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gif" ContentType="image/gif"/>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mc:AlternateContent xmlns:mc="http://schemas.openxmlformats.org/markup-compatibility/2006">
    <mc:Choice Requires="x15">
      <x15ac:absPath xmlns:x15ac="http://schemas.microsoft.com/office/spreadsheetml/2010/11/ac" url="/Users/cpecken1/Downloads/"/>
    </mc:Choice>
  </mc:AlternateContent>
  <bookViews>
    <workbookView xWindow="0" yWindow="460" windowWidth="28760" windowHeight="12600"/>
  </bookViews>
  <sheets>
    <sheet name="Cover Page" sheetId="1" r:id="rId1"/>
    <sheet name="Balance Sheet" sheetId="2" r:id="rId2"/>
    <sheet name="Income Statement" sheetId="3" r:id="rId3"/>
    <sheet name="Value Drivers" sheetId="4" r:id="rId4"/>
    <sheet name="Revenue Growth" sheetId="5" r:id="rId5"/>
    <sheet name="DCF" sheetId="6" r:id="rId6"/>
    <sheet name="CB_DATA_" sheetId="9" state="veryHidden" r:id="rId7"/>
    <sheet name="MC-DCF" sheetId="11" r:id="rId8"/>
  </sheets>
  <definedNames>
    <definedName name="CB_00fc244a6ae1494da9118d10155d8b8f" localSheetId="7" hidden="1">'MC-DCF'!$D$53</definedName>
    <definedName name="CB_016ff12cf23947baacb8a0a30315b2b3" localSheetId="7" hidden="1">'MC-DCF'!$I$35</definedName>
    <definedName name="CB_0508b8a48d334664a07d725a988f4b1e" localSheetId="7" hidden="1">'MC-DCF'!$C$53</definedName>
    <definedName name="CB_0769be62fcf6444da15e0e9e180407ef" localSheetId="7" hidden="1">'MC-DCF'!$F$45</definedName>
    <definedName name="CB_0b2cf4c3d2044ec38e4bb9892d006910" localSheetId="7" hidden="1">'MC-DCF'!$H$45</definedName>
    <definedName name="CB_0d3fb720a99549b189e2b2e151344323" localSheetId="7" hidden="1">'MC-DCF'!$G$33</definedName>
    <definedName name="CB_105faa8168bc435995282a4dbc2f6806" localSheetId="7" hidden="1">'MC-DCF'!$J$35</definedName>
    <definedName name="CB_1266e4210be4440e80aeadae77141100" localSheetId="7" hidden="1">'MC-DCF'!$J$43</definedName>
    <definedName name="CB_157fc03619c942f883b7236e85cc2b63" localSheetId="7" hidden="1">'MC-DCF'!$L$30</definedName>
    <definedName name="CB_1585a6edf20c40988e354fe8c7208984" localSheetId="7" hidden="1">'MC-DCF'!$G$45</definedName>
    <definedName name="CB_173800dc4a634ecba66ecb6de3d76241" localSheetId="7" hidden="1">'MC-DCF'!$I$51</definedName>
    <definedName name="CB_1c7f3b6c882a43f1a0db5c3ae529aaaf" localSheetId="7" hidden="1">'MC-DCF'!$I$45</definedName>
    <definedName name="CB_22aa7119f58b48c892ff37e5df7c29bb" localSheetId="7" hidden="1">'MC-DCF'!$I$37</definedName>
    <definedName name="CB_248af50555b745a6bf538b1b4e5d921b" localSheetId="7" hidden="1">'MC-DCF'!$K$39</definedName>
    <definedName name="CB_24c99372424446f98a6d3d80bf3571b3" localSheetId="7" hidden="1">'MC-DCF'!$E$53</definedName>
    <definedName name="CB_264707847c7146b3bf96d589672eda6e" localSheetId="7" hidden="1">'MC-DCF'!$H$51</definedName>
    <definedName name="CB_2d418dbfa9db4051a7c5b5da3c2ef513" localSheetId="7" hidden="1">'MC-DCF'!$I$33</definedName>
    <definedName name="CB_2dc38b92a68d4e138ba6746443dd488b" localSheetId="7" hidden="1">'MC-DCF'!$D$37</definedName>
    <definedName name="CB_2f3c3315022549929bd86bd918c0973e" localSheetId="7" hidden="1">'MC-DCF'!$C$37</definedName>
    <definedName name="CB_31a2e0f9105140c2a647b2bbedf9b640" localSheetId="7" hidden="1">'MC-DCF'!$G$39</definedName>
    <definedName name="CB_31f726f34450426698e256baea788e22" localSheetId="7" hidden="1">'MC-DCF'!$F$37</definedName>
    <definedName name="CB_36e131ec40b445b0a8345fb37d59577c" localSheetId="7" hidden="1">'MC-DCF'!$L$51</definedName>
    <definedName name="CB_380a2c0712364f4cbeb3def34aeed4c5" localSheetId="7" hidden="1">'MC-DCF'!$F$30</definedName>
    <definedName name="CB_3818a9f1840148158ab74eefced5bf59" localSheetId="7" hidden="1">'MC-DCF'!$J$45</definedName>
    <definedName name="CB_38a8dbed7e1141b5bf41bd86c0d68540" localSheetId="7" hidden="1">'MC-DCF'!$K$53</definedName>
    <definedName name="CB_3a954644031f47d8bf5b3cd25aeb9431" localSheetId="7" hidden="1">'MC-DCF'!$L$33</definedName>
    <definedName name="CB_3af164e378734544a246656e0cf0df10" localSheetId="7" hidden="1">'MC-DCF'!$L$37</definedName>
    <definedName name="CB_3c314d879b4c49adaaa14d69cc00bc03" localSheetId="7" hidden="1">'MC-DCF'!$K$37</definedName>
    <definedName name="CB_3fa15634931e4595be2bfe0a5d5c98c6" localSheetId="7" hidden="1">'MC-DCF'!$J$33</definedName>
    <definedName name="CB_47062d71d5db42f4aa303386fdea0226" localSheetId="7" hidden="1">'MC-DCF'!$E$37</definedName>
    <definedName name="CB_4a8f69598682468d86f84b93da1d2cc1" localSheetId="7" hidden="1">'MC-DCF'!$H$30</definedName>
    <definedName name="CB_4aea73cef57f404c8649ee073d78ef96" localSheetId="7" hidden="1">'MC-DCF'!$G$37</definedName>
    <definedName name="CB_4b05d0429870495780f679bb24499866" localSheetId="7" hidden="1">'MC-DCF'!$E$30</definedName>
    <definedName name="CB_4d965f610b7244a38645fd73bb3fd7b2" localSheetId="7" hidden="1">'MC-DCF'!$D$51</definedName>
    <definedName name="CB_50b547e379874dfb87122ba3d30cab2b" localSheetId="7" hidden="1">'MC-DCF'!$D$35</definedName>
    <definedName name="CB_57d5b099972e4826993ab212177dff91" localSheetId="7" hidden="1">'MC-DCF'!$L$35</definedName>
    <definedName name="CB_5eacf147c8bf499b95a8cdb7deac1e9a" localSheetId="7" hidden="1">'MC-DCF'!$F$35</definedName>
    <definedName name="CB_603ad62354e641beb8ba34c6833e7238" localSheetId="7" hidden="1">'MC-DCF'!$E$45</definedName>
    <definedName name="CB_630abbd4dda74758b8301f9f86d39241" localSheetId="7" hidden="1">'MC-DCF'!$K$33</definedName>
    <definedName name="CB_6ec987485091440ebd6cfd9f7552cdec" localSheetId="7" hidden="1">'MC-DCF'!$H$39</definedName>
    <definedName name="CB_7bf2ad8212ef448b89513391026c70d3" localSheetId="7" hidden="1">'MC-DCF'!$H$43</definedName>
    <definedName name="CB_7bf52ef62b7c44b3b6341683d573d009" localSheetId="7" hidden="1">'MC-DCF'!$H$35</definedName>
    <definedName name="CB_7e0bd50e8a294a35a207a6a53d186b30" localSheetId="7" hidden="1">'MC-DCF'!$K$35</definedName>
    <definedName name="CB_7ebe0b8764f240b684915de31bb210dd" localSheetId="7" hidden="1">'MC-DCF'!$G$30</definedName>
    <definedName name="CB_8593519b947d4cfcb326405dd71762b7" localSheetId="7" hidden="1">'MC-DCF'!$F$33</definedName>
    <definedName name="CB_89c77770f7e1463ca1ddeac77a1e1224" localSheetId="7" hidden="1">'MC-DCF'!$H$37</definedName>
    <definedName name="CB_8a518eaf9e4b4198930762c0024acd3d" localSheetId="7" hidden="1">'MC-DCF'!$F$53</definedName>
    <definedName name="CB_8dd4c7ebbc3c405eb7f9e9e5185075d0" localSheetId="7" hidden="1">'MC-DCF'!$I$39</definedName>
    <definedName name="CB_8fbb4bc41ecb483c872b9bbcf0467347" localSheetId="7" hidden="1">'MC-DCF'!$C$30</definedName>
    <definedName name="CB_90433ade3a7140cd97bcd0eebb46567e" localSheetId="7" hidden="1">'MC-DCF'!$K$30</definedName>
    <definedName name="CB_921d479f63d1477eb70635324af08ea7" localSheetId="7" hidden="1">'MC-DCF'!$J$37</definedName>
    <definedName name="CB_9298a4451e7e4a8ca9203b80e98ad6e9" localSheetId="7" hidden="1">'MC-DCF'!$C$43</definedName>
    <definedName name="CB_93d35484564a4f6fab4332a6c5d1ad81" localSheetId="7" hidden="1">'MC-DCF'!$D$33</definedName>
    <definedName name="CB_967b3759c7034c18a712e5d1657b2b76" localSheetId="7" hidden="1">'MC-DCF'!$C$51</definedName>
    <definedName name="CB_97bf41b30bdb44a2b4c35c4c66047651" localSheetId="7" hidden="1">'MC-DCF'!$E$39</definedName>
    <definedName name="CB_9b4730b798154150b3aa011b395cca1e" localSheetId="7" hidden="1">'MC-DCF'!$E$51</definedName>
    <definedName name="CB_9ba645c4196b4b58a394cf1bf6aea882" localSheetId="7" hidden="1">'MC-DCF'!$G$35</definedName>
    <definedName name="CB_9c36d86ae2844d5c92c643187949ad85" localSheetId="7" hidden="1">'MC-DCF'!$D$43</definedName>
    <definedName name="CB_9fcf40242fd94b148de9e9c0e528eec6" localSheetId="7" hidden="1">'MC-DCF'!$I$30</definedName>
    <definedName name="CB_a154378e8fb345d99a3c7b2da2c3df13" localSheetId="7" hidden="1">'MC-DCF'!$H$53</definedName>
    <definedName name="CB_a27faa37a9f74887ba50578940dd868f" localSheetId="7" hidden="1">'MC-DCF'!$L$53</definedName>
    <definedName name="CB_a29df4a9528a4c4b97dd447ad8038f99" localSheetId="7" hidden="1">'MC-DCF'!$J$51</definedName>
    <definedName name="CB_a59ce298014a4ec5a3538b5097951c18" localSheetId="7" hidden="1">'MC-DCF'!$D$30</definedName>
    <definedName name="CB_a73ecdb294fc445499bb9cd1aefcb4ea" localSheetId="7" hidden="1">'MC-DCF'!$F$43</definedName>
    <definedName name="CB_a93531c49814449fbc0bbc7a057c1057" localSheetId="7" hidden="1">'MC-DCF'!$G$43</definedName>
    <definedName name="CB_ae07b5eb776e4ebda0d8d6023cb7962a" localSheetId="7" hidden="1">'MC-DCF'!$J$30</definedName>
    <definedName name="CB_b3f7f8410fa7497586b7532a52141762" localSheetId="7" hidden="1">'MC-DCF'!$E$43</definedName>
    <definedName name="CB_b6216196c12643f797cb9d3aa643a897" localSheetId="7" hidden="1">'MC-DCF'!$C$35</definedName>
    <definedName name="CB_b807f5aea8e44de6b15635f1bf0e3020" localSheetId="7" hidden="1">'MC-DCF'!$F$39</definedName>
    <definedName name="CB_ba1fef1b65724037b5e748a2d6908381" localSheetId="7" hidden="1">'MC-DCF'!$J$53</definedName>
    <definedName name="CB_bad551b8ac784af88636e499ff078ed0" localSheetId="7" hidden="1">'MC-DCF'!$K$51</definedName>
    <definedName name="CB_bb20a6947b374f3a99eb419cb09dbb6c" localSheetId="7" hidden="1">'MC-DCF'!$D$45</definedName>
    <definedName name="CB_bdc7ca2b1e2d4daca6a0be2d083135ed" localSheetId="7" hidden="1">'MC-DCF'!$E$35</definedName>
    <definedName name="CB_Block_00000000000000000000000000000000" localSheetId="7" hidden="1">"'7.0.0.0"</definedName>
    <definedName name="CB_Block_00000000000000000000000000000001" localSheetId="6" hidden="1">"'635989566870586546"</definedName>
    <definedName name="CB_Block_00000000000000000000000000000001" localSheetId="7" hidden="1">"'635989566870576543"</definedName>
    <definedName name="CB_Block_00000000000000000000000000000003" localSheetId="7" hidden="1">"'11.1.4512.0"</definedName>
    <definedName name="CB_BlockExt_00000000000000000000000000000003" localSheetId="7" hidden="1">"'11.1.2.4.600"</definedName>
    <definedName name="CB_c11f3cbaa23c4e77b476fa47ec944adc" localSheetId="7" hidden="1">'MC-DCF'!$L$45</definedName>
    <definedName name="CB_c3252bf9e1c548e0b1c9672fad479a2b" localSheetId="7" hidden="1">'MC-DCF'!$G$51</definedName>
    <definedName name="CB_c46d5816004c41f3820217169ffdc4dc" localSheetId="7" hidden="1">'MC-DCF'!$I$53</definedName>
    <definedName name="CB_c93df9eedc204980b150b1f4ee59ecdc" localSheetId="7" hidden="1">'MC-DCF'!$C$33</definedName>
    <definedName name="CB_c9aadf50fbff4e89a53752a77d3756c2" localSheetId="7" hidden="1">'MC-DCF'!$D$39</definedName>
    <definedName name="CB_cc75e12f9bc1434f83ab519f053bd8aa" localSheetId="7" hidden="1">'MC-DCF'!$B$13</definedName>
    <definedName name="CB_cd1033e549c04abbbfc062c3f4b38f3d" localSheetId="7" hidden="1">'MC-DCF'!$F$51</definedName>
    <definedName name="CB_d74563b143d54ef5a6f845ed49cbdfb0" localSheetId="7" hidden="1">'MC-DCF'!$H$33</definedName>
    <definedName name="CB_d945d092eeac4598b44fc9a63e3b4e47" localSheetId="7" hidden="1">'MC-DCF'!$C$39</definedName>
    <definedName name="CB_e32a74f956054d8399ebcce9bbf624d8" localSheetId="7" hidden="1">'MC-DCF'!$K$45</definedName>
    <definedName name="CB_e702d15e78ac463089d49a6b8d02f0b4" localSheetId="7" hidden="1">'MC-DCF'!$G$53</definedName>
    <definedName name="CB_e72c57ad896c4cee9b69fb0494f64dfd" localSheetId="7" hidden="1">'MC-DCF'!$I$43</definedName>
    <definedName name="CB_eaeeaa4a8766498dad87e4902262b614" localSheetId="7" hidden="1">'MC-DCF'!$J$39</definedName>
    <definedName name="CB_ed4bc631fdb64c6c9ee24b670625fbe4" localSheetId="7" hidden="1">'MC-DCF'!$L$39</definedName>
    <definedName name="CB_f04317c7d0b3492a864bcfc5428c064f" localSheetId="7" hidden="1">'MC-DCF'!$E$33</definedName>
    <definedName name="CB_f1a23ebcc8ee421a8a02143a738ba4d0" localSheetId="7" hidden="1">'MC-DCF'!$K$43</definedName>
    <definedName name="CB_f2ad32c712bd4f3fa46c2c9a6c4f4965" localSheetId="7" hidden="1">'MC-DCF'!$C$45</definedName>
    <definedName name="CBCR_004989b85f4743779e478d8ec2282c16" localSheetId="7" hidden="1">'MC-DCF'!$H$33</definedName>
    <definedName name="CBCR_0063e2e973d24f88895e9d2e0bb38f65" localSheetId="7" hidden="1">'MC-DCF'!$M$37*'MC-DCF'!$D$37</definedName>
    <definedName name="CBCR_019ad80cf21241059775c7ad3e3f6ef8" localSheetId="7" hidden="1">'MC-DCF'!$K$53</definedName>
    <definedName name="CBCR_020d1752334b44db89aea196049e3487" localSheetId="7" hidden="1">'MC-DCF'!$L$35</definedName>
    <definedName name="CBCR_029fa137f03a47e88a5176aa9b432262" localSheetId="7" hidden="1">'MC-DCF'!$E$37</definedName>
    <definedName name="CBCR_02bbf0dae1be499e9398b625cccfd9bd" localSheetId="7" hidden="1">'MC-DCF'!$I$43</definedName>
    <definedName name="CBCR_03c6b0445ea54e0ea4eb99e8af2da526" localSheetId="7" hidden="1">'MC-DCF'!$M$30</definedName>
    <definedName name="CBCR_0473dbc3156a4543bdfa225fa00e34ba" localSheetId="7" hidden="1">'MC-DCF'!$M$35*'MC-DCF'!$G$35</definedName>
    <definedName name="CBCR_04de869da345450d9f0753491bc3233f" localSheetId="7" hidden="1">'MC-DCF'!$M$45*'MC-DCF'!$G$45</definedName>
    <definedName name="CBCR_084b200628f3467797e34beccfd11fcd" localSheetId="7" hidden="1">'MC-DCF'!$E$43*'MC-DCF'!$M$43</definedName>
    <definedName name="CBCR_0995b4bd33eb47ada33fffd2e1abab6f" localSheetId="7" hidden="1">'MC-DCF'!$M$35*'MC-DCF'!$D$35</definedName>
    <definedName name="CBCR_09f2deed3d814c21a3e8552800a68cd5" localSheetId="7" hidden="1">'MC-DCF'!$J$53</definedName>
    <definedName name="CBCR_0b517635093e4e43b6fc1f0bf9aa2238" localSheetId="7" hidden="1">'MC-DCF'!$M$33*'MC-DCF'!$C$33</definedName>
    <definedName name="CBCR_0d7fa0da3e0447378785e8f512c24246" localSheetId="7" hidden="1">'MC-DCF'!$I$30</definedName>
    <definedName name="CBCR_0dec6889df0c44beaa2e7db6bedaac7a" localSheetId="7" hidden="1">'MC-DCF'!$M$39*'MC-DCF'!$L$39</definedName>
    <definedName name="CBCR_0df4e53fcf784bb5b5739130523abb6f" localSheetId="7" hidden="1">'MC-DCF'!$M$53*'MC-DCF'!$G$53</definedName>
    <definedName name="CBCR_10fd75901f234a00bcae7f4183381a02" localSheetId="7" hidden="1">'MC-DCF'!$K$37</definedName>
    <definedName name="CBCR_127d56f17a3c43f8b6a7157bc9323fe1" localSheetId="7" hidden="1">'MC-DCF'!$E$30</definedName>
    <definedName name="CBCR_12a40175003c48dfa428c60c462dfd0f" localSheetId="7" hidden="1">'MC-DCF'!$M$37*'MC-DCF'!$J$37</definedName>
    <definedName name="CBCR_15a942a34209464a85d963ba9c97f2a7" localSheetId="7" hidden="1">'MC-DCF'!$G$43</definedName>
    <definedName name="CBCR_16a9e3563e6146fe9fd503b1e4166899" localSheetId="7" hidden="1">'MC-DCF'!$J$39</definedName>
    <definedName name="CBCR_17647e4a68734f70897d52e48adcf209" localSheetId="7" hidden="1">'MC-DCF'!$M$39*'MC-DCF'!$J$39</definedName>
    <definedName name="CBCR_1864c6239e9a4fa49eacca8017703826" localSheetId="7" hidden="1">'MC-DCF'!$I$45</definedName>
    <definedName name="CBCR_1946440387c04b67acf0321279d35b07" localSheetId="7" hidden="1">'MC-DCF'!$M$37*'MC-DCF'!$L$37</definedName>
    <definedName name="CBCR_1a300c3280954439b8736c1d42689c15" localSheetId="7" hidden="1">'MC-DCF'!$C$37</definedName>
    <definedName name="CBCR_1ae31240866a4d7282659b380f4aecd6" localSheetId="7" hidden="1">'MC-DCF'!$D$37</definedName>
    <definedName name="CBCR_1b60af690b7b436d8d0776d9d97e8484" localSheetId="7" hidden="1">'MC-DCF'!$M$33*'MC-DCF'!$G$33</definedName>
    <definedName name="CBCR_1bc7579b4e284cc09e55c1edd5101558" localSheetId="7" hidden="1">'MC-DCF'!$M$39*'MC-DCF'!$E$39</definedName>
    <definedName name="CBCR_1d5eb7bd08454b07baefb6360c40a242" localSheetId="7" hidden="1">'MC-DCF'!$M$45*'MC-DCF'!$L$45</definedName>
    <definedName name="CBCR_1e2595b7e71c4852a6fd3ebd078ff422" localSheetId="7" hidden="1">'MC-DCF'!$M$37*'MC-DCF'!$I$37</definedName>
    <definedName name="CBCR_1e71878e056f4f5287d203beb166f2fb" localSheetId="7" hidden="1">'MC-DCF'!$G$37</definedName>
    <definedName name="CBCR_22529611760f4aebbac00caffee24b94" localSheetId="7" hidden="1">'MC-DCF'!$E$39</definedName>
    <definedName name="CBCR_24f7027d01464e78a73f4c2bef598d52" localSheetId="7" hidden="1">'MC-DCF'!$M$45*'MC-DCF'!$E$45</definedName>
    <definedName name="CBCR_2705e03d06a24f23b059914f3538fe28" localSheetId="7" hidden="1">'MC-DCF'!$I$51</definedName>
    <definedName name="CBCR_273198a7937840b4a5d2f0b984d69610" localSheetId="7" hidden="1">'MC-DCF'!$D$33</definedName>
    <definedName name="CBCR_283222db72d543dcb0da396777051240" localSheetId="7" hidden="1">'MC-DCF'!$M$51*'MC-DCF'!$L$51</definedName>
    <definedName name="CBCR_28c5d25594844717ae2369bd9a50868e" localSheetId="7" hidden="1">'MC-DCF'!$L$37</definedName>
    <definedName name="CBCR_28e1164669964225b8cb9144e9d671c2" localSheetId="7" hidden="1">'MC-DCF'!$E$43</definedName>
    <definedName name="CBCR_28fb5bd7a71f41c5ac144263311a32fa" localSheetId="7" hidden="1">'MC-DCF'!$I$43*'MC-DCF'!$M$43</definedName>
    <definedName name="CBCR_29a964788b7e484ea90718ca12936128" localSheetId="7" hidden="1">'MC-DCF'!$M$51*'MC-DCF'!$C$51</definedName>
    <definedName name="CBCR_2b24bea62a194e82af7aecdea2a2f195" localSheetId="7" hidden="1">'MC-DCF'!$C$53</definedName>
    <definedName name="CBCR_2be296231d7641ce9fdd86f7d556cac7" localSheetId="7" hidden="1">'MC-DCF'!$M$35*'MC-DCF'!$L$35</definedName>
    <definedName name="CBCR_2ddc3faf8813440085ee1cece660ef53" localSheetId="7" hidden="1">'MC-DCF'!$M$30</definedName>
    <definedName name="CBCR_30d2c473e4924c06a0bdc0063da011ff" localSheetId="7" hidden="1">'MC-DCF'!$M$45*'MC-DCF'!$C$45</definedName>
    <definedName name="CBCR_3142f4151bff4800879728b5b352f052" localSheetId="7" hidden="1">'MC-DCF'!$M$37*'MC-DCF'!$E$37</definedName>
    <definedName name="CBCR_34a20c868b9640009cd629194a8001d3" localSheetId="7" hidden="1">'MC-DCF'!$E$45</definedName>
    <definedName name="CBCR_35d8e5c59aa542ed97ee5c477c5a04cf" localSheetId="7" hidden="1">'MC-DCF'!$M$53*'MC-DCF'!$C$53</definedName>
    <definedName name="CBCR_36e55e7f74214ffc8ed42ee52dcfa591" localSheetId="7" hidden="1">'MC-DCF'!$E$35</definedName>
    <definedName name="CBCR_3767288eb59346c6aa40397e4dad2317" localSheetId="7" hidden="1">'MC-DCF'!$M$35*'MC-DCF'!$H$35</definedName>
    <definedName name="CBCR_38086c04e3b64f69b4d1c470eba2e77c" localSheetId="7" hidden="1">'MC-DCF'!$G$39</definedName>
    <definedName name="CBCR_3c65e4fd04504fe2843c2dd5278e89c9" localSheetId="7" hidden="1">'MC-DCF'!$M$53*'MC-DCF'!$E$53</definedName>
    <definedName name="CBCR_3e3230dc97ee421687a454ba27dc0b9b" localSheetId="7" hidden="1">'MC-DCF'!$E$33</definedName>
    <definedName name="CBCR_3f07c350ac16495bb6823eaaaeb344a5" localSheetId="7" hidden="1">'MC-DCF'!$E$53</definedName>
    <definedName name="CBCR_4240d0968f9145dfbf369126ec9a5e6e" localSheetId="7" hidden="1">'MC-DCF'!$M$37*'MC-DCF'!$K$37</definedName>
    <definedName name="CBCR_43c7ad1e17984f4a950f294c4f96fc50" localSheetId="7" hidden="1">'MC-DCF'!$F$39</definedName>
    <definedName name="CBCR_450cd7a9c34d40ac9655fd1fbe88a589" localSheetId="7" hidden="1">'MC-DCF'!$F$53</definedName>
    <definedName name="CBCR_45f89a400e80496194de74c3ef2c0c93" localSheetId="7" hidden="1">'MC-DCF'!$L$45</definedName>
    <definedName name="CBCR_47dbd3ad29f44a4491af6b58bedaf42a" localSheetId="7" hidden="1">'MC-DCF'!$F$35</definedName>
    <definedName name="CBCR_48029e33071748dcbd03fe51c952af53" localSheetId="7" hidden="1">'MC-DCF'!$M$53*'MC-DCF'!$I$53</definedName>
    <definedName name="CBCR_4aa71652ec064b78a88b698efe6e0715" localSheetId="7" hidden="1">'MC-DCF'!$J$43</definedName>
    <definedName name="CBCR_4c72a6ea8c14472dbfc4c8152b54ef4d" localSheetId="7" hidden="1">'MC-DCF'!$J$51</definedName>
    <definedName name="CBCR_4d52dd928eb94c8eaa03d6cf2e5bfe3d" localSheetId="7" hidden="1">'MC-DCF'!$F$30</definedName>
    <definedName name="CBCR_4f55de80478b45cea6c3eec69a1d3374" localSheetId="7" hidden="1">'MC-DCF'!$M$39*'MC-DCF'!$C$39</definedName>
    <definedName name="CBCR_515c653ffa194c94853da99a15dbcb73" localSheetId="7" hidden="1">'MC-DCF'!$J$43*'MC-DCF'!$M$43</definedName>
    <definedName name="CBCR_51fec6bb46434486ab16974d2edbe6d7" localSheetId="7" hidden="1">'MC-DCF'!$J$37</definedName>
    <definedName name="CBCR_530e51fc0559427a80e9d78a31217324" localSheetId="7" hidden="1">'MC-DCF'!$M$35*'MC-DCF'!$F$35</definedName>
    <definedName name="CBCR_542ccace9b59496d9ff501d06d0b3bb1" localSheetId="7" hidden="1">'MC-DCF'!$M$30</definedName>
    <definedName name="CBCR_551d28fbb16f4a2f885dd487cb71b342" localSheetId="7" hidden="1">'MC-DCF'!$M$51*'MC-DCF'!$F$51</definedName>
    <definedName name="CBCR_55be8f55920648a0bb308feeebcd483a" localSheetId="7" hidden="1">'MC-DCF'!$M$39*'MC-DCF'!$H$39</definedName>
    <definedName name="CBCR_571a93a06cc14d5aa35c0172c0171143" localSheetId="7" hidden="1">'MC-DCF'!$F$37</definedName>
    <definedName name="CBCR_58b045585c404416b383f888ee130edb" localSheetId="7" hidden="1">'MC-DCF'!$K$35</definedName>
    <definedName name="CBCR_5f03e9ee635048c5a16d4ce368328d93" localSheetId="7" hidden="1">'MC-DCF'!$M$45*'MC-DCF'!$H$45</definedName>
    <definedName name="CBCR_62955d51d0ce4b5995d8f6785c7a85a2" localSheetId="7" hidden="1">'MC-DCF'!$M$53*'MC-DCF'!$L$53</definedName>
    <definedName name="CBCR_652c36509bbc4c82931c610794eedd03" localSheetId="7" hidden="1">'MC-DCF'!$D$43*'MC-DCF'!$M$43</definedName>
    <definedName name="CBCR_69b61d69744b45fc836595b35bc80f9f" localSheetId="7" hidden="1">'MC-DCF'!$M$39*'MC-DCF'!$I$39</definedName>
    <definedName name="CBCR_6b54a9374a684fddbe40a323972ff1e4" localSheetId="7" hidden="1">'MC-DCF'!$H$45</definedName>
    <definedName name="CBCR_6d4c6087e17a40debe61b6bcdff2cc67" localSheetId="7" hidden="1">'MC-DCF'!$C$35</definedName>
    <definedName name="CBCR_6f1446e0ef7243568475360d9be80b33" localSheetId="7" hidden="1">'MC-DCF'!$M$51*'MC-DCF'!$E$51</definedName>
    <definedName name="CBCR_6f4d0159fa544ef9acc674f249bb4b71" localSheetId="7" hidden="1">'MC-DCF'!$J$45</definedName>
    <definedName name="CBCR_739e3dd14cb94f17a886ea767a9e68c3" localSheetId="7" hidden="1">'MC-DCF'!$K$30</definedName>
    <definedName name="CBCR_744a3a40a7f54a3ca2dddb5070bf0a6c" localSheetId="7" hidden="1">'MC-DCF'!$G$35</definedName>
    <definedName name="CBCR_757184c83f3d4fe7ace3a0d206751627" localSheetId="7" hidden="1">'MC-DCF'!$M$45*'MC-DCF'!$D$45</definedName>
    <definedName name="CBCR_75b134afa22c4ec08b32d83318962972" localSheetId="7" hidden="1">'MC-DCF'!$M$35*'MC-DCF'!$I$35</definedName>
    <definedName name="CBCR_767df015751d4081bf212291d88aecd4" localSheetId="7" hidden="1">'MC-DCF'!$L$51</definedName>
    <definedName name="CBCR_769eb7b4d00c455da7d2435381e9e8c0" localSheetId="7" hidden="1">'MC-DCF'!$M$45*'MC-DCF'!$F$45</definedName>
    <definedName name="CBCR_7779e8152d7b412ca10ccb1f001dc8cd" localSheetId="7" hidden="1">'MC-DCF'!$M$51*'MC-DCF'!$H$51</definedName>
    <definedName name="CBCR_78d34c11b20b4002b1015e5712d99d04" localSheetId="7" hidden="1">'MC-DCF'!$C$30</definedName>
    <definedName name="CBCR_7a743b9b9fdc4d7ba49d6f5d40ec46f8" localSheetId="7" hidden="1">'MC-DCF'!$M$35*'MC-DCF'!$C$35</definedName>
    <definedName name="CBCR_7d0c4373052e461f9a2a64f18cd23e0b" localSheetId="7" hidden="1">'MC-DCF'!$I$39</definedName>
    <definedName name="CBCR_7d12a4c41e7a4fd6b786d501ccbd73b7" localSheetId="7" hidden="1">'MC-DCF'!$M$37*'MC-DCF'!$G$37</definedName>
    <definedName name="CBCR_7dc24ca0cbe24e40b942dbe9873edaa2" localSheetId="7" hidden="1">'MC-DCF'!$C$39</definedName>
    <definedName name="CBCR_7e9d3139e96e47b1a21ab31a27f6e818" localSheetId="7" hidden="1">'MC-DCF'!$M$51*'MC-DCF'!$I$51</definedName>
    <definedName name="CBCR_805da107677c4c1fb118a9a7b154ccac" localSheetId="7" hidden="1">'MC-DCF'!$C$43</definedName>
    <definedName name="CBCR_826864e3e56247749efd5c951bc738f8" localSheetId="7" hidden="1">'MC-DCF'!$M$53*'MC-DCF'!$D$53</definedName>
    <definedName name="CBCR_8328c7c4a2be45a0bb29984aa4088368" localSheetId="7" hidden="1">'MC-DCF'!$M$30</definedName>
    <definedName name="CBCR_861445aae3bb43edb0e86a4804d71871" localSheetId="7" hidden="1">'MC-DCF'!$G$51</definedName>
    <definedName name="CBCR_862756c3330449d4bbd43f8d2c25b870" localSheetId="7" hidden="1">'MC-DCF'!$M$30</definedName>
    <definedName name="CBCR_873039b200b041cc9ad487db9774eff1" localSheetId="7" hidden="1">'MC-DCF'!$L$39</definedName>
    <definedName name="CBCR_878784632834409ca4d4176e141594d4" localSheetId="7" hidden="1">'MC-DCF'!$H$43</definedName>
    <definedName name="CBCR_8a0a101e02d4421dad2220a31f461c54" localSheetId="7" hidden="1">'MC-DCF'!$F$33</definedName>
    <definedName name="CBCR_8a58b52e227640309d2275706fda0a83" localSheetId="7" hidden="1">'MC-DCF'!$F$45</definedName>
    <definedName name="CBCR_8a79cd1742c44ee291a9f24b0c9ea4c4" localSheetId="7" hidden="1">'MC-DCF'!$C$45</definedName>
    <definedName name="CBCR_8c68b7007e1246018cbdcb09ef732d8c" localSheetId="7" hidden="1">'MC-DCF'!$G$45</definedName>
    <definedName name="CBCR_8e79fc9e5a8f4a1991da427540046bf5" localSheetId="7" hidden="1">'MC-DCF'!$M$53*'MC-DCF'!$F$53</definedName>
    <definedName name="CBCR_8ecdb9fceb4d4b45bf57c3c4c5d2f395" localSheetId="7" hidden="1">'MC-DCF'!$J$33</definedName>
    <definedName name="CBCR_9273ee2268304ec6b408afb4c07ac416" localSheetId="7" hidden="1">'MC-DCF'!$G$53</definedName>
    <definedName name="CBCR_92fb7e0b8f5c41a8b686821bd9ed607f" localSheetId="7" hidden="1">'MC-DCF'!$H$51</definedName>
    <definedName name="CBCR_94dd12f085664fde9a4ccbf6ecfb5019" localSheetId="7" hidden="1">'MC-DCF'!$M$37*'MC-DCF'!$H$37</definedName>
    <definedName name="CBCR_955d7c8712b64e2fb2e29508eedeeca6" localSheetId="7" hidden="1">'MC-DCF'!$M$45*'MC-DCF'!$K$45</definedName>
    <definedName name="CBCR_95dad4afe19c4e27a2ade1ddcafc9f47" localSheetId="7" hidden="1">'MC-DCF'!$C$51</definedName>
    <definedName name="CBCR_9752c21092ce43619089aaac85e294cc" localSheetId="7" hidden="1">'MC-DCF'!$I$53</definedName>
    <definedName name="CBCR_9800cee5e063405e96081c09c52576e2" localSheetId="7" hidden="1">'MC-DCF'!$D$30</definedName>
    <definedName name="CBCR_9acbb287723045e796110b2549d94af5" localSheetId="7" hidden="1">'MC-DCF'!$D$53</definedName>
    <definedName name="CBCR_9b0d3ce037754bc8af684586090827a9" localSheetId="7" hidden="1">'MC-DCF'!$D$43</definedName>
    <definedName name="CBCR_9b4d11593e134db39df1f1be4142a972" localSheetId="7" hidden="1">'MC-DCF'!$L$53</definedName>
    <definedName name="CBCR_9e1412d87814494f9f24d237720b9895" localSheetId="7" hidden="1">'MC-DCF'!$H$35</definedName>
    <definedName name="CBCR_9f89b53da6234f779fd1dfa717478523" localSheetId="7" hidden="1">'MC-DCF'!$H$43*'MC-DCF'!$M$43</definedName>
    <definedName name="CBCR_a0b33bfad42244c1b8d1608c18a408e9" localSheetId="7" hidden="1">'MC-DCF'!$K$39</definedName>
    <definedName name="CBCR_a265dbbfc34f49e4a58d969f10499852" localSheetId="7" hidden="1">'MC-DCF'!$J$30</definedName>
    <definedName name="CBCR_a55f94e963cf4934aec2a9f468fc2543" localSheetId="7" hidden="1">'MC-DCF'!$M$37*'MC-DCF'!$F$37</definedName>
    <definedName name="CBCR_a59deea7fd4b4b8fa5f3b698fe711ace" localSheetId="7" hidden="1">'MC-DCF'!$M$33*'MC-DCF'!$F$33</definedName>
    <definedName name="CBCR_a7391ec2a28d45d8b429f9512c1e983c" localSheetId="7" hidden="1">'MC-DCF'!$M$35*'MC-DCF'!$E$35</definedName>
    <definedName name="CBCR_aae15c6079ac4bda931eb8965a21849a" localSheetId="7" hidden="1">'MC-DCF'!$H$37</definedName>
    <definedName name="CBCR_ad028024e08f4d4793315622e85a0b15" localSheetId="7" hidden="1">'MC-DCF'!$M$45*'MC-DCF'!$I$45</definedName>
    <definedName name="CBCR_aecead69047e4dc08c3847b34dbe3e74" localSheetId="7" hidden="1">'MC-DCF'!$K$43*'MC-DCF'!$M$43</definedName>
    <definedName name="CBCR_af1d155a9ce144f29ee7de845ae6a3ba" localSheetId="7" hidden="1">'MC-DCF'!$H$39</definedName>
    <definedName name="CBCR_b3e28cedd76b4c728e8f924c59b73a07" localSheetId="7" hidden="1">'MC-DCF'!$M$51*'MC-DCF'!$D$51</definedName>
    <definedName name="CBCR_b5030205aaf149c7ab9384911bfed55a" localSheetId="7" hidden="1">'MC-DCF'!$G$30</definedName>
    <definedName name="CBCR_b7b923ce197e43f4af934449b3a0694b" localSheetId="7" hidden="1">'MC-DCF'!$E$51</definedName>
    <definedName name="CBCR_b8860bc6770641658591bd1eac570050" localSheetId="7" hidden="1">'MC-DCF'!$F$51</definedName>
    <definedName name="CBCR_bef714db2c884119a1b47fa23ffd1511" localSheetId="7" hidden="1">'MC-DCF'!$I$35</definedName>
    <definedName name="CBCR_c006d5dd70fd46d9a70c56e29f3a993c" localSheetId="7" hidden="1">'MC-DCF'!$M$45*'MC-DCF'!$J$45</definedName>
    <definedName name="CBCR_c1326fae583d4e50a9b62ff98e44dffb" localSheetId="7" hidden="1">'MC-DCF'!$M$30</definedName>
    <definedName name="CBCR_c23268ba11d140f39ea77f81351a32f1" localSheetId="7" hidden="1">'MC-DCF'!$M$53*'MC-DCF'!$J$53</definedName>
    <definedName name="CBCR_c30a8e78950a41fa9981482a3abfce1c" localSheetId="7" hidden="1">'MC-DCF'!$K$51</definedName>
    <definedName name="CBCR_c4aec9b0af234ae3bb8a69bf23035054" localSheetId="7" hidden="1">'MC-DCF'!$M$30</definedName>
    <definedName name="CBCR_c87afe21882c4191aca819449a57cf7a" localSheetId="7" hidden="1">'MC-DCF'!$G$43*'MC-DCF'!$M$43</definedName>
    <definedName name="CBCR_cdd433ed563e460cbfbb2ae481b7fd01" localSheetId="7" hidden="1">'MC-DCF'!$K$45</definedName>
    <definedName name="CBCR_cdfffc1621574c49817ac7020bb3156b" localSheetId="7" hidden="1">'MC-DCF'!$L$33</definedName>
    <definedName name="CBCR_ce065f9820f54a5f9335b51d9b98c805" localSheetId="7" hidden="1">'MC-DCF'!$M$33*'MC-DCF'!$J$33</definedName>
    <definedName name="CBCR_ced330a7fd9c4801b309a9d502766edd" localSheetId="7" hidden="1">'MC-DCF'!$C$33</definedName>
    <definedName name="CBCR_cf5e20b0f8584e53a7588bf5988d6699" localSheetId="7" hidden="1">'MC-DCF'!$I$37</definedName>
    <definedName name="CBCR_d0273795b9e64269aea7398929e6a65f" localSheetId="7" hidden="1">'MC-DCF'!$M$53*'MC-DCF'!$K$53</definedName>
    <definedName name="CBCR_d035c41cd83449829f07e8d63f361e09" localSheetId="7" hidden="1">'MC-DCF'!$L$30</definedName>
    <definedName name="CBCR_d18facb9b73a4d91b924419a799a56b2" localSheetId="7" hidden="1">'MC-DCF'!$M$39*'MC-DCF'!$F$39</definedName>
    <definedName name="CBCR_d2e443f7949d4f0589bf56cc60d81f76" localSheetId="7" hidden="1">'MC-DCF'!$C$43*'MC-DCF'!$M$43</definedName>
    <definedName name="CBCR_d4ac004a7d2845e7b794b3c3d3eb4b30" localSheetId="7" hidden="1">'MC-DCF'!$M$30</definedName>
    <definedName name="CBCR_d77699d6bb2e4a79a11bf2054b829d2d" localSheetId="7" hidden="1">'MC-DCF'!$H$53</definedName>
    <definedName name="CBCR_d77b220c7e3b49a69d80302b9480086b" localSheetId="7" hidden="1">'MC-DCF'!$M$33*'MC-DCF'!$K$33</definedName>
    <definedName name="CBCR_d9e88c06acd74d47aae279dba98c77ef" localSheetId="7" hidden="1">'MC-DCF'!$M$37*'MC-DCF'!$C$37</definedName>
    <definedName name="CBCR_db0ae3a4177b4257b18ebc1ca1093c81" localSheetId="7" hidden="1">'MC-DCF'!$D$51</definedName>
    <definedName name="CBCR_db27564dded24a73b02803778bec5002" localSheetId="7" hidden="1">'MC-DCF'!$M$33*'MC-DCF'!$H$33</definedName>
    <definedName name="CBCR_df83632e227f4d4c94d71f198fe767f9" localSheetId="7" hidden="1">'MC-DCF'!$M$35*'MC-DCF'!$J$35</definedName>
    <definedName name="CBCR_e072b20da35f4c2cb1c85158fdfd731c" localSheetId="7" hidden="1">'MC-DCF'!$M$33*'MC-DCF'!$L$33</definedName>
    <definedName name="CBCR_e29576b662b7467f816499e9fbf98a7e" localSheetId="7" hidden="1">'MC-DCF'!$M$39*'MC-DCF'!$D$39</definedName>
    <definedName name="CBCR_e435c468c712483ca843c8f20d474a8f" localSheetId="7" hidden="1">'MC-DCF'!$H$30</definedName>
    <definedName name="CBCR_e69cafb506b54189b3235b16cde0547f" localSheetId="7" hidden="1">'MC-DCF'!$I$33</definedName>
    <definedName name="CBCR_e86003f55d7f4d3b94e611e0e46742b3" localSheetId="7" hidden="1">'MC-DCF'!$M$30</definedName>
    <definedName name="CBCR_e9bcf401bd354451876dc3098f6043cb" localSheetId="7" hidden="1">'MC-DCF'!$M$33*'MC-DCF'!$D$33</definedName>
    <definedName name="CBCR_ea7c58e564774b73b24e278e52d55b5c" localSheetId="7" hidden="1">'MC-DCF'!$D$35</definedName>
    <definedName name="CBCR_eaa5ec9b60e14478aff0100bf607d3f3" localSheetId="7" hidden="1">'MC-DCF'!$M$35*'MC-DCF'!$K$35</definedName>
    <definedName name="CBCR_ed86d06f460744a39d952e5634c4d836" localSheetId="7" hidden="1">'MC-DCF'!$M$53*'MC-DCF'!$H$53</definedName>
    <definedName name="CBCR_ee5365c08f804a719d1e2cd919271b57" localSheetId="7" hidden="1">'MC-DCF'!$J$35</definedName>
    <definedName name="CBCR_ee63061aab394f699173259bfb40b764" localSheetId="7" hidden="1">'MC-DCF'!$F$43</definedName>
    <definedName name="CBCR_f00801139d984dbbab6d25a0d5118ae6" localSheetId="7" hidden="1">'MC-DCF'!$D$45</definedName>
    <definedName name="CBCR_f00bb3785ff34a3d9f776e012867601e" localSheetId="7" hidden="1">'MC-DCF'!$M$51*'MC-DCF'!$J$51</definedName>
    <definedName name="CBCR_f044a15d4c2d44869508e1e7992d600c" localSheetId="7" hidden="1">'MC-DCF'!$F$43*'MC-DCF'!$M$43</definedName>
    <definedName name="CBCR_f0a572f11db74be48c392602adc0b3de" localSheetId="7" hidden="1">'MC-DCF'!$M$33*'MC-DCF'!$I$33</definedName>
    <definedName name="CBCR_f4d58187f97f43648241e352958222eb" localSheetId="7" hidden="1">'MC-DCF'!$K$43</definedName>
    <definedName name="CBCR_f55451f0284b4149b79951197148cd23" localSheetId="7" hidden="1">'MC-DCF'!$M$39*'MC-DCF'!$G$39</definedName>
    <definedName name="CBCR_f58c468ff1834ebb96d32c450742bac1" localSheetId="7" hidden="1">'MC-DCF'!$D$39</definedName>
    <definedName name="CBCR_f84543ceabbf41cb80dbb173f7c5a6d2" localSheetId="7" hidden="1">'MC-DCF'!$M$51*'MC-DCF'!$G$51</definedName>
    <definedName name="CBCR_f88a7ab0fda944ef9fb671ae76606505" localSheetId="7" hidden="1">'MC-DCF'!$G$33</definedName>
    <definedName name="CBCR_f891b401c90a40e0b1238d5921fe3673" localSheetId="7" hidden="1">'MC-DCF'!$M$51*'MC-DCF'!$K$51</definedName>
    <definedName name="CBCR_f99945bebced404c9c0566459394daff" localSheetId="7" hidden="1">'MC-DCF'!$M$33*'MC-DCF'!$E$33</definedName>
    <definedName name="CBCR_fa0baaf21eb0438aadd18fe40a8ec047" localSheetId="7" hidden="1">'MC-DCF'!$M$39*'MC-DCF'!$K$39</definedName>
    <definedName name="CBCR_fc07ad79272b4ba8b508e7c086155e11" localSheetId="7" hidden="1">'MC-DCF'!$M$30</definedName>
    <definedName name="CBCR_fde76c1093e04bc0bec4261397a61251" localSheetId="7" hidden="1">'MC-DCF'!$K$33</definedName>
    <definedName name="CBWorkbookPriority" localSheetId="6" hidden="1">-421570214653565</definedName>
    <definedName name="CBx_0ff5338f5fad492cba73c8852ca1b616" localSheetId="6" hidden="1">"'DCF-MC'!$A$1"</definedName>
    <definedName name="CBx_19c6812052f44f0da7d747dbe159a6b7" localSheetId="6" hidden="1">"'CB_DATA_'!$A$1"</definedName>
    <definedName name="CBx_a98adac20e3846fabe1a5344b50b1314" localSheetId="6" hidden="1">"'MC-DCF'!$A$1"</definedName>
    <definedName name="CBx_Sheet_Guid" localSheetId="6" hidden="1">"'19c68120-52f4-4f0d-a7d7-47dbe159a6b7"</definedName>
    <definedName name="CBx_Sheet_Guid" localSheetId="7" hidden="1">"'a98adac2-0e38-46fa-be1a-5344b50b1314"</definedName>
    <definedName name="CBx_SheetRef" localSheetId="6" hidden="1">CB_DATA_!$A$14</definedName>
    <definedName name="CBx_SheetRef" localSheetId="7" hidden="1">CB_DATA_!$C$14</definedName>
    <definedName name="CBx_StorageType" localSheetId="6" hidden="1">2</definedName>
    <definedName name="CBx_StorageType" localSheetId="7" hidden="1">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31" i="3" l="1"/>
  <c r="E107" i="4"/>
  <c r="E9" i="4"/>
  <c r="E24" i="4"/>
  <c r="F107" i="4"/>
  <c r="F9" i="4"/>
  <c r="F24" i="4"/>
  <c r="G105" i="4"/>
  <c r="G106" i="4"/>
  <c r="G107" i="4"/>
  <c r="G9" i="4"/>
  <c r="G24" i="4"/>
  <c r="J24" i="4"/>
  <c r="M53" i="11"/>
  <c r="E53" i="4"/>
  <c r="E97" i="4"/>
  <c r="D53" i="4"/>
  <c r="D97" i="4"/>
  <c r="E100" i="4"/>
  <c r="E23" i="4"/>
  <c r="F53" i="4"/>
  <c r="F97" i="4"/>
  <c r="F100" i="4"/>
  <c r="F23" i="4"/>
  <c r="G53" i="4"/>
  <c r="G97" i="4"/>
  <c r="G100" i="4"/>
  <c r="G23" i="4"/>
  <c r="J23" i="4"/>
  <c r="M51" i="11"/>
  <c r="E130" i="4"/>
  <c r="E133" i="4"/>
  <c r="E18" i="4"/>
  <c r="E20" i="4"/>
  <c r="F130" i="4"/>
  <c r="F133" i="4"/>
  <c r="F18" i="4"/>
  <c r="F20" i="4"/>
  <c r="G116" i="4"/>
  <c r="G108" i="4"/>
  <c r="G130" i="4"/>
  <c r="G133" i="4"/>
  <c r="G111" i="4"/>
  <c r="G112" i="4"/>
  <c r="G115" i="4"/>
  <c r="G18" i="4"/>
  <c r="G20" i="4"/>
  <c r="J20" i="4"/>
  <c r="M45" i="11"/>
  <c r="E15" i="4"/>
  <c r="F15" i="4"/>
  <c r="G114" i="4"/>
  <c r="G15" i="4"/>
  <c r="J15" i="4"/>
  <c r="M43" i="11"/>
  <c r="E16" i="4"/>
  <c r="F16" i="4"/>
  <c r="G16" i="4"/>
  <c r="J16" i="4"/>
  <c r="M39" i="11"/>
  <c r="E14" i="4"/>
  <c r="F14" i="4"/>
  <c r="G14" i="4"/>
  <c r="J14" i="4"/>
  <c r="M37" i="11"/>
  <c r="E13" i="4"/>
  <c r="F13" i="4"/>
  <c r="G13" i="4"/>
  <c r="J13" i="4"/>
  <c r="M35" i="11"/>
  <c r="E12" i="4"/>
  <c r="F12" i="4"/>
  <c r="G12" i="4"/>
  <c r="J12" i="4"/>
  <c r="M33" i="11"/>
  <c r="C11" i="9"/>
  <c r="J9" i="4"/>
  <c r="F71" i="11"/>
  <c r="E71" i="11"/>
  <c r="D107" i="4"/>
  <c r="D9" i="4"/>
  <c r="D71" i="11"/>
  <c r="C107" i="4"/>
  <c r="C9" i="4"/>
  <c r="C53" i="4"/>
  <c r="C71" i="11"/>
  <c r="B106" i="4"/>
  <c r="B107" i="4"/>
  <c r="B9" i="4"/>
  <c r="B53" i="4"/>
  <c r="B71" i="11"/>
  <c r="H70" i="11"/>
  <c r="I70" i="11"/>
  <c r="J70" i="11"/>
  <c r="K70" i="11"/>
  <c r="L70" i="11"/>
  <c r="M70" i="11"/>
  <c r="N70" i="11"/>
  <c r="O70" i="11"/>
  <c r="P70" i="11"/>
  <c r="B67" i="11"/>
  <c r="B64" i="11"/>
  <c r="B61" i="11"/>
  <c r="B58" i="11"/>
  <c r="C58" i="11"/>
  <c r="C54" i="11"/>
  <c r="B54" i="11"/>
  <c r="B53" i="11"/>
  <c r="D52" i="11"/>
  <c r="E52" i="11"/>
  <c r="F52" i="11"/>
  <c r="G52" i="11"/>
  <c r="H52" i="11"/>
  <c r="I52" i="11"/>
  <c r="J52" i="11"/>
  <c r="K52" i="11"/>
  <c r="L52" i="11"/>
  <c r="C52" i="11"/>
  <c r="B52" i="11"/>
  <c r="B51" i="11"/>
  <c r="C50" i="11"/>
  <c r="D50" i="11"/>
  <c r="F44" i="4"/>
  <c r="F90" i="4"/>
  <c r="F65" i="4"/>
  <c r="F91" i="4"/>
  <c r="F92" i="4"/>
  <c r="F93" i="4"/>
  <c r="E44" i="4"/>
  <c r="E90" i="4"/>
  <c r="E65" i="4"/>
  <c r="E91" i="4"/>
  <c r="E92" i="4"/>
  <c r="E93" i="4"/>
  <c r="F94" i="4"/>
  <c r="F22" i="4"/>
  <c r="B50" i="11"/>
  <c r="B49" i="11"/>
  <c r="D46" i="11"/>
  <c r="E46" i="11"/>
  <c r="F46" i="11"/>
  <c r="G46" i="11"/>
  <c r="H46" i="11"/>
  <c r="I46" i="11"/>
  <c r="J46" i="11"/>
  <c r="K46" i="11"/>
  <c r="L46" i="11"/>
  <c r="C46" i="11"/>
  <c r="B46" i="11"/>
  <c r="B45" i="11"/>
  <c r="C44" i="11"/>
  <c r="B44" i="11"/>
  <c r="B43" i="11"/>
  <c r="C40" i="11"/>
  <c r="B40" i="11"/>
  <c r="B39" i="11"/>
  <c r="C38" i="11"/>
  <c r="B38" i="11"/>
  <c r="B37" i="11"/>
  <c r="D36" i="11"/>
  <c r="E36" i="11"/>
  <c r="F36" i="11"/>
  <c r="G36" i="11"/>
  <c r="H36" i="11"/>
  <c r="I36" i="11"/>
  <c r="J36" i="11"/>
  <c r="K36" i="11"/>
  <c r="L36" i="11"/>
  <c r="C36" i="11"/>
  <c r="B36" i="11"/>
  <c r="B35" i="11"/>
  <c r="D34" i="11"/>
  <c r="E34" i="11"/>
  <c r="F34" i="11"/>
  <c r="G34" i="11"/>
  <c r="H34" i="11"/>
  <c r="I34" i="11"/>
  <c r="J34" i="11"/>
  <c r="K34" i="11"/>
  <c r="L34" i="11"/>
  <c r="C34" i="11"/>
  <c r="B34" i="11"/>
  <c r="B33" i="11"/>
  <c r="B30" i="11"/>
  <c r="B41" i="11"/>
  <c r="B47" i="11"/>
  <c r="B55" i="11"/>
  <c r="B56" i="11"/>
  <c r="G10" i="4"/>
  <c r="C31" i="11"/>
  <c r="B60" i="11"/>
  <c r="B130" i="4"/>
  <c r="B133" i="4"/>
  <c r="B18" i="4"/>
  <c r="B20" i="4"/>
  <c r="C130" i="4"/>
  <c r="C133" i="4"/>
  <c r="C18" i="4"/>
  <c r="C20" i="4"/>
  <c r="D130" i="4"/>
  <c r="D133" i="4"/>
  <c r="D18" i="4"/>
  <c r="D20" i="4"/>
  <c r="H20" i="4"/>
  <c r="B26" i="11"/>
  <c r="B24" i="4"/>
  <c r="C24" i="4"/>
  <c r="D24" i="4"/>
  <c r="H24" i="4"/>
  <c r="B25" i="11"/>
  <c r="C25" i="11"/>
  <c r="D54" i="11"/>
  <c r="E54" i="11"/>
  <c r="F54" i="11"/>
  <c r="G54" i="11"/>
  <c r="H54" i="11"/>
  <c r="I54" i="11"/>
  <c r="J54" i="11"/>
  <c r="K54" i="11"/>
  <c r="L54" i="11"/>
  <c r="C97" i="4"/>
  <c r="D100" i="4"/>
  <c r="D23" i="4"/>
  <c r="H23" i="4"/>
  <c r="B24" i="11"/>
  <c r="C44" i="4"/>
  <c r="C90" i="4"/>
  <c r="C65" i="4"/>
  <c r="C91" i="4"/>
  <c r="C92" i="4"/>
  <c r="C93" i="4"/>
  <c r="B44" i="4"/>
  <c r="B90" i="4"/>
  <c r="B65" i="4"/>
  <c r="B91" i="4"/>
  <c r="B92" i="4"/>
  <c r="B93" i="4"/>
  <c r="C94" i="4"/>
  <c r="C22" i="4"/>
  <c r="D44" i="4"/>
  <c r="D90" i="4"/>
  <c r="D65" i="4"/>
  <c r="D91" i="4"/>
  <c r="D92" i="4"/>
  <c r="D93" i="4"/>
  <c r="D94" i="4"/>
  <c r="D22" i="4"/>
  <c r="E94" i="4"/>
  <c r="E22" i="4"/>
  <c r="G44" i="4"/>
  <c r="G90" i="4"/>
  <c r="G65" i="4"/>
  <c r="G91" i="4"/>
  <c r="G92" i="4"/>
  <c r="G93" i="4"/>
  <c r="G94" i="4"/>
  <c r="G22" i="4"/>
  <c r="H22" i="4"/>
  <c r="B23" i="11"/>
  <c r="B16" i="4"/>
  <c r="C16" i="4"/>
  <c r="D16" i="4"/>
  <c r="H16" i="4"/>
  <c r="B22" i="11"/>
  <c r="C22" i="11"/>
  <c r="D40" i="11"/>
  <c r="E40" i="11"/>
  <c r="F40" i="11"/>
  <c r="G40" i="11"/>
  <c r="H40" i="11"/>
  <c r="I40" i="11"/>
  <c r="J40" i="11"/>
  <c r="K40" i="11"/>
  <c r="L40" i="11"/>
  <c r="C21" i="11"/>
  <c r="D44" i="11"/>
  <c r="E44" i="11"/>
  <c r="F44" i="11"/>
  <c r="G44" i="11"/>
  <c r="H44" i="11"/>
  <c r="I44" i="11"/>
  <c r="J44" i="11"/>
  <c r="K44" i="11"/>
  <c r="L44" i="11"/>
  <c r="B15" i="4"/>
  <c r="C15" i="4"/>
  <c r="D15" i="4"/>
  <c r="H15" i="4"/>
  <c r="B21" i="11"/>
  <c r="C20" i="11"/>
  <c r="D38" i="11"/>
  <c r="E38" i="11"/>
  <c r="F38" i="11"/>
  <c r="G38" i="11"/>
  <c r="H38" i="11"/>
  <c r="I38" i="11"/>
  <c r="J38" i="11"/>
  <c r="K38" i="11"/>
  <c r="L38" i="11"/>
  <c r="B14" i="4"/>
  <c r="C14" i="4"/>
  <c r="D14" i="4"/>
  <c r="H14" i="4"/>
  <c r="B20" i="11"/>
  <c r="B13" i="4"/>
  <c r="C13" i="4"/>
  <c r="D13" i="4"/>
  <c r="H13" i="4"/>
  <c r="B19" i="11"/>
  <c r="B12" i="4"/>
  <c r="C12" i="4"/>
  <c r="D12" i="4"/>
  <c r="H12" i="4"/>
  <c r="B18" i="11"/>
  <c r="B48" i="5"/>
  <c r="C49" i="5"/>
  <c r="C48" i="5"/>
  <c r="D49" i="5"/>
  <c r="D48" i="5"/>
  <c r="E49" i="5"/>
  <c r="E48" i="5"/>
  <c r="F49" i="5"/>
  <c r="F48" i="5"/>
  <c r="G49" i="5"/>
  <c r="G48" i="5"/>
  <c r="H49" i="5"/>
  <c r="H48" i="5"/>
  <c r="I49" i="5"/>
  <c r="I48" i="5"/>
  <c r="J49" i="5"/>
  <c r="J48" i="5"/>
  <c r="K49" i="5"/>
  <c r="K48" i="5"/>
  <c r="B50" i="5"/>
  <c r="C51" i="5"/>
  <c r="C50" i="5"/>
  <c r="D51" i="5"/>
  <c r="D50" i="5"/>
  <c r="E51" i="5"/>
  <c r="E50" i="5"/>
  <c r="F51" i="5"/>
  <c r="F50" i="5"/>
  <c r="G51" i="5"/>
  <c r="G50" i="5"/>
  <c r="H51" i="5"/>
  <c r="H50" i="5"/>
  <c r="I51" i="5"/>
  <c r="I50" i="5"/>
  <c r="J51" i="5"/>
  <c r="J50" i="5"/>
  <c r="K51" i="5"/>
  <c r="K50" i="5"/>
  <c r="C14" i="5"/>
  <c r="D14" i="5"/>
  <c r="E14" i="5"/>
  <c r="F14" i="5"/>
  <c r="G14" i="5"/>
  <c r="I14" i="5"/>
  <c r="J14" i="5"/>
  <c r="C53" i="5"/>
  <c r="D53" i="5"/>
  <c r="E53" i="5"/>
  <c r="F53" i="5"/>
  <c r="G53" i="5"/>
  <c r="H53" i="5"/>
  <c r="H52" i="5"/>
  <c r="I53" i="5"/>
  <c r="I52" i="5"/>
  <c r="J53" i="5"/>
  <c r="J52" i="5"/>
  <c r="K53" i="5"/>
  <c r="K52" i="5"/>
  <c r="C16" i="5"/>
  <c r="D16" i="5"/>
  <c r="E16" i="5"/>
  <c r="F16" i="5"/>
  <c r="I16" i="5"/>
  <c r="J16" i="5"/>
  <c r="C55" i="5"/>
  <c r="D55" i="5"/>
  <c r="E55" i="5"/>
  <c r="F55" i="5"/>
  <c r="G55" i="5"/>
  <c r="H55" i="5"/>
  <c r="H54" i="5"/>
  <c r="I55" i="5"/>
  <c r="I54" i="5"/>
  <c r="J55" i="5"/>
  <c r="J54" i="5"/>
  <c r="K55" i="5"/>
  <c r="K54" i="5"/>
  <c r="B56" i="5"/>
  <c r="C57" i="5"/>
  <c r="C56" i="5"/>
  <c r="D57" i="5"/>
  <c r="D56" i="5"/>
  <c r="E57" i="5"/>
  <c r="E56" i="5"/>
  <c r="F57" i="5"/>
  <c r="F56" i="5"/>
  <c r="G57" i="5"/>
  <c r="G56" i="5"/>
  <c r="H57" i="5"/>
  <c r="H56" i="5"/>
  <c r="I57" i="5"/>
  <c r="I56" i="5"/>
  <c r="J57" i="5"/>
  <c r="J56" i="5"/>
  <c r="K57" i="5"/>
  <c r="K56" i="5"/>
  <c r="C59" i="5"/>
  <c r="D59" i="5"/>
  <c r="E59" i="5"/>
  <c r="F59" i="5"/>
  <c r="G59" i="5"/>
  <c r="H59" i="5"/>
  <c r="I59" i="5"/>
  <c r="J59" i="5"/>
  <c r="J58" i="5"/>
  <c r="K59" i="5"/>
  <c r="K58" i="5"/>
  <c r="C61" i="5"/>
  <c r="D61" i="5"/>
  <c r="E61" i="5"/>
  <c r="E60" i="5"/>
  <c r="F61" i="5"/>
  <c r="F60" i="5"/>
  <c r="G61" i="5"/>
  <c r="G60" i="5"/>
  <c r="H61" i="5"/>
  <c r="H60" i="5"/>
  <c r="I61" i="5"/>
  <c r="I60" i="5"/>
  <c r="J61" i="5"/>
  <c r="J60" i="5"/>
  <c r="K61" i="5"/>
  <c r="K60" i="5"/>
  <c r="B64" i="5"/>
  <c r="C65" i="5"/>
  <c r="C64" i="5"/>
  <c r="D65" i="5"/>
  <c r="D64" i="5"/>
  <c r="E65" i="5"/>
  <c r="E64" i="5"/>
  <c r="F65" i="5"/>
  <c r="F64" i="5"/>
  <c r="G65" i="5"/>
  <c r="G64" i="5"/>
  <c r="H65" i="5"/>
  <c r="H64" i="5"/>
  <c r="I65" i="5"/>
  <c r="I64" i="5"/>
  <c r="J65" i="5"/>
  <c r="J64" i="5"/>
  <c r="K65" i="5"/>
  <c r="K64" i="5"/>
  <c r="C67" i="5"/>
  <c r="D67" i="5"/>
  <c r="E67" i="5"/>
  <c r="E66" i="5"/>
  <c r="F67" i="5"/>
  <c r="F66" i="5"/>
  <c r="G67" i="5"/>
  <c r="G66" i="5"/>
  <c r="H67" i="5"/>
  <c r="H66" i="5"/>
  <c r="I67" i="5"/>
  <c r="I66" i="5"/>
  <c r="J67" i="5"/>
  <c r="J66" i="5"/>
  <c r="K67" i="5"/>
  <c r="K66" i="5"/>
  <c r="C69" i="5"/>
  <c r="D69" i="5"/>
  <c r="E69" i="5"/>
  <c r="F69" i="5"/>
  <c r="F68" i="5"/>
  <c r="G69" i="5"/>
  <c r="G68" i="5"/>
  <c r="H69" i="5"/>
  <c r="H68" i="5"/>
  <c r="I69" i="5"/>
  <c r="I68" i="5"/>
  <c r="J69" i="5"/>
  <c r="J68" i="5"/>
  <c r="K69" i="5"/>
  <c r="K68" i="5"/>
  <c r="C71" i="5"/>
  <c r="D71" i="5"/>
  <c r="D70" i="5"/>
  <c r="E71" i="5"/>
  <c r="E70" i="5"/>
  <c r="F71" i="5"/>
  <c r="F70" i="5"/>
  <c r="G71" i="5"/>
  <c r="G70" i="5"/>
  <c r="H71" i="5"/>
  <c r="H70" i="5"/>
  <c r="I71" i="5"/>
  <c r="I70" i="5"/>
  <c r="J71" i="5"/>
  <c r="J70" i="5"/>
  <c r="K71" i="5"/>
  <c r="K70" i="5"/>
  <c r="B74" i="5"/>
  <c r="C75" i="5"/>
  <c r="C74" i="5"/>
  <c r="D75" i="5"/>
  <c r="D74" i="5"/>
  <c r="E75" i="5"/>
  <c r="E74" i="5"/>
  <c r="F75" i="5"/>
  <c r="F74" i="5"/>
  <c r="G75" i="5"/>
  <c r="G74" i="5"/>
  <c r="H75" i="5"/>
  <c r="H74" i="5"/>
  <c r="I75" i="5"/>
  <c r="I74" i="5"/>
  <c r="J75" i="5"/>
  <c r="J74" i="5"/>
  <c r="K75" i="5"/>
  <c r="K74" i="5"/>
  <c r="B76" i="5"/>
  <c r="C77" i="5"/>
  <c r="C76" i="5"/>
  <c r="D77" i="5"/>
  <c r="D76" i="5"/>
  <c r="E77" i="5"/>
  <c r="E76" i="5"/>
  <c r="F77" i="5"/>
  <c r="F76" i="5"/>
  <c r="G77" i="5"/>
  <c r="G76" i="5"/>
  <c r="H77" i="5"/>
  <c r="H76" i="5"/>
  <c r="I77" i="5"/>
  <c r="I76" i="5"/>
  <c r="J77" i="5"/>
  <c r="J76" i="5"/>
  <c r="K77" i="5"/>
  <c r="K76" i="5"/>
  <c r="K78" i="5"/>
  <c r="F43" i="5"/>
  <c r="B79" i="5"/>
  <c r="B10" i="11"/>
  <c r="B11" i="11"/>
  <c r="D31" i="11"/>
  <c r="E31" i="11"/>
  <c r="F31" i="11"/>
  <c r="G31" i="11"/>
  <c r="H31" i="11"/>
  <c r="I31" i="11"/>
  <c r="J31" i="11"/>
  <c r="K31" i="11"/>
  <c r="L31" i="11"/>
  <c r="C20" i="6"/>
  <c r="D38" i="6"/>
  <c r="B64" i="6"/>
  <c r="H70" i="6"/>
  <c r="I70" i="6"/>
  <c r="J70" i="6"/>
  <c r="K70" i="6"/>
  <c r="L70" i="6"/>
  <c r="M70" i="6"/>
  <c r="N70" i="6"/>
  <c r="O70" i="6"/>
  <c r="P70" i="6"/>
  <c r="F71" i="6"/>
  <c r="E71" i="6"/>
  <c r="D71" i="6"/>
  <c r="C71" i="6"/>
  <c r="B71" i="6"/>
  <c r="C54" i="6"/>
  <c r="C52" i="6"/>
  <c r="C46" i="6"/>
  <c r="C44" i="6"/>
  <c r="C40" i="6"/>
  <c r="C38" i="6"/>
  <c r="C36" i="6"/>
  <c r="C34" i="6"/>
  <c r="C53" i="6"/>
  <c r="C51" i="6"/>
  <c r="B58" i="6"/>
  <c r="C58" i="6"/>
  <c r="C45" i="6"/>
  <c r="C43" i="6"/>
  <c r="C39" i="6"/>
  <c r="C37" i="6"/>
  <c r="C35" i="6"/>
  <c r="D52" i="6"/>
  <c r="D46" i="6"/>
  <c r="D36" i="6"/>
  <c r="D34" i="6"/>
  <c r="C33" i="6"/>
  <c r="C31" i="6"/>
  <c r="C30" i="6"/>
  <c r="C60" i="6"/>
  <c r="G71" i="6"/>
  <c r="B72" i="5"/>
  <c r="B70" i="5"/>
  <c r="B68" i="5"/>
  <c r="B66" i="5"/>
  <c r="B52" i="5"/>
  <c r="I24" i="5"/>
  <c r="I23" i="5"/>
  <c r="F10" i="5"/>
  <c r="G10" i="5"/>
  <c r="I10" i="5"/>
  <c r="E12" i="5"/>
  <c r="F12" i="5"/>
  <c r="G12" i="5"/>
  <c r="I12" i="5"/>
  <c r="B60" i="5"/>
  <c r="B58" i="5"/>
  <c r="B54" i="5"/>
  <c r="G42" i="5"/>
  <c r="F42" i="5"/>
  <c r="C42" i="5"/>
  <c r="D42" i="5"/>
  <c r="E42" i="5"/>
  <c r="I42" i="5"/>
  <c r="J42" i="5"/>
  <c r="G40" i="5"/>
  <c r="F40" i="5"/>
  <c r="G38" i="5"/>
  <c r="F38" i="5"/>
  <c r="G36" i="5"/>
  <c r="F36" i="5"/>
  <c r="G34" i="5"/>
  <c r="F34" i="5"/>
  <c r="C34" i="5"/>
  <c r="D34" i="5"/>
  <c r="E34" i="5"/>
  <c r="I34" i="5"/>
  <c r="J34" i="5"/>
  <c r="G32" i="5"/>
  <c r="F32" i="5"/>
  <c r="C32" i="5"/>
  <c r="D32" i="5"/>
  <c r="E32" i="5"/>
  <c r="I32" i="5"/>
  <c r="J32" i="5"/>
  <c r="G30" i="5"/>
  <c r="G24" i="5"/>
  <c r="G22" i="5"/>
  <c r="F22" i="5"/>
  <c r="G20" i="5"/>
  <c r="F20" i="5"/>
  <c r="G18" i="5"/>
  <c r="F18" i="5"/>
  <c r="G16" i="5"/>
  <c r="G43" i="5"/>
  <c r="I41" i="5"/>
  <c r="F30" i="5"/>
  <c r="C22" i="5"/>
  <c r="D22" i="5"/>
  <c r="E22" i="5"/>
  <c r="C10" i="4"/>
  <c r="D10" i="4"/>
  <c r="E10" i="4"/>
  <c r="F10" i="4"/>
  <c r="H10" i="4"/>
  <c r="B22" i="6"/>
  <c r="C22" i="6"/>
  <c r="D40" i="6"/>
  <c r="E40" i="6"/>
  <c r="F40" i="6"/>
  <c r="G40" i="6"/>
  <c r="H40" i="6"/>
  <c r="I40" i="6"/>
  <c r="J40" i="6"/>
  <c r="K40" i="6"/>
  <c r="L40" i="6"/>
  <c r="G27" i="4"/>
  <c r="G26" i="4"/>
  <c r="G19" i="4"/>
  <c r="F26" i="4"/>
  <c r="G119" i="4"/>
  <c r="H107" i="4"/>
  <c r="H109" i="4"/>
  <c r="H113" i="4"/>
  <c r="H117" i="4"/>
  <c r="H120" i="4"/>
  <c r="F109" i="4"/>
  <c r="F113" i="4"/>
  <c r="F117" i="4"/>
  <c r="F120" i="4"/>
  <c r="E109" i="4"/>
  <c r="E113" i="4"/>
  <c r="E117" i="4"/>
  <c r="E120" i="4"/>
  <c r="D109" i="4"/>
  <c r="D113" i="4"/>
  <c r="D117" i="4"/>
  <c r="D120" i="4"/>
  <c r="C109" i="4"/>
  <c r="C113" i="4"/>
  <c r="C117" i="4"/>
  <c r="C120" i="4"/>
  <c r="B109" i="4"/>
  <c r="B113" i="4"/>
  <c r="B117" i="4"/>
  <c r="B120" i="4"/>
  <c r="G109" i="4"/>
  <c r="G113" i="4"/>
  <c r="G117" i="4"/>
  <c r="G120" i="4"/>
  <c r="G82" i="4"/>
  <c r="G84" i="4"/>
  <c r="E82" i="4"/>
  <c r="E84" i="4"/>
  <c r="D82" i="4"/>
  <c r="D84" i="4"/>
  <c r="C82" i="4"/>
  <c r="C84" i="4"/>
  <c r="F82" i="4"/>
  <c r="F84" i="4"/>
  <c r="B82" i="4"/>
  <c r="B84" i="4"/>
  <c r="G73" i="4"/>
  <c r="G74" i="4"/>
  <c r="G85" i="4"/>
  <c r="D73" i="4"/>
  <c r="D74" i="4"/>
  <c r="D85" i="4"/>
  <c r="F73" i="4"/>
  <c r="E73" i="4"/>
  <c r="C73" i="4"/>
  <c r="B73" i="4"/>
  <c r="B74" i="4"/>
  <c r="F54" i="4"/>
  <c r="C54" i="4"/>
  <c r="B97" i="4"/>
  <c r="C100" i="4"/>
  <c r="C23" i="4"/>
  <c r="G12" i="3"/>
  <c r="G34" i="3"/>
  <c r="G37" i="3"/>
  <c r="G23" i="3"/>
  <c r="G20" i="3"/>
  <c r="G19" i="3"/>
  <c r="G18" i="3"/>
  <c r="G16" i="3"/>
  <c r="G15" i="3"/>
  <c r="G10" i="3"/>
  <c r="G9" i="3"/>
  <c r="F34" i="3"/>
  <c r="E34" i="3"/>
  <c r="D34" i="3"/>
  <c r="C34" i="3"/>
  <c r="B34" i="3"/>
  <c r="H11" i="3"/>
  <c r="H13" i="3"/>
  <c r="H17" i="3"/>
  <c r="H21" i="3"/>
  <c r="H24" i="3"/>
  <c r="G28" i="2"/>
  <c r="G72" i="2"/>
  <c r="F28" i="2"/>
  <c r="F72" i="2"/>
  <c r="G75" i="2"/>
  <c r="G19" i="2"/>
  <c r="G65" i="2"/>
  <c r="G40" i="2"/>
  <c r="G66" i="2"/>
  <c r="G67" i="2"/>
  <c r="G68" i="2"/>
  <c r="F19" i="2"/>
  <c r="F65" i="2"/>
  <c r="F40" i="2"/>
  <c r="F66" i="2"/>
  <c r="F67" i="2"/>
  <c r="F68" i="2"/>
  <c r="G69" i="2"/>
  <c r="G29" i="2"/>
  <c r="G48" i="2"/>
  <c r="G49" i="2"/>
  <c r="G57" i="2"/>
  <c r="G59" i="2"/>
  <c r="G60" i="2"/>
  <c r="G62" i="2"/>
  <c r="F48" i="2"/>
  <c r="F57" i="2"/>
  <c r="F59" i="2"/>
  <c r="B11" i="9"/>
  <c r="A11" i="9"/>
  <c r="C21" i="6"/>
  <c r="D44" i="6"/>
  <c r="E44" i="6"/>
  <c r="F44" i="6"/>
  <c r="G44" i="6"/>
  <c r="H44" i="6"/>
  <c r="I44" i="6"/>
  <c r="J44" i="6"/>
  <c r="K44" i="6"/>
  <c r="L44" i="6"/>
  <c r="B43" i="6"/>
  <c r="B30" i="6"/>
  <c r="B33" i="6"/>
  <c r="B35" i="6"/>
  <c r="B37" i="6"/>
  <c r="B39" i="6"/>
  <c r="B45" i="6"/>
  <c r="E11" i="3"/>
  <c r="E13" i="3"/>
  <c r="E17" i="3"/>
  <c r="E21" i="3"/>
  <c r="D11" i="3"/>
  <c r="D13" i="3"/>
  <c r="D17" i="3"/>
  <c r="D21" i="3"/>
  <c r="C11" i="3"/>
  <c r="C13" i="3"/>
  <c r="C17" i="3"/>
  <c r="C21" i="3"/>
  <c r="B10" i="3"/>
  <c r="B11" i="3"/>
  <c r="B13" i="3"/>
  <c r="B17" i="3"/>
  <c r="B21" i="3"/>
  <c r="E26" i="4"/>
  <c r="D26" i="4"/>
  <c r="B26" i="4"/>
  <c r="C26" i="4"/>
  <c r="B67" i="6"/>
  <c r="B61" i="6"/>
  <c r="C50" i="6"/>
  <c r="D50" i="6"/>
  <c r="E50" i="6"/>
  <c r="F50" i="6"/>
  <c r="G50" i="6"/>
  <c r="H50" i="6"/>
  <c r="I50" i="6"/>
  <c r="J50" i="6"/>
  <c r="K50" i="6"/>
  <c r="L50" i="6"/>
  <c r="B53" i="6"/>
  <c r="C73" i="5"/>
  <c r="D73" i="5"/>
  <c r="E73" i="5"/>
  <c r="F73" i="5"/>
  <c r="I38" i="5"/>
  <c r="C40" i="5"/>
  <c r="D40" i="5"/>
  <c r="E40" i="5"/>
  <c r="I40" i="5"/>
  <c r="J40" i="5"/>
  <c r="C36" i="5"/>
  <c r="D36" i="5"/>
  <c r="E36" i="5"/>
  <c r="I36" i="5"/>
  <c r="J36" i="5"/>
  <c r="I30" i="5"/>
  <c r="C28" i="5"/>
  <c r="D28" i="5"/>
  <c r="E28" i="5"/>
  <c r="I28" i="5"/>
  <c r="C26" i="5"/>
  <c r="D26" i="5"/>
  <c r="E26" i="5"/>
  <c r="I26" i="5"/>
  <c r="C20" i="5"/>
  <c r="D20" i="5"/>
  <c r="E20" i="5"/>
  <c r="I20" i="5"/>
  <c r="D18" i="5"/>
  <c r="E18" i="5"/>
  <c r="I18" i="5"/>
  <c r="I25" i="5"/>
  <c r="I27" i="5"/>
  <c r="C43" i="5"/>
  <c r="D43" i="5"/>
  <c r="E43" i="5"/>
  <c r="B43" i="5"/>
  <c r="B60" i="6"/>
  <c r="I13" i="5"/>
  <c r="I17" i="5"/>
  <c r="I37" i="5"/>
  <c r="I21" i="5"/>
  <c r="I39" i="5"/>
  <c r="I15" i="5"/>
  <c r="I35" i="5"/>
  <c r="I33" i="5"/>
  <c r="I31" i="5"/>
  <c r="I29" i="5"/>
  <c r="I19" i="5"/>
  <c r="B54" i="6"/>
  <c r="I9" i="4"/>
  <c r="H9" i="4"/>
  <c r="B28" i="2"/>
  <c r="B72" i="2"/>
  <c r="E67" i="2"/>
  <c r="D67" i="2"/>
  <c r="C67" i="2"/>
  <c r="B67" i="2"/>
  <c r="D40" i="2"/>
  <c r="D66" i="2"/>
  <c r="C27" i="4"/>
  <c r="B27" i="4"/>
  <c r="B19" i="4"/>
  <c r="E19" i="4"/>
  <c r="B40" i="6"/>
  <c r="B21" i="6"/>
  <c r="I14" i="4"/>
  <c r="F37" i="3"/>
  <c r="E37" i="3"/>
  <c r="D37" i="3"/>
  <c r="C37" i="3"/>
  <c r="B37" i="3"/>
  <c r="B24" i="3"/>
  <c r="B26" i="3"/>
  <c r="G11" i="3"/>
  <c r="G13" i="3"/>
  <c r="G17" i="3"/>
  <c r="G21" i="3"/>
  <c r="G24" i="3"/>
  <c r="G28" i="3"/>
  <c r="F11" i="3"/>
  <c r="F13" i="3"/>
  <c r="F17" i="3"/>
  <c r="F21" i="3"/>
  <c r="F24" i="3"/>
  <c r="E24" i="3"/>
  <c r="D24" i="3"/>
  <c r="C24" i="3"/>
  <c r="C26" i="3"/>
  <c r="D57" i="2"/>
  <c r="D59" i="2"/>
  <c r="D48" i="2"/>
  <c r="D49" i="2"/>
  <c r="D60" i="2"/>
  <c r="D28" i="2"/>
  <c r="B57" i="2"/>
  <c r="B59" i="2"/>
  <c r="B48" i="2"/>
  <c r="C48" i="2"/>
  <c r="B40" i="2"/>
  <c r="B66" i="2"/>
  <c r="C57" i="2"/>
  <c r="C59" i="2"/>
  <c r="C40" i="2"/>
  <c r="C66" i="2"/>
  <c r="C28" i="2"/>
  <c r="C72" i="2"/>
  <c r="C75" i="2"/>
  <c r="B19" i="2"/>
  <c r="B65" i="2"/>
  <c r="B68" i="2"/>
  <c r="C19" i="2"/>
  <c r="C65" i="2"/>
  <c r="D19" i="2"/>
  <c r="D65" i="2"/>
  <c r="D68" i="2"/>
  <c r="E57" i="2"/>
  <c r="E59" i="2"/>
  <c r="E48" i="2"/>
  <c r="F49" i="2"/>
  <c r="F60" i="2"/>
  <c r="F29" i="2"/>
  <c r="F62" i="2"/>
  <c r="E40" i="2"/>
  <c r="E28" i="2"/>
  <c r="E72" i="2"/>
  <c r="E19" i="2"/>
  <c r="E65" i="2"/>
  <c r="I16" i="4"/>
  <c r="B28" i="3"/>
  <c r="F75" i="2"/>
  <c r="C68" i="2"/>
  <c r="D72" i="2"/>
  <c r="E75" i="2"/>
  <c r="C29" i="2"/>
  <c r="E49" i="2"/>
  <c r="E60" i="2"/>
  <c r="E29" i="2"/>
  <c r="E62" i="2"/>
  <c r="B49" i="2"/>
  <c r="B60" i="2"/>
  <c r="C49" i="2"/>
  <c r="C60" i="2"/>
  <c r="C62" i="2"/>
  <c r="B29" i="2"/>
  <c r="D29" i="2"/>
  <c r="D62" i="2"/>
  <c r="E66" i="2"/>
  <c r="E68" i="2"/>
  <c r="E69" i="2"/>
  <c r="D75" i="2"/>
  <c r="D69" i="2"/>
  <c r="C69" i="2"/>
  <c r="E26" i="3"/>
  <c r="E28" i="3"/>
  <c r="D26" i="3"/>
  <c r="D28" i="3"/>
  <c r="C28" i="3"/>
  <c r="B62" i="2"/>
  <c r="C41" i="11"/>
  <c r="C47" i="11"/>
  <c r="B59" i="11"/>
  <c r="B78" i="5"/>
  <c r="C72" i="5"/>
  <c r="D72" i="5"/>
  <c r="E72" i="5"/>
  <c r="F72" i="5"/>
  <c r="G73" i="5"/>
  <c r="G72" i="5"/>
  <c r="H73" i="5"/>
  <c r="H72" i="5"/>
  <c r="I73" i="5"/>
  <c r="I72" i="5"/>
  <c r="J73" i="5"/>
  <c r="J72" i="5"/>
  <c r="K73" i="5"/>
  <c r="I22" i="5"/>
  <c r="J22" i="5"/>
  <c r="B41" i="6"/>
  <c r="B47" i="6"/>
  <c r="B49" i="6"/>
  <c r="B51" i="6"/>
  <c r="B55" i="6"/>
  <c r="B56" i="6"/>
  <c r="F27" i="4"/>
  <c r="D27" i="4"/>
  <c r="I13" i="4"/>
  <c r="I24" i="4"/>
  <c r="I10" i="4"/>
  <c r="F124" i="4"/>
  <c r="F122" i="4"/>
  <c r="E124" i="4"/>
  <c r="E122" i="4"/>
  <c r="D124" i="4"/>
  <c r="D122" i="4"/>
  <c r="C122" i="4"/>
  <c r="C124" i="4"/>
  <c r="B122" i="4"/>
  <c r="B124" i="4"/>
  <c r="G124" i="4"/>
  <c r="G122" i="4"/>
  <c r="B20" i="6"/>
  <c r="B19" i="6"/>
  <c r="B44" i="6"/>
  <c r="I15" i="4"/>
  <c r="B38" i="6"/>
  <c r="B36" i="6"/>
  <c r="B34" i="6"/>
  <c r="B85" i="4"/>
  <c r="E27" i="4"/>
  <c r="F74" i="4"/>
  <c r="F85" i="4"/>
  <c r="F87" i="4"/>
  <c r="B59" i="6"/>
  <c r="G54" i="4"/>
  <c r="G87" i="4"/>
  <c r="E74" i="4"/>
  <c r="E85" i="4"/>
  <c r="B25" i="6"/>
  <c r="C25" i="6"/>
  <c r="D54" i="6"/>
  <c r="E54" i="6"/>
  <c r="F54" i="6"/>
  <c r="G54" i="6"/>
  <c r="H54" i="6"/>
  <c r="I54" i="6"/>
  <c r="J54" i="6"/>
  <c r="K54" i="6"/>
  <c r="L54" i="6"/>
  <c r="E54" i="4"/>
  <c r="E87" i="4"/>
  <c r="C74" i="4"/>
  <c r="C85" i="4"/>
  <c r="C87" i="4"/>
  <c r="D54" i="4"/>
  <c r="D87" i="4"/>
  <c r="B54" i="4"/>
  <c r="B87" i="4"/>
  <c r="G26" i="3"/>
  <c r="F28" i="3"/>
  <c r="F26" i="3"/>
  <c r="F69" i="2"/>
  <c r="D41" i="11"/>
  <c r="C68" i="5"/>
  <c r="D68" i="5"/>
  <c r="C66" i="5"/>
  <c r="C60" i="5"/>
  <c r="C54" i="5"/>
  <c r="D54" i="5"/>
  <c r="E54" i="5"/>
  <c r="F54" i="5"/>
  <c r="C52" i="5"/>
  <c r="D52" i="5"/>
  <c r="E52" i="5"/>
  <c r="F52" i="5"/>
  <c r="C58" i="5"/>
  <c r="D58" i="5"/>
  <c r="E58" i="5"/>
  <c r="F58" i="5"/>
  <c r="E34" i="6"/>
  <c r="C19" i="4"/>
  <c r="I12" i="4"/>
  <c r="B18" i="6"/>
  <c r="D19" i="4"/>
  <c r="F19" i="4"/>
  <c r="B46" i="6"/>
  <c r="E36" i="6"/>
  <c r="B50" i="6"/>
  <c r="E38" i="6"/>
  <c r="F38" i="6"/>
  <c r="G38" i="6"/>
  <c r="H38" i="6"/>
  <c r="I38" i="6"/>
  <c r="J38" i="6"/>
  <c r="K38" i="6"/>
  <c r="L38" i="6"/>
  <c r="E41" i="11"/>
  <c r="D47" i="11"/>
  <c r="E52" i="6"/>
  <c r="C78" i="5"/>
  <c r="G58" i="5"/>
  <c r="H58" i="5"/>
  <c r="D78" i="5"/>
  <c r="I20" i="4"/>
  <c r="B26" i="6"/>
  <c r="H19" i="4"/>
  <c r="I19" i="4"/>
  <c r="F34" i="6"/>
  <c r="F36" i="6"/>
  <c r="B23" i="6"/>
  <c r="I22" i="4"/>
  <c r="B52" i="6"/>
  <c r="B24" i="6"/>
  <c r="I23" i="4"/>
  <c r="E47" i="11"/>
  <c r="E78" i="5"/>
  <c r="G36" i="6"/>
  <c r="E46" i="6"/>
  <c r="F46" i="6"/>
  <c r="G46" i="6"/>
  <c r="H46" i="6"/>
  <c r="I46" i="6"/>
  <c r="J46" i="6"/>
  <c r="K46" i="6"/>
  <c r="L46" i="6"/>
  <c r="G34" i="6"/>
  <c r="F52" i="6"/>
  <c r="F41" i="11"/>
  <c r="F47" i="11"/>
  <c r="F78" i="5"/>
  <c r="H34" i="6"/>
  <c r="H36" i="6"/>
  <c r="G52" i="6"/>
  <c r="G41" i="11"/>
  <c r="H41" i="11"/>
  <c r="G78" i="5"/>
  <c r="I36" i="6"/>
  <c r="I34" i="6"/>
  <c r="H52" i="6"/>
  <c r="G47" i="11"/>
  <c r="H47" i="11"/>
  <c r="I41" i="11"/>
  <c r="H78" i="5"/>
  <c r="J36" i="6"/>
  <c r="J34" i="6"/>
  <c r="I52" i="6"/>
  <c r="I47" i="11"/>
  <c r="J41" i="11"/>
  <c r="I78" i="5"/>
  <c r="K36" i="6"/>
  <c r="K34" i="6"/>
  <c r="J52" i="6"/>
  <c r="J47" i="11"/>
  <c r="K41" i="11"/>
  <c r="B10" i="6"/>
  <c r="B11" i="6"/>
  <c r="D31" i="6"/>
  <c r="E31" i="6"/>
  <c r="F31" i="6"/>
  <c r="G31" i="6"/>
  <c r="H31" i="6"/>
  <c r="I31" i="6"/>
  <c r="J31" i="6"/>
  <c r="K31" i="6"/>
  <c r="L31" i="6"/>
  <c r="J78" i="5"/>
  <c r="L36" i="6"/>
  <c r="L34" i="6"/>
  <c r="K52" i="6"/>
  <c r="K47" i="11"/>
  <c r="L41" i="11"/>
  <c r="L52" i="6"/>
  <c r="L47" i="11"/>
  <c r="C49" i="11"/>
  <c r="C55" i="11"/>
  <c r="C56" i="11"/>
  <c r="C59" i="6"/>
  <c r="G72" i="6"/>
  <c r="E50" i="11"/>
  <c r="D49" i="11"/>
  <c r="D55" i="11"/>
  <c r="D56" i="11"/>
  <c r="D58" i="11"/>
  <c r="C59" i="11"/>
  <c r="G72" i="11"/>
  <c r="C60" i="11"/>
  <c r="G71" i="11"/>
  <c r="D30" i="6"/>
  <c r="C49" i="6"/>
  <c r="C41" i="6"/>
  <c r="C47" i="6"/>
  <c r="C55" i="6"/>
  <c r="C56" i="6"/>
  <c r="F50" i="11"/>
  <c r="E49" i="11"/>
  <c r="E55" i="11"/>
  <c r="E56" i="11"/>
  <c r="D39" i="6"/>
  <c r="D37" i="6"/>
  <c r="D49" i="6"/>
  <c r="D43" i="6"/>
  <c r="E30" i="6"/>
  <c r="D51" i="6"/>
  <c r="D53" i="6"/>
  <c r="D58" i="6"/>
  <c r="D60" i="6"/>
  <c r="H71" i="6"/>
  <c r="D35" i="6"/>
  <c r="D33" i="6"/>
  <c r="D41" i="6"/>
  <c r="E58" i="11"/>
  <c r="D59" i="11"/>
  <c r="H72" i="11"/>
  <c r="D60" i="11"/>
  <c r="H71" i="11"/>
  <c r="D45" i="6"/>
  <c r="D47" i="6"/>
  <c r="D55" i="6"/>
  <c r="D56" i="6"/>
  <c r="F49" i="11"/>
  <c r="F55" i="11"/>
  <c r="F56" i="11"/>
  <c r="G50" i="11"/>
  <c r="D59" i="6"/>
  <c r="H72" i="6"/>
  <c r="E43" i="6"/>
  <c r="E37" i="6"/>
  <c r="E35" i="6"/>
  <c r="F30" i="6"/>
  <c r="E53" i="6"/>
  <c r="E39" i="6"/>
  <c r="E49" i="6"/>
  <c r="E33" i="6"/>
  <c r="E41" i="6"/>
  <c r="E51" i="6"/>
  <c r="E58" i="6"/>
  <c r="E60" i="11"/>
  <c r="I71" i="11"/>
  <c r="E59" i="11"/>
  <c r="I72" i="11"/>
  <c r="F58" i="11"/>
  <c r="E45" i="6"/>
  <c r="E47" i="6"/>
  <c r="E55" i="6"/>
  <c r="E56" i="6"/>
  <c r="F51" i="6"/>
  <c r="F53" i="6"/>
  <c r="F58" i="6"/>
  <c r="E59" i="6"/>
  <c r="I72" i="6"/>
  <c r="E60" i="6"/>
  <c r="I71" i="6"/>
  <c r="G49" i="11"/>
  <c r="G55" i="11"/>
  <c r="G56" i="11"/>
  <c r="H50" i="11"/>
  <c r="F59" i="11"/>
  <c r="J72" i="11"/>
  <c r="G58" i="11"/>
  <c r="F60" i="11"/>
  <c r="J71" i="11"/>
  <c r="F33" i="6"/>
  <c r="F43" i="6"/>
  <c r="F35" i="6"/>
  <c r="F37" i="6"/>
  <c r="F39" i="6"/>
  <c r="F41" i="6"/>
  <c r="F49" i="6"/>
  <c r="G30" i="6"/>
  <c r="F45" i="6"/>
  <c r="F47" i="6"/>
  <c r="F55" i="6"/>
  <c r="F56" i="6"/>
  <c r="H49" i="11"/>
  <c r="H55" i="11"/>
  <c r="H56" i="11"/>
  <c r="I50" i="11"/>
  <c r="H58" i="11"/>
  <c r="G59" i="11"/>
  <c r="K72" i="11"/>
  <c r="G60" i="11"/>
  <c r="K71" i="11"/>
  <c r="G49" i="6"/>
  <c r="G43" i="6"/>
  <c r="G39" i="6"/>
  <c r="H30" i="6"/>
  <c r="G51" i="6"/>
  <c r="G53" i="6"/>
  <c r="G58" i="6"/>
  <c r="G60" i="6"/>
  <c r="K71" i="6"/>
  <c r="G37" i="6"/>
  <c r="G33" i="6"/>
  <c r="G35" i="6"/>
  <c r="G41" i="6"/>
  <c r="F59" i="6"/>
  <c r="J72" i="6"/>
  <c r="F60" i="6"/>
  <c r="J71" i="6"/>
  <c r="G45" i="6"/>
  <c r="G47" i="6"/>
  <c r="G55" i="6"/>
  <c r="G56" i="6"/>
  <c r="H60" i="11"/>
  <c r="L71" i="11"/>
  <c r="I58" i="11"/>
  <c r="H59" i="11"/>
  <c r="L72" i="11"/>
  <c r="G59" i="6"/>
  <c r="K72" i="6"/>
  <c r="H37" i="6"/>
  <c r="H49" i="6"/>
  <c r="H43" i="6"/>
  <c r="H35" i="6"/>
  <c r="I30" i="6"/>
  <c r="H53" i="6"/>
  <c r="H33" i="6"/>
  <c r="H39" i="6"/>
  <c r="H41" i="6"/>
  <c r="H51" i="6"/>
  <c r="H58" i="6"/>
  <c r="J50" i="11"/>
  <c r="I49" i="11"/>
  <c r="I55" i="11"/>
  <c r="I56" i="11"/>
  <c r="H59" i="6"/>
  <c r="L72" i="6"/>
  <c r="I51" i="6"/>
  <c r="I53" i="6"/>
  <c r="I58" i="6"/>
  <c r="H60" i="6"/>
  <c r="L71" i="6"/>
  <c r="H45" i="6"/>
  <c r="H47" i="6"/>
  <c r="H55" i="6"/>
  <c r="H56" i="6"/>
  <c r="K50" i="11"/>
  <c r="J49" i="11"/>
  <c r="J55" i="11"/>
  <c r="J56" i="11"/>
  <c r="J30" i="6"/>
  <c r="I33" i="6"/>
  <c r="I35" i="6"/>
  <c r="I37" i="6"/>
  <c r="I39" i="6"/>
  <c r="I41" i="6"/>
  <c r="I49" i="6"/>
  <c r="I43" i="6"/>
  <c r="I59" i="11"/>
  <c r="M72" i="11"/>
  <c r="J58" i="11"/>
  <c r="I60" i="11"/>
  <c r="M71" i="11"/>
  <c r="I45" i="6"/>
  <c r="I47" i="6"/>
  <c r="I55" i="6"/>
  <c r="I56" i="6"/>
  <c r="J51" i="6"/>
  <c r="J53" i="6"/>
  <c r="J58" i="6"/>
  <c r="I59" i="6"/>
  <c r="M72" i="6"/>
  <c r="J39" i="6"/>
  <c r="J35" i="6"/>
  <c r="J37" i="6"/>
  <c r="J43" i="6"/>
  <c r="K30" i="6"/>
  <c r="J33" i="6"/>
  <c r="J41" i="6"/>
  <c r="J49" i="6"/>
  <c r="I60" i="6"/>
  <c r="M71" i="6"/>
  <c r="J59" i="11"/>
  <c r="N72" i="11"/>
  <c r="K58" i="11"/>
  <c r="J60" i="11"/>
  <c r="N71" i="11"/>
  <c r="L50" i="11"/>
  <c r="L49" i="11"/>
  <c r="L55" i="11"/>
  <c r="L56" i="11"/>
  <c r="K49" i="11"/>
  <c r="K55" i="11"/>
  <c r="K56" i="11"/>
  <c r="J45" i="6"/>
  <c r="J47" i="6"/>
  <c r="J55" i="6"/>
  <c r="J56" i="6"/>
  <c r="M56" i="11"/>
  <c r="B63" i="11"/>
  <c r="B65" i="11"/>
  <c r="B68" i="11"/>
  <c r="B13" i="11"/>
  <c r="B14" i="11"/>
  <c r="K35" i="6"/>
  <c r="K33" i="6"/>
  <c r="K53" i="6"/>
  <c r="K37" i="6"/>
  <c r="K43" i="6"/>
  <c r="K39" i="6"/>
  <c r="K41" i="6"/>
  <c r="K49" i="6"/>
  <c r="K51" i="6"/>
  <c r="L30" i="6"/>
  <c r="K59" i="11"/>
  <c r="O72" i="11"/>
  <c r="K60" i="11"/>
  <c r="O71" i="11"/>
  <c r="L58" i="11"/>
  <c r="K58" i="6"/>
  <c r="J59" i="6"/>
  <c r="N72" i="6"/>
  <c r="J60" i="6"/>
  <c r="N71" i="6"/>
  <c r="K45" i="6"/>
  <c r="K47" i="6"/>
  <c r="K55" i="6"/>
  <c r="K56" i="6"/>
  <c r="L60" i="11"/>
  <c r="P71" i="11"/>
  <c r="L59" i="11"/>
  <c r="P72" i="11"/>
  <c r="K59" i="6"/>
  <c r="O72" i="6"/>
  <c r="L37" i="6"/>
  <c r="L35" i="6"/>
  <c r="L53" i="6"/>
  <c r="L51" i="6"/>
  <c r="L58" i="6"/>
  <c r="L49" i="6"/>
  <c r="L39" i="6"/>
  <c r="L33" i="6"/>
  <c r="L41" i="6"/>
  <c r="K60" i="6"/>
  <c r="O71" i="6"/>
  <c r="L45" i="6"/>
  <c r="L47" i="6"/>
  <c r="L55" i="6"/>
  <c r="L56" i="6"/>
  <c r="L59" i="6"/>
  <c r="P72" i="6"/>
  <c r="L60" i="6"/>
  <c r="P71" i="6"/>
  <c r="M56" i="6"/>
  <c r="B63" i="6"/>
  <c r="B65" i="6"/>
  <c r="B68" i="6"/>
  <c r="B13" i="6"/>
  <c r="B14" i="6"/>
</calcChain>
</file>

<file path=xl/comments1.xml><?xml version="1.0" encoding="utf-8"?>
<comments xmlns="http://schemas.openxmlformats.org/spreadsheetml/2006/main">
  <authors>
    <author>sjjohannesson@gmail.com</author>
  </authors>
  <commentList>
    <comment ref="C25" authorId="0">
      <text>
        <r>
          <rPr>
            <b/>
            <sz val="9"/>
            <color indexed="81"/>
            <rFont val="Tahoma"/>
            <family val="2"/>
          </rPr>
          <t>sjjohannesson@gmail.com:</t>
        </r>
        <r>
          <rPr>
            <sz val="9"/>
            <color indexed="81"/>
            <rFont val="Tahoma"/>
            <family val="2"/>
          </rPr>
          <t xml:space="preserve">
Pharmasset acquisition.</t>
        </r>
      </text>
    </comment>
  </commentList>
</comments>
</file>

<file path=xl/comments2.xml><?xml version="1.0" encoding="utf-8"?>
<comments xmlns="http://schemas.openxmlformats.org/spreadsheetml/2006/main">
  <authors>
    <author>sjjohannesson@gmail.com</author>
  </authors>
  <commentList>
    <comment ref="C23" authorId="0">
      <text>
        <r>
          <rPr>
            <b/>
            <sz val="9"/>
            <color indexed="81"/>
            <rFont val="Tahoma"/>
            <family val="2"/>
          </rPr>
          <t>sjjohannesson@gmail.com:</t>
        </r>
        <r>
          <rPr>
            <sz val="9"/>
            <color indexed="81"/>
            <rFont val="Tahoma"/>
            <family val="2"/>
          </rPr>
          <t xml:space="preserve">
This is to a $10B increase in value of intangibles on the balance sheet, presumably due to acquired or developed IP</t>
        </r>
      </text>
    </comment>
    <comment ref="C50" authorId="0">
      <text>
        <r>
          <rPr>
            <b/>
            <sz val="9"/>
            <color indexed="81"/>
            <rFont val="Tahoma"/>
            <family val="2"/>
          </rPr>
          <t>sjjohannesson@gmail.com:</t>
        </r>
        <r>
          <rPr>
            <sz val="9"/>
            <color indexed="81"/>
            <rFont val="Tahoma"/>
            <family val="2"/>
          </rPr>
          <t xml:space="preserve">
Pharmasset acquisition.</t>
        </r>
      </text>
    </comment>
  </commentList>
</comments>
</file>

<file path=xl/comments3.xml><?xml version="1.0" encoding="utf-8"?>
<comments xmlns="http://schemas.openxmlformats.org/spreadsheetml/2006/main">
  <authors>
    <author>sjjohannesson@gmail.com</author>
  </authors>
  <commentList>
    <comment ref="G52" authorId="0">
      <text>
        <r>
          <rPr>
            <b/>
            <sz val="9"/>
            <color indexed="81"/>
            <rFont val="Tahoma"/>
            <family val="2"/>
          </rPr>
          <t>sjjohannesson@gmail.com:</t>
        </r>
        <r>
          <rPr>
            <sz val="9"/>
            <color indexed="81"/>
            <rFont val="Tahoma"/>
            <family val="2"/>
          </rPr>
          <t xml:space="preserve">
Truvada IP Expires 2021</t>
        </r>
      </text>
    </comment>
    <comment ref="G54" authorId="0">
      <text>
        <r>
          <rPr>
            <b/>
            <sz val="9"/>
            <color indexed="81"/>
            <rFont val="Tahoma"/>
            <family val="2"/>
          </rPr>
          <t>sjjohannesson@gmail.com:</t>
        </r>
        <r>
          <rPr>
            <sz val="9"/>
            <color indexed="81"/>
            <rFont val="Tahoma"/>
            <family val="2"/>
          </rPr>
          <t xml:space="preserve">
Atripla IP expires 2021</t>
        </r>
      </text>
    </comment>
    <comment ref="I58" authorId="0">
      <text>
        <r>
          <rPr>
            <b/>
            <sz val="9"/>
            <color indexed="81"/>
            <rFont val="Tahoma"/>
            <family val="2"/>
          </rPr>
          <t>sjjohannesson@gmail.com:</t>
        </r>
        <r>
          <rPr>
            <sz val="9"/>
            <color indexed="81"/>
            <rFont val="Tahoma"/>
            <family val="2"/>
          </rPr>
          <t xml:space="preserve">
Complera/Eviplera IP expires 2023
</t>
        </r>
      </text>
    </comment>
    <comment ref="D60" authorId="0">
      <text>
        <r>
          <rPr>
            <b/>
            <sz val="9"/>
            <color indexed="81"/>
            <rFont val="Tahoma"/>
            <family val="2"/>
          </rPr>
          <t>sjjohannesson@gmail.com:</t>
        </r>
        <r>
          <rPr>
            <sz val="9"/>
            <color indexed="81"/>
            <rFont val="Tahoma"/>
            <family val="2"/>
          </rPr>
          <t xml:space="preserve">
Viread IP expires at the beginning of 2018</t>
        </r>
      </text>
    </comment>
    <comment ref="D66" authorId="0">
      <text>
        <r>
          <rPr>
            <b/>
            <sz val="9"/>
            <color indexed="81"/>
            <rFont val="Tahoma"/>
            <family val="2"/>
          </rPr>
          <t>sjjohannesson@gmail.com:</t>
        </r>
        <r>
          <rPr>
            <sz val="9"/>
            <color indexed="81"/>
            <rFont val="Tahoma"/>
            <family val="2"/>
          </rPr>
          <t xml:space="preserve">
Letairis IP expires 2018</t>
        </r>
      </text>
    </comment>
    <comment ref="E68" authorId="0">
      <text>
        <r>
          <rPr>
            <b/>
            <sz val="9"/>
            <color indexed="81"/>
            <rFont val="Tahoma"/>
            <family val="2"/>
          </rPr>
          <t>sjjohannesson@gmail.com:</t>
        </r>
        <r>
          <rPr>
            <sz val="9"/>
            <color indexed="81"/>
            <rFont val="Tahoma"/>
            <family val="2"/>
          </rPr>
          <t xml:space="preserve">
Ranexa IP expires beginning of 2019
</t>
        </r>
      </text>
    </comment>
    <comment ref="C70" authorId="0">
      <text>
        <r>
          <rPr>
            <b/>
            <sz val="9"/>
            <color indexed="81"/>
            <rFont val="Tahoma"/>
            <family val="2"/>
          </rPr>
          <t>sjjohannesson@gmail.com:</t>
        </r>
        <r>
          <rPr>
            <sz val="9"/>
            <color indexed="81"/>
            <rFont val="Tahoma"/>
            <family val="2"/>
          </rPr>
          <t xml:space="preserve">
AmBiosome IP expires in 2016
</t>
        </r>
      </text>
    </comment>
    <comment ref="K72" authorId="0">
      <text>
        <r>
          <rPr>
            <b/>
            <sz val="9"/>
            <color indexed="81"/>
            <rFont val="Tahoma"/>
            <family val="2"/>
          </rPr>
          <t>sjjohannesson@gmail.com:</t>
        </r>
        <r>
          <rPr>
            <sz val="9"/>
            <color indexed="81"/>
            <rFont val="Tahoma"/>
            <family val="2"/>
          </rPr>
          <t xml:space="preserve">
Zydelig IP expires in 2025</t>
        </r>
      </text>
    </comment>
  </commentList>
</comments>
</file>

<file path=xl/sharedStrings.xml><?xml version="1.0" encoding="utf-8"?>
<sst xmlns="http://schemas.openxmlformats.org/spreadsheetml/2006/main" count="492" uniqueCount="200">
  <si>
    <t>Gilead Sciences, Inc.</t>
  </si>
  <si>
    <t>Cover Page</t>
  </si>
  <si>
    <t>NYSE Ticker: GILD</t>
  </si>
  <si>
    <t>Company Name:</t>
  </si>
  <si>
    <t>Date:</t>
  </si>
  <si>
    <t>Current Price:</t>
  </si>
  <si>
    <t>Market Cap:</t>
  </si>
  <si>
    <t>Dividend Yield:</t>
  </si>
  <si>
    <t>52-week range:</t>
  </si>
  <si>
    <t>P/E ratio:</t>
  </si>
  <si>
    <t>P/S ratio:</t>
  </si>
  <si>
    <t>Diluted Shares Outstanding (in millions):</t>
  </si>
  <si>
    <t>Assets</t>
  </si>
  <si>
    <t>Year</t>
  </si>
  <si>
    <t>Cash and cash equivalents</t>
  </si>
  <si>
    <t>Short-term marketable securities</t>
  </si>
  <si>
    <t>Inventories</t>
  </si>
  <si>
    <t>Deferred tax assets</t>
  </si>
  <si>
    <t>Current assets</t>
  </si>
  <si>
    <t>Noncurrent assets</t>
  </si>
  <si>
    <t>Property, plant and equipment, net</t>
  </si>
  <si>
    <t>Long-term portion of prepaid royalties</t>
  </si>
  <si>
    <t>Long-term deferred tax assets</t>
  </si>
  <si>
    <t>Long-term marketable securities</t>
  </si>
  <si>
    <t>Intangible assets, net</t>
  </si>
  <si>
    <t>Goodwill</t>
  </si>
  <si>
    <t>Other long-term assets</t>
  </si>
  <si>
    <t>Total noncurrent assets</t>
  </si>
  <si>
    <t>Total assets</t>
  </si>
  <si>
    <t>USD ($) in millions</t>
  </si>
  <si>
    <t>Liabilities</t>
  </si>
  <si>
    <t>Current liabilities</t>
  </si>
  <si>
    <t>Accounts payable</t>
  </si>
  <si>
    <t>Accrued government and other rebates</t>
  </si>
  <si>
    <t>Other accrued liabilities</t>
  </si>
  <si>
    <t>Deferred revenues</t>
  </si>
  <si>
    <t>Current portion of long-term debt and other obligations, net</t>
  </si>
  <si>
    <t>Long-term debt, net</t>
  </si>
  <si>
    <t>Long-term income taxes payable</t>
  </si>
  <si>
    <t>Long-term deferred tax liabilities</t>
  </si>
  <si>
    <t>Other long-term obligations</t>
  </si>
  <si>
    <t>Commitments and contingencies (Note 9)</t>
  </si>
  <si>
    <t>Equity component of currently redeemable convertible notes</t>
  </si>
  <si>
    <t>Total current liabilities</t>
  </si>
  <si>
    <t>Noncurrent liabilities</t>
  </si>
  <si>
    <t xml:space="preserve"> </t>
  </si>
  <si>
    <t>Total noncurrent liabilities</t>
  </si>
  <si>
    <t>Total liabilities</t>
  </si>
  <si>
    <t>Stockholder Equity</t>
  </si>
  <si>
    <t>Preferred stock, par value $0.001 per share; 5 shares authorized; none outstanding</t>
  </si>
  <si>
    <t>Common stock, par value $0.001 per share; shares authorized of 5,600 at September 30, 2015 and December 31, 2014; shares issued and outstanding of 1,449 at September 30, 2015 and 1,499 at December 31, 2014</t>
  </si>
  <si>
    <t>Additional paid-in capital</t>
  </si>
  <si>
    <t>Accumulated other comprehensive income</t>
  </si>
  <si>
    <t>Retained earnings</t>
  </si>
  <si>
    <t>Total Gilead stockholders’ equity</t>
  </si>
  <si>
    <t>Noncontrolling interest</t>
  </si>
  <si>
    <t>Total stockholders’ equity</t>
  </si>
  <si>
    <t>Total liabilities and stockholder equity</t>
  </si>
  <si>
    <t>Does the accounting equation hold?</t>
  </si>
  <si>
    <t>Accrued compensation and employee benefits</t>
  </si>
  <si>
    <t>Income taxes payable</t>
  </si>
  <si>
    <t>Accounts receivable, net of allowances of $356 at December 31, 2014 and $252 at December 31, 2013</t>
  </si>
  <si>
    <t>Prepaid taxes</t>
  </si>
  <si>
    <t>Prepaid expenses</t>
  </si>
  <si>
    <t>Other current assets</t>
  </si>
  <si>
    <t>  </t>
  </si>
  <si>
    <t>Change in Working Capital</t>
  </si>
  <si>
    <t>Working capital</t>
  </si>
  <si>
    <t>Change in working capital</t>
  </si>
  <si>
    <t>Total current assets</t>
  </si>
  <si>
    <t>Capital Expenditures</t>
  </si>
  <si>
    <t>Depreciation and amortization</t>
  </si>
  <si>
    <t>Depreciation</t>
  </si>
  <si>
    <t>Amortization</t>
  </si>
  <si>
    <t>Capital expenditures</t>
  </si>
  <si>
    <t>Balance Sheet</t>
  </si>
  <si>
    <t>Product sales</t>
  </si>
  <si>
    <t>Royalty, contract and other revenues</t>
  </si>
  <si>
    <t>Total revenues</t>
  </si>
  <si>
    <t>Gross profit</t>
  </si>
  <si>
    <t>Cost of goods sold</t>
  </si>
  <si>
    <t>Research and development expenses</t>
  </si>
  <si>
    <t>Selling, general and administrative expenses</t>
  </si>
  <si>
    <t>Operating income</t>
  </si>
  <si>
    <t>Interest expense</t>
  </si>
  <si>
    <t>Other income (expense), net</t>
  </si>
  <si>
    <t>Provision for income taxes</t>
  </si>
  <si>
    <t>Net income</t>
  </si>
  <si>
    <t>Net income attributable to Gilead</t>
  </si>
  <si>
    <t>Net income per share attributable to Gilead common stockholders - basic (in dollars per share)</t>
  </si>
  <si>
    <t>Shares used in per share calculation - basic (in shares)</t>
  </si>
  <si>
    <t>Net income per share attributable to Gilead common stockholders - diluted (in dollars per share)</t>
  </si>
  <si>
    <t>Shares used in per share calculation - diluted (in shares)</t>
  </si>
  <si>
    <t>Cash dividends declared per share</t>
  </si>
  <si>
    <t>Cost of Goods Sold, net D&amp;A</t>
  </si>
  <si>
    <t>Income Statement</t>
  </si>
  <si>
    <t>Cost of goods sold, net D&amp;A</t>
  </si>
  <si>
    <t>Value Drivers</t>
  </si>
  <si>
    <t>Revenue growth</t>
  </si>
  <si>
    <t>Revenue</t>
  </si>
  <si>
    <t>EBITDA</t>
  </si>
  <si>
    <t>EBITDA (as % of revenue)</t>
  </si>
  <si>
    <t>Expenses (as % of revenue)</t>
  </si>
  <si>
    <t>Average</t>
  </si>
  <si>
    <t>Stdev</t>
  </si>
  <si>
    <t>Revenue Projections by Product</t>
  </si>
  <si>
    <t>Harvoni</t>
  </si>
  <si>
    <t>Sovaldi</t>
  </si>
  <si>
    <t>Truvada</t>
  </si>
  <si>
    <t>Atripla</t>
  </si>
  <si>
    <t>Stribild</t>
  </si>
  <si>
    <t>Complera/Eviplera</t>
  </si>
  <si>
    <t>Viread</t>
  </si>
  <si>
    <t>Other antiviral</t>
  </si>
  <si>
    <t>Letairis</t>
  </si>
  <si>
    <t>Ranexa</t>
  </si>
  <si>
    <t>AmBisome</t>
  </si>
  <si>
    <t>Zydelig</t>
  </si>
  <si>
    <t>Other</t>
  </si>
  <si>
    <t>Royalties, contract, and other revenues</t>
  </si>
  <si>
    <t>Hepsera</t>
  </si>
  <si>
    <t>Emtriva</t>
  </si>
  <si>
    <t>Revenue growth (%)</t>
  </si>
  <si>
    <t>Input</t>
  </si>
  <si>
    <t>Total</t>
  </si>
  <si>
    <t>Revenue History by Product</t>
  </si>
  <si>
    <t>CAGR</t>
  </si>
  <si>
    <t>Revenue Growth</t>
  </si>
  <si>
    <t>Discount rate</t>
  </si>
  <si>
    <t>Terminal growth rate</t>
  </si>
  <si>
    <t>Assumed revenue growth rate</t>
  </si>
  <si>
    <t>Current share price</t>
  </si>
  <si>
    <t>Projected free cash per share</t>
  </si>
  <si>
    <t>Projected gain/loss</t>
  </si>
  <si>
    <t>Assumed</t>
  </si>
  <si>
    <t>Cost of sales, net D&amp;A</t>
  </si>
  <si>
    <t>R&amp;D</t>
  </si>
  <si>
    <t>SG&amp;A</t>
  </si>
  <si>
    <t>DCF</t>
  </si>
  <si>
    <t>Assumed growth rate (%)</t>
  </si>
  <si>
    <t>as % of revenue</t>
  </si>
  <si>
    <t>as % of EBITDA</t>
  </si>
  <si>
    <t>Other income (expense)</t>
  </si>
  <si>
    <t>Provision for income taxes (as % of EBITDA)</t>
  </si>
  <si>
    <t>NOPAIT</t>
  </si>
  <si>
    <t>Free cash flow</t>
  </si>
  <si>
    <t>Discounted free cash flow</t>
  </si>
  <si>
    <t>Period</t>
  </si>
  <si>
    <t>Useful Life</t>
  </si>
  <si>
    <t>LTA</t>
  </si>
  <si>
    <t>Long Term Debt</t>
  </si>
  <si>
    <t>Summed DCF</t>
  </si>
  <si>
    <t>Effective Cash</t>
  </si>
  <si>
    <t>Projected equity value</t>
  </si>
  <si>
    <t>Diluted shares outstanding</t>
  </si>
  <si>
    <t>IP Expires in 2029</t>
  </si>
  <si>
    <t>LTAT</t>
  </si>
  <si>
    <t>Percentage of DFCF contained in terminal year</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</si>
  <si>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</si>
  <si>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</si>
  <si>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</si>
  <si>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</si>
  <si>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</si>
  <si>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</si>
  <si>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</si>
  <si>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</si>
  <si>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</si>
  <si>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</si>
  <si>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</si>
  <si>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</si>
  <si>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19c68120-52f4-4f0d-a7d7-47dbe159a6b7</t>
  </si>
  <si>
    <t>CB_Block_0</t>
  </si>
  <si>
    <t>Decisioneering:7.0.0.0</t>
  </si>
  <si>
    <t>0ff5338f-5fad-492c-ba73-c8852ca1b616</t>
  </si>
  <si>
    <t>CB_Block_7.0.0.0:1</t>
  </si>
  <si>
    <t>CB_Block_7.0.0.0:2</t>
  </si>
  <si>
    <t>㜸〱敤㕣㕢㙣ㅣ㔷ㄹ摥㤹摤㔹敦慣敤搸㡤搳㑢㐲㘹㑤㑢㕢愸㠳ㅢ㈷つ愵㐰〸扥㌴㠹㕢㈷㜶㘳㈷㙤〵搵㘶扣㝢挶㥥㘶㘷挶㥤㤹㜵散㔲㠹〲㉤ㄵ㤷㜲愹㔴㄰㔰㘸㔵㐱㈵㕥戸扣㜰㙢㕦㤰㤰㐰愸〸ㅥ捡〳ㄲ㐲〵㈱㜸攰愲㐸扣ㄴ〹〹扥敦捣捣敥散慥㜷散㙥㕢㜰㤱㑦扡挷㘷捥㙤捥昹敦攷晦捦㌴愳㘴㌲㤹㝦㈳昱㉦㔳㡥㠵㉢攷搷晤㐰搸愳㤳㙥戵㉡捡㠱攵㍡晥攸戸攷ㄹ敢㌳㤶ㅦ㘴搱㈱㕦戲搰敥㙢㈵摦㝡㐰ㄴ㑡慢挲昳搱㐹换㘴ち〵㕤㐵㍢㈷攱㙦㌰㝥搰㌹慡㉦㠷㙣㘱㜲㘲㜶昱㍥捣㍡ㅦ戸㥥搸㍦㝣㌶ㅣ㝢㘴㙣㙣㜴㙣昴收㐳〷て㡤ㅥ搸㍦㍣㔹慢〶㌵㑦ㅣ㜱㐴㉤昰㡣敡晥攱戹摡㘲搵㉡摦㈱搶ㄷ摣昳挲㌹㈲ㄶてㅣ㕡㌴㙥㝥搷搸捤㠷て㥢户摥晡慥㍥扣㍡㜳㙡㜲㘲捥ㄳ愶晦ㅡ捤愹㜱挹㌷㑦㠹戲挵扤〹攱㔹捥搲攸攴〴晥㑢慣ㅦ㑦户㡣捥㉦ぢㄱ昰搵挲ㄳ㑥㔹昸㍡〶昶摡攳扥㕦戳㔷〸㍣摤㍥㠶慤㤶つ㍦搰散㐹㔱慤敡㜶㍣㙢挱㥥〵散慡挶㝡㥦㍤㉦ㅣ摦ち慣㔵㉢㔸捦摢ぢ㤸愸搲㙦㥦昱挵㘹挳㔹ㄲ愷っ㕢㘸昶昱㥡㔵挹㠵㈹㤳扤㈱㥥㈲戹㌰戹晤搱㜱摦㥥㕣㌶㍣戹㈲㥦㠰㐹改㝢捣㉢㌷昷扤戶昳扣㕣扡㝣〳攷扣慥㜳㍦戴㥣㌵扣㝡捦㤱捥㍤愳捤㌷慦攰愶捥晤ㄳ㌰㙡ㅥ昳昶捥㘳㈴㈸㥢㝢㉢扤ㄱ㝤㑢㠸㘲㌳㝡㥥㔹て戳〲㌳㈲㔰㉦㌲敢㘵搶㠷㑣挹晤〳㕣㤲ㅣ挸㈶戵㘴愸愵㐵戵㔴㔶㑢ㄵ戵㈴搴㤲愹㤶㤶搴搲戲㕡戲搴搲㝤㙡改㍣晡挴愹搰搳愳挶改㥥改〷ㅦ晦攷敦㡥㍦搶昳昴㜳て㝤攳㙦扦散摢㠵㑥㜷㐶㡢㥡昲㡣ぢ㈰戵〶ㄵㅦㅣ㍤挰㝦㥢㜳〵㤸挲㍣㙣摥㘲㡥㡤㔵づㅦ㌰づㄹㅡ户㤵㠲晣㈶㐲ㄹ㐴摦㍥昳㉥换愹戸ㄷ㈴敥慥㥣㌰㝣搱〰摣㐸搴㌶攱搶㥣㡡晦愶㡤ㅢ攷〳㈳㄰晢㕡摢ㅡ㤳戴つ㥢〷㕢〹㕦扥敦慡搶㘱㘷㡤㙡㑤㡣慦㔹㘱昳㥢㕢㥡敤㌹捦㕤散摣㝡捣ㄳ昷搷㕢摢㔶㌴づ愱戶㉡攷㙥摢㘵搸ㄴ慥㙢㜸㜲搹昵㠵㈳㤷㌷㘲捦㔹攵昳挲㥢ㄷㄴ㠹愲㈲户㝡㈹㥢㈲慥ㅦ㤹㜵戰㔱㜰㙢攵㥡㘴慤㜹摢㕡〰㘶ㄶㄵ慣㜷㐵㜸挱晡㠲戱㔸ㄵ㤷㌵㜵〹摦㠹㠶扤㑤搵挷摣㜲捤㥦㜴㥤挰㜳慢捤㉤攳㤵㔵〳㤲愶㜲搲慤㠸㕣㉥㈳㠵〲〴㙥㌶慢㈸㤹ㅢ㍢昳㠲㐴㐴〲挵㘴攴㉢㥡挹㙥昴㌴㜶㠷㕤㔴〵㘹㔲㝤敢㈶㤳㜱扤㔲挶愴㜰㘰㘲㑦搴ㅦ㝣改摢㌶㤹戶㡥戹搷户戳慡づ㐵扢扦㙤㔵㌸挱〹挳愹㔴㠵㤷慡晤ㄴ慥㐸ㅦ㐰愶㕤㠴㐰攸〸㍤慡㍡㘵㑤㔹搷㉥㔸㤵㘰㌹扦㉣慣愵攵〰㜵搰㤰㠵〲㐱摢㤶昴㑢㔰愵敦㘶㌶㠴慣㔸捣攴昷戰㔳扥㠸㤴搱㈸㥤㔲㜸戹㐹㤰㜳㕣ㄳ㉦昷㤹挷慣㙡㈰㐲愱㍣㘰〲㈳愱㔶㤳攸敢㈷㠹㝡㐶㌹㔴ㄸ㝢捣㐹㔰愹㘱㌹挱㝡㠳㙦摢戸㈴㈴愲ㅤ㔹戰敤㘴〱㐵㐱戳㍣㐸攱㌵㄰㑤㡢㌴㐸敦㥣㈰㈲戲㐱㡡㘶挷捣捤㐴挶晥㈹㌲〲晤㤳㐴挸摥〷㍡换〸ㄲ㝢㍢㤱㜲㔰㐷㝥摣㤱㘶ㅢ搹昲愱㌴扢ㄴ㠰搳㉦㘳㜶㌹戳㉢㤸敤㐵愶晣〹ㄲ㡥㔲づ攵收愴扦〹捦晡㤵捣摥㡣っ昲㐹愷捣㠹㐴ㄵ㙤愸慤搸㤱散搷て㍢㔹ㅡ挵愱㈸愲㘵㕣户㌳晢㙤㠹攸挸敡摣ㅥ扡㌶㈷㜵散昵㥤㘹㌳戹ㅤ㔲㘴㑡搷攴㕥㌷改㥡〴〴扢㜶愹户慥挶㔰㝤㤸搹㕢㤰ㄵ昵㙢㤸㐳戹搰攰摤㥡㐵㑦㤳昲つ㘱ㄶ㠵挶㔰㤷ち㍥㈲㘴ㅥ〱㔲㠴㕣摢昱㘵挷㠶愶㌹㌸㘲扥攱㙤攸晤㥤昹㍢㐲㝡㡢摥摣搱㍢昴ㄷ扤㐲㉢晡㕡戰㤷昲摢㡥㍡收㍡㌴敢搷㌳扢〱㔹㡢㡥攱改晢㤵㝡ち愴㔹㙣㈷㌰户㥢㕥ㄷ㘹攵㉥慣慦〸愹㠱晡捣〵挳㕢ㄲ〱㍣ㄸ搳㔳戰㠵㕤捦ㄳ㔵ㅣ㙡㉢戲㠲攷㤷换㥢㉢晤㘳㥥㙢戳㝥挷㐶昶摦㄰㡡㈱㤷㔳戳㤹ㄶㅢ㌹挵搶㑣昸㥣ㄲ㤴㐳ㅤ㝣愸戳㤰㐸っ㙡㈶㉦㡥㑢㍦㕦敥㐸㤲㉥㈴挹摢〱㔶晤㐶㘴㤰ㄲ捡慦㍢㑡㤴晤散昶づ搹慤搹㘲愵㠷㉦攵㜴搲攲㐳㙣㤳㈳扤愱挳㜶〲晥〳扦摦㥥户散扡戰攸戵攷㠴㔷㠶㙦挱慡㡡㘲攸㤶愵愸搹㤱ㄵ㙦㄰㔹㤱捤戶㥤愷㔳晣㙢㤲㑥㕡愴㐴㉡户愷㌶愶㥣挵ㅢ㐴㐵㌷㈴㠵㑡㡡㙢愸㉥㠱㐸㜹散扢㈳㘲扡㄰㌱㌷〱㜰晡〱㘶㘳捣づ㈲搳㝥〱㐹戳㔵挰㌳ㅣ搶戳㑡㤷㜶愹㤴㈹㄰つ搲㐵昸㐲㐷㘱㜵㤸慦㜹㈷戳㕢㤰戵㤸㍦㜴㐰愶㄰愲㐴㜹㠲㄰㘵ㄸ挳㍣㙢㠹ぢ愴㠱㕤㈶〲㑢㤳㌵㍦㜰㙤㐶㤶晡捤㈹昷㤴ㅢ㑣㔹晥ち㈲㔱㐳㘶㔴戸㙢㔹㌸愰㉥て戶㑦㑢㥤扢戲㈲㉡扡㌹敦搶㈰摡愶愷戶挳挱ㅣ攰㠰㉤㈹捦收慡㠲搴摤昹ㄸ㔳㈸㠰戴昴户搲ㅢ扢㈵敦㌷て㝤〳つ㠸㉥㔸㐱㔵昴㥡㈱搳戱㕣㌰〱㐵㐴づ㉡㍤收挲戲㈷挴㔴扦㜹摣戳㉡㔵换ㄱ㐴〶㙣㑣〶敢㘶挴ㄲ愲〴㜳㉥㘳㠰慥搳㙦㉥㜸㠶攳慦ㄸっ㈸慥敦㙥㝡㤲㘱ㄱ捤㥣戰ㅣㅦ慦㤱㔸㘴㜹挰㥣㕦㜶㉦㈰㘲㕢戳㥤攳挶㡡扦㉤戰㐲愲て㤳㐴㡤愲㉡慡慡ㄴ搴㐲户昸攱㠱㍣㤳㈱敦攵㤸㐹㕣㘵㌴晡捣㔳戴㌷敤晡㈸㐶㐳㍢㥤㙢敡㐳昴愸㕥㤹㑤㤵挲攴㔴晤㔶㡥㜹㌷戲摢㡦㥦㤹㙥㐴收㕥㔵捣㕡愳㤷㍦㐵挶㑢戲愸〷㐲攸愳摢ㄵ㤲ち敢㐸㌹攰㐰㘰㥣㑦慤攴㔷㌴㘵ㅦ㔲摦慥㐶昱ㄸ㈲㐹㝤收㡣戱㈸慡㠸㐷摢㐶戰㉢㝣愰ㄹ㙢ㅢ㔵㍦㙡㥢㜴㙤摢㈰㘹㤱㉣攷换〶㈹㜸扣ㄶ戸㈷㉤㐷㌷㤱㐹晡㡢慡㡣㌵㔴ㄹ㙢戲慡捦㍣捤搰愰㉣㜳㉥㜷挹昰慣㘰搹戶捡〵㍥㌰㝣户㉤㘸ㄲ㑣㑥挹ㅢ愷㔸㘶っ户㔸昳㘷㘰戲昹愳㐰昷㈸攴㈸㐱㐷昴㠳㜲㔵㈵㡦㝦㑡㤷㡥㈵〸ㄸ改㈹搵摦㡢搹㌴㜹㍢〲㈲㐷愶㡢昱ㅤ㡣㡢ㅦ㐶㑤㈸㠴㠸昵ㄴㄲ㠱㔷㌰㈱攴改攲捥㥢㘷ㅣ㉢〰昶㠸戱㘳㔶㌰攵〳攵挸㔰㤴挷摢㝤ㄲ慢㠹㐱㈳㜵慤㜰㜵㝢㔳㤳㥡戸慡扤㍤愹㌷摥扡㐱㜳愸㔱ㄲ㡡㘴戳㑥㔲戳㙣戰挶敤愴㙡ㄴ愹戸㘳㙤愳愴戹㑤ㅢ㜰愷ㄴ㜹ㄵ㡡㐹搲㑣㐶㝦㥦㈴ㄴ〴㝡㈳ㅤ㐵㥦㝤㍡㜹㈴㈲㌶戴〱㡡搴㔳㘱㕤㝦ㄴㄲ㥣挶戵㤳㡡㈸㐶㑦攰敦㕤㔱㜱戶ㄶ㌴戵ㄸ㙢㐳㔱换㜸戵㍡敢挰㑡㈸ㅢ㕥㘵㥢戰㌴昶ㄶ㙡ㄸ挹㥤摤㙡晦㄰扣〹㐶㡣搸㤰㘱㤱ㄴ㍦㌰搸㄰捣㤵㠸愸搲㍡敢㈷愸敢搵〵㍥㥤ㄴ㠶㈳㌱㌰ㅦ㔴愶挴慡㌴挳ㅡ㤶晣㤰ㅣ㔰㍦㉤㑡㌹慡㥢攳㡢㍥㔴㝡㐰㌹ㅥ㤵㈴㠳敢收㘹扡愵㜰㠹〱㘲㌷㉡捤㤵〳㠴㜶敢ㄳ昰㘴戰㝤戰〳㠸㠴愱ㄳ㕡㘷㤴愰昹ㄴ挲㙤摥〴㜹愷㑢㡣㐲㤰㥡㌲晤晤愸昲攵㉦㌱㝤昳㘸㈶㉥㐴㑣挴㜰㔷㡡昵〰攴㈶㈳㤳攴愲愱㌸㘰ㅥ㑡㌶㈹戴晡攲㍡㥡ㄸ晤㌴昹扣〰户㜸ㄸ换ㅡ㈰摢㔴㜱捦㉤戰愰㑤慢敢扢捣㘹愷㕣慤㔵㠴㔴挵戱慣㤶ㅡ㜹㕢攰㑢㕥〱っ戹㈹〵㉥ㄱ㔰愶㜱㤴攲㤶㠹愴敥敤㙥晤㈸㠶㑢㈱㠷㌹㐲搵挷〰㘴㡡㕢㑥〶挴摡敥㈹搰㍥摣摤戸挰㈰㉦捦㐱愴戵㔵㔱㤶捤攰㍥㕥㍤㡡㉣戹㉤搱㙤挶㥤㜱㘹戳㈷慡㑥㔸㘱搵戶挰ㄱ昶ㄹち扣㝣ㅥ挶㐸㤷摣挱㐹㌲ㄷ愳攸敥挵て换挷捣㐵愰㐲㘲㐰㘱㡣㤷愷愰っ愰ち㐶愲挱慤㌶慣㙥㠵搱㕦㕡摥晡㌸㌲㠵㘱㘰ㅡ戴攸ㄹㅡ㌸㤳㈸㙦㙥攰㕣㡤㕥㈹ㄱ搲㘴㌰㤵㌱捡㈱㌸散㠱㌴㜰ㄳて搲ぢ㉥㤴㔰戰㐷㕥っ㡢敦㈶㡥搸㌸〲戹摥㘵㉤㤵㜳㐶㠰敢㉦捥摥㤶敡昱㑡㠵收㉥晣㜳摢〲慢戸扡ㄱ㥡愳㝢㕡㉥㘵挹㍤搱扥扢戶愵㈱扡㉣㜸㜰㙡昴㠴ㄱ㤴㤷攷㠳昵昰攲㔶户㈴愱㍤て㝦挴㠶㙦愷捤㥣㜳㜸ㄱ㜵㤵戰㉦㥥㜷摣ぢ㡥㕣㤷收昳搶ㅦ㈸〴㔷㈸㝢戸挸㘲收摦昸㈷㤳㥡搱㥥挳㡣㕢㔹㌶㈷㘸㌸㐸㌸㡦㑣愱㌴ㄸ㐶㌹㠵㑥㘰扢搷㙦つ㤰㑥昶戴搰㠹ㄴ〴㍢㠴攲㉣扤㘶㠴愲晣〸㘸㈵戱㠴㐷㜲挰晣㔹戰扥昲㐳搴㄰攱㜸㡥挴㠸昶ㄶ㤴㔲㔰㈷〵㜹㜴挵㠳ㄷ㐲晥㝦戰ㄴ㜳昳㠶散昴㕦㘰㘶攵〷慤㈸扡㡡㈸晡㝥ㅢ㡡ㄴ㕥〳㤱晣㝢㝢㔴攰㠳挶昰散㉢ち㠴㜳㑦㍢〷搰搷晤挲敦晦昰〰㍡〳っ㌳㐹ㅢつ愱戶敢㔰慥㥢〸搹㌶ㄳ㠱挱㝢㘹㈲㥣攴ㄸ㐶昱㐳ㄳ㈱昲㠱捣愲㘲㜳ㄳ㠱戱扤ㄴ㐳㌰ㄱ㙡㑤戸㌵㜸〲扢捣愶㝦散〴㉥摥ちㅦ昱㝣㈸㉤㝦ㄲㅥ愹换摢慢攷っ捦戰昷捡晡攳㥥㠰㌲昳ㄶ㜰㤳㕢づ攱㠸㝤ㅢ戶挸㐱ㅢ昸㉡㘲㉦晢㡥㍦㘵㙢昷搷㠱愹㌰㠵敥㝢愵愰攴㕦㠵愷㐴攱戹㈱昳愱㍤摦㍡晥晢〷ㅥ㍥捡摢㙡ㄱ慤㙡㌷愲摣㑤挸㥥昶〴㠲扡㠹㡢㈲㤷昲挳㥣㤳昸㐴挹㕡愹㡡〹挳㤳㔶㤰慦摢㜱㌱㈴扣〴㘱㠶挴户ㅤ㑣㑣摣㝢〸㑤捣搱ㄶ㜷愷晣戰㐹扡〸㐷ㄳぢ㤷㍥扤㌸㙣愸㜴㔴㘴㕤㕡㥢摡㜷愰㡡㕥攱㐲㥡慤㐴㥥㍡㤹ㄴ攵摢慤扡敥㌰㜵㕤㜸㤰㘱搸㍦㤶㔲㠸㍦㤰㐲㤲〷ㄹ㕥〸㤰㔲敡㌴ち摡㑤挸㔲㈲㙢慤㈱㕥晡〳㜶㠴㠰愸㕦晡敢昲㈳ㄶ㐰ㄱ㔸㡣㝤昱摤㥥㘸㘹㡢挶慡㠹愱㕡㘹搳捣愳㈰て㉦慣ㄸ㡢㙢ㄷ㔰㠸㤳㜶㄰愵㉤扢愳昸㤲㝥㍢っ扣㠵㡣慤搹昴戵ㄵ敤摢㥣ㅡ㙥㝥㐰捦攴愵挲㜰㜶戳ㅡ〷㔲ㄹ愳ぢ扢ㄶ挳㉡收〳㘱戱㍥愸㌷㙡㠲捥㜲昶攲㔴㡡攰ㅦ扦ㄴ㘲晢㐸㘳敡㑢㕢㕢愸攳㥣ㅥ㙣㤰㍦搸㕦㔷愵㌰㌶摥㑡㡥㠱㠴摤㔲慦㐲㜸㍤晣っ㠶㜰搳ㄹ㐵㙦ㄴ攵戳㜲ㄸ㝦㘲捥捡慡㙤晡㥦搱㙢挹㔹㘷㌹㥡㘱散㈶晤㝦㌷㉡㌶搵晦ち㘳㙦ㄲ㤱昷㐴〵㘹㥣㌲㝥戲㘹挸㠶㄰㠱㘷ㅢ挱ㅢ㜹㌰搶㘵㤱㈱敦戰㌴㡦㡦㔷挳㘶㈹挱攱昷捡戵㕥㡤愸㡦愵㙤摢摢㔱〰㌲㌶愴㍤ぢㄱ搴㜱㝣戳摣㡡㑦户昹て㘰攰㥥㤳㔶搹㜳㝤搷っ㠶攷ㄱ昴ㅤ收户㘷㈶㙣㥥㜱攵敢慤㐲敤㕡㐰愲敦㕥㡣㌹㌵ぢ㠱㝤㑡〴慦㔵㉣㤲㤱㠵慤㐵㌲昸ㅤ搲㘰㈲扣㐴敤攰㕦㘲摥㔹㌳慡昸㜴㜵ㄶ扥捥㠰㔵摢㐲搹㠵ㅥ攷搶ㅢㅡ〴ㅤ敥㘸摤〱㝦㤰愸㡥㈲㌸㈶户昰㠱㝢〹搷㔶ㄸ㌴昷㡤昶收戳㘷㜷㍥户愲昶っ㜰扡戵户㌴㤳っ摦挹㉦㤲㡢㝡㠹㌹㉥敤ㅦ挵摦慤㍢㘸㌹摢㄰攸㍣晡愰㥢㡥戰㤱㉡摣㘷㕢㠸㝥㥦挳㔰㘵㥣ㄹ㝥扡ㄱㄵ昸愰搰换㐷㔶㔴扥㠶㙤㤱〱㔰捥攴换挸㍡㔳昵㤳ㅢ㔱昵攰敤ㄸ㐳㝥搵〵戲晥慣挲愳〶愹戲愸㝣ㄹ晤〹戵㜰昷㑢慣挳搱㐳ㅥ㈹㔰搶㤳㤲㕣攱㤱㐲慥攷㡢ㄸ㔰㕦捦㝤愸敤扣㥥㈷㌶㕡㡦㐲㘳㐰敥㌷㌹晦㘰慣㑣㜴㥢慦㜶㤸戹捣㔶㤰つ挶㍤〷㈸㈶戹㤷㝣ㄸ㙡昸㈱㌱㠵昴慢攸敦㑢㐷㝦昱〲搳㕦㡦㉡㔲㌰愲愹㜹ㄷㄴ㡣㜲ㄷ㥦㐹敥挲㐷㙤攷㕤㝣㝡愳㕤っ㔲㘶㑡愸搶㔰〰㔴㑢昸㈳㜷戵㡡〲〱捡㥦㜲㡥ㄹ㝥㑤慢ㄸ㌴㔰㈳挷慥愱搰㥦搵㠸㤸昷㜴搶㉥㌴ㅥ攳㑦㘱ㄱㅣ㘸晡收昵㌶㝣挳扡捥㘸㜷ㄶ㥦昰㙢㔲ㄵ收搴㜷㜷㌷㔷㙣㡥㔲㤳㘹㡦㘲搷慦㘲ㅥ㙥扡攱㜳攴㡣晢昰㉢挰㜲㈴㤹㐹㤰㍣㠰㐲っ㈸㡤㔸㑦昹戲㐹ㅡ㠷扣〵㑡㐷㔶㍥昴㐴攷㐳㤳愰㘰㐷㉥攸㙤㈱ㄸ戱㈵㝥㉡摣㔱㥦攵扢扣摥愰㍣ㄲ㔳攱㠹ㄳ昱㘷㘳㙡ㄴ㜰〳ㄷ㠴收㌸戹㠶㠰㔴ㅥ㡥㍢㝦昷㝢つ㝦㌱ㅡ㤰挰㉡㘱㘷㜲㤷散晣戱戸昳㐱㝣㤲㈶晢㘴㐸㔰㑣㉦挵㥤挹㠵戲昳㐷攳捥㝦㌹戸户摥㌹㘶扡㜰㘶㡤ㅣ㤱㘲攸换愳㑦攲昳昴〱㜴搷㑣ㅡて扤㘶㔸㑤㐲㤴㜱昳慡㌴ㅦ晡㜰ㄳ挶挳〷攲㌳戸搸㠵晢㉦搰㌰攱晦㈷㘲ㅡㄷ扥愶㡣挰挰昷摦慢㠸戴㝢扡㝣攲攰扣㌹敢愱愲挷㥣昶㜱愰慣㙣㉢ㄲ㠱㉤㤴ぢ攱扢㐹㐴㈲挵㙥㙥挰㈳㡥㄰慡扣㐰搳㥤收㤴㔱愵㥣昲㔰㡣搹捣㐳つ㥡搱㍦〲攴㐰㈷㈰㘷㐱晦㈸昲㌰ち戵㠷ㄵ㠳ㄴ㜶㔲㤲㍤捣㠶㐷㤸㝤ㅣ㔹㔱愱㘴㈳ㅤ攴ㅦ㐵㌶㄰晦㕦㍡㠶㔷愵戳㐸㔵搶攲㤷㈵挹㐸晦〴〷㝣ㄲ㔹ㄶ扥㙢㈵㈲挲愲晥㈹搴㈴㕦㑡挱㈱㕦晡ㄸㅢ㍥挳散戳挸㡡ㅡㄷ扢㘵愸㜱㑦㕤慡敤捦㘱愸㐲㔰㜰づ晤昳㔱㠱てち攱㐰㜱慥㌸搸㈱㘵㈸戵㑤㐱捤㉢㠴㡤㙣戰愳㠶㈳戲㐱㔱〸㉦搹㔰㡤ㅡ愸换昴㈷㤰㈹㠴〷昷愴㝦㠱㑦〴㠳㝣攱ㄷ愳㠲㝣㈱㘱㈰㠷㉦户扣㤰㜰㤱つ㑢㉤㉦㈴慣㘴㠳㤹㝣攱㔷㌸愹摣ㄸち捤敡㡡ㅢ㤴昰晥㉡ち晤搹〱慥敤㉥晣搴㌵愵㝣慥㜲敥摣换〳戹攱㝤戹扢摦摦昷愵㤷㝥晥㠷挷㕦晣攰㤱㍦晦敢挹㈷㕦晣攳攳㉦晣敢昹挵㈳㍦㝤收㤹㥦摣晥搴ぢ㝦搸㙤㍥慤㝥敦攵㤹愷ㅦㅣ㍢晦攰晤收㤹ㅢ㡦㍦㜸捦㝤㜷㡥捤㕤㌲㤲捤昶昴摣㌰昴戳㉢摥㌶昸搰晤㍦㔰㝥晣㥢换ㅤ㐵㙥ㄷ㉦㘸㕥〶户㉤㤷昱ㄴち㔸〶㔷晣扡㉥㠳摢㤵㠰㍡ㄷ〱㙡〲ㄵ㔴㘱㕣㠰㙣㈸㌵㌷昴晥〷㈸慣扤ㄵ</t>
  </si>
  <si>
    <t>CB_Block_7.0.0.0:3</t>
  </si>
  <si>
    <t>CB_Block_7.0.0.0:4</t>
  </si>
  <si>
    <t>㜸〱捤㥤〷㤸ㄴ㔵搶晥攷㑥㘸愶㥡搰慤㠰〱㄰ㄸ〴ㄳ㌸㜶づ㉡ち捣㤰㤳㌲㤸搱戱㐳㌵㡣㑣挰㤹〱挱戰〶捣㤸挵㜵㑤㙢㜶搷ㅣ挰㥣㍥挴戰㙢㔸〳扡收㌸㘶㘵捤敢慥扡晡㝦摦㕢㜵㙢慡慢慡㘷挴㙦晦捦昳㌵搳㤷扡攷扣攷摣摢扦慥慥敥慥㍡㕤㔵㈶捡捡捡㝥挱㡤晦昳㔶挹㠵㘱つ㉢㍡㍡昵㤶摡扡戶收㘶㍤搷搹搴搶摡㔱㍢戱扤㍤戳㘲㔶㔳㐷㘷〵〴扥挶㈶昸㍢慡ㅡ㍢㥡㡥搴慢ㅢ㤷改敤ㅤ㄰㔵㤵㤵㔵㔷㙢攵昰㙦㙤摥㠳慡愳㌱㑡慢㘴〳㔵㤹收㘳搳㠷㑤㌵ㅢ㡤㡤㥦㑤㕦㌶晤搸昴㘷㌳㠰㑤㠰㑤㤰捤㘶㙣㌶㘷㌳㤰捤㈰㌶㠳搹㙣挱㘶㑢㌶㕢戱攱昸摡㄰㌶㐳搱昴ㅢ㠶㘶㝥摤愴戹搹挳昰㘸ㅡ㍡摢摡昵㜱㈳昷㌵收㍣㍥ㅣ慥つ搷挶愲㤱㘸㙤㘸摣挸扡愵捤㥤㑢摢昵昱慤晡搲捥昶㑣昳戸㤱㝢㉤捤㌶㌷攵㘶敡㉢收户㉤搶㕢挷敢搹㔰㌴㥢㠹愵挲戱㜸扣㤰㑥愷晡㙤㠳捣㜳敡㈶敤搵慥ㄷ㍡晥㕢㌹㠷㌳攷摣扡㐹戵㜳昴捥晦㔶捥ㄱ挸㠹㤴昵㙤㉤㤹愶搶晦㔲搲㉡㍥愷昱㝡㍤搷挴㈷㕦搷摢㥢㕡ㄷ搶㘲摡㐵愰搱㑢搶㑥散攸㔸摡戲㠴敢㔱㥤摥摣㍣㑦㉦挸㈷扤愵扥愳㜳慦㑣㝢㑢㐷扦ㄶ昲搳摢昵搶㥣摥㌱愰㘵昲昲㥣摥㙣ち㍢慡㕢昶捤戴捦挹戴攸㤵㕣〸戴ㄸ捦攱昴扣摥摡搹搴戹愲㝦换㍥ㅤ晡扣㑣敢㐲㥤㤲慡㤶愹㑢㥢昲愲戲ㄲ㝦㘵ㄵ摢㝢捤㑣㍥㔱㤸㑦㑢摤愲㑣㝢愷散昱㈹っ㝢㘹㙤慢㡢㝣ㄴ㐵昳攲㉡㌵搲ㄱ挵攷慣愱愹㘵愶摥摥慡㌷㜳㄰㍥㤳㘳ㅤ㈲〹挸㜸ㅥ㉣㔲敡攱昰㔹ㄲ㝤捤ㄷㅦㅦぢ㐷昱㡤㐴㤳㥡搳搶摥㠲ㄵ㜲戶㥥㘹ㅤㅦ㡤愶㈲戵攱㔸㈸ㄲ㡦㘲㑤っ愷挲攱㜱つ㥤昹㝡㝤搹昸㜰㌴㔶ㅢ㡡㈶攲昱㔴㍡ㄱ㑦㈵攳愱㠴㔶㠳㘸㙤ㄴ昳㙣㡢愶㘲㕡㈲愴㡤愶㘹っㅡ㔱昹ㅡ㕥晡昶〱昹昲㉢㙦捣㤴㌷㘶换ㅢ㜳攵㡤昹昲㐶扤扣戱㔰摥戸戰扣㜱㔱㜹㘳㔳㜹攳㘱攵㡤㡢愱㔱户敡㍥㝤捡捤摢㔲晦攸㘳敢㡦敦㌳改攴ぢ搶㝥戵昶昸㜴㡤攰慢㕤㙥㉣戶挷㠲攳〱挴搲戵攱㘴㈴㥣㐸㐶挳攱㔸㈲ㄲ敦攱〱散㠰㘸㙤㐷㌴扥㥤㤸㜰㍡ㅥ挰㔸㥡挶愱ㄱ㘲〳ㅥ〰ㅦ挴㡡攵㙦㕤晥戲㙦晦㘹㘷挴㠶敡㥦扦ㄳ㝥㕥㜰㌳㈳㐷慦挵㐲搱攸愹㄰攸㐵㘳戱㔴㉣ㅣ㡢㐵㘲戱愸㠵㉦㔱ㅢて㠵愲昱㐴㉣㤶㑣㈵㘲㤱㐴㉣愵敤挲愱㐲㘸㝣㘱㈶㥣ㄹ㑦㘸ㄱ㥡愲㘸㠴㜸摡ㅣ晤昱㉤敦昸昱㤱昰昶㌳㉥ㅡ摦昶㝥晣昹ㅢ㍢〴户㙦㜲昴㌸ㄶ㝥晢攸〹づ㤵㐴攳㑢㌱㘱ㅤ㐶㑦搳戴㉢ㅡ㈱ㅥ㌳㐷晦㘲敡扢㍢摦㤱ㄹ㌲敢㡥㐳㘶散㌸攸扢て昷ㄳ摣戰捡搱㜷挷挲㙦ㅦ㝤㍣㠷摡〳㡤㙦㑦㈶㥣㠲搱㈷搰㌴ㄱ㡤㄰て㤹愳敦㕥㜵挶ぢ㝢㉤ㅣ㍢昳㙣戱昱搳㥤昶㜸敥㘹挱ㄷ户ㅣ扤づぢ㐵愳㐷愳㘱㈰㡥挴挱㍣ㄵ㡡挷㤳攱㘸て捦㝢㍤㠷㥡㡣挶㌷㠵〹㘷攰㜹㥦㑡搳㌴㌴㐲摣㙤㡥㝥㙡搹愷ㄳ㥥扢昶捥愹㘷ㅥ戲敥㤵㙢搶㕣昷㠲攰㕢㠹ㅣ㝤〶ㄶ㤲㐵㉦㥢㜸㌸㔹ㅢ㐹愵搳㠹㐴㉣㥡㐸㐷㤲㍤っ㍥㤳㈳捤㐲攳㥢捤㝣昵ㄸ㝣づ㑤㜳搱〸㜱㥢㌹昸〶㜱换戵㘳㜶搸㌸敢戴㥡扢捥㥦晦攵㠳㈷〸扥㠵挹挱昷挶㐲愲㘸昰㐸ㅣ㙢㕤㉡ㅡ㑦㈵挲攱㜴㉡搱挳搸昳㌸㔰〳ㅡ摦㝣愶㥢㠵戱昷愱㘹㕦㌴㐲㕣㙦㡥扤收戲摢㙢摦㔸昰换搴㉢昷㑤㥥㌳晦挴愷㐷㠸扥ㄴ攳敥摢ㅦ㑤ㄱ昶㑤㕡攱て㐰戴㜶㈰昳ㅣ㠴愶愲ㅥ㑦晡〲㥡づ㐶㈳挴㔵收攸㕦昸ㄷ摥㔷搸㙦散愴㔵愹㥦㠷㙦㝤捡攴㉢〵摦戲攵攸㡤㔸昸敤愳ㅦ㡡㘸㉤㠳挶㤷㐵㔳㌱ㄹ愳攷㘸捡愳ㄱ攲ㄲ㜳昴戵慢晦㈷㔷昳摡㌷㜳捦戸㜴挰摦㙦㝢晥昱ㅡ挱捦ち㜲昴〲ㄶ㡡㐶㑦挶㔳戵昱㜰㈲ㄵ㠹愵戱扡挵挳愱敥㘷㍤ㅣ慤㑤㈶㤳昱㐸㌴ㄹ㡢㈷㐳㤱㐴㕣㕢挸愱ㄶ愱昱㌵㌱攱戴㐴㑡㍢㡣愶挵㘸㠴㔸㙤㡥㝥㑢晤㐷㈷散改摢㜹捡戵搵慤㡢慢换㍦㍢㑤昰㐳㡡ㅣ扤〵ぢ㐵愳㐷㘳攱㌸㍦㕣愴ㄲ㠹㐴㍡ㅤ㡤㈵慣㑤㡤挷㤶扡㤵㐳戵愱昱㉤㘱挲愹㜸摥て愷愹ㅤ㡤㄰㘷㥡愳㕦㔳晥敡㉤慦㕦㌶愴晥昷㉦扥㝡摥捣攳㜶扢㔳昰搳㤱ㅣ扤ㄳぢ㡥搱㔳昸㔴ㄳ挲㤶㉥ㅣ㑥㐴戰捡昷昴㜲㕢捡愱㤶愱昱ㅤ挱㠴㤳㌱晡㜲㥡㔶愰ㄱ攲㘴㜳昴㜷㜷㔸昵攰愳㤷扦㌳㜱捤愵㈳㙥㤹昷搰挱㑢〴㍦㤶挹搱㡦挲㐲昱攸昱㜸戸㌶ㅤ㡥愴昱愸㐳改㔸㍣搵搳㐶晥㘸づ㜵っㅡ摦敦㤸戰づ愳ㅦ㑢搳㜱㘸㠴㌸搶ㅣ㝤㝢晤摦愷摥摡㌱㜳挶敤㠷㘸搹㉢昵搰㑥㠲㥦〷攵攸㈷㘰愱攸挵㥥㑣愵㙡㔳ㄱ㍣慤愱㔰㈲㡣㌷㥡戴昵㠲ぢ愷㙡愳㤱㔸㈸ㅥつ㠵搲攱ㄴ㌶㐶摡㑡〴㙢㈷愲昱㥤挴㝣昵㜸摡㑦愶改ㄴ㌴㐲㉣㌷〷捦晦晥换㘱㑦㌴戵㑣扥㈳昲搶昰㔵攲戴㡦〵㍦㠷捡挱㑦挳㐲搱㐳㑦㈶愳搸捣㐵㘳㔸戹挲㜸㥢挱昰摤愳㈷㙡㐳㤱ㄴ散㤱㔴㈴ㄲ㐹㐴㈳摡改ㅣ㙡ㄵㅡ摦ㄹ㑣㌸〵愳㥦㐹搳㔹㘸㠴㌸摣ㅣ㍤㌸昵挱㠷昶捦㑦㥡㝢昵昸扢晡敤㝣挷扡㝢〵㍦〰换搱捦挱㐲搱攸㥢昴㜲㍦㤷㐳㥤㠷挶㜷㍥ㄳ㑥挷ぢ㙥㌵㑤ㄷ愰ㄱ攲㌰㜳昴昸㜳ㄳて㔸㜳攳㔷㤳ㅥ扣晥挹㠶㉢攷ㅥ㝤户攰㈷㙦㌹晡㠵㔸昸敤愳晦㠱㐳㕤㠴挶㜷㌱ㄳ㑥挵攸㤷搰㜴㈹ㅡ㈱㜲收攸㤵愷㘵て㥥㍥敡㤰晡戵㔷ㅦ㌲㘶摤㤲昴〲㌱㤸㘲摣㝤㝦㐴㔳晣戴愷昱〶㤳づ愷攳改㔰㌸ㄹ㡢攱ㄵ摦㑤㍥㕤ㅢ㑢愵㤲改㈸攸㈷昰㝡搰㉥㐷戰㜶〵搳㕣㠹〶敢㕣㑡扢㡡愶慢搱〸戱挰ㅣ㝣㔹挵㠰〷ㄶ㉦晢㜰搶㥡敡㔱戵愳慦㝤敢ㄱ挱慦ㅡ㜲昰㙢戱㔰戴㡤㑦愶昰㕤㈲㡡㙤㑡㌸㥡㡥㈷攳摤慦㜵扣敦㠴㤳愱㐴〲㥢㤹㜴㌴㠱捦ㄵ摡㜵ㅣ攸㑦㘸㝣㝦㘶扡挹ㄸ晢㝡㥡㙥㐰㈳挴㍥收搸戱㤱ㄷ晤㜹晢户㍦㥣㜰敦㠸ぢ挵㌳㘷㑥挸〹㝥挳㤱㘳摦㠴㠵㈲散昸㍣㤳慥挵㑡㡤昵㍤㠶搵㍡㤶㐸㔹て摣晤㤹昰㘶づ㜵ぢㅡ摦慤㑣㌸〵慦戶摢㘸扡ㅤ㡤㄰㜳捣搱ㄷ㝦㍢㜶扢ㄳ〶㥤㌳昵㡡㤶㜹敦ㅣ㍥昲挸戵㘲㉢㡡㜱昷慤㐱㔳㍣㝡㈴ㄵ慢つ愷ㄳ改㜸㈸ㄹ㑢㈴挲戱㐸て愳慦㐵戴㜶㈷昳摣㠵愶㘲㈶㐶扦㥢愶㝢搰〸㌱搵ㅣ㝤晦愷㌶摥㜷昸慤㔳㈶㥤㜲摣散㔱㔷扥昲挴づ㘲㙢㡡㜱昷摤㠷愶㘸昴㑤㕡攱敦㐷戴昶〰昳㍣㠸愶㘲ㅡ㔶戹㠷㘸㝡ㄸ㡤㄰ㄳ捣搱晦㔵㜷搳㌷搱㝥㐷捦扡散愱挷㙦ㅦ昶搲㕥㥢㡢㈱ㄴ攳敥㕢㠷收户㡦晥〸愲戵昵捣昳㈸㥡㡡ㄹㄸ晤㌱㥡ㅥ㐷㈳㐴摡ㅣ㝤收〵㜷っ愹搹昱㥢改愷摤戱昳戸㔷摥搸昹㝤㌱㤴㘲摣㝤㝦㐱㔳㌴㝡㌲ㄱ慦㑤愷愲㌱㙣捣㐲戱〸㌶㜷戶つ㕤慣㌶㤵挶㙡ㄸ挲慢㈰ㄱつ㐵挳摡㕦ㄱ慤㍤挹㍣㑦愱挱㍢㑣㑡㝢㥡愶㘷搰〸ㄱ㌱㐷㝦㜳攳㕦㝦っ㑦㘸㤹㜳㘹㜶晡㌶攷ㅦ昴挱㠰㝥捦挲扤户昹慤愴扥㍤㜳〴扥攷㜵㝦㠵㡣搴㠶昸慦昷敦捥昸敡㕣㠸ㄷ㤲㠵㜰㌸ㅦて㘵愲㤹慡ㅡ愴晤戵㕦搲昸㌶搳慦戰㕦㔳㙢扥敤〸昹慤㙤搸愴㑣㠷摥晤㈵㙥慣改㥢搴戶戴㌵摦㌱搴摢搹搰㤹改搴㠷㌸㝤摤㐹㕣㘱つ昸㑥慢㜷挸昱㠶㍢挳昶捤㌴㉦搵㈷㉥㙦㌲摣摢㌸摣昸㐶摢㤶㉤敤㥤搲慥ㅦ㙥㜹㕤㌳㥡㠸㕤㉥换㘴㙥搷愳㌴㕣挶扣㐶搶㉤㙡敢搰㕢攵昴挶戶散搵㤴㕢慣户㌷攸摣㘱愳攷攵㐳ㅤ㑣㤷昹戵㝡散摣㔶㍣㔰㝣㔱捥㡦戲㕢ぢ㤳㤷㜷敡慤㜹㍤㡦昹㉥搱摢㍢㔷捣捦㘴㥢昵㉤㡡㈴挶㤸㜰㙣㕤㘴㥥搲㤶㕢摡㔱搷搶摡搹摥搶㕣散㤹㤸㕦㤶挱㔷昹晣散戶扣㡥㙦攲㤵扣㤵㠹戲㡡ち㈱捡㜶昲晡㍡捣扣ㅤ戵昲㠹戰㍤挵摢攰㌹摦慡㜸戵慢㥤㠷㐷㠷㐷搱慣㜳㥤㉣ㅦ摤㑢㌲㤹㤷㘹㜶㉣㉤戴㍤㈶敥摤愲㝡㠷搲㙡㌹㐷敢㤹晢晦㉢㉥㉦ㅦ㘸㍥晡挹换戰扢㘳㕡愶㌵摦慣户昷戸㙦㑥㜰㐶摡㜳㘸慡㜶挱慢戹㈴扤㑡㈸挴㜲戱愲敡㠸愶㝣攷㈲摦㈲扤㘹攱㈲㝥㝣挴晥扢敡㙡愲㜵摤戴ㄷ㘰搲㌶戰㜹ㄱ㡤摦㕦收㝢㠹㈲㥦㕦晢扢搱慦ㅡ㠵晦㌷㝤㐷㑡㌹愲㌴戹攳〶㝢搹㍡慡㕡愶戴戵㜷㔴㔴㜸㍤捡㘹㤹㡥㐵㥤㕣㍤㝢㜶㌲摦换㙣㕥㐱㔳㌵ㅡ㑤慦晢㘹〲㄰㔵㜲㜷㔴晦㤶㝡扤㤰挱㑥㐰昹敡ㄶ㤹慡ㄶ㘳扦㔲扤摥㤱搳戸〳㙡㍡㕥㉢换㝤㔸挲㡢扦㕦ぢ搷㝥㝤㜹㘷㝤愶㌳搳愷〵扢戲昰㉣㘹㄰㡤㤵㔱挶ㄲ㈳晢㑢㥢㡡昶㥢㍤㘴〸捡㐵㕢㤶扥搲㘰㘴挲ぢ〷慦㤷戲ち戳敤昹㐱㘰敥挳昱㈰㝣捥ㄵ扤㜸㤷ㄴ昶㤴攵愷敡慤昳㔷㉣搱㍢㈸慦昶昵㠸搲昹昲㘲戲戹戹散㍥㥤㑤捤ㅤ戵㤸改搴昶戶愵㑢晥㥢㜹㤸㑢㝢ㄵ㡤扡㔵㙤㠷戵昸搷㍦㈶攰㉡敢戳㡣捦㑤㘳㘳㔹㌵戳搱愲㙤换㠶㙢㉢㤲晤㠲晦攴㑤㝢ㄳ晦昹㝢昲㔵㡤㠱㘲㔳㜶摦㔵㐱摦慦〵㠴收户敢㜲㠷㘴戵散㠰㜶晦㤶晤摡摡ㄷ㘷摢摡ㄶ㜳㝤ㅡ㈰㝢ㅤ㡢㜴扤㤳㍢昹晡㥡㍢㌵攵捥㑢㈱㉡㉡㡡㜶挸搹昶〶㡥㐰㝥摦扢㘸晡㑦㙣㙥ㅥ愹㌲㜶昸摥㠳愹〲扢ㅢ㝤㕤㔸ㄸ㍣㜵晡慣晡挶㠶ㄹ㌳ㅡ㐳㤱挶㔴㈳㜶戸㉣㙦敥㔸㉥㠶攱愱㜳㍦搹搹搱敦〲㌷㌷㡥㥢㝥㕦挷㕦㑥ㅡ㜷攵㕤㕢㠸愱愶挳戵晢㙥〷㈴慢挱㕤晢㄰㡤搸ㅡ㌲㙥㔲戰㕣㝣搳㍥㐶㕦晢㠴捤愷㘸戰㘱㤰愸戱㕤昸摣攸㡡ㅤ昱㍦户つ摡㐶㌶晦㐰㈳挶愲攱㉢㔳晢〲㡤扡㠹㈰昲昳〹㤷㑦摡㑥㌰扢㥦戴㙦㘰昵㙢㍤昸挴㌸㈸昸挴㘹〴愵ㄱ㡤㐶㉣挲㠷挴㥥〰慡㑣㠷㙢て攲㉥〸㤳〰㝥㘲㝣〵㘴摥〰㝥收ㄸ〴愳㜱㜵戳〱㈸㌷扡㈲〴㥦〴㔰〱㠳挶㈳㉣㈲〲㤳〴㔰㠵㥥扡㠹ㅦ㝥戶〱〸挳散〶愰㌱愷搶㠳㑦㐴ㄱ攷〵攰㑢㈴昷〴昰㠵改㜰敤挴㑣㈰㔳つ㘷戱㌹愷扣ㄱ㌲㙦〰㠳攰搶〶戳搹〲㡤つ挰㔶㐶㔷㈴㤱㐴〲搸㥡愲㈱㘸㐴ㅡ㈶〹㘰㈸㝡敡㈶摥户〳㐸挱散〶㌰㠲㌹戵ㅥ㝣㘲㔷挴㜹〱㜸慤ㄴ㠰㔷㑤㠷㙢㍦敡㜸㘴慡攱㉣㜶攰㤴㕦㉥〹㘰㈷戸戵戱㙣挶愱戱〱愸㌵扡㘲て㈴㤱〰㜶愱㈸㠴㐶㑣㠰㐹〲〸愳愷㙥攲㙦㜶〰㝢挲散〶㄰㘷㑥慤〷㥦㤸㠸㌸㉦〰㡦㤶〲戰摥㜴戸㜶攵搶㈳㔳つ㘷戱〷〶ㄵ敢㑡〲㤸〰户㌶㤱捤㈴㌴㌶〰昵㐶㔷㑣㐶ㄲ〹㘰㌲㐵㔳搰〸敥捣㤵〰愶愲愷㙥攲ㅥ㍢㠰㈹㌰扢〱捣㘴㑥慤〷㥦㤸㠶㌸㉦〰户㤴〲㜰戳改㜰敤㑤㥥㠹㑣㌵㥣挵㝣㑥昹挶㤲〰昶㠵㕢摢㡦捤晥㘸㙣〰づ㌴扡㘲ㄶ㤲㐸〰〷㔱戴〰㡤㤸〳㤳〴㜰㌰㝡敡㈶慥戲〳㤸つ戳ㅢ㐰㠶㌹戵ㅥ㝣㘲㉥攲扣〰晣愱ㄴ㠰ぢ㑤㠷㙢㡦昶㍣㘴慡攱㉣づ攳㤴㉦㈸〹愰ㄹ㙥慤㠵㑤㉢ㅡㅢ㠰㈵㐶㔷㌴㈰㠹〴㜰㌸㐵敤㘸挴㍥㌰㐹〰ㅤ攸愹㥢㌸挳づ㘰㍥捣㙥〰㐷㌰愷搶㠳㑦散㡢㌸㉦〰㈷㤴〲㜰扣改㜰敤㔶㍦〰㤹㙡㌸㡢攳㌸攵㘳㑢〲㌸〱㙥㙤㈵㥢ㄳ搱搸〰㥣㙣㜴挵㠱㐸㈲〱㥣㐲搱愹㘸挴〲㤸㈴㠰搳搰㔳㌷戱捣づ攰㈰㤸摤〰捥㘴㑥慤〷㥦㌸ㄸ㜱㕥〰㥡㑢〱㔸㙣㍡㕣㝢昶て㐵愶ㅡ捥攲昷㥣㜲㔳㐹〰㝦㠰㕢扢㠸捤挵㘸㙣〰㉥㌵扡㈲㠳㈴ㄲ挰㘵ㄴ晤ㄱ㡤挸挱㈴〱㕣㡥㥥扡㠹㐳敤〰戲㌰扢〱㕣つ扤㕦敢挱㈷昲㠸昳〲戰㙦㈹〰晢㤸づ搷挱〵ㅥㄵ愸攱㉣㙥攲㤴ㅢ㑡〲戸〵㙥敤㔶㌶户愱戱〱戸挳攸㡡㐵㐸㈲〱慣愱㘸㉤ㅡ㜱ㄸ㑣ㄲ挰㥤攸愹㥢㤸㘱〷搰〴戳ㅢ挰扤捣愹昵攰ㄳ㡢ㄱ攷〵㘰㐲㈹〰㝢㥡づ搷昱㡤㔶㘴慡攱㉣ㅥ攱㤴挷㤷〴昰㈸摣摡㘳㙣ㅥ㐷㘳〳昰ㄷ愳㉢摡㤰㐴〲昸㉢㐵㑦愲ㄱ㠷挳㈴〱㍣㠵㥥扡㠹㤸ㅤ挰ㄲ㤸摤〰㥥㘵㑥慤〷㥦㘸㐷㥣ㄷ㠰㥤㑡〱搸搱㜴戸づ戱㉣㐵愶ㅡ捥攲ㄵ㑥㜹晢㤲〰㕥㠳㕢㝢㥤捤ㅢ㘸㙣〰摥㌲扡㘲ㄹ㤲㐸〰㙦㔳昴づㅡ戱ㅣ㈶〹攰㕤昴搴㑤っ户〳㌸〲㘶㌷㠰て㤸㔳敢挱㈷㔶㈰捥ぢ挰愰㔲〰〶㥡づ搷㔱㥥愳㤱愹㠶戳昸〷愷扣㔹㐹〰㕦挲慤㝤挵收㙢㌴㌶〰摦ㅡ㕤㜱っ㤲㐸〰摦㔱昴㑦㌴攲㔸㤸㈴㠰敦搱㔳㌷㔱㙤〷昰㍢㤸摤〰㝥㘴㑥慤〷㥦㌸づ㜱㕥〰㝥晥㑦㠹㡦挲晦㌱ㅤ慥〳㑤㉢㤱愹㠶戳愸㉣挷㤴㝦㠴捣晢愳戰て㙥慤て㥢㙡㌴㌶〰㝥愳㉢㑥㐴㤲㔱㑣搴㤷愲㝥㘸挴挹攸㑡〰晤搱㔳㌷昱㌵挶戰扥っ㥤〴戳ㅢ挰㘶搰晢戵ㅥ㝣㠲㐷戰扣〰㝣㕣ち挰㐷愶挳㜵戰敢㜴㘴㤲〰㠶㜰捡ㅦ㤴〴㌰っ㙥㙤ㅢ㌶挳㌹扢敥㙦㠳㈳㡤慥㔸㠵㐴愳昸㜰㙡㈸ㅡ㠵㐶㥣㠹慥〴戰㉤㝡敡㈶摥戰〳㌸〳㘶㌷㠰敤愱昷㙢㍤昸挴㔹㠸昳〲昰㐲㈹〰捦㥢づ搷昱戶㜳㤱㐹〲〸㜱捡捦㤶〴㄰㠱㕢㡢戲㠹㜱㜶摤〰ㄲ㐶㔷㥣㠷㐴愳昸㜰㤲ㄴ愵搰㠸搵攸㑡〰㘹昴搴㑤㍣㙥〷㜰㍥捣㙥〰攳愱昷㙢㍤昸挴〵㠸昳〲昰㐰㈹〰昷㥢づ搷㈱扦㍦㈰㤳〴㌰㠵㔳扥户㈴㠰㘹㜰㙢搳搹捣攰散扡〱捣㌲扡攲㈲㈴ㅡ挵㠷㌳㥢愲㌹㘸挴㈵攸㑡〰㜳搱㔳㌷㜱㥢ㅤ挰挵㌰扢〱㌴㐰敦搷㝡昰㠹㑢ㄱ攷〵攰扡㔲〰慥㌵ㅤ慥愳㡥㤷㈳㤳〴戰㠰㔳扥扡㈴㠰㐳攰搶ㅡ搹ㅣ捡搹㜵〳挸ㅡ㕤㜱〵ㄲ㡤挲㕤换㔱㤴㐷㈳慥㐲㔷〲搰搱㔳㌷㜱戱ㅤ挰㤵㌰扢〱㌴㐱敦搷㝡昰㠹慢ㄱ攷〵攰㥣㔲〰捥㌶ㅤ慥㈳㥦搷㈱㤳〴搰捥㈹㥦㔹ㄲ㐰㈷摣摡㔲㌶换㌸扢㙥〰换㡤慥攰㠱捦㔱㝣㌸㉢㈸㍡ㄲ㡤戸ㅥ㕤〹攰㈸昴搴㑤㥣㘸〷昰㘷㤸摤〰㡥㠵摥慦昵攰ㄳ㌷㈰捥ぢ挰㤱愵〰慣㌰ㅤ慥挳慦㌷㈳㤳〴㜰㉡愷㝣㐴㐹〰愷挳慤慤㘲㜳〶㘷搷つ攰㉣愳㉢㙥㐱愲㔱㝣㌸㘷㔳㜴づㅡ㜱ㅢ扡ㄲ挰戹攸愹㥢㘸戵〳戸ㄵ㘶㌷㠰ぢ愰昷㙢㍤昸挴敤㠸昳〲㤰㉦〵㈰㘷㍡㕣㐷㠰搷㈲㤳〴昰㐷㑥㌹㔳ㄲ挰ㄵ㜰㙢㔷戲戹㡡戳敢〶㜰㡤搱ㄵ㜷㈲搱㈸㍥㥣㙢㈹扡づ㡤戸ㅢ㕤〹攰㑦攸愹㥢搸摦づ攰㉥㤸摤〰㙥㠴摥慦昵攰ㄳ昷㈰捥ぢ挰㥣㔲〰㘶㥢づ搷㐱攸晢㤱㐹〲㔸换㈹捦㉣〹攰㉥戸戵扢搹摣挳搹㜵〳戸捦攸㡡〷㤰㘸ㄴㅦ捥晤ㄴ㍤㠰㐶㍣㠴慥〴昰㈰㝡敡㈶㈶搹〱㍣〸戳ㅢ挰㍡攸晤㕡て㍥昱㌰攲扣〰愴㑡〱㐸㥡づ搷㜱昰㐷㤰㐹〲㜸㤲㔳㡥㤷〴昰㌴摣摡㌳㙣晥㠶挶〶攰㌹愳㉢搶㈳搱㈸㍥㥣攷㈹㝡〱㡤㜸っ㕤〹㘰〳㝡敡㈶挶搹〱㍣ち戳ㅢ挰换搰晢戵ㅥ㝣攲㜱挴㜹〱ㄸ㔵ち㐰㡤改㜰ㅤ㡡晦㉢㌲㐹〰敦㜰捡㈳㑡〲㜸て㙥慤㡢捤晢㥣㕤昷ㅡ昰愱搱ㄵ㑦㈲搱㈸㍥㥣㡦㈸晡ㄸ㡤㜸ㅡ㕤〹攰ㄳ昴搴㑤㙣㘱〷昰ㄴ捣㙥〰ㅢ愱昷㙢㍤昸挴㌳㠸昳〲搰慦ㄴ㠰扥愶挳㔹つ㔰昵ㅣ㌲㙤挲㔱摣扥㥣㜰㘱摦㈶晤〸ㅥ㜶ㅡ㔰㐰挱㜶摤搲㡥捥㌶㜹㡣慣㝦愱扥㙤㑥㕢㘷㝤㔳挷㤲收捣㡡㠱〵㜳㘱扦㐵㝡㉢㡥㘰户攳㐰戶挳搶戶㘴㠹㥥搷ちつ㙤㑢摢㜳晡昴晡晦ぢ㐷戸昱昸昰搴挹㠳摢攵〲户摦㜶搰ㄶ㈹〴搶ㄲ摣捡慡㕥㐰㐲攷戱㌷㔹㌶㙥㍢㑥㉥ㄷ㠳㄰〶扡㠹捥㙦敡㙣搶晢ㄶ攴㌱㙡戹㕣㕤〰㐵㤴〵攴晢ㄴ收㉦挲㌱愹晡晥㠵愹敤㑤昹收愶㔶㥤㑦挶㈰㐳㍡㑢㕦㠸ㄲ㠰扤摡㍡㥡㔸愱摦扦㌰扦㍤搳摡戱㠴㐷㌳㜳㉢㌶㉦敡挹挳㥥㔵㠵㐹㑤慤ㅤㄸ㐶㍥㡢㕣づㄴㅡㄶ戵ㅤ㠱ㅦ㡢㉣㙤㘹㥤㥡㔹搲昱㝦攲㔹ㄱ㝣㕡攴㑤㍥㌵愲㕣㤴㤷㡢敡昲敡摦晡晣昸晥㠹搷搸㐰愳愴㜷㈴搶搳捥昶愶散㔲〲㤳㘳㐴搰㔶戲㤱捦㘱㔹搵〶㉣㌹㡦㕢摡㥥㐲㐷搱〱攷㕡昴㈳〸捦攳摦搶㉦㜰戶㠱㕣晢ㅥ搳改昷㉦㌴㌳愶敥㌳扤扢ㅣ攷㝦昵㜳㤶慡ㄷ㤱昹㔷㔷㍦っ㠶㜸㠰戱ち戱㈲㠲㙢ㄴ㕥㤹㔸ㄳ搸㜳慥㤶晥㠲搴㜰つㅤ搰扤㌸〵〷搰晢ㄵ㘶㘵戲㝡㌳㡥晢户㘴㍡〷ㄸㅤㄶ㘰攰攷づㅤ愶慦慥慤愵㈵挳㔵㡥㍦摡㘸挸㘵㥡昵敡挲挴愵㥤㙤戳㥢㕡戵〲ㅡ戹㕥㥡愶捣㜲㤸㌲换㡤㈳昴㠵㜹慣〷㤲换捣搵戶㌰搳摥搴戹愸愵㈹㔷捤づ㙢㜶晥㑦慣慢㜸昱㔷〲愶扡愹㙤㠹昳㤰扦㜱攰ㅤ㑦㜷㉤慡㘴㠸㡥㑦㍦搶攸㜲攱挳㍦昱ㅢ换㐵戰攱㤱㙦㈸摡て挸㔶㠵㍢っ收㡢攷㑢㜹㈸ㄶ㤶㉦㡦㠵㐵㙥㥣挴摦㈹挰㕤晢ㄱ㔲㉥昰㕥昹㌲㥡ㅥ㙢〹晡㐰攰㥦搵㤶挹㑦挹攴昰〳慣㍥收捦慦慡昱搴㜲㔳搳ㅥ㘴㜵㐷ㅤち㠶㔰㠸戴慣㈹慦户㔷搳搰㠰㥦㤷㔵戲㉥挴㘷㍣㠷㌸捥㕤㔱㔶㔵搵户摡㙢慣改㉡搷㘸昳㤸戹晤攷㙢搳㕤昹㍦摦㍢戵㈷ㅦ慤摦㕦㠱㔶晢〹换摡㝦昸㤸㕥㐱㤷㡦挷㈱昸㤹㠲㕦搰㔴扤ち愷昳戹㈹㉥戴㐰㌹㠶〶㔱愵晣攱ㄲ㑢㐰慡㔱㉥㈱㙢㐷慡攴〳改㙢慢昹昰ㄹ攵ㅥ搵敡搷㔰扥〶慣攵㝡摥㙦㙣㕦㔹㕢挲愷愳扣扣ㄲ㑦戵捦㔹㉦攷ㅡㄶ挹㕡ㅡ㜴㔹っ㈲㠶㘳ち㍥搶つ昶攵㡢〵昹ㅢ昹敢㥦㤷㘰挵戱散㕦昰㥦扣昹晤㕡㌹〹昸挵㥢㘸搵〳昷搱攲攷戳愶〱㌹昶㝢愱ㄱㅦ愲换户㝦㉣慡㌷㉢昱㌱㝡㝣挳挲摥㍣戰㤱㌷挷挶㔰㝣〲㉢㌷㠸㥡㡦㐹㍥挵ㄲ户㌳搶㝡㔷つ㙢敦敢摤攷㡣挰㕤攳㑦〹搵㝡㈷㌶挲愲愶捣攱捤㈷㤳㑦愹搶㤷挲㝦㜸ぢ晡㔱搰㥦㠲㉦㈰攰ㄳ敡ㅢ㠰㥥〵㡡扦㌲昲〰ㄵ㠴〶愰扥戱㈵戵㠱摡㡣㐹㌷㘷搲㥦㈰㜰㠲晡ㄹ㌶〹捡㌷㄰㤲㕦晢㑥㈲昸㍣㐹㜸㠳㤸㤸㡦扣〸摥ㄶ戰昶づ慦ㅣ㘱ㄲ摥㤶㌲㠹搱ㄱ㉣㐷昰㠰户ㄵ㌴摡搶ㄴ戲㔴挱㐳㌰㠴㠲愱ㄴ戰㝡㐱挲ㅢ㠶㥥〵㡦㍦㤲昲㠰㌷ㅣㅡ挰㘳〵㠳㑡㙡㠳㌷㠲㐹㐷㌲㈹慢つ㥣昰㔸㘲㘰慣㘵㠴㈷㙦捥戵㡣〵〸ㄲ搴㈸㈶㘱㈵㐲ㄱ愸搱戰昶づ㡡ㄵぢ昸挳捦攳㤸〴ぢ昲捥戲〵㌵㘵摢㕡戶ㅤ㌴摡昶ㄴ戲愴挱㐳戰〳〵㍢㔲挰㉡〷〹㙡㈷昴㉣㔰晣㍤㤷〷愸㜱搰〰搴〸㕢搲戹戴昸㌷攳捣㜶㘶搲㕡㈶㘵㔵㠲ㄳㄴ㑢ㄱ㝡〱挵㐲〵〹㉡挴㈴慣㔸㈸〲ㄵ㠱戵㜷㔰慣㙣挰ㅦ㜶㜵㌲〹ㄶ攴㥤攵つㅥㅣ㘲搰㘸㜱ち㔹晡攰㈱㐸㔰㤰愴㠰搵㄰ㄲ㔴ち㍤ぢㄴ㝦㝡收〱㙡㔷㘸〰㡡ㄵㄱ㉡愹㙤㡤摡㡤㐹㜷㘷㔲㔶㉦㌸㐱㑤㠰捤〰㔵㜲扢㌵ㄱㄲ〹㙡て㈶㤹㠴㕥ㄱ愸〹戰昶づ㡡ㄵ㄰昸㐳㜹〴㤳㈸㔰㉣㠳㔰㔳戶慤㔱㤳愰搱敡㈸㘴㠹㠴㠷愰㥥㠲挹ㄴ戰㙡㐲㠲㥡㠲㥥〵㡡扦㤲昳〰㌵つㅡ㠰㘲攵㠴㑡㙡〳㌵㥤㐹㘷㌰㈹慢ㅣ㥣愰㔸摡搰ぢ㈸ㄶ㍥㐸㔰戳㤸㠴ㄵ㄰㐵愰收挰摡㍢㈸㔶㑡攰て扦戱㘳ㄲ〵㡡攵ㄲ㙡捡㌶㔰㝢㐱愳敤㑤㈱㑢㈹㍣〴昳㈸㘸愰㠰搵ㄵㄲ搴㝣昴㉣㔰晣㐵㥦〷愸㝤愱〱愸㡣㉤愹つ搴㝥㑣扡㍦㤳戲ㅡ挲〹㡡㈵㄰扤㠰㘲㠱㠴〴㜵㈰㤳戰㔲愲〸搴〲㔸㝢〷挵㡡ち晣攱㈷㜹㑣愲㐰戱慣挲㠳挳㈱搰㘸㡤ㄴ戲攴挲㐳㜰㈸〵ㄹち㔸㠵㈱㐱㘵搱戳㐰昱攷㠷ㅥ愰昲搰〰ㄴ㉢㌱㔴㔲ㅢ㈸㥤㐹ぢ㑣㝡ㅣ〴㑥㔰㈷挰搶换㌶㡡㠵ㄴㄲ搴㈲㈶㘱㐵㐵ㄱ愸挳㘰敤ㅤㄴ㉢㉦昰㠷摦敦㌱㠹〲挵昲ぢ㌵㘵摢ㅡ搵っ㡤搶㐲㈱㑢㌳㍣〴慤ㄴ戴㔱挰㙡つ〹㙡〹㝡ㄶ㈸晥㔲搲〳㔴㍢㌴〰挵㡡つ㤵搴〶慡㠳㐹㜹㑡〵挱敡ち㈷㈸㤶㔴昴〲㡡〵ㄷㄲ搴㌲㈶㘱攵㐵ㄱ愸攵戰昶づ㡡ㄵㅡ昸挳晥㜸㈶㔱愰㔸愶愱愶㙣〳㜵㈴㌴摡㔱ㄴ戲㠴挳㐳㜰㌴〵挷㔰㜰㌹〴ㄲ搴敦搰戳㐰昱㐷㥤ㅥ愰㡥㠳〶愰㔸搹愱㤲摡㐰ㅤ捦愴㈷㌰㈹慢㌰㥣愰㔸㝡㈱㐱昹㔶㐲昲慢㍦㕢戱㔸㐳挲㍢㤱㠹㔹戵㔱〴敦㘴㔸㝢㠷挷敡づ晣攱攷㠲㑣愲攰戱挴㐳㍤っㅢ扣㔳愱搱㑥愳㤰攵ㅦㅥ㠲搳㈹㔸㐵〱㉢㐲㈴扣㌳搰戳攰昱㌷愹ㅥ昰捥㠲〶昰㔸ㄵ愲㤲摡攰㥤捤愴攷㌰㈹㉢㌸㥣昰㔸戶搱换㜶㡢㐵ㅤㄲ搴㜹㑣挲敡㡥㈲㔰慢㘱敤ㅤㄴ慢㐰昰㠷摦ㄶ㌲㠹〲挵㔲㄰㌵㘵ㅢ愸摦㐳愳㕤㐸㈱换㐴㍣〴㝦愰攰㈲ち㔸㌹㈲㐱㕤㡣㥥〵㡡㍦㥦昵〰㜵㈹㌴〰挵敡ㄱ㤵搴〶敡㌲㈶晤㈳㤳戲搲挳〹㡡攵ㅤ扤㠰㘲昱㠷〴㜵〵㤳戰ち愴〸搴㔵戰昶づ㡡搵㈲昸挳㉦ㄱ㤹㐴㠱㝡ㅢ㑢㙡捡㌶㔰搷㐰愳㕤㑢攱㍢摥㠲敢㈸昸ㄳ〵敦㐲㈰㐱晤ㄹ㍤ぢㄴ㝦改敢〱敡〶㘸〰㡡㔵㈶㙡㔴ㅢ愸ㅢ㤹昴㈶㈶㘵㐵㠸ㄳㄴ换㐰㝡〱挵㈲ㄱ〹敡ㄶ㈶㘱戵㐸ㄱ愸摢㘰敤ㅤㄴ慢㑡昰㠷ㅦ㉥㌲㠹〲挵搲ㄲ㌵㘵ㅢ愸㍢愰搱搶㔰挸戲ㄳて挱㕡ち敥愴㠰㤵㈸ㄲ搴㕤攸㔹愰昸愳㘴て㔰昷㐰〳㔰慣㐶㔱㐹㙤㥦搶敦㘵搲晢㤸戴ㄲ㜳㜱㠲㘲戹㠸〱㡡摢㉤㜹㡢愰戵敤㐹ㄴ㉣㈶㤱愰ㅥ㘰ㄲ㔶㤵ㄴ㠱㝡〸搶摥㐱戱晡〴昳挳慦ㅣ㤹〴ぢ昲捥ㄲㄴ㌵㘵㉣慡㉦捦晦〳㡤戶㡥㐲㤶愷㜸〸ㅥ愱㘰㍤〵慣㔸㤱愰ㅥ㐵捦〲挵ㅦ㔰㝢㠰㝡ㅣㅡ㠰㘲搵㡡㑡㙡㕢愳㥥㘰搲扦㌰㈹㉢㑣㥣愰㔸㔶搲ぢ㈸ㄶ㥤㐸㔰㑦㌲〹慢㑦㡡㐰㍤つ㙢敦愰㔸愵㈲㐱㍤挳㈴ち㔴つ慣㙡捡㔸㔴愰晥〶㡤昶㉣㠵㉣㘳昱㄰㍣㐷挱昳ㄴ戰戲㐵㠲㝡〱㍤ぢㄴ㝦敢敤〱敡㐵㘸〰㡡搵㉤㉡愹つ搴㑢㑣晡㜷㈶㘵㈵㡡ㄳㄴ换㑦っ㔰〳㤹㠵㌷攷ㅡ挵攲ㄴ〹敡ㄵ㈶㘱㤵㑡ㄱ愸搷㘰敤ㅤ㔴〲㘱ㄲ搴敢㑣㠲㔱攴㥤㈵㉤㙡捡㔸㔴愰摥㠰㐶㝢㤳挲㤴户攰㉤ち摥愶㠰ㄵ㌰ㄲ搴㍢攸㔹愰昸戳㜴て㔰敦㐱〳㔰慣㠲㔱愳摡㐰㜵㌱改晢㑣捡㡡ㄵ㈷㈸㤶愹昴〲㡡㐵㉣ㄲ搴㠷㑣挲㙡㤶㈲㔰ㅦ挳摡㍢㈸㔶扤㐸㔰㥦㌰㠹〲挵搲ㄷ㌵㘵㉣㉡㔰㥦㐲愳㝤㐶㈱换㘲㍣〴㥦㔳戰㤱〲㔶捡㐸㔰晦㐰捦〲挵㕦搰㝢㠰晡ㄲㅡ㠰㘲戵㡣㑡㙡〳昵ㄵ㤳㝥捤愴慣㙣㜱㠲㘲㌹㑢㉦㉦㍤ㄶ扢㐸㔰摦㌲挹愱攸ㄵ㠱晡㈷慣扤㠳㘲㜵㡣〴昵㍤㤳㈸㔰㉣㤱㔱㔳挶愲〲昵㉦㘸戴㝦㔳㤸昷ㄶ晣㐰挱㡦ㄴ攸㄰㐸㔰㍦愱㘷㠱攲慦晤㍤㐰晤っつ㐰戱慡㐶㡤㙡摢㤸晦挲愴㘵搸㔵㉦㔸〱攳〴挵戲㤷㕥㐰戱㈸㐶㠲挲摥摣㌲戱っ扤㈲㔰昸㤹散慦〰戵ㅣ㘱ㄲ㔴ㄵ㤳㈸㔰㉣愵㔱㔳挶愲〲攵㠳㐶敢㐳㈱换㙣㍣〴搵ㄴ昰捣㙣㠲㤵㌷ㄲ㤴ㅦ㍤ぢㄴ㑦㑤攰〱慡ㅦ㌴〰挵敡ㅢ㤵搴戶㐶昵㘷搲〱㑣捡㑡ㄹ㈷㈸㤶挷ㄸ愰㑡敥㝡㘱昱㡣〴ㄵ㘴ㄲ㔶搱ㄴ㠱摡ㅣ搶摥搷㈸㔶摢㐸㔰〳㤹㐴㠱㘲挹㡤㥡㌲ㄶㄵ愸㐱搰㘸㠳㈹㘴㌹㡥㠷㘰ぢち戶愴㠰ㄵ㍡ㄲ搴㔶攸㔹愰㜸ㄶ〵て㔰㐳愰〱㈸㔶改愸愴㌶㔰㐳㤹㜴ㄸ㤳戲愲挶〹敡ち搸㝡〱㜵㈵㈴ㄲ搴㜰㈶㘱戵㑤ㄱ愸㤱戰昶づ㡡㔵㌹ㄲ㔴つ㤳㈸㔰搷挲慡愶㡣㐵〵㙡ㄴ㌴摡戶ㄴ戲㙣挷㐳㌰㥡㠲㌱ㄴ戰㤲㐷㠲摡づ㍤ぢㄴ㑦昸攰〱㙡〷㘸〰㡡搵㍣㉡愹つ搴㡥㑣扡ㄳ㤳戲昲挶〹敡㉥搸っ㔰㈵摦昵㔸㡣㈳㐱㡤㘳㤲㝢搰㉢〲㔵ぢ㙢敦愰㔸扤㈳㐱敤挲㈴ちㄴ㑢㜸搴㤴戱愸㐰㠵愰搱挲ㄴ戲扣挷㐳㄰愱㈰㑡〱㉢㝥㈴愸ㄸ㝡ㄶ㈸㥥㥢挲〳㔴〲ㅡ㠰㕡㘷㑢㙡〳㤵㘴搲ㄴ㤳戲㐲挷〹㡡㘵㌹扤㠰㘲搱㡥〴戵㉢㤳戰㝡愷〸搴敥戰昶づ㡡㔵㍥ㄲ搴㜸㈶㔱愰㔸敡攳挱㘱て㘸戴㍤㈹㘴ㄹ㤰㠷㘰〲〵ㄳ㈹㘰㘵㤰〴㌵〹㍤ぢㄴ㑦愳攱〱慡ㅥㅡ㠰㘲㜵㤰㑡㙡〳㌵㤹㐹愷㌰改㍢㄰㌸㐱戱㝣挷〰㔵昲㤳㌹㡢㝢㈴愸㘹㑣挲㉡㥦㈲㔰㌳㘰敤ㅤㄴ慢㠱㈴愸㤹㑣愲㐰戱㈴㐸㑤ㄹ㡢㙡㡤㥡〵㡤㌶㥢㐲㤶ぢ㜹〸收㔰㌰㤷〲㔶㄰㐹㔰㝢愱㘷㠱攲ㄹ㍦㍣㐰捤㠳〶愰㔸㐵愴㤲摡㐰㌵㌰改㝣㈶㘵捤㠱㥣散㍥散㤹㤳慤攲㜱㘳攷攱㔰搷愱㙡㌹㐲㠱〷慤ㅢ㍡㔷㌴愳㔰㠰㡢㍣㍣㙡㉣昱㐰慦㕦摡㜰搰戶慤ㅤ〷㥥㉡㥤㈷㉦戰㘲㥦挵挰㝤〷㌹㑥っ㈱挳攸攱㌱昱慡ㅢ㝥㜴㥦晣挰㡡攷挴扢㝦㈵捥ㄸ摥㝣晢㘱㡡㠳㘶㌷攵摡摢㍡摡ち㥤㈳ㅢ㔰〴㌳㤲㈷摡㈸㤴㤵㠵㈶㔶晤ㄹㄹ㍤挷攴〳慢㙣攵搹㈷㤷昱㠷攷晥挵慤㙤㐷戴捡搹㔴㜵昰㝣㈳㤲㔷㥦㍥ㅣ挶捦㜱㜸摢ㄶ昰㠲㍣㝥捥㘰敤〰戴晤㉢㠲㍣〰㡤扦㌲摦㠱攸㡦愹㥢㔴㌷慦㔱㉦㠴㘲愱㔴㐴㑦挷㜰㤶挴㝣㉡㠵㤳ㅡ改昱㜴〲㘷戵ち挷ㄳ㌹㍤攱㍢挸㤲昲〴㕢搱戸ㅥ㡡㘷㈲㠵㔸㌶㤱捡攴㜲㌸捤㕣㌲㥡㡤攵昳ㄹ㍤㥦ち昲搰㌶搳㙢ぢ㄰愳ㅤ㡣㈶挸㈳摡搲㜴〸㑤㡤㌴昱昸戶㌴㔱㈰愵㔵攵昸搰昳㙢て㍢㈳愸㑣㘴㐵㑥攴㠵㕥搹愷㡦ㄸ攳㌸㤳㠶敢㜰戵㜵㉡〲㥦㡦㐷慢慢晥〸捣扦㉥愸昸㔹㘴㌰㍦扡㘹㌹捥㍢㡦挶ㅦ慣㠰㠱ㄳ昲改㘸〷搴㑤㙡戴㔵摤昸ち戰昵㠳㑤ㅥ㡥挷ㄹ㐹㍢㝣ぢ㘱搹っ㤶攲㌳㡣晡ㄶ挱扣㌹捣昸㝤扤晡挵㍤㔷摢㘰愵㤹㕤慢攱戰愳搸㉣㠶㔴敢挲㤲昰挱㈹㥦昸ㄶ㤸戸㈰敦搵戰昲挵㈲捥挳愳攴㉡ち〷㝥㌵ち〹㔷㌱㜱づ㉣㕣捤㡡㔷ㄳ㑤㡤㜳㌸㜴㔸㑤晣攸昳ㄹ昲戵愳㙦慣㈶㠹㘸㈱㥢挸挶㔳戱㔴㈱ㅣ换㈵㘲搹㘸㍥㤳㉦㈴昵㜴愴㤰㑦㐷㔲㔹㕦㠷㈵㉤攴挳戹㑣㍥㠹ㄳ戲愵㤳戱㕣㌴㤲捤攵㈲〹㥣㈶㉤〳㜱㉥ㅡ㑥〶晢㥡改戵㑥挴㘸㑢搱〴晢㈹㔳昷㙡搲㕦㤹㈸㤰㔲ㄱ愴〹㜷㜱㌲ㅥ〲㥦㐶㉣㘳㍦㌱晤㐷愳昱〷㌷㠳〱ぢ㘵ㅡ㥦づ㡤晣㌵㈲搷〸㌸戸戹㜲敥㐰挵㡥㙣㔶搲搹㠵㈵㌱〸㑥㐹昳㈴㤸㉣㥡㕢挰㉡㘹ㅥ㠹挱摣㌴㤷挳敡愶戹愵ㅡ攷㌴愴〲捤慤搰㤷㌴㑦㐷摦愰㤹て攳昴慡改㘴愱㄰㑢ㄷ㘲攱㝣㌸ㄳ㡡㘵㌲愱㜴㈶㥦㉦挴攳昱㙣捥户捡㤲㠶㜰㉡户㐴㉡㥣㡢㘵昳昱㔸〶愷扦㉡攸改㘸㌸㥤挹收㘲㘹㘰㡤〵户㌶搳㙢㘷㈰㐶㍢ㄳ㑤㜰㠸㌲㥤㐵搳搹㌴つ㔵㈶㑢㈵㠶搳㠴扢㘸戵搳㍣㥦㈱慢搱昸㠳㈳攰挴㠲㌷捤㤱捡戹ぢㄵ㈱㌶㤷㌰戴㡢㌴㐷㌱㉤㑤㤷挱挴〵昴换挴㘸戴㤲㘶搶㤳收愱㥥㌴㜹㤰㕣㑥攲㑡戴愰戹ㅤ晡㤲收㔵攸ㅢ㌴㔳㔸〵挳昱㐸㕡捦挵㜳戱㝣㉣㤲ち㘷㔲㌸㔱㔵㌲㤱づ攵㐲㠵㐸挱㜷戵㈵挵㥡ㅢ㡡攴㈳戹㙣㌶㤶㠳㈲㠹㑤㤸ㅥ㉦挴㤳搹㘸㈸ㄶ捤㘵搳㐱ㅥ㙡㘷㝡敤ㅡ挴㘸搷愲〹敥愰㑣摤㌴㜷㔴㈶㑢㈵挶搱㠴扢搸搷㑥昳㐶㘶戹〹㡤㍦戸㌳㥣㔸㌰㔶㐶㘳摤㤴㙢㈹㔷搰㘰慤㜲㜶㔱㤱㘴㤳㘰戳ㄶ㑥ㄱ㘲㕡昶敥㘴てぢ昲ㅥ㠱㔵搲㥣攱㐹㜳㥡㈷捤愸ㅡ攷㕥愴〲捤ㄸ晡㤲收㝤攸ㅢ㌴㜳ㄱ㐰捣ㄵ㈲昹㘸㉣つ㔸㜸搹攲㑣戵㔸敢昲㌸捤㔷㐲㡦愵㝤昷㕢搲㜰㉡ㄴ㡤攰〴挰戹㔰扣挰ㄳ攱愵戲昹㔰㌴㠳㜳㔱㐶㜲㠹㕣愱㤰て昲㜸扣愴昹〰㘲戴〷搱〴ㄳ捡搴㑤㌳愹㑣㤶㑡散㑡ㄳ敥㘲て㍢捤昵捣昲㈸ㅡ㝦㜰㌷㌸戱攰扤㙥敥慥㥣攳愹搸㠳捤㔳っ敤㈲扢㍤㤸㤶愶㘷㘰戲㘸㑥㠰㔵搲㡣㜸搲っ㜹搲㥣愸挶㜹ㅥ愹㐰㜳ㄲ晡㤲收ぢ攸ㅢ㌴㜱㠶挶㘸㍡ㅦ㡡愷㜲愹㜸㉣㥥㈸愴㘳㝡㕡㉦挴㌳戱㜰〴ㅢ㠰㕣挶户挱㤲愶㜰㍥攰㘴㈶㥣㠴㌰ㄹ换挴㜲改㜸㈶㥣挸敡㌱扤㄰㉥攸愹㘸㍡㔸㘷愶搷㕥㐴㡣昶ㄲ㥡㘰扤㌲㜵㙦㌷㜹攴㕥㌲愷㐰㑡挵㌴㥡㜰ㄷ摢搹㘹扥㑥晦ㅢ㘸晣挱改㜰㘲挱㥢收っ攵慣愷㘲㌲㥢㉥㠶㜶㘱㐹捣㘲㕡㥡㍥㠰挹愲㌹〷㔶㐹㜳㠸㈷捤慤㍣㘹昲㤸扣㥣挴㈷㘸㐱㜳㉦昴㈵捤㑦搱㌷㘸敡㝡㉥慤㘷㜰㥥搳㔴㡡愷㔵挶㐷㄰㙣㉤㜱㍥㐲㙣〷昵㑣㈶㤶昵㝤㘶㐹挳㈹㍤㤱捣攴㌳㌸㔹㘲ㄶ㈷㘱㑥愵昴㜸㌸㕣㐸攲㌴慤搸㠸愶㔲搹攰摥㘶㝡敤㜳挴㘸ㅢ搱〴攷㈹㔳㌷捤〶㘵愲㐰㑡挵扥㌴攱㉥〶搸㘹㝥㐳晦户㘸晣挱晤攰挴㠲㌷捤晤㤵㜳㈶ㄵ戳搸晣挸搰㉥㉣㠹〳㤹㤶愶晦挰㘴搱㕣〰慢愴㔹敥㐹戳捣㤳㈶て摣换㐹㠸㉡㐹昳㄰昴㈵捤㜲昴捤敤㘶㈶㤷㑣改㤹㕣㉡ㅤ捤挷戲㝡〲㈷昴㡥ㄴ㌲戱㜴㌶ㄹ捤㠴ぢ昱慣慦挲㤲攲㉤㐷て愵ちㄹ㥣㕥てㅦㄴ戱㝡敡㌸挵㜱㈱㥦搲搳愱㘴㌲㤴㡢〷ㅢ捤昴㕡㈵㘲戴㉡㌴挱㐳㤵愹㥢㘶㐶㤹㉣㤵挸搳㠴扢昸攷て戶昷昴扥捣搲て㡤㍦挸攳晣㈵㘹ㄶ㤴㜳ㅥ愹㌵戰ㄹ挸搰㉥搲㕣挴戴㌴つ㠶挹愲㜹ㄸ慣㤲收愷ㄸ搰晤㥥晥㌱慣敥昷昴挵㙡㥣慤㤱ち敢㘶㌳晡㤲收㄰昴つ㥡挹㜰㐶㡦㘷攳挹㐴㉣ㅥ㡤愵昴㔴㉡ㅡ㡡ㄴ昰㜹㌹ㅢ㑤挵㤲昹㑣挶㌷搴㤲收昱收ㄳて㘷㐳愱㐲㌶㠹㔳㠰㈷㌲愹㥣ㅥ挹攰㝤㍥㥢捤㘷㈲㜱㍤搸㘲愶搷㠶㈱㐶摢〶㑤戰㔵㤹扡户㥢㉣ㄴ㤰慦㜴㑢㈵摡㘹挲㕤扣㘵愷戹㉤戳㡣㐶攳て㜶挰㔹㤲㘶愷㜲ㅥ㐰㙡㍣㤹㠴㌶㤶愱㕤愴戹㡣㘹㘹摡ㄹ㈶㡢收㜲㔸㈵捤ㄷ㍣㘹㍥攷㐹㜳㠵ㅡ㈷㡣㔴愰㜹㈴晡㤲㘶〴㝤㠳㘶㈸㤵捥攵戲㠹㕣㐶㑦攲㉣昴挹㝣ㄶ㘷㌶挵敢扤㔰㐸㠵ㄳ昹㐸㈶收㡢㕡搲㝣㉥㡢て㥢〹㍤ㄱ捥愷㘲昱㕣㍥㔳挸敡昱㝣づㅦ慡挸㌷ㄱ〹ㅥ㘵愶搷㘲㠸搱攲㘸㠲㐷㉢㔳㌷㑤㔶ㄳ㐸㥡㤶㑡ㅣ㐷ㄳ敥攲㜱㍢捤摤㤸㘵㜷㌴晥攰昱㜰㤶愴㜹㠲㜲ㅥ㑡㙡ㄹ㌶㜵っ敤挲㤲㌸㤱㘹㘹㥡っ㤳㐵昳㘴㔸㈵捤晢㍣㘹摥攳㐹㤳㌵〱㜲ㄲ搳㤱ち㌴㑦㐵㕦搲㥣㠱扥昹㑡捦攳ぢ㕤㌴慢㘷戰㘶挶昴㥣㥥㑤㐴昵㝣㈱㤳挵ㅡ㥡挵ㄷ户㥣㙦愶㈵捤愴㐳昹㝣㑣捦攲㝣㥥㌸㠳㜱㉣㤱㈹攰㡤㈸ㄷ挲㠷晥ㅣㄷ搲挱搳捣昴摡㉣挴㘸戳搱〴㑦㔷愶㌹㌴捤愵㘹㤵㌲㔹㉡㜱ㄶ㑤戸㡢㕢散㌴ㅢㄸ㌲ㅦ㡤㍦挸ㄲ㠲㤲㌴捦㔱捥㠵愴戶㠸捤㐱っ敤㈲捤昳㤸㤶愶㠳㘱戲㘸慥㠶㔵搲扣捡㤳收ㄵ㥥㌴㔹㌸㈰㈷㤱㐱㉡搰晣㍤晡㤲㘶ㄶ㝤㠳㈶捥㠰㥢挴愷愱㐲㌴㤵挴搶㌲ㅦ㑤㐷㈳㝡㈶㡤户㥢㘴㈴㥤㑦攴㘲扥㕣户㌴ㅢ挷㐷愷㘴㈸挴㑦昰摣ち昰敤㍣㥤捤挶㜳㝡㔲挷扢㔳昰㐲㌳扤㤶㐷㡣愶愳〹晥㐱㤹扡户㥢ㄷ㈹ㄳ〵㔲㉡㉥愵〹㜷昱㝢㍢捤挵昴㌷愳昱〷㔹㘷㔰㤲收ㅦ㤵㤳㍦㉤㤱㈷〴搷㍡ㄸ摡㐵㥡㔷㌰㉤敤㑢㘱戲㘸㕥〵慢愴㜹扡㈷捤㔳㍤㘹㕥慤挶㔹㠱㔴愰㜹つ晡㤲收㤱攸㥢摢捤㝣㕥㡦攸搱㘴㈶㠴慦㌴㤹㐸㈴㡢㙦㌷搱ㄴ捥攲㥦づㄵ㌲戹㐴搴㜷㤴㈵捤㘵戲㤱㜸ㄸ攷㥦挵㘷㑢㥣㙢ㅤ㕦㠷㜲㜲〳㤱㑡攸改扣ㅥち〵㔹愳㈰㕦挳㐷㈳㐶㍢〶㑤昰㍡㘵敡愶挹㐲〵愹愲㐰愳㔴摣㐰ㄳ敥攲㜷㜶㥡㉢改㍦ㄱ㡤㍦㜸㈳㥣㈵㘹摥愴㥣㑢㐹㙤ㄹ㥢㔵っ敤㈲捤㕢㤸㤶愶㌳㌹㄰ㄶ搰㐷㈱㄰㕡㐹戳摤㤳收ㄲ㑦㥡户㈳㐸㑥攲㕣愴〲捤㍢搰㤷㌴捦㐳摦㝣愵攳㘳ㄱ㍦㠱攷挱ち㔷㐰㐸攱扢㌹慥㈱ㄳ㡤ㄷ戰晥攱㌳㘸摡㜷扥㈵挵㤷昸㔴ㅣ慢㙦㌶㡥㡢ㄵ㘴㜳改㉣㤰㘷㈳挹㐲ち愷愹㉦㈴戲戹攰ㅡ㌳扤戶ㅡ㌱摡〵㘸㠲㙢㤵愹㥢㈶慢ㄹ㈴㑤ち愴㔴摣㐳ㄳ敥愲㘰愷㜹〹晤㤷愲昱〷敦㠵㔳㍥㄰㝥㌱㜷㝥ㄷ扡㑦㌹扢㐸敤ㄸ㌶㍣㌷㠸㜶つ㐲挵〳㑣换摥戵散㘱㐱摥ㅦ㠲㔵搲㍣搰㤳收晥㥥㌴ㅦ㔶攳㕣㡦㔴愰昹㍦攸㑢㥡㌷愰㙦搰捣㘲㙦〷摥㕤ㄲ戱㕣㈱ㅡ挳户捣㌴扥ㄵ愵戲㌸户㝡㉡㤲捦㠷挳ㄹ摦㡤㤶㌴慡㘷㤳ㄱ㝣扣捣㠴搳搸ㅦ㤶㠸攰㡢㝤愶㤰挴㑥戵㕣㍥慣敢搹㙣㜰㥤㤹㕥扢〹㌱摡捤㘸㠲㡦㈸㔳昷㜶㜳扤㌲㔹㉡昱㌸㑤戸㡢㌹㜶㥡㙢㤸㘵㉤ㅡ㝦㤰㘵つ㈵搷捤扦㈸攷㑡㔲㍢㤱捤晤っ敤㈲扢㈷攱㤴㌴ㅦ㠴挹愲昹㌴慣㤲收㈴㑦㥡ㄳ㍣㘹㍥㠳㈰㌹㠹㜵㐸〵㥡㝦㐳㕦搲㝣〴㝤㠳㈶㔸收㈳改㌰挸攱㉢㘶〴摦㜵㈲昸〸ㄹ㡥攲摤ㅣ敦搴㤹㝣摡户摥㤲㠶昳改㝣〱晢㥣㜲戹ㄴ㌷ち昹㜴㈶ㄳつ㐷ㄳ㠵㉣愰攳㉢㘹㈴挸㤲〸戹搶㍤㡡ㄸ敤㌱㌴挱攷㤴愹㥢收昳捡㘴愹挴㡢㌴攱㉥ㄲ㜶㥡㑦㌱换搳㘸晣㐱搶㍥㤴愴昹㜷攵㍣㥤㈰㔷戱搹挰搰㉥搲㝣㠵㘹㘹㝡〹㈶㡢收㙢戰㑡㥡㍢㜹搲摣挱㤳收敢㙡㥣㔷㤱ち㌴摦㐰㕦搲㝣つ㝤㠳㈶㜶ㄶ㘱愷㕡㍡ㅣ攲㌷换㘸㌶㡢㙤㘳㉥ㄷぢ㐵㜳搸㥥㈶昴㐲挲昷扡㈵捤攳搴改昹㘴㌲ㄷ攳㐶〱㕦搳㌳昱㙣〲敦㑢㐹㝣て㑡㐴搳挹㐴㤰㜵ㄳ㤲收ㅢ㠸搱摥㐴ㄳ㝣㑢㤹扡㍦㈱扤慤㑣ㄴ㘸㤴㡡昷㘸挲㕤っ户搳散愲晦㝤㌴晥㘰ㄷ㥣㈵㘹扥慦㥣㍣昱㠹扣㐲㠰昶ㄹ㐳扢㐸昳㐳愶愵㝤㈳〷愲㠵昷㡦㘱㤵㌴㌷昷愴ㄹ昴愴昹㠹ㅡ攷㉢愴〲捤㑦搱㤷㌴扦㐶摦愰㠹㉦㍤㠹㈴昶慡昱ㅢ㘳㉣㤱㑦攳㤵㥦攳㙥つㅤ愷㌶挷㔷换㤰敦ㅢ㑢㡡㡦愶㌱散改挰敥愲㕣㌶㤶㡥愲ㅢ搵愳㤹㘸㌶ㅤ捥㈴ぢ戸昲㑣昰㌳㌳扤昶㉤㘲戴敦搰〴㍦㔷愶㙥㥡ㅢ㤵㠹〲㈹ㄵ㕦搲㠴扢昰搹㘹晥㐸晦㑦㘸晣挱慦攰㉣㐹昳㙢攵攴㔹㔴攴ㄵて戴ちㅣ㘲㌱㘸㝥换戴戴㔷挱挴〵昴昱㥤ぢ慤愴昹挳扦扤扥ぢ晤ぢ㔶昷㜷愱敦搵㌸扣挲ㅡ㘸晥ぢ㝤㐹搳㡦扥㐹㌳㕥㈸㘰㤷㐷㈸㤷㐹攳愲㈸扡㥥挲㡥戸㑣㍣㤱捤攰㕡㈸攱㜴㉣收敢㙢㐹挳㤱㈴摥㠷昰㤵㌳㤴㑦挴ち㜸〶昰㘱ㅥ愷㤹㠷ち晢㍥㈲搹㜰昰摦㘶㝡慤ㅦ㘲戴晥㘸㠲㍦㈸㔳昷㉢晤㐷㘵愲㐰㑡挵捦㌴攱㉥晥㠱㠷㘱敤㉤ㅥ㐸晦㈰㌴晥攰㉦㜰㑡㥡㕥敦㐲昴㐸㘷ㄷ愹㕤挱收㜲㌶挳㄰㉡㘴㘹〵㝢摢戰㠷〵㜹慦㠴㕥搲㝣捦㤳收㍢㥥㌴慢搴㌸㌵㐸〵㥡㍥昴㈵捤㔱攸ㅢ㌴昱㉡㑤攵攲改㔴㍣㤹搶㘳戹㔰㌲㥤ち愵㔳搹㔰㌸捥㉢㐹改昸扣戹慤㈵搵昵㌰扥ぢ愵㌲昸㑣㥦㡤攱㔳ㄵ愴㈱㝣挹挷㈶㈲㥦挸㘷搲昹㈰换㌴攴㉢㝤㌴㘲戴㌱㘸㠲搵捡搴㑤㤳戵ㅡ㔲㐵㠱㐶愹攸㐷ㄳ㘹晥摤㑥㜳㉣晤攳搰昸㠳晤㈱挰㥦昷㕥㡦〱捡㜹ㅤㄵ㍣㌷㡢ㄶ㘵㈸攱ち㔹㝦㐱㔳ㅣ㈶㡢收收〸㤱㌴㥦昴愴昹ㄷ㑦㥡〳搵㌸㘹愴〲捤㐱攸㑢㥡扢愲㙦搰㉣愴攳搸晦㡢敢㐷攰㡤〸㠸戰㐷㉥ㄹ㡢㈶昱搱〸扢㉣ㄳ攱㜸搸户㥢㈵挵晡㠸㙢㘹攰㌲㝣挹㌸㡥㘴㐴㜲愹㘴㌶㡦㉦敥搸昷㥥捦㘱攷㕤㉣㌸搸㑣慦敤㡥ㄸ㙤㍣㥡㈰㑢㌸㈴扡敥㑦㐸㉣攸㤰㈶ち愴㔴戰㘲㐳搲㝣挸㑥戳㡥晥㝡㌴晥攰㔰〸昰攷㑤㜳㤸㜲昲㘴㌱昲㈲ㅢ摡㑣㠶㑡㥡挳攱㈴㐴㙤㌶㑣ㄶ捤㤱戰㑡㥡㜷㜸搲扣捤㤳㈶㑢㌵昰㠷㕦挱㈰ㄵ㘸戲㉣㐳搲㥣㠷扥戹㙥攲慢て㍥昶攴㜳㠹㑣㉣㠶户㈲ㅣづ搴戱搷㈳挲慦㐷㜸搱㈷㝣つ㤶㌴〲搴昸㘶㕥㠰㌶㡡搵㌸㡡敤㐰戲㤰捣㘱搷㈶扥挱敢㝡㉣戸慤㤹㕥㥢㡦ㄸ㙤ㅦ㌴挱搱捡搴㑤㜳㡣㌲㔱㈰愵㘲〷㥡戸㙥㕥㘷愷㜹㄰晤ぢ搰昸㠳慣散挰㥦㌷㑤㔶㝣㐸攷㕡㉡敥㘴㤳㘳愸愴㌹づㅥ㐹㔳㠷挹愲㔹ぢ慢愴㜹戱㈷捤㍦㜸搲㘴㍤㠷ㅣ愷〹愹㐰㤳戵ㅢ㤲收㘱攸ㅢ㌴戳㜹㍤㡣换㔶攰㥢㈲㜶愸攷㜱㑤㈷ㅤ㥦摣戱㌳㈳愲㘷攳晣㄰改㕢㙣㐹㐳㌸㠲ㄱ㉦㘴昱〶㥥挱㙥攳㐲ㄲ〷摢ち㌸㜶㕢〸㠷昰ㅥ㠴㉦愳㐱㔶㠵挸戵慥ㄹ㌱㕡ぢ㥡㘰㐴㤹扡摦㠵愲捡㐴㠱㐶愹㘰敤㠷愴㜹㤶㥤㘶〷晤㥤㘸晣㐱㤶㝦攰捦㥢㈶换㐲愴㤳愷戱㤱ㄷ㐱搱㡥㘲愸愴㈹换㍤㘸㍦㠶〳㘱㐱摥㜷㠷㕥搲㍣挱㤳收㜱㥥㌴挷慢㜱㡥㐷㉡搰摣〳㝤㐹昳〴昴つ㥡戸㐴つ㜶愶㈵ぢ搹ㅣ㤶㘲㜸㠹〳㙥ㅣ敦㌰搱㡣㥥挲㍢㔳挲户搲㤲㠶戲㜸㤷捡㠶戰㠳ㅥㅦ愶戲昱㘸㍡㥢捥㘱㔷ㅥ慥戲㤳㠸攸昹㔰㉥挸搲ㄱ㐹昳㐴挴㘸㈷愱〹㑥㔰愶㙥㥡慣ㅦ㤱㉡ち㌴㑡㐵㍤㑤㕣㌷㤷搹㘹慥愲晦っ㌴晥攰㘴〸昰攷㑤㤳戵㈳搲昹〸ㄵ敢搹㥣捦㔰㐹㜳ㅡ㍣㜲摤扣㠰〳㈹㥡慣〹㤱㌴て昳愴戹挸㤳收㑣㌵捥㐵㐸〵㥡戳搰㤷㌴㉦㐶摦愰愹㘳㙤㉣攴㐳昸㝡㠸晤扦㤱㕣㍡ㄵぢ㘵戰挳〳㡣戰㥢㉤㥤㐹晡㉥戱愴昱っ扥愵㘳晦㕢㈴㥥㡦攱㘰㜱㈱ㄳ挲晢㔲〸㝢攴㈲愱㉣㜶㜱收㠳戳捤昴摡愵㠸搱㉥㐳ㄳ㥣愳㑣摤敦㐲㉣㌲㤱㌴㈹㤰㔲㌱㡦㈶搲㍣挴㑥昳㙡晡慦㐱攳て㌶㐰㠰㍦㙦㥡昳㤵㤳㈷搸㤱ㄷ愹搱㙥㘴㈸㘹〶昷㔱捥㥢㘱敡㕦㔱挵㤲㠹摤ㅣ戵〵摥愷搷ㄸ敢扣挰挹㘴㕣戰㠴戵㤲戸昰㤰扥挲昸㌵㝥㘵昹慥扦㉤ㄷ慢ㄷ㜸㌲づ摥慢收攱㔱晦㉦昲㜰ㅤ改慥㑡㘱挶ㄱ戸㙢户攲〱㔷㉤挰挳つ㜹㑤戱愷㑢㤴㈲戰㙣㜰换昴づㄴ㌷攰㔲户昳摢㈶㕡搷㐹摤㑣ㄵ㍤㡣㔵搷摤ㄸ搳㙤㤹㤸敤挰㠹㕣㍡㜵ㄵ㌶户摤㡡挳㜵㉣㔰攱〲挷㔸㕥愵㘳㜰㜷捦㜶㌶㠳愱摤搶改慤ㅤ戸愲㡣㥥㔷ㄹ㍢昰㡢晦捡昲ち攱㜹㠲ㄱ昳㡡愸㍣㝤〱戳攱㥡㌲搳昳〴㌰搴攳㕣づ㤳㥡㍡攵戹㔰㠶挱㉦㌴㤶换昸㙥挷愳昵㡤ㅦ㍤㙤㜴㈲㕣㌵〷㑦挴慦ㅥ愳ㄸ㍢㐷挴ㅡ㡣㜳㈹慤㐱㐲㜱㌰㔲㤳扤搰づ攲㈰㜷慡㐱攲㘹㌱〳㠳㜰㈰慥㐹㝥敤㙥慡昹㌶愸㑣㠲搵㌴散㌰㕢㈰㠷づ扥㈳攰㘴っ㐵户㉦昷㌴扢ㄳ㡣晦慢捤晦㠳ㄳ〲㜹ㄵ㜱戰愸㌹㙦㘲搵㍢挷㕥晥搵つ扢㡤戹散搶㕦捣晦㡦摤㙡昳〳㥥㥤摡㝣挳㠴慥〳敥㍣㘶散扡㐳㈷㠸挵㠸ㄸ㠳㍣摡扢㙣摥㘳挳㤷㡥㤸㡣㐹扣㠶搳㍤戸㉥晣㔰㙦㍡㥣ㄷ㝥〸戶㈰ㄳ晥㜰㑣ㄸ昳敤㕦㈱㔸㜸挲ㄷ㥣㤸㠴〸慥攵㜲挵㝣㤸て戹ㄳ㘶〳㔰㍢㤶㝣敢㘰挳戳㌰ㅤ捦㠲搸〳㐲〵挰慦慤愷㝡愹愵敥愰晡㌱愵〶捥㕤㑤戵㠱昳〹㜸〲㐷㐱戳㘹搰㡥㔶ㄱ愵愰敤扦晦㕥摢敤扦㤳つ摡㑡㐴㜸㐱㡢㘳㍡㥥搰㘲愶挳㜹戱㠸攰㐹挸㠴㍦ㅣ戹挶摣〱㡤昵㈵ㄲ㕡〴ㄱㄶ戴㘷㠹攱っ戸っ㘸㉣㍡昱㍤㙦㘰㤸㌹㍡ㅥㄷ戵㐵ㄸ㌶㔰㝤愶愵㕥㐵昵㑢㤶㍡㈹㜶㌲搵挶ㅡ晢㌲搵㝣扢戳搶㐱ㄶ㤷愸愷㈰㜰㍥㍡㥢㠶㜳戵㡡㈸㠵昳摤ㄹ捤捤〳㌷㍢㙤挲ぢ㌷㍦扢攴攰戲㈱ㄳ挴㈵㠸昰挲㌹挶愴收㕡〷㐷㥢づ攷愵㈷㠲㤷㈱ㄳ晥戰扦〳㡦ち㌸㔹㘰㈲㜱㡥㐲㠴㠵昳㙤㍥攴㙢攰㌲㜰戲敡挴昷慥〱愸㡥㌸㠷㥢㠰㡣戵慡㡢敡㙢㉤昵搵㔴㝦㘰愹㤳㘲㠸愹㌶㜰㝥〴㑦攰㐶㘸㌶つ摡㑤㉡攲㔷㐳㕢㡢〸㉦㘸㠳㑤㌶㉥㘸㠳㑣㠷昳㜲ㄵ挱㍢㤱〹㝦搸㉢㠳戹〳摡扤攸㐸㘸㥢㈳挲㠲昶〵㌱㍣〰㤷〱㡤挵㈵扥慦っっ㔳〸㙤㠰㠹挱㠰昶つ搵て㕡敡晢愹晥捥㔲㈷㠵摦㔴ㅢ搰扥㠷㈷戰ㅥ㥡㑤㠳昶愸㡡昸搵搰㥥㐲㠴ㄷ戴㉡㤳㡤ぢ㕡愵改㜰㕥攲㈲昸っ㌲攱て㠷昵㌱㜷㐰㘳戹㠸㠴㔶㡥〸ぢ摡㉦挴昰㈲㕣〶戴ㄷ戰攴攳㘵㤶戱戵㥢挱慤摤捦晦戲㙦敤㉡攰ㄱ㉦㔹敡つ㔴㔷㈹㌵戶㜶㍦㤸㙡〳㜱ㅦ㜸〲慦㐳戳㘹搰摥㔰ㄱ愵愰㕤㜹昸扦㝣晤㍦戹扥晢㉤愲ぢㄱ㕥搰扥挳㜴㍣户㜶摦㥡づ攷㘵㌱㠲ㅦ㈰ㄳ晥戰换〷㜳〷㌴㔶㠵㐸㘸㕦㈳挲㠲ㄶ㈰㠶捦攱㌲愰戱㔴挴户㤹㠱愱㥥搰晥㘱㘲㌰搶㥤㠱㔴㙦戴搴㥦㔱㍤㔸愹〱敤㔳㔳㙤㐰摢ㄲ㥥挰㌷搰㙣ㅡ戴㙦㔵㐴㈹㘸㠳戶㍣㙡搹敡㈳㙦散㠶昶㈳㈲扣愰㝤㘰戲㜱慤㘹敦㥢づ攷愵㌴㠲晦㐱㈶晣㘱挷ㄴ收づ㘸〲㔳㤷搰摥㐳㠴〵㙤〴㌱㔴挲㘵㐰㘳㐵㠸慦挶挰㌰㙢㌴㌰扣㔵㠴㘱㕢慡慢㉣㜵〵搵㘳㤴ㅡ㠸㕦㌳搵〶攲敤攱〹昴㠵〶㝦㥢昰㘱愴㥦㡡㈸〵敤愲㝦晦昲昳挱㡢㙣㙢摡㐰㐴㡣攱㐳㜵㝣ㄸ㜹挹㘴攳㠲昶愲改㜰㕥㝥㈳㌸ㄸ㤹㈴戴㥤㌱㜷㐰㘳㡤㠷㠴昶〲㈲㉣㘸扢㄰挳㌰戸っ㘸㉣晣昰㠵つっ昵摣愶晤捤挴㘰慣㍢㔱慡户戱搴㐳愹㡥㕢敡愴㜸搲㔴ㅢ搰㤲昰〴戶㠵〶㝦㥢〰㙤戴㡡㈸〵捤昵敥㌹ㄶㄱ㘳㍣愰㍤㘶戲㜱㐱㝢搴㜴㌸㉦搹ㄱ摣ㄹ㤹㈴戴昱㤸㍢愰戱㤴㐳㐲㝢〴ㄱㄶ戴㍤㠹㈱〶㤷〱㡤昵ㅤ扥㠹〶㠶挹㠴昶㤰㠹挱㠰㔶㐷㜵摣㔲㐷愹㥥㙣愹㤳攲㍥㔳㙤㐰㥢ち㑦㘰㌷㘸昰户〹搰㜶㔷ㄱ扦ㅡ㕡ㅤ㈲挶㜸㐰扢搳㘴攳㠲戶搶㜴㌸㉦昳ㄱ㥣㡣㑣ㄲ摡㙣捣ㅤ搰㔸戱㈱愱摤㠱〸ぢ摡㕣㘲㤸〵㤷〱㡤㘵ㅣ扥扤つっ昸昲㤱ㄴ户㤸ㄸっ㘸つ㔴捦戶搴㌳愹摥挷㔲愷挵つ愶摡㠰戶ㅦ搵晣㡡㙤㝤㠲㘳戹㠶昵〹慥〱ㅤ晣㙤〲捥昹㉡愲ㄴ捥㥢㕡㙡㤶㡥㕡㝢捡〴昱改户㕦㍦㜲昸㠲〹攲㈰㐴㡣昱挰㜹慤㐹捤㠵昳ㅡ搳攱扣㘸㐸昰㘰㘴㤲㌸て挶愳〲捥っ晡ㄲ攷㔵㠸戰㜰㌶昲㈱攷攱㌲㜰戲㡥挳㤷㌱〰㑤攵㕢挴ㅦ㡢〰攵愸搶㉤㜵㡥㙡㕤愹戱㙤扣搸㔴ㅢ昰ㄷ挲ㄳ㔸っつ晥㌶〱㕡戳㡡㈸〵㙤挹慥㙢慦㜸昳ㄶ摢户㠸づ㐴㡣昱㠰㜶㠱挹挶〵㙤戵改㜰㕥㘸㈴戸ㄴ㤹㈴戴ㄶ捣ㅤ搰㔸㤹㈱愱㥤㠷〸ぢ㕡ㅢ㌱ㅣつ㤷〱㡤攵ㅡ扥挳つっ㤳〹敤㉣ㄳ㠳戱㔶㜵㔰㝤㡣愵㍥㡡敡愵㑡つ㘸愷㥢㙡〳摡ㄱ昰〴㔶㐲㠳扦㑤㠰㜶愲㡡㈸〵敤扡搷て㥣㔹㥥戰扤慦慥㐲挴ㄸて㘸㈷㤹㙣㕣搰㑥㌴ㅤ捥㡢㤳〴捦㐴㈶〹敤ㄸ捣ㅤ搰㔸㠰㈱愱㥤㠰〸ぢ摡戱挴戰ㅡ㉥〳ㅡ慢㌲㝣挷ㅢㄸ敡〸敤㜷㈶〶〳摡㑡慡㉦戰搴攷㔳㝤㤲㔲〳摡㤱愶摡㠰㜶ち㍣㠱㑢愰挱摦㈶㐰扢㔴㐵㤴㠲㌶㜹扢㥢㕡㌶㍣㙣㠳㜶つ㈲挶㜸㐰㕢㙡戲㜱㐱敢㌴ㅤ捥ぢ㥡〴慦㐵㈶〹敤㑣捣ㅤ搰㔸㘷㈱愱戵㈳挲㠲㜶㌶㌱摣〴㤷〱㡤挵ㄷ扥㜳つっ昸〴㤷ㄴ慤㐵ㄸ捥愷晡㘶㑢㝤㈳搵ㄷ㔸敡戴㌸捣㔴ㅢ㠸㉦㠴㈷戰〶ㅡ晣㙤〲戴戵㉡愲ㄴ戴攳慥戸晤㠱换慥㍢㜵㐲搹昶㉦㑤㝢㜰昵挱ㄳ挴晤㠸ㄸ攳〱㑤㌷搹戸愰攵㑤㠷昳㈲㈸挱〷㤱㐹㐲扢っ㜳〷戴㜵攸㑢㘸㔹㐴㔸搰㉥㈷㠶㐷攱㌲愰戱挶挲㜷愵㠱㘱ち愱ㅤ㘲㘲㌰搶㥤慢愹㝥捣㔲慦愷晡㕡㑢㥤ㄶ〷㥡㙡〳摡㥦攰〹㍣〵つ晥㌶〱摡搳㉡愲ㄴ戴㘱㘵㡦てっ㡤㍢㜵挲晤ㄷ㙤㥣戱㐱〰摡〶㐴㡣昱㠰戶㡦挹挶〵㙤扥改㜰㕥㌸㈵昸ㄲ㌲㐹㘸㌷㘳敥㠰挶慡〹〹㙤ㅥ㈲㉣㘸户ㄲ挳ㅢ㜰ㄹ搰㔸㑡攱扢摤挰㌰㝤㜴㍣㈹收ㄴ㘱㔸㐳昵㥢㤶晡㜵慡敦戴搴㜱㌱挳㔴ㅢ㠸敦㠶㈷搰〵つ晥㌶〱摡晢㉡愲ㄴ㌴搷㈷戸捦㄰㌱挶〳摡㘴㤳㡤ぢ㕡扤改㜰㕥㙣㈵戸ㄱ㤹㈴戴〷㌱㜷㐰㘳㜱㠴㠴㌶〹ㄱㄶ戴㠷㠹攱㕢戸っ㘸慣㤸昰慤㌳㌰㑣㈵戴㍤㑣っ挶扡戳㥥敡敦㉣昵㌷㔴㍦㘶愹攳㘲㔷㔳㙤㐰㝢〲㥥挰㡦搰攰㙦ㄳ愰晤愴㈲㝥㌵戴ち㝣戵ㅥ攳〱㉤㙥戲㜱㐱㡢㤹づ攷〵㕡㠲㔵挸㈴愱㍤㠳戹〳ㅡ㙢㈰㈴戴〸㈲㉣㘸捦ㄲ㐳㍦戸っ㘸㉣㡣昰㍤㙦㘰挰ㅢ㐱㕡搴㥡ㄸっ㘸ㅢ愸敥㙦愹晢㔲晤㤲愵挶㍥㌸㔳㙤㐰㝢ㄹ㥥挰㐰㘸㌶つㅡ㑢ㅥ㘴㐴㈹㘸㙦收捡昷㜹攰晤㔳㈷散晥㔶㜹㘱摡摢㜸㜹戲搲挱ぢ摡ㄸ㤳㡤ぢ摡㘸搳攱扣愸㑢㜰ㅢ㘴㤲搰摥挴摣〱㡤愵づㄲ摡㈸㐴㔸搰摥㈶㠶搱㜰ㄹ搰㔸晦攰㝢搷挰㠰㡦ㅣ㘹㌱摣挴㘰㐰敢愲㝡㡣愵摥㤶敡て㉣㌵昶戴㤹㙡〳摡㐷昰〴挶㐲戳㘹搰挶愹㠸㔲搰㉥扡愷㙢晢㈱㑤愷㑥戸㍢昸搶㉥㥦捦〰戴㈸㈲扣愰つ㌶搹戸愰つ㌲ㅤ捥ぢ挱〴攳挸㈴愱㙤挴摣〱㡤ㄵつㄲ摡收㠸戰愰㝤㐱っ慣㍥㌰愰戱捣挱昷㤵㠱〱㙦〴㘱㌱挰挴㘰㐰晢㠶敡昱㤶㥡㤵づ扥敦㤴ㅡㅦ㌹晣愶摡㠰昶㍤㍣㠱㍡㘸㌶つ㕡扤㡡㈸〵㙤搷改㕢㡤ㅦ晡戵敤挳敤㑣㐴㜸㐱慢㌲搹戸愰㔵㥡づ攷挵㘳㠲戳㤱㐹㐲晢て收づ㘸㉣㕣㤰搰捡ㄱ㘱㐱晢㠵ㄸ㔸㘴㘰㐰㘳㌵㠳㑦㔴愳ㄹ㍦㝡㈶愱晤晣㝤搱㥥㌶㜸挴㍥㤶扡㠱敡㉡愵〶戴ㅦ㑣戵〱慤て㍣〱㤶ㅥ㙣ㅡ㌴搶㈹挸㠸㔲搰敡摡敥晢㝢晥捦戶晤ㅦ㌹㐴㜸㐱晢づ搳昱摥搳㘶㍡㥣ㄷ㥣〹敡挸㈴愱昵挷摣〱㡤昵〹ㄲ摡搷㠸戰愰〵㠸㠱〵〲〶㌴ㄶ㉤昸㌶㌳㌰㑣攳ㅢ挱㍦㑣っ挶㥡㌶㤰敡ㄶ㑢扤㤸敡挱㤶㍡㉥㍥㌵搵〶戴㉤攱〹㜴㐰戳㘹搰㔸㡥搰㈳㌴搷扢㈷㑢ㄱ扣愰㝤㘰戲㜱慤㘹敦㥢づ攷㐵㙡㠲挷㈰㤳㠴戶つ收づ㘸㉣㐳㤰搰摥㐳㠴〵㙤〴㌱戰づ挰㠰挶摡〴㕦㡤㠱㘱〶愱扤㘵㘲㌰愰㙤㑢昵㐹㤶㝡㈵搵㘳㉣㜵㕣扣㘶慡つ㘸摢挳ㄳ㔸〵捤愶㐱㘳搵挱愶㐱㍢ㅦㄱ㕥搰㕥㌲搹戸愰扤㘸㍡㥣ㄷ戶〹㕥㠰㑣ㄲ摡捥㤸㍢愰戱摡㐰㐲㝢〱ㄱㄶ戴㕤㠸㠱㤵〱〶㌴㤶㈰昸挲〶〶㝣㘱㑦㡢扦㤹ㄸっ㘸㔱慡㉦戳搴慣㐲昰挵㉤㌵昶戴㤹㙡〳㕡ㄲ㥥挰搵搰㙣ㅡ㌴ㄶㄷ昴〸㙤晣挰㤹攲慤㉦㑥㤹戰挵㤶〷晥㙤挹扤搸换㜱㈳㈲扣愰㍤㘶戲㜱㐱㝢搴㜴戸㉥㠶㜳㌳㌲昵㜶㌱ㅣ㥥㐴㐲敦㤰ㄷ㙣〹攰㜳㑥㔵㠱攷て攸㕢㌰捣㉣㈱挰㠹㉦㥡㥡㥢攵㌹㈳晡攱摡ㄵ敤㡢昵昶㔹戸㐴ぢ慥㔸搱搰搴㘲㥥㡥〰㤷㙥攱愵〰搴搵ㄱ㌴搹㘳戰慦㌰户ㅤ㤷㑢攸㔳㤸摥㠱㑢敢攴慢㕢昶捡㜴㜶敡敤慤晦ㄷ㉥㙣㠱戳㜸昰慣㠷戸ㄹ㤷戴昰㍣㠱〶捦㡣攱㜹戸㕥ㄲ慢敤收㌱ぢㄷ㕤㘱㕤㐴㌹㉦㜹昱摢慥戲攳ㅢ㡦㔵㑣㥤ㅥ㌶㙦扢㠸㑢愵㜸〴㑦戱㔱㑦㝢㕣搹㉦㥣㌲敢㕢戴㍤愱㤷〷搳㘵つてㅡ扦㌶㤱㈶㥥㐴㐵㌶㘵㔵慣搰㜰㍥㌰㥥捥㠴㈷㥤㉢慢㍡愲㈹摦戹挸户㐸㙦㕡戸愸ㄳ愷㉤改换㐷慢㙥㤵㙢㄰摡㔳㠱〳㕦㐴㝤㕡ㅡ㌳敤敤㤹ㄵ搵㉤㡤捤㝡敢挲捥㐵搵㡤换㔰捦㠱ぢ捦攰㡤戲扡扡㕡慢挳㝣㌸ㄴ敦㠲㠵〸捣慡搵摢慤て挲挲㌵㔵攳挳慦ㄴ昷㜹㍥搴愹㝣㕣敦㜱㙥慣㠹㤰て㜵㍡㑤摤て㔵昰㤸㍦ㅦ慥扡㠹昵攸挸攱㘶摡㠷攳攱㝢㘹㥤㘵户㍥〳㉢㈷攱㥢つ慢昷㜳㜰㠷攷挴收㜲ㄶ挵ㄳ摢㥢㈶摢挴㜸㕣扤㘸㘲ㅢ搴ㄴㅡ散㔳攰㈱㜲㌹戱昹㜶敢㥢戰㑡㍡㥣㔸愵戸挱㜳ㄲ晢㜱挴攲㐹ㅣ㐰㤳㙤ㄲ㍣ㅡ㕤㌴㠹㉥㌵摣㐱昶攱㜸㘰㔹㑥㘲㠱摤扡戱㜸ㄲ㔷㜹㑥愲搱㍤㠹㡣㘳ㄲ㕦㌸㈷昱㡤ㅡ㉥㘷ㅦ㡥〷㙡攵㈴昲㜶敢㝦搴㈴㡣昵攴㘲捦㐹㉣㜴㑦愲挹㌱〹ㅥ㉤㉤㈲㔱㠱㜵㔵づ户搸㍥㕣ㅦ㘵㙤戶㕢晢挳㉡㥦づ㘳ㄲ攷㜹㑥愲捤㍤㠹挳ㅤ㤳〸㈰㑦搱㈴〶慡攱㍡散挳㙤愹慣㥤㜶敢㌶挵㤳㌸摤㜳ㄲ㐷戸㈷戱挲㌱㠹ㄱ捥㐹㙣慢㠶㍢捡㍥摣昶捡㝡戴摤扡戳㥡㠴戱㘲㥥攰㌹㠹㘳摤㤳㌸摥㌱㠹㕤㥣㤳㠸慡攱㔶摡㠷㑢㉡敢㠹㜶敢昸攲㐹ㅣ改㌹㠹㔳摣㤳㌸捤㌱㠹㍤㥤㤳愸㔳挳慤戲て㌷㔵㔹捦戰㕢㘷㥢㤳昰㥤〹慢昷戶愳摤㜳㘲㘷㜳ㄶ挵㉦摢㜳㘹戲扤㙣攷㍡㈷搶愰愶㜰扥㝤ち晢㈹敢㙡扢昵㘰㜳㘲收㤶昵㌰捦㐹㕣攸㥥挴㐵㡥㐹㌴㍡㈷㤱㔳挳㕤㘲ㅦ㙥愱戲㕥㙡户戶ㄴ㑦㈲敢㌹㠹换摤㤳戸搲㌱㠹㌶攷㈴㍡搴㜰㔷摢㠷㍢㐲㔹慦戱㕢㡦㈹㥥挴㠱㥥㤳昸㤳㝢ㄲ搷㍢㈶㜱慣㜳ㄲ㉢搵㜰㌷摡㠷㍢㐵㔹㙦戲㕢捦㔴㤳攰㝡㔲㈹收㜹㑥攲㔶㡥㔸扣㑥摣㑥㤳㙤㥤㌸摢㌹㠹昳搵㜰㙢散挳㕤愸慣㙢敤搶换㡡㈷㌱挳㜳ㄲ㜷扢㈷㜱慦㘳ㄲ㤷㍢㈷㜱戵ㅡ敥㝥晢㜰㝦㔲搶〷散搶㥢搵㈴㡣㙤挷㈴捦㐹㍣散㥥挴㍡挷㈴㙥㜵㑥㘲㡤ㅡ㙥扤㝤戸扢㤵昵㔱扢昵挱攲㐹散敡㌹㠹㈷摣㤳昸慢㘳ㄲて㍢㈷戱㕥つ昷㤴㝤戸㈷㤴昵㘹扢昵ㄹ㌵〹㘳㥤㠸㜸㑥攲㔹昷㈴㥥㜷㑣攲㔹攷㈴㌶愸攱㌶搸㠷㝢㔹㔹㕦戴㕢摦㉣㥥挴㑥㥥㤳㜸搹㍤㠹㔷ㅤ㤳㜸摢㌹㠹㉥㌵摣敢昶攱㍥㔲搶㌷散搶㡤㙡ㄲ挶㍢敢㈸捦㐹扣敤㥥挴扢㡥㐹㝣攱㥣挴㌷㙡戸㉥晢㜰摦㉢敢晢㜶敢㝦㡡㈷㌱挴㜳ㄲㅦ戹㈷昱㠹㘳ㄲ扦㌸㈷㔱〱㠱晣㡣昱㤹㝤戸㍥捡晡戹摤摡ㅦㅤ摢㐷扥捤㍤㈷昱〵㐴㡥敤挴㔷㌴搹戶ㄳ〱昴㡢㍦㘳挰㈰㈷昱つㄶ捡昱㌹㤹㜷戱愵戲㝥㙢户㙥㠳㡥㙤ㄲ㝥捦㐹㝣て㤱㘳ㄲ晦愶挹㌶㠹ㄱ攸ㄷ㑤㘲㕢ㄸ攴㈴㝥挴㠲㌵㠹敤㤵昵㈷扢㜵㘷㜴攴㈴㡣㔷㐷戹攷㈴㝥㠱挸㌱〹㠱敢摢搹㈷戱ぢ㈴㐵㤳㠸挲㈰㈷㔱〱愵㌵㠹愴戲㔶摡慣㔵㝢挲晡慢扦〲昲摢挹㐰㝣㔹㙥搶㜳扣晣㈶㉦攲㌸戶ㄹ㕦攵㝥挵㌵㌳慢㌰愸㤸㠸挱㤸㐳昳戱挷愷〷昷㐰㥤㘹慤收㜷慥㐰扤扤㈷愶愲挷㈹㙡㝤ㄸ㌱摤昴㘹搵昶昸㤹昶㠸挰㉣㝢㑦捣㐵㑦挶㙢㡣搸㕢挵晢敤昱つ昶㠸挰㝣㝢㑦散愷攲晢㌲攲〰ㄵ摦捦ㅥ㝦㤰㍤㈲戰挰摥ㄳ㡤㉡扥㍦㈳㌲㉡㝥㠰㍤㍥㘷㡦〸攴敤㍤戱㔰挵〷ㄸ搱愴攲㠳昶昸挵昶㠸㐰戳扤㈷摡㔴晣㘶㡣㌸㕣挵㙦㙥㡦敦戰㐷〴㍡敤㍤㜱㠴㡡ㅦ挸㠸ㄵ㉡㝥㤰㍤晥㈸㝢㐴攰㘸㝢㑦ㅣ慢攲〷㌳攲㜸ㄵ扦㠵㍤㝥愵㍤㈲㜰愲扤㈷㑥㔱昱㕢㌲攲㌴ㄵ扦㤵㍤㝥㤵㍤㈲㜰㠶扤㈷捥㔶昱㕢㌳攲㕣ㄵ㍦挴ㅥ㝦扥㍤㈲戰摡摥ㄳㄷ慡昸愱㡣戸㐸挵て戳挷㕦㘲㡦〸㕣㙡敦㠹换㔵晣㌶㡣戸㔲挵て户挷㕦㙤㡦〸㕣㘳敦㠹㍦愹昸ㄱ㡣戸㕥挵㡦戴挷摦㘸㡦〸摣㘴敦㠹㕢㔵㝣つ㈳㙥㔷昱愳散昱㙢散ㄱ㠱戵昶㥥戸㕢挵㙦换㠸㝢㔵晣㘸㝢晣晤昶㠸挰〳昶㥥㜸㔸挵㡦㘱挴㍡ㄵ扦㥤㍤㝥扤㍤㈲昰愸扤㈷㥥㔰昱摢㌳攲慦㉡㝥〷㝢晣㔳昶㠸挰搳昶㥥㜸㔶挵敦挸㠸攷㔵晣㑥昶昸つ昶㠸挰㡢昶㥥㜸㔹挵㡦㘵挴慢㉡㝥㥣㍤晥㜵㝢㐴攰つ㝢㑦扣慤攲㜷㘶挴扢㉡扥搶ㅥ摦㘵㡦〸扣㙦敦㠹㡦㔴晣㉥㡣昸㐴挵㠷散昱㥦搹㈳〲㥦摢㝢攲ぢㄵㅦ㘶挴㔷㉡㍥㘲㡦晦挶ㅥㄱ昸搶摥ㄳ摦慢昸㈸㈳晥慤攲㘳昶昸ㅦ敤ㄱ㠱㥦散㍤昱㡢㡡㡦㌳㠲敦㕣㜲晢㥦戰挷昳㕤㡡㔶㘳晢捦㜷㈷慢㈷攴摢〶㝣㕡ㄲ㘶㜵ぢ昲敤㐳敥㉦㑦㘱〱晢换攵㥢㠳㑢挵㌷〹愹摡搵㔰挹户〰㤷㡡㙦〵㔲戵扢愱㤲ㅢ㝡㤷㡡ㅢ㝣愹摡挳㔰挹捤戹㑢挵捤扡㔴㑤㌰㔴㜲愳敤㔲㜱攳㉤㔵㤳っ㤵摣㌴扢㔴摣㐴㑢㔵扤愱㤲ㅢ㘰㤷㡡ㅢ㘲愹㥡㘲愸攴㘶搶愵攲收㔶慡愶ㄹ㉡戹㌱㜵愹戸㔱㤵慡ㄹ㠶㑡㙥㌲㕤㉡㙥㍡愵㙡㤶愱㤲ㅢ㐶㤷㡡ㅢ㐸愹㥡㘳愸攴收捦愵攲㘶㔰慡昶㌲㔴㜲㈳攷㔲㜱㘳㈷㔵昳っ㤵摣㤴戹㔴摣愴㐹搵㝣㐳㈵㌷㔸㉥ㄵ㌷㕣㔲戵慦愱㤲㥢㈵㤷㡡㥢㈷愹摡摦㔰挹㡤㡦㑢挵㡤㤰㔴ㅤ㘸愸攴㈶挶愵攲愶㐶慡ㄶㄸ㉡戹㈱㜱愹戸㐱㤱慡㐳っ㤵摣㕣戸㔴摣㙣㐸搵愱㠶㑡㙥ㄴ㕣㉡㙥ㅣ愴㉡㙢愸攴㑢摦愵攲㈶㐰慡昲㠶㑡扥挰㕤㉡扥搰愵慡㘰愸攴换搸愵攲换㔹慡ㄶ㐹㔵㔰扤㔸〵㕦㥦昲㐰搶㠵晦㌴づ㘴㑤㐲㙣㌵㉥愵换㤷愴㜴晣摥攱攰慢㔰㍡㉥㜰㌸昸挲㤳㡥搵づ〷㕦㙢搲㜱扥挳挱㤷㤷㜴㥣攷㜰昰ㄵ㈵ㅤ攷㍡ㅣ㝣ㄱ㐹挷㌹づ〷㕦㌷搲㜱戶挳挱㤷㡡㜴㥣攵㜰昰搵㈱ㅤ㘷㍡ㅣ㝣㐱㐸挷ㄹづ〷㕦〳搲戱捡攱攰㙡㉦ㅤ愷㍢ㅣ㕣搳愵攳㌴㠷㠳㉢户㜴㥣敡㜰㜰㝤㤶㡥㔳ㅣづ慥挲搲㜱戲挳挱戵㔶㍡㑥㜲㌸戸愲㑡挷㠹づ〷搷㑤改㔸改㜰㜰㜵㤴㡥ㄳㅣづ慥㠱搲㜱扣挳挱㤵㑥㍡㡥㜳㌸戸㥥㐹挷戱挵㡥扥晦て晣㠵㤳㑦</t>
  </si>
  <si>
    <t>㜸〱捤㥤〷㝣摣㐴晡晥㍤㉥ㅢ㙢㔳扣㄰㐲㐹㈸愹㐷㐹〸摢ぢ㄰㐸㜱㝡㠳㌸㈱㐷㌵摡㕤㙤㘲攲〲戶搳㘸〱ㄲ攰㈰昴㜲ㅣ扤㠴挰ㅤ扤昷昲㠳搰敢㐱攰攸㐷㌱ㅣ㌵㐷㠷㍢㌸攰晦㍣㈳㡤慣㤵戴㜶っ昷晦㝣㙥攳㥤㘸摥㜹摥㜷㐶㕦㡤戴扢搲扢慢㌲㔱㔶㔶昶ぢㅥ晣㥦㡦㑡㉥㙣㕤户扣慤摤㘸ㅡ㍤愱愵戱搱挸戵㌷戴㌴户㡤ㅥ搷摡慡㉦㥦搱搰搶㕥〱㐱愰扥〱敤㙤㔵昵㙤つ㠷ㅢ搵昵㑢㡣搶㌶㠸慡捡捡慡慢戵㜲戴㙦㘵㍤㐳慡愲搱㑢慢㘴〱㔵㤹ㄶ㘰搱㡢㐵㌵ぢ㡤㐵㤰㐵㙦ㄶ㝤㔸昴㘵搱㡦㐵つ㡢㄰㡢㑤㔸㙣捡愲㍦㡢捤㔸っ㘰戱㌹㡢㉤㔸㙣挹㠲晤㙢〳㔹っ㐲搱㘷㙢ㄴ㜳㈷㡣㥦㥤㍤〴㙢㔳搷摥搲㙡㡣ㅡ扣㡦㌹收㌱㤱挸攸挸攸㜸㉣ㅡㅢㅤㅥ㌵㜸挲攲挶昶挵慤挶㤸㘶㘳㜱㝢慢摥㌸㙡昰㕥㡢戳㡤つ戹改挶昲戹㉤㡢㡣收㌱㐶㌶ㅣ换敡昱㜴㈴㥥㐸ㄴ㌲㤹㜴㥦㙤㄰㜹搶㠴昱㝢戵ㅡ㠵戶晦㔶捣㙤ㄹ㜳昶㠴昱愳㘷ㄹ敤晦慤㤸摢㈱㈶㐲搶戶㌴改つ捤晦愵愰㔵摣愶㠹㕡㈳搷挰㡤㙦ㄸ慤つ捤ぢ㐶㘳搸㐵愰㔱㑢㡤ㅥ搷搶戶戸改㔰捥愳〹㐶㘳攳ㅣ愳㈰㌷㝡㔳㙤㕢晢㕥㝡㙢㔳㕢㥦㈶昲㌳㕡㡤收㥣搱搶慦㘹攲戲㥣搱㘸〹摢慡㥢昶搱㕢㘷改㑤㐶㈵ㄷ㙡㥡捣㙤㌸㌵㙦㌴户㌷戴㉦敦摢㌴慦捤㤸愳㌷㉦㌰㈸愹㙡㥡扣戸㈱㉦㉡㉢昱㔷㔶戱扤摦挸攴㠶挲㜸㥡㈶㉣搴㕢摢㘵㡤㥢㌰攲愷㜵㑣ㄷ戹ㄶ㐵攳攲㤴ㅡ散昲攲㌶慢㙢㘸㥡㙥戴㌶ㅢ㡤散㠴㕢㜲愴㑢㈴〱㤹摢挱㈶愵㔶㠷㕢㐹昴戶㜶㍥慥ぢ㝢〹っ㐶㤱㥥搵搲摡㠴〹㌹搳搰㥢挷挴愳㤹昴攸㑣㍣㤱㡥㘴㤲昱㜰㈶㥥㑡㡦慡㙢捦搷ㅡ㑢挶㐴挲㤸挶㤱㑣㍡ㄹ㑢㈵㌱㍤㔳愹㠸㌶〴摥摡㔰挶ㄹ㠶愲愲㌶㥥搴㠶搳㌴〲㠵愸㝣ㅤ扢扥戳㐳敥㝥攵昵㝡㜹㝤戶扣㍥㔷㕥㥦㉦慦㌷捡敢ぢ攵昵ぢ捡敢ㄷ㤶搷㌷㤴搷ㅦ㔲㕥扦〸ㅡ昵愸敥搵慢摣㝡㥣㜹捡昳ぢ㙥戸攱挹㐹㉢㉦摢㙡晤㘵㕦㙤㌸㕡㜰㙦㤷〷㡢敤戱昰敢㔷㘰〷㜸㙢㍢愲〸散挴㠰ㄳ戰〲㈳㘹ㅡ㠵㐲㠸昵㔸〱慥挴搱㜳㥦㤸㜱捦ㄹぢ㈷慤㝡扥㙤攴㕢㑢慥搹㔷昰㌰㈳㝢ㅦ㡤㠵㕦摦晢㉥散㉡㡣㈲㄰㘱挰挹攸㍤㑡㔳っ㠵㄰捦㔸扤㉦ㅦ搶㜸摡收㕢㡣㤸㜱捦晣摣攸㔷㑦㍦搸㄰㍣扥挹摥ㄳ㔸挸㌸㌷㕥㈲㍣㍡㤳㡣㠴攳昱㑣㉣ㄵ㐹愵挲㤱戸摡㜸攱搱搱㔸㈲ㄳ挳挶㑤㘷搰㤸づ㘷搲㕡㤲㝤愵㔰〴搲㡣㌸㈹ㄱ搶㌲㌴敤㡡㐲㠸㐷慤敥搷㥥㜰昵捣㑤づ摡戳昶㥡敤昷㝥愰攳㠱昵㉦ぢㅥ㔹㘵昷扢㘳攱㌷㜴㍦㠶㝤敤㠱㈲戰㈷㈳搶愲晢戱㌴㡤㐳㈱挴〳㔶昷㥦㍥晣搵〷挷㉣晣摢搸摢て搹戲攲昱つ扤㤶〹敥摥戲晢〹㔸㈸㘶㥦㑣愶㐷挷㤳㤹㜸㌴㤹㡣㈴挱挰㕥晢㐸㈶㌶㍡㥡捡挴挲㤹㔴㉡ㄵぢ愷㤲㔱慤㤶㕤㑤㐴ㄱ㤸挴㠰㔳攳ㄱ㙤㌲㑤㔳㔰〸㜱愷搵㝢㘶攸扦愷㙣戸㜷改昴摢戵㠳挴㡤㐷㡤ぢ〸扥㤸挸摥愷㘱攱㌷慣晣㜴昶㌵〳㐵㘰㈶㈳㑥挱捡捦愲㘹㌶ち㈱㙥戲扡ㅦ戵晣昸㤷搶摦㜵改愴攳㙡㔷㑦扦晢愸愳敢〴㕦挶㘴昷㝢㘳愱㜸攵㝢戲摦捥㘱㔷㜵㈸〲㜳ㄹ㜰〶㈶摥㍣㥡昶㐱㈱挴㕦慣摥扦扦昳㠹㌵㑤ㄵ㜷㑣戹敥搰ㄳ晥扡昴愸扢慡㐴㙦㡡昱っ晣ㅥ挵㙦㔸昹㝤攱慥敤挷㐰晢愳愸㤸㠰㤵㍦㠰愶〳㔱〸㜱㠵搵晤㠲昶昶攷て搹敢愴㜱㌷づ晣挷挸搳㡥ㄹ㜸㠱攰㉢户散扥ㅥぢ扦愱晢㠳攱慥改㈸〲㔹ㄴㄵ搳搰㝤㡥愶㍣ち㈱㉥戴扡敦㜳㐶摦㉦㐶昵㜹㜳敡慤㌷摦昳捥㌳㡦摥㔴㈷昸㥥㐱㜶㕦挰挲㙦攸㝥〱晢㕡㠸㈲搰挰㠸搳搱晤㈱㌴㉤㐲㈱挴㌹㔶昷㈳㍥㕦㜴㔱摦敦晥㍤昵㥥愷㑥晦昳ㅢ㍦㥤㤷㄰㝣户㈲扢㙦挲挲慦摦昴捤散慡〵㐵攰㔰〶㥣㡥㑤㝦ㄸ㑤慤㈸㠴㌸搵敡㍤㔱㥦ㅡ㜶昷扡攵攳捥敢戳晢㠹愷散㝡收捤㠲㙦㤳㘴敦敤㔸㈸敥扤㈷㝢摤㘲㜶戵〴㐵㘰㈹〳捥挰㕥户㡣愶攵㈸㠴㌸挱敡晤扢敢㌷㕣摡敦挶扢㈶慦晣愱㘳摡㤷ㄷ㑤㍤㐸昰晤㤹散晤〸㉣ㄴ昷摥㤳㘹㝦㈴扢㍡ち㐵攰㘸〶㥣㠲㜵㕦㐱搳㌱㈸㠴㔸㘱昵㙥散㜶挲㙢㍦捥㙡㤹㝤换扦挶㕥㝣攱㤳慦摥㈹昸挶㔰昶㝥ㅣㄶ㝥挳㠶㕦〹㜷㙤ㄵ㡡挰昱㡣㌸ㄹㅢ晥〴㥡㑥㐴㈱挴㌲慢晢㤶愷㝡敦㌴戳敦㘹㤳㑥㥤晦㘸攰扣〳㝦㥣㈷昸㤶㔴㜶㝦ㄲㄶ㝥㐳昷㈷戳慦搵㈸〲愷㌰攲㐴㜴㝦㉡㑤愷愱㄰攲㌰慢晢㐵搷㝦昷㕥慣摦㐷搳㉥㝡敦晡攷㘲㡦慥昸㔹昰捤戰散晥っ㉣晣㝡昶㘷戲慢戳㔰〴捥㘶挰㘹㘰㝦づ㑤攷愲㄰攲㄰慢昷〷㔷扣㕥晥挸㝤敤㘳敦㜸㘸敤㑢敤昳㝡てㄲ㝣ㄷ㉥㝢㍦てぢ扦扥昷㍦戱慢昳㔱〴㉥㘰挰愹攸晤㐲㥡㉥㐲㈱㐴捥敡㝤敤㜱㙢敥ㅢ晢愱㌱改捡ㅤ㥥捥扦戶搵㤳挷㡡〱ㄴ攳ㄹ戸〴挵慦敦晤㔲㜸㙢㤷㌱捥攵㈸㉡㈶愲昷㉢㘸㕡㠳㐲㠸〳慣摥㕦晤攰慤㝢㜳晢㉣㥤扤㍡㝦昳搵ぢ愷㕣㜹戱攰攷づ搹晢㕡㉣晣㠶つ㝦ㄵ晢扡ㅡ㐵攰捦㡣㌸〳ㅢ晥㉦㌴㕤㠳㐲㠸㜹㔶昷㘵昳挶㉦搹昵扢昳愶㥥昸攷挷捦㍤敡攸㙤ㅥㄲ晣挴㈳扢扦づぢ挵㉢摦㤳㕤晥㝡㜶㜵〳㡡挰㡤っ㌸ㅤ扢晣㑤㌴摤㡣㐲㠸㔹㔶敦㜷㡥㤸㜶晡昱攷㕥㌰昳昴㍤慥㉣晦昹挴ㄵ㐱戱㈵挵㜸〶㙥㐵昱敢㝢扦つ摥摡敤㡣㜳〷ち㑣扢㠸㜶㈷㑤㜷愱㄰㘲戲搵㝢摢㠷㤷㥥戱晣戶挴㠴戵挷㈵㔷づ晡昰戱ㄳ挴㔶ㄴ攳ㄹ戸〷㐵㜱敦㍤㌹攰摣ぢ㙦敤㍥挶戹ㅦ㐵挵㈴㙣昸〷㘸㝡㄰㠵㄰㘳慤摥慦㝡搹愸㍣晢搵㈳㈶摤㌱攴昱攱て㕥㜱昷㡢㘲㈰挵㜸〶ㅥ㐲昱ㅢ㌶晣挳㜰搷搶㌱搰㈳㈸㉡愶㘲挳㍦㑡搳㘳㈸㠴挸㔸摤摦㜸攲㕥㙤戳敡扥㥦㜲搳㌹㑦㝤㕦㌶㙤昵㌷㘲㄰挵㜸〶㥥㐰㔱扣昲㍤搹昰㑦挲㕢㝢㡡㜱㥥㐶㠱愳㙤㐴㝢㠶愶㘷㔱〸ㄱ戵㝡㍦散戹挳㑥㕤㜳挰挹攳㑦晤㘰敢搹挷㕥㜱搱昶㝤㥥㐷昳摥搶挷㤴摡㔶㝤㈹㍥昸㜵㝥愶㡣㡥づ昳㕦昷ㅦ愶昱㔹扡㤰㈸愴ち㤱㐸㍥ㄱ搶㘳㝡搵㄰㠴摤搸㑦㙤㝣戹改㔳㤸摦搰㥣㙦㔹㉡㍦挶㙤㍤㕥㙦㌳㍡㍦搵㡤戴摡挶户㉣㙥捥户つ昲㙦慣㙢搷摢㡤㠱敥戶捥㈰ㅥ户㍡㝣挸㌵摡㘴㝦摢扡摤昶搱ㅢㄷㅢ攳㤶㌵㤸捤摢戸㥡昱ㄱ户㈵㕢扡㜵㔲慢㜱㤸摤敡ㄹ搱㌸㥣㠳㔹㈲㘳㝢搶搲㙣㌲挷㌵㜸挲挲㤶㌶愳㔹づ㙦㘴搳㕥つ戹㐵㐶㙢㥤挱㌳㌸㐶㕥慥敡〰㌶㔹㥦戳㐷捥㙥挶㡡攲㤳㜳㝥愸搳㕡㤸戸慣摤㘸捥ㅢ㜹㡣昷㔰愳戵㝤昹㕣㍤摢㘸㙣㕥㈴㌱晢㐴挳㔶㐵收㐹㉤戹挵㙤ㄳ㕡㥡摢㕢㕢ㅡ㡢㕢挶攵㤷攸昸㙣㥦㥦搹㤲㌷昰搱扣㤲㡦㌲㔱㔶㔱㈱㐴搹㑥㝥㥦㡦ㄹ户㙤戴摣㄰㡥㑤扣つ戶昹㤶挵搳㙥昴ㅣ慣ㅤ搶愲搱攰㥣㉣ㅦ摥㑤㌰ㄹ㤷㘱㜶㉣㉤㜴慣ㄳ㑦㜷㔱扤㐳㘹戵ㅣ愳扤攵晥晦㡡换换晢㕢㙢㍦㜱〹捥㝦㑣搱㥢昳㡤㐶㙢㤷㈷敢〴㐷愴晤ㄵ㐵搵㉥搸㥢㑢搲慢㠴㐲㉣ㄳ换慢㤶㌶攴摢ㄷ〶ㄶㅡつぢㄶ昲㙤㈴㑥攸㔵㔷ㄳ慤攷愱扤〸㤳戶㥥挵㑢㈸㠲挱戲挰换ㄴ〵㠲摡摦捣㝡搵㔰晣摦昳㌳㉢攵昰搲攴㤹ㅣ㥣㜶㙢慢㙡㥡搴搲摡㔶㔱攱户㤶㔳昴戶㠵敤㥣㥥㕤㌷㌲摥㉢㉣㕥㐵㔱㌵ㅣ㐵户㈷㙥㙡㈰慡攴昹愹扥㑤戵㐶㐱挷㔹㐱戹㜷ぢ扤慡挹㍣搱㔴㙢戴攵㌴㥥㤱㥡㡡㝤㘵㔹〰㑢搸昹晢㌴㜱昶ㅢ换摡㙢昵㜶扤㔷ㄳ捥㙤㘱㉢㘹㄰㡤㤴㕥收ㄲ㍤晢㑡㥢昲づ㕡㌵㐴〸挹㐵㐷㤴摥搲㘰㐶挲㡥㠳晤愵慣挲㉡扢㕥〹㡣㝤㕢慣㐴挰㍤搱㡢捦㔱攱搴㔹㝥戲搱㍣㜷昹愱㐶ㅢ攵搵㠱㉥㔱扡㜷㉦〶㥢㥤换捥㙢㙦㘸㙣ㅢ㡤㤱㑥㙥㙤㔹㝣攸㝦㌳づ㘳㘹慦愱㔰㡦慡摦㘱ㄶ㙦晣㍡〱㔷㔹慦㈵摣㌶昵昵㘵搵㡣㐶㡢㌶㡣〵㘷㉢㠲晤㠲晦攴㐳㝢ぢ晦〵扢㙡慢ㅡ〱㐵㑦捥攷㔵㐱摦愷〹㠴收戶ㅡ昲っ㘵戵慣㠰㜶摦愶昹㉤慤㡢戲㉤㉤㡢㌸㥦晡挹㕡摢㐲挳㘸攷㔹扦摥搶㔹㑥㜹㌶㔳㠸㡡㡡愲㌳㜴㡥搳㠳摢㈱㝥攰㕤ㄴ㝤挷㌵㌶づ㔶ㄱ摢〲敦挱㔴㠱昳㡦㠱づ㉣っ㤸㍣㜵㐶㙤㝤摤戴㘹昵攱㘸㝤扡㍥㤲ㅣ扤慣戱㙤㤹搸ㅡ慢捥ㄳ㘷愷挷扥慤戹扥㝥搴搴㝢摡㥥㌸㝥搴攵㜷㙣㉥〶㔹つ㥥昳㜹㍢㈰搸㄰㍣戵㝦愰㄰㕢㐱挶㐳ち㤶㡢ㅦ摡㐷愸㙢ㅦ戳昸〴〵づっㄲ㌵㡥ぢ㥦㤹㔵戱㈳晥攷戱㐱摢挰攲㥦㈸挴㐸ㄴ摣㌳戵捦㔱愸㠷〸㈱㍥㌷戸摣㘸㍢挱散摤㘸㕦挳ㅡ搴扡㘸ㄳ愳愰攰㠶搳〸㑡㈳ㅡ㡤㔸㐴〰㠱㝤〱㔴㔹つ㥥㔳㡡扢挰㑤〲昸て晤㉢㈰昳〷昰㌳晢㈰ㄸ㡤搳捤〱愰摣慣㡡㌰摡㈴㠰ちㄸ㌴㕥㜲ㄱ㔱㤸㈴㠰㉡搴搴㐳晣昰戳〳㐰〴㘶㉦〰㡤㌱戵㉥摡㐴っ㝥㝥〰扥㐰㜰㕦〰㥦㕢つ㥥戳㥡㐹㐴ㅡ挲㔱㙣捡㈱㙦㠰捣ㅦ挰㘶㘸搶〶戰搸ㅣ㠵〳挰㤶㘶㔵愴㄰㐴〲搸㡡愲㠱㈸㐴〶㈶〹㘰㄰㙡敡㈱摥㜷〲㐸挳散〵戰ㅤ㘳㙡㕤戴㠹㕤攱攷〷攰昵㔲〰㕥戳ㅡ㍣攷㔵挷㈰搲㄰㡥㘲〷づ昹㤵㤲〰㜶㐲戳㌶㤲挵㈸ㄴづ〰愳捤慡搸〳㐱㈴㠰㕤㈸ち愳㄰㘳㘱㤲〰㈲愸愹㠷㜸捥〹㘰㑦㤸扤〰ㄲ㡣愹㜵搱㈶挶挱捦て挰㈳愵〰慣戳ㅡ㍣㘷㜶㙢ㄱ㘹〸㐷戱〷㍡ㄵて㤵〴㌰ㄶ捤摡㌸ㄶ攳㔱㌸〰搴㥡㔵㌱ㄱ㐱㈴㠰㠹ㄴ㑤㐲㈱㜸㙥㔷〲㤸㡣㥡㝡㠸扢㥣〰㈶挱散〵㌰㥤㌱戵㉥摡挴ㄴ昸昹〱戸愱ㄴ㠰敢慤〶捦挹攵改㠸㌴㠴愳㤸换㈱㕦㕢ㄲ挰㍥㘸搶收戳昸㍤ち〷㠰晤捣慡㤸㠱㈰ㄲ挰晥ㄴㅤ㠰㐲捣㠲㐹〲㌸㄰㌵昵㄰㔷㌸〱捣㠴搹ぢ㐰㘷㑣慤㡢㌶㌱ㅢ㝥㝥〰晥㔴ち挰㜹㔶㠳攷昴昶ㅣ㐴ㅡ挲㔱ㅣ挲㈱㥦㕢ㄲ㐰㈳㥡戵㈶ㄶ捤㈸ㅣ〰づ㌵慢愲づ㐱㈴㠰挳㈸㙡㐵㈱收挱㈴〱戴愱愶ㅥ攲ㄴ㈷㠰戹㌰㝢〱㉣㘵㑣慤㡢㌶戱て晣晣〰ㅣ㔷ち挰戱㔶㠳攷っ晢扥㠸㌴㠴愳㌸㠶㐳㕥㔱ㄲ挰㜱㘸搶㔶戲㔸㠵挲〱攰〴戳㉡昶㐳㄰〹攰㐴㡡晥㠰㐲ㅣ〰㤳〴㜰ㄲ㙡敡㈱㤶㌸〱散て戳ㄷ挰愹㡣愹㜵搱㈶づ㠴㥦ㅦ㠰挶㔲〰ㄶ㔹つ㥥㜳晣〷㈳搲㄰㡥攲㡦ㅣ㜲㐳㐹〰㝦㐲戳㜶㍥㡢ぢ㔰㌸〰㕣㘴㔶㠵㡥㈰ㄲ挰挵ㄴ㕤㠲㐲攴㘰㤲〰㉥㐵㑤㍤挴挱㑥〰㔹㤸扤〰搶㐰ㅦ搴扡㘸ㄳ㜹昸昹〱搸愷ㄴ㠰㜹㔶㠳攷㉡〳慦づっ攱㈸慥攳㤰敢㑡〲戸〱捤摡㡤㉣㙥㐲攱〰㜰㡢㔹ㄵぢㄱ㐴〲戸㤵愲摢㔰㠸㐳㘰㤲〰㙥㐷㑤㍤挴㌴㈷㠰〶㤸扤〰敥㘶㑣慤㡢㌶戱〸㝥㝥〰挶㤶〲戰愷搵攰戹捥搱㡣㐸㐳㌸㡡㠷㌹攴㌱㈵〱㍣㠲㘶敤㔱ㄶ㡦愱㜰〰㜸挲慣㡡ㄶ〴㤱〰㥥愴攸㈹ㄴ攲㌰㤸㈴㠰愷㔱㔳てㄱ㜷〲㌸ㄴ㘶㉦㠰攷ㄹ㔳敢愲㑤戴挲捦て挰㑥愵〰散㘸㌵㜸㉥戵㉣㐶愴㈱ㅣ挵慢ㅣ昲昶㈵〱扣㡥㘶敤つㄶ㙦愲㜰〰昸扢㔹ㄵ㑢㄰㐴〲㜸㥢愲㜷㔰㠸㘵㌰㐹〰敦愲愶ㅥ㘲㕢㈷㠰愵㌰㝢〱㝣挰㤸㕡ㄷ㙤㘲㌹晣晣〰㙣㔶ち㐰㝦慢挱㜳戵攷㐸㐴ㅡ挲㔱晣㤳㐳摥愴㈴㠰㉦搰慣㝤挹攲㉢ㄴづ〰摦㤸㔵㜱ㄴ㠲㐸〰摦㔲昴ㅤち戱〲㈶〹攰㝢搴搴㐳㔴㍢〱ㅣつ戳ㄷ挰㡦㡣愹㜵搱㈶㡥㠱㥦ㅦ㠰㥦㝦㉡昱㔶昸㈷慢挱㜳挱㘹㈵㈲つ攱㈸㉡换㌱攴ㅦ㈱昳㝦㉢ㅣ㐰戳搶㡢㐵㌵ち〷㠰愰㔹ㄵ慢㄰㘴㈸〳昵愶愸てち㜱〲慡ㄲ㐰㕦搴搴㐳㝣㠵㍥散て㐳挷挳散〵戰〹昴㐱慤㡢㌶挱敢㔸㝥〰㍥㉡〵攰㐳慢挱㜳挹敢㘴㐴㤲〰〶㜲挸ㅦ㤴〴戰㌵㥡戵㙤㔸㙣换搱㜵㝥ㅡㅣ㙣㔶挵㙡〴ㅡ捡搵ㄹ㐲搱㔰ㄴ攲㔴㔴㈵㠰㘱愸愹㠷㜸搳〹攰ㄴ㤸扤〰戶㠷㍥愸㜵搱㈶㑥㠳㥦ㅦ㠰ㄷ㑢〱㜸挱㙡昰㕣㜴㍢ㄳ㤱㈴㠰㌰㠷晣㝣㐹〰㔱㌴㙢㌱ㄶ㜱㡥慥ㄳ㐰搲慣㡡戳㄰㘸㈸㔷㈷㐵㔱ㅡ㠵㌸〷㔵〹㈰㠳㥡㝡㠸挷㥣〰捥㠶搹ぢ㘰っ昴㐱慤㡢㌶㜱㉥晣晣〰摣㔷ち挰扤㔶㠳攷扡摦㥦㄰㐹〲㤸挴㈱摦㕤ㄲ挰ㄴ㌴㙢㔳㔹㑣攳攸㍡〱捣㌰慢攲㝣〴ㅡ捡搵㤹㐹搱㉣ㄴ攲㐲㔴㈵㠰搹愸愹㠷戸挹〹攰〲㤸扤〰敡愰て㙡㕤戴㠹㡢攰攷〷攰慡㔲〰搶㕡つ㥥㑢㡦㤷㈲㤲〴㜰〰㠷扣愶㈴㠰㠳搰慣搵戳㌸㤸愳敢〴㤰㌵慢攲㌲〴ㅡ㡡愷㤶愳㈸㡦㐲㕣㠱慡〴㘰愰愶ㅥ攲〲㈷㠰换㘱昶〲㘸㠰㍥愸㜵搱㈶搶挰捦て挰ㄹ愵〰㥣㙥㌵㜸慥㝥㕥㠵㐸ㄲ㐰㉢㠷㝣㙡㐹〰敤㘸搶ㄶ戳㔸挲搱㜵〲㔸㘶㔶〵慦㝣づ攵敡㉣愷攸㜰ㄴ攲㉦愸㑡〰㐷愰愶ㅥ㘲㤵ㄳ挰㥦㘱昶〲㔸〱㝤㔰敢愲㑤㕣〳㍦㍦〰㠷㤷〲戰摣㙡昰㕣㝦扤ㅥ㤱㈴㠰㍦㜰挸㑢㑢〲㌸ㄹ捤摡㙡ㄶ愷㜰㜴㥤〰㑥㌳慢攲〶〴ㅡ捡搵㌹㥤愲㌳㔰㠸㥢㔰㤵〰捥㐴㑤㍤㐴戳ㄳ挰㡤㌰㝢〱㥣ぢ㝤㔰敢愲㑤摣っ㍦㍦〰昹㔲〰㜲㔶㠳攷ㄲ昰㙤㠸㈴〱㕣挲㈱敢㈵〱㕣㠶㘶敤㜲ㄶ㔷㜰㜴㥤〰慥㌴慢攲㜶〴ㅡ捡搵㔹㑢搱㔵㈸挴㥤愸㑡〰㔷愳愶ㅥ攲昷㑥〰㜷挰散〵㜰㉤昴㐱慤㡢㌶㜱ㄷ晣晣〰捣㉡〵㘰愶搵攰戹ち㝤㉦㈲㐹〰户㜱挸搳㑢〲戸〳捤摡㥤㉣敥攲攸㍡〱摣㘳㔶挵㝤〸㌴㤴慢㜳㉦㐵昷愱㄰て愰㉡〱摣㡦㥡㝡㠸昱㑥〰昷挳散〵昰㄰昴㐱慤㡢㌶昱㈰晣晣〰愴㑢〱㐸㔹つ㥥ぢ攱て㈳㤲〴昰ㄴ㠷㥣㈸〹攰ㄹ㌴㙢捦戲㜸づ㠵〳挰㕦捤慡㔸㠷㐰㐳戹㍡㉦㔰昴㈲ち昱㈸慡ㄲ挰㝡搴搴㐳㡣㜲〲㜸〴㘶㉦㠰㔷愰て㙡㕤戴㠹挷攰攷〷㘰㘸㈹〰㐳慣〶捦愵昸㈷ㄱ㐹〲㜸㠷㐳摥慥㈴㠰昷搰慣㜵戰㜸㥦愳敢㥣〱晦㌰慢攲㈹〴ㅡ捡搵昹㤰愲㡦㔰㠸㘷㔰㤵〰㍥㐶㑤㍤挴收㑥〰㑦挳散〵戰〱晡愰搶㐵㥢㜸ㄶ㝥㝥〰晡㤴〲搰摢㙡㜰㘷〳㔴晤ㄵ㤱㝡㜰ㄵ户㌷〷㕣搸愷挱㔸捡换㑥晤ち挸攰㥥戰戸慤扤㐵㕥㈳敢㕢愸㙤㤹搵搲㕥摢搰㜶㘸愳扥扣㝦挱㕡㤸扦搰㘸挶ㄵ散㔶㕣挸㜶搹㕡づ㍤搴挸㙢㠵扡㤶挵慤㌹㘳㙡敤晦挲ㄵ㙥慣ㅦ㌶㥤扣戸㕤㉥昰昸㜵ㄷ㙤ㄱ㐲㘰㤶攰㔱㔶昵㈲〲扡慦扤挹㍣㜲挷㜵㜲戹ㄸ㠲戰愶㤳攸摣㠶昶㐶愳㜷㐱㕥愳㤶换搵〵㔰㐴㕡㐰扥㔷㘱敥㐲㕣㤳慡敤㕢㤸摣摡㤰㙦㙣㘸㌶戸㌱㌶㌳愵㌳㡣〵㐸〱搸慢愵慤㠱㈹晢㝤ぢ㜳㕢昵收戶㐳㜹㌵㌳户㝣搳愲㥡扣散㔹㔵ㄸ摦搰摣㠶㙥攴㔶攴㜲㑤愱㙥㘱换㔲㝣㝢㘴㜱㔳昳㘴晤搰戶晦㠹慤㈲戸㔹攴㐳㙥ㅡ㔱㉥捡换㐵㜵㜹昵慦摤㍥㠱敦戰㡦昵㌷㔳扢〷㘳㥥戶户㌶㘴ㄷㄳ㤸散㈳㡡戲㤲㠵摣㠶㘵㔵敢戱攴扥㙥改搸㠴慥愴〳㡥戵攸㕢ㄱ扥搷扦敤慦攴㙣〳戹昶㍤㠶搳攷㕦㈸愶㑤㥥㌷戵㌳ㅤ攷㌷㝤扦愵敡㈵㐴摥攸散㠷〱㄰昷㌳愷㄰㌳㈲㌸愳戰㘷㘲㈶戰收㥥㤶挱㠲搴㜰㠶昶敢㕣㥣㠴ぢ攸㝤ち㌳昴慣搱㠸敢晥㑤㝡㝢㍦戳挲〴っ㝣晦愱捤㙡㥢搰搲搴愴㜳捡昱㕢ㅣ㜵㌹扤搱愸㉥㡣㕢摣摥㌲戳愱㔹㉢愰㤰昳搲㌲改换㘰搲㤷㤹㔷攸ぢ㜳㤸て㈴㤷ㄹ慢㘵㠱摥摡搰扥戰愹㈱㔷捤ち㜳㜶晥㈷收㉡㜶晥㑡挰㔴て㜵㉣㜱㕦昲㌷㉦扣㘳㜳㡦㐶㤶っ搱㜱昳㘳㐶㤷㡢〰晥㠹㕦㤹㉥㠲〳㡦㝣㐱搱㝥㐰戴㉡㍣㘱戰㜶㥥㉦攴愵㔸㔸扥㔸〱㡢㍣㌸㠹扦㔱㠰愷昶㈳愴㕣攰戳昲ㄵㄴ㕤收ㄲ昴㠲㈰㌸愳㐵捦㑦搲㜳昸㐶㔶㉦敢晢㔸搵搸戴㍣搴戴㠶㤸摤㌱〱〹㐳㐸㐴㕡搲㤰㌷㕡慢㘹愸挳昷捤㉡㤹ㄷㄲ㌰户㈱慥㜳㔷㤴㔵㔵昵慥昶敢㙢慡㡡㌵摣扡㘶敥晣㍥摢㔴㑦晣捦昶㑥敦挹戵つ〶㉢㔰㙡晦挱戲昶ㄳ搷改㔵㔴戹㍥㉥挱捦ㄴ晣㠲愲敡㌵㌴扡户㑤㜱愲〵搲㌱㌴㠸㉡攵㌷㤹㤸〲㔲㡤㜴〹㤹㍢㔲㈵㔷愴户㈳攷㈳㘰愶㝢㔴慢慦㐷〵敡㌰换㡤㝣搰㍣扥㌲户㠴㥢愳扣扣ㄲ㥢㍡攰捥㤷昳㜴㡢㘰㑤㜵㠶㑣〶ㄱ摢㘲〸〱收つ昶收捥㠲昸昵晣㍡搰换戰攲㕡昶㉦昸㑦㍥㠲㐱慤㥣〴㠲攲㉤㤴㙡挵〳戴〴戹搵㌴㈰挷㜹㉦ㄴ攲ㅦ愸昲攵ㅦ㡢敡挵㑡㝣㠴ㅡ㕦戰㜰㌶て㙣攴挳㜵㌰ㄴㅦ挳捡〳愲ㄶ㘰㤰㑦戰挴攳㡣㍤敦慡㘱敤㝥摥㝤㐶て㍣㌵㝥户㔰捤㍢戱〱ㄶ㌵㘴㜶㙦㙤㑣㙥㔲慤㌷㠵晦昴ㄷ昴愱愰㉦〵㥦㐳挰つㅡ攸㠷㥡つ㡡㕦㍢昲〱ㄵ㠲〶愰扥㜶〴㥤㑦㑢㜰ㄳ㤴摡㈶っ扡㈹㠳晥〷㔵㌷愸㥦㘱敢〶ㄴ户㠹〴戵ㄹ㠳㜰㉤㡢㐰㙤づ㙢昷愰捡攱㈶㐱㙤㈱㠳㤸ㄵ挱搴〳ㅦ㔰㕢㐲愳㙤㐵㈱搳ㄲ㝣〴〳㈹ㄸ㐴〱㌳ㄵ㈴愸慤㔱戳㐱昱ㅢ㔲㍥愰戶㠵〶愰㤸慤愰㠲㍡㘶搴㜶っ㍡㤸㐱㤹㔹攰〶挵㜴〲〹㉡㌰〴㤲㡤㝤挹ㄵ㑣㐰㤰昰㠶㌲㌰㌳ㄱ㡡攰つ㠷戵㝢㜸捣㔸挰ㅦ扥㉦挷㈰㔸㤰㑦愶㉤愸搵㜰捣戲摦㐱愳㙤㑦㈱㔳ㅡ㝣〴㍢㔰戰㈳〵捣㜲㤰昰㜶㐲捤㠶挷敦㜷昹挰ㅢ〵つ攰㙤攷〸敡㠰户㌳㠳㡥㘶㔰㘶㈵戸攱㌱ㄵ挱㥣㘵㠴㈷ㅦ敥摤㤱㠹ちㄲ㔴㤸㐱㤸戱㔰〴㉡ち㙢昷愰㤸搹㠰㍦㥣敡㘴㄰㉣挸㈷搳ㅢ㝣㌸挴愱搱ㄲㄴ㌲昵挱㐷㤰愴㈰㐵〱戳㈱㈴愸㌴㙡㌶㈸㝥ㄳ捤〷搴慥搰〰ㄴ㌳㈲㔴㔰〷愸摤ㄸ㜴㜷〶㘵昶㠲ㅢ搴㔸搸捣㔹㌶〶㤲㡤㥥㘵攳攰㈶攱敤挱挰攳㔱㉢㠲㌷ㄶ搶敥攱㌱㉢〲㝦㐸㤹㘰㄰〵㡦愹ㄱ㙡㌵ㅣ戳㙣㍣㌴摡〴ち㤹㌶攱㈳愸愵㘰㈲〵捣愴㤰昰㈶愱㘶挳攳ㄷ改㝣攰㑤㠱〶昰㤸㑤愱㠲㍡攰㑤㘵搰㘹っ捡捣〷㌷㍣愶㍢㜴㌳换㤸っ㈱㐱捤㘰㄰㘶㐵ㄴ㠱㥡〵㙢昷愰㤸㍤㠱㍦㝣〹㡦㐱ㄴ㈸愶㔰愸㈱㍢㐰敤〵㡤戶㌷㠵㑣慦昰ㄱ捣愱愰㡥〲㘶㕣㐸㔰㜳㔱戳㐱昱㉢㝦㍥愰昶㠱〶愰㜴㐷㔰〷愸昹っ晡㝢〶㘵㠶㠴ㅢㄴ搳㈲捣㔹戶㉦㈴ㅢ㍤换㤸㐸㈱攱敤挷挰捣愸㈸㠲㜷〰慣摤挳㘳收〵晥昰㈵㍥〶㔱昰㤸㝥攱挳收㈰㘸戴㝡ち㤹㥡攱㈳㌸㤸〲㥤〲㘶㙢㐸㜸㔹搴㙣㜸晣挶愲て扣㍣㌴㠰挷㡣つㄵ搴〱捦㘰搰〲㠳ㅥ〳㠱ㅢ摥㜱戰㜵㌳换㤸㜰㈱㐱㉤㘴㄰㘶㕥ㄴ㠱㍡〴搶敥㐱㌱㐳〳㝦昸扥ㅦ㠳㈸㔰㑣搳㔰㐳㜶捣戲㐶㘸戴㈶ち㤹挲攱㈳㘸愶愰㠵〲㘶㜵㐸㔰㠷愲㘶㠳攲㜷㉢㝤㐰戵㐲〳㔰捣散㔰㐱攷搳㘲扥戵㘸㘳㔰晥ㄶ㠳㘰ㄶ㠶ㅢㄴ㔳㉦扡〱挵挴っ〹㙡〹㠳㌰㐳愳〸搴㌲㔸扢〷挵㑣づ晣攱扣㍤㠳㈸㔰㑣攷㔰㐳㜶㠰㍡ㅣㅡ敤〸ち㤹敡攱㈳㌸㤲㠲愳㈸戸ㄴ〲〹敡㘸搴㙣㔰晣ㄶ愸て愸㘳愰〱㈸㘶㠰愸愰㡥ㄹ㜵㉣㠳ㅥ挷愰捣搶㜰㠳㘲㡡㐶㌷愰㤸挰㈱㐱慤㘲㄰㘶㜲ㄴ㠱㍡〱搶敥㐱㌱攳〳㝦昸㈲㈱㠳㈸㔰㑣晢㔰㐳㜶㠰晡〳㌴摡㐹ㄴ㌲㈵挴㐷㜰㌲〵慢㈹㘰㤶㠸〴㜵ち㙡㌶㈸㝥㕦搵〷搴㘹搰〰ㄴ㌳㐵㔴㔰〷愸搳ㄹ昴っ〶㘵㔶㠷ㅢㄴ㔳㌹㑣㔰㈵摦搵㌳搱㐳㠲㍡㡢㐱㤸昱㔱〴敡ㅣ㔸扢〷挵捣㄰晣攱㑢㠷っ愲㐰㌱㍤㐴つ搹〱敡㡦搰㘸攷㔱挸搴ㄱㅦ挱㥦㈸㌸㥦〲㘶㤳㐸㔰ㄷ愰搶〹捡晦ㄸ㜵ㄱ㌴〰挵㡣ㄲㄵ搴〱敡㘲〶扤㠴㐱㤹晤攱〶挵㤴てㄳㄴ摦㐶挸㐷ㄴ愵攳㕣㤰㘰㐲㠸〴㜵ㄹ㠳㌰㌳愴〸搴ㄵ戰㜶て㡡ㄹ㈴昸挳㌷ㄴㄹ〴ぢ昲昹㌶㑡㌵㘴〷愸㉢愱搱搶㔲昸㡥扦攰㉡ち慥愶攰㕤〸㈴愸㍦愳㘶㠳攲户㠰㝤㘶搴㌵搰〰ㄴ㌳㑦㔴慦づ㔰搷㌲攸㜵っ捡㉣ㄱ㌷㈸愶㠶㜴㌳愳㤸㌸㈲㐱摤挰㈰捣㈰㈹〲㜵ㄳ慣摤㠳㘲愶〹晥昰㙤㐶〶㔱愰㤸㙥愲㠶散〰㜵ぢ㌴摡慤ㄴ㌲ㄵ挵㐷㜰ㅢ〵户㔳挰散ㄴ〹敡づ搴㙣㔰晣挲戲て愸扢愰〱㈸㘶愸愸愰づ㔰㜷㌳攸㍤っ㕡㠹戱戸㐱㌱㠵挴〴㔵昲ㅤ㍣ㄳ㑣㈴愸晢ㄸ㠴㤹㈶㐵愰ㅥ㠰戵㝢㔰捣㐸挱昸昰搵㐷〶㔱愰㤸㤶愲㠶㡣㐵昵㠱晡晦愰搱ㅥ愲㤰㈹㉢㍥㠲㠷㈹㔸㐷〱戳㔸㈴愸㐷㔰戳㐱昱慢搵㍥愰ㅥ㠳〶愰㤸挹愲㠲㍡㐰㍤捥愰㑦㌰㈸戳㑥摣愰㤸㙡搲つ㈸㈶愲㐸㔰㑦㌱〸㌳㔲㡡㐰㍤〳㙢昷愰㤸戹㈲㐱㍤换㈰ち搴㄰㔸搵㤰戱愸㐰㍤〷㡤昶㍣㠵㑣㙤昱ㄱ晣㤵㠲ㄷ㈸㘰戶㡢〴昵㈲㙡㌶㈸㝥〹摣〷搴㑢搰〰ㄴ㌳㕥㔴㔰〷愸㤷ㄹ昴㙦っ捡散ㄴ㌷㈸愶愴㜴戳敢㌱㘱㐵㠲㝡㤵㐱㤸戹㔲〴敡㜵㔸扢〷㤵㠴㥢〴昵〶㠳㈸㔰㑣㜳㔱㐳挶愲〲昵㈶㌴摡㕢ㄴ愶晤〵㝦愷攰㙤ち㤸ㄵ㈳㐱扤㠳㥡つ㡡摦㔷昷〱昵ㅥ㌴〰挵捣ㄸ搵慢〳㔴〷㠳扥捦愰捣㘲㜱㠳㘲敡㑡㌷愰㤸搸㈲㐱晤㠳㐱㤸攱㔲〴敡㈳㔸扢〷挵㑣ㄸ〹敡㘳〶㔱愰㤸づ愳㠶㡣㐵〵敡ㄳ㘸戴㑦㈹㘴慡㡣㡦攰㌳ち㌶㔰挰散ㄹ〹敡㥦愸搹愰昸搵㝡ㅦ㔰㕦㐰〳㔰捣愰㔱㐱ㅤ愰扥㘴搰慦ㄸ㤴搹㉥㙥㔰㑣㜱改〶ㄴㄳ㘰㈴愸㙦ㄸ攴㘰搴㡡㐰㝤〷㙢昷愰㤸㌱㈳㐱㝤捦㈰ちㄴ搳㘶搴㤰戱愸㐰晤ぢㅡ敤摦ㄴ收晤〵㍦㔰昰㈳〵〶〴ㄲ搴㝦㔰戳㐱昱㔷〰㝣㐰晤っつ㐰㌱搳㐶昵敡〰昵ぢ㠳㤶攱昴扤㘰㔶㡣ㅢㄴ㔳㘱扡㌹㐶㌱㔱㐶㠲挲ㄹ摥㌲戱〴戵㈲㔰昸敡散㐶㠰㕡〶㌷〹慡㡡㐱ㄴ㈸愶搷愸㈱㘳㔱㠱ち㐰愳昵愲㤰愹㌷㍥㠲㙡ち昸昳㙤㠲搹㌸ㄲ㔴㄰㌵ㅢㄴ㝦慦挰〷㔴ㅦ㘸〰㡡ㄹ㌹㉡愸〳㔴㕦〶敤挷愰捣㥥㜱㠳㘲捡㡣〹慡攴晢㈸㈶搴㐸㔰㈱〶㘱㘶㑤ㄱ愸㑤㘱敤㝥㐶㌱〳㐷㠲敡捦㈰ちㄴ搳㜰搴㤰戱愸㐰㙤〶㡤㌶㠰㐲愶攸昸〸㌶愷㘰ぢち㤸戵㈳㐱㙤㠹㥡つ㡡㍦慤攰〳㙡㈰㌴〰挵捣ㅤㄵ搴〱㙡㄰㠳㙥捤愰捣戲㜱㠳扡っ戶㙥㐰㕤づ㠹〴戵㉤㠳㌰〳愷〸搴㘰㔸扢〷挵㑣ㅤ〹㙡〸㠳㈸㔰㙢㘱㔵㐳挶愲〲㌵ㄴㅡ㙤ㄸ㠵㑣攵昱ㄱっ愷㘰〴〵捣敥㤱愰㝥㠷㥡つ㡡扦〲攱〳㙡〷㘸〰㡡ㄹ㍥㉡愸〳搴㡥っ扡ㄳ㠳㌲ㅢ挷つ敡づ搸扡㌹㐶㌱㐱㐷㠲ㅡ挵㈰㜷愱㔶〴㙡㌴慣摤㠳㘲㐶㡦〴戵ぢ㠳㈸㔰㑣敢㔱㐳挶愲〲ㄵ㠶㐶㡢㔰挸㤴ㅦㅦ㐱㤴㠲ㄸ〵捣〲㤲愰攲愸搹愰昸㠳ㄵ㍥愰㤲搰〰搴㐳㡥愰づ㔰㈹〶㑤㌳㈸戳㜶摣愰㤸慡搳捤㌱㡡㠹㍣ㄲ搴慥っ挲㡣㥥㈲㔰扢挳摡㍤㈸㘶晥㐸㔰㘳ㄸ㐴㠱㘲晡㡦て㠷㍤愰搱昶愴㤰愹㐱㍥㠲戱ㄴ㡣愳㠰搹㐲ㄲ搴㜸搴㙣㔰晣㘹つㅦ㔰戵搰〰ㄴ㌳㠶㔴㔰〷愸㠹っ㍡㠹㐱摦㠱挰つ㡡㈹㍤摤散㝡㑣昸㤱愰愶㌰〸㌳㝦㡡㐰㑤㠳戵㝢㔰捣㄰㤲愰愶㌳㠸〲挵㌴㈱㌵㘴㉣慡ㄹ㌵〳ㅡ㙤㈶㠵㑣㈱昲ㄱ捣愲㘰㌶〵捣㉡㤲愰昶㐲捤〶挵㕦〱昱〱㌵〷ㅡ㠰㘲㘶㤱ち敡〰㔵挷愰㜳ㄹ㤴㜹〸㜲戰昳㔸戳〶㕢挵㙢挹敥㑢愴㥥换搷戲㠷〲㉦㘴搷戵㉦㙦㐴昲〰ㄷ㜹挹搴㕣攲挵摦愰戴攱㐲㙥㑢㉢㉥㔰㔵扡㝦搰挰昶㝤ㅥㅤ昷摥捣昵㘳ㄱ搲㡤㉤扣㑥㕥㜵捤㡦摥ㅦ㐴戰晤㌹昰捥㙦㡥搳㠷㡦挰㝣っ㜱戳㤹つ戹搶㤶戶㤶㐲晢攰㍡㈴挶っ收㡦㙦ㄴ捡捡挲攳慡晥㡣㠸扥㝤㜲挵㉡㥢昹ㄳ㤵㑢昸㘵昴攰愲收㤶愵捤㜲㌴㔵㙤晣つㄲ挹慢㔷㉦㜶ㄳ㘴㍦㝣っ〳扣㄰慦愹搳㔹摢ㄷ㘵摦㡡㄰㉦㑡攳慦㉣戰ㅦ敡㈳㈶㡣㥦㌰愷㍥ㄱ㑦攵搲㌱㍤㤱搵昱㠳㝡搹㑣㍣㤳ち愷㜳戱㠸ㅥ捥㈵㡤㐸㌸㤱づ散㙦㑢搳㔱㍤慡㠷㤳搹㜴㍡㤶㡡攷搳昱慣ㄱ捤ㄷ㌲㈸搲ㄱ㍤ㅡ搱ㄳ㈱㕥敥㘶㜸敤〰昸㘸〷愲〸昱㉡户㌴ㅤ㐴㔳㍤㑤扣收㉤㑤ㄴ㐸㘹㔵㌹摥昴㙣散愵㘸㌸㤵㠹慣挸㠹扣㌰㉡㝢昵ㄲ㈳㕣扦慥攱戹㠴㙤晦㍣㐱㈰挰㉢搸㔵㤷〰昳挶㌹ㄵ㙦㐵㍡昳慤㥢㤶攳戸昳㈸㠲愱ちㄸ㌸愰㠰㠱戲摦㠴昱昵㡥㑣㥣㐰〱戶㍥戰挹㑢昴昸搹搲戶挰〲㔸㌶㠱愵昸㘷㐸〳ぢ㘱摥ㄴ㘶㝣攷㕥㝤ぢ㥦搳㌶㔴㘹㐵搷㠶戰摢愱㉣ㄶ㐱慡㜵㘰㐹〴搰㈸㌷㝣ㄳ㑣㕣㐰ㅤㅦ摥㔱㜲㘷ㄱ㘷㘱㉤㌹㐵㘱挴㌷㐹㈱攱ㄴㄳ㘷挰挲㘹㔶㍣㑤㌴㌸㔱愱ㅤ㠶ㄲ搳㈴㠸㍡户㔰愰ㄵ㜵㜳㥡攴搲㜹㈳㤳㡦㠶ㄳㄹ㍤ㅥ㑦㘵㤲㝡㍡㥣㡣挵愲㠹㘴㉡㥢捤㈷㜳戱㐰㥢㉤㡤㈷攳挹㜴ㄸ扦㑥ㄹ㡢㘵攳㜹㈳㥣㡤ㄴ㜴㈳㤷㡤挰㌹㥡挹挵昴㔰㙦㉢扣搶づㅦ㙤㌱㡡㔰ㅦ㘵敡㥣㈶㝤㤵㠹〲㈹ㄵ㈱㥡昰ㄴ㈷㘰ㄵ戸ㄹ戱㡣㜳挲㙣㍦ㄲ㐵㌰戴〹っ㔸挰㡦敦搱㐶晥ㅡ㌷㡣㐶敥愱㑤㔵㘳〷ㄵ㍢戲搸㠱挵㉡㌴㡡捤搰㈸㘹ㅥ捦ㅡ捣昲戹㌹慣㤲收攱攸捣㑢㜳ㄹ慣㕥㥡㕢愸㝥㑥㐲㈸搰摣ㄲ㜵㐹昳㘴搴㑤㥡戱㔴㑥㡦愶昵㐲㈲ㅢ㑥挵昹㥢挰㌱㈳ㅦ捤改昹㑣㉥㤳〵改㜸㘰戵㉤捤㈵愳㠵㜸㉡ㄲ㉦㠴搳搱㜸㉥㔷搰㌳㌹㍤㤷㑣㈷㌲㠹〴㤴挹㐲㘸㉢㉢扣㜶ち㝣戴㔳㔱㠴〶㉡㔳㈷捤㐱捡㘴慢挴戶㌴攱㈹㥡㥤㌴捦㘶㤴㜳㔰〴㐳摢愱ㄱぢㄶ㐳㐹㤳㈰㈵摣搰㘰搵戸ぢㄵ㘱ㄶㄷ戲戱㠳散㠶㌲㉣㑤ㄷ挳㘴搳ㅣづ慢愴㤹昵愵㜹戰㉦㑤㕥㌸㤷㠳戸ㅣ㈵㘸晥づ㜵㐹昳ち搴㑤㥡㤱㘸㉡㕥挸愷攲搹㐲㌸ㅦ㡦㐴挲改㜸㍥㠳㈳ㄲ㡥㔰㘸〹㈷戲㠱㌵戶搴㠸㈴昲搹㜴㈶慦敢愹㈴愶㜱㔴㉦愴戲㐹捣㑥㍤ㄱ捤挵㡤㐴㌴挴换敦っ慦㕤〹ㅦ㙤㉤㡡搰づ捡㜴ㄵ㑤㔷搳戴愳㌲搹㉡㌱㡡㈶㍣挵㍥㑥㥡搷搲攵㍡ㄴ挱搰捥㘸挴㠲㍦捤搱慡㌱㐹㐵㡡挵慤㜴敤挰㤲〸㌳㉣㑤户挳㘴搳㡣挲㉡㘹㑥昳愵㌹挵㤷㈶慦慥换㐱摣㡤ㄲ㌴攳愸㑢㥡昷愰㙥搲搴㌱㈳戳㠹っ㝥愴㍡㠳㥦㤹搵㤳攰㤳〸㘷〰慤㘰攴昲昹㠴ㄱ戸搷㤶㐶㜳㤱㑣㈴慣㠷搳挹㜴㍡㥥捣ㄶ戲搸扤戳㐹ㅣ㈱戲改㝣っ㉦㈲㈱㕥愳㤷㌴敦㠳㡦㜶㍦㡡㔰㔲㤹㍡㘹愶㤴㠹〲㡤㔲戱㉢㑤㜸㡡㍤㥣㌴搷戱晤ㄱㄴ挱搰㙥㘸挴㠲㍦捤摤㔵攳ㄸ㉡昶㘰昱㌴㕤㍢戰㈴昶㘰㔸㥡㥥㠵挹愶㌹ㄶ㔶㐹㌳敡㑢㌳散㑢㜳㥣敡攷〵㠴〲捤昱愸㑢㥡㉦愲㙥搲捣㈶㈲搹㑣㈶㤷〵愷㕣㍣㤶㑦㤱㘵ち㈴㡤㜰㉣㤷㡤攳戸戹摥㤶收愳㌱散晥改㐲㌸㤵㡦挷㜱㘰挸敡㐶㈲㥤㉥攰挵㌵愳ㄷ戲搱㘸㘸㠲ㄵ㕥㝢〹㍥摡换㈸㐲戵捡昴㌷㥡㕥愱㠹㔷敥㈵㜳ち愴㔴㑣愱〹㑦昱㍢㈷捤㌷搸晥㈶㡡㘰㘸㉡ㅡ戱攰㑦㜳㥡㙡慣愵㘲㈲㡢づ扡㜶㘰㐹捣㘰㔸㥡㍥㠰挹愶㌹ぢ㔶㐹㜳愰㉦捤㉤㝤㘹昲㥡扣ㅣ挴挷㈸㐱㜳㉦搴㈵捤㑦㔰户昶昴㐲㍥㥡捦ㄷ㈲㌸晥㐵攲㌸㉥敡㈹㍤㥡挱㑥㥥㌰㌲㝡㈶㥥捤〶㍥敤㤴挶㌲㝡づ〷搵㈸㜶昰㜸㈱ㅥ㑢㈷㌰㐱攳㠶慥㜳㘲㐷攳搱搰摥㔶㜸敤㌳昸㘸ㅢ㔰㠴收㈸㔳攷摣攴攵㝤㐹搳㔶㠹㝤㘸挲㔳昴㜳搲晣㥡㔱扥㐱ㄱっ捤㐷㈳ㄶ晣㘹晥㕥㌵㑥愷㘲〶㡢ㅦ改摡㠱㈵戱ㅦ挳搲昴ㄳ㑣㌶捤〳㘰㤵㌴换㝤㘹㤶昹搲㍣㔰昵㈳慡㈴捤㠳㔰㤷㌴换㔱㌷㘹㐶㤳㜱㈳㤷〹㘷㌳㌸㘰挶㌳昸挵敦㙣慣㄰㡥㐶㤲㤱㜴捡㠸㠵㤳㠹㐰㠵㉤㡤㠴㈳㝡っ㥡㜸㍡愵挷㤳㜹ㅥㄶ挲戹㔸㍣㤲挹㐶㈲㠹㠴ㅥて搵㕢攱戵㑡昸㘸㔵㈸㐲〷㉢㔳攷慢㤰慥㑣ㄴ㐸愹挸搳㠴愷昸敥〷挷㙢㝡㙦戶昷㐱ㄱっ昱㥡㝥㐹㥡〵搵㌸㠷搴敡㔸昴愷㙢〷㘹㉥㘴㔸㥡〶挰挴〵搴㤱㔶㠱㔲搲晣〴ㅤ㝡㕦搳㍦㠲搵晢㥡扥〸㑥㜲㄰㕢㈱ㄴ收㘶㈳敡㤲收㐰搴㉤㥡㐶㌶㤲捤㘶昱捡㥥㌵攲戹㑣㕡㡦㐵㘲㤱愴ㅥ㑥挴ち㌹ㅣ㔳搳㠱㐱戶㌴㥢挷慣㑤㈶㡤㤴㠱搷晡㜸ㄶ敦㤶昲昱㝣っ㍦户㙥ㄸ㐹ㅣ㜹愳愱㈶㉢扣戶㌵㝣戴㙤㔰㠴㥡㤵愹㜳㙥㌲㈹㐰捥㑤ち愴㔴戴搲㠴愷昸扢㤳收㌰戶て㐷ㄱっ昱挲扦㕣ㄱ扦㜷㐸敤慡戱㠳搴昸〳ㄳ摡扥㉣㐶挱㔵㉣㘱㔸搶㜶㘶つぢ昲戹っ㔶㐹昳㐵㕦㥡㝦昵愵戹㕣昵ㄳ㐱㈸搰㍣ㅣ㜵㐹㌳㡡扡戵愷㘷愳戸愹㐲㍡㤹㡡㘵昱㉡㠴㜷㡤昱㘸㌸㕣㐸愷㘲㍡收㘰㉣㥤づ挴㙣㘹㈱愱愷㌳㈹㍤㘷愴ㄲ㤸挶昱㐸搶〸愷㜴㙣㠶戸㡥〹ㅤ捥挴㐲㐷㔸攱戵㌸㝣戴〴㡡搰㤱捡搴㐹昳㈸㘵愲㐰㑡挵㌱㌴攱㈹ㅥ㜳搲摣㡤敤扢愳〸㠶㡥㐵㘳挹戹㜹㥣㙡㍣㤸搴㜴ㄶㄳ攸摡㐱㜶慢ㄸ㤶愶㠹㌰搹㌴㑦㠰㔵搲扣挷㤷收㕤扥㌴㤹ㄳ㈰〷㌱ㄵ愱㐰昳て愸㑢㥡搳㔰㌷㘹ㅡ㝡㌴㤱〲搱㔸ㄴ㌳㌱㥢搲㌹㌷昳戱㐲ㅡ㜳戵㔰㠸挵㔳㠱改戶ㄴ户愷㐸攳㍤㔲〱〷㠱㘸㕣㡦㐴㌲㠵㝣㍥ㅢ㑥㘰ㅢ㘰㐳ㄴ攲戹搰㐹㔶㜸㙤〶㝣戴㤹㈸㐲㈷㉢㔳㈷捤搵捡㘴慢挴㘹㌴攱㈹㙥㜰搲慣㘳㤴戹㈸㠲㈱愶㄰㤴愴㜹㠶㙡㕣㐰㙡ぢ㔹散㑦搷づ搲㍣㡢㘱㘹㍡㄰㈶㥢收㌹戰㑡㥡㔷昸搲扣捣㤷㈶ㄳ〷攴㈰㜴㠴〲捤㍦愲㉥㘹㘶㔱㌷㘹挶っ㈳㤶㠹㐶ぢ搱㡣㔱挰㙤ㄴ㤲昸㕣㥣搰ぢ挹㐲㌸㥣挶敢㜷愴㄰挸搹㔲㍤ㄷ捥攴ち㤹㔸㍥㤹㐹挴㜳㝡㍡㡢挹㕡挰㘷愸㈴㌶㐴捡㐸㠶㐳攷㔹攱戵㍣㝣㌴〳㐵攸㑦捡搴㜹摣㍣㕦㤹㙣㤵戸㠸㈶㍣挵ㅦ㥤㌴ㄷ㌱㑡㈳㡡㘰攸㘲㌴㤶愴㜹㠹㙡攴搷㑤攴㡦㠵㙢㙤㜴敤㈰捤换ㄸ㤶昶挵㌰搹㌴慦㠰㔵搲㍣搹㤷收ㅦ㝣㘹慥㔱晤㉣㐷㈸搰扣ㄲ㜵㐹昳㜰搴㑤㥡戹㕣〴㌸㜳搱㜴㉡㤷攳〷㥣っ捥㐷愴昳㜸㈳㥦㌵㜲㘹扣㜹ちㅣ㘱㑢昵㠲㥥㡡㐴㡣㐸㉡ㄱ㑦挷㡤扣㤱捤㘶昲㜱扣〹㑤昰慤愹㕥挸㠵㤸愳挰昰摡㤱昰搱㡥㐲ㄱ扡㑡㤹㍡摦㈱㌱㔱愱㔸㈵慥愱〹㑦㜱戴㤳收㑡㐶㔹㠵㈲ㄸ扡ㄶ㡤㈵㘹㕥愷ㅡㄷ戳敦㈵㉣㔶搳戵〳㑢攲〶㠶愵改㔴㤸㙣㥡㌷挱㉡㘹戶晡搲㍣搴㤷收捤慡㥦㌳ㄱち㌴㙦㐱㕤搲㍣ぢ㜵㤳㈶㍦㡥愷戲㤸㘹戸㌹㐴㕣㉦挴搲㜸捤捥愶㘳戰ㄶ戲昱㑣㈲ㅦ㌸摢㤶㐶昰㌱扥㤰捥㘷㌰㉦昳昱㘴㌸㤲攵晤ㄳ㈲愹㙣扣㤰㌴㜰昳㠸㘸㠸㠹っ㤲搳㌹昰搱捥㐵ㄱ扡㑤㤹㍡攷㈶戳ㄹ㡡㔵攲㉥㥡昰ㄴ〵㈷捤ぢㄹ攵㈲ㄴ挱搰摤㘸㉣㐹昳ㅥ搵挸㕦〹㤱㍦收慥慤愱㙢〷㘹摥挷戰戴慦㠵挹愶昹〰慣㤲收㝥扥㌴㝦敦㑢昳㐱搵捦㕦㄰ち㌴晦て㜵㐹昳ㅡ搴㑤㥡戸㤹㠴㤱㠸㈴㘲㔱扣㠷〷㤶㔴㌶㙣㈴㜳ㄱ㝣㈲㑦攲つ扤㤱㌶〲搷摡搲㐲〶㙦昵搳㤱㘸㌴ㅢ搱攳㤸捦昸昰㤹㌰愲㠹㐲づ㥦㠵愲㜸㈱ち㍤㘴㠵搷慥㠳㡦㜶㍤㡡搰挳捡搴㜹摣㕣愷㑣戶㑡㍣㐶ㄳ㥥㘲㤶㤳收慤㡣㜲ㅢ㡡㘰㠸㘹つ㈵㘹㍥愱ㅡ㔷㤲摡㉡ㄶ昷搲戵㠳㌴㥦㐲愳愴㜹㍦㑣㌶捤㘷㘰㤵㌴挷晢搲ㅣ敢㑢昳㔹㌸挹㐱㍣㠴㔰愰昹ㅣ敡㤲收挳愸㥢㌴㈳改㐴慥㠰ㅢ㤴愴㈲戱㑣ㅣ㥦㜲㌲戱っ摥昸㐴ㄳ㝣捤捥㈶㘳㝡㘰㥤㉤㌵昰ㅥ㉡㥡搵㜱㜰挵换㔳㍡㠷㡦昶戸㕤㡤㥥㠹攰ㅤ㐰㈶㥣㌴昲㈱愶㐴挸㔹昷〸㝣戴㐷㔱㠴晥慡㑣㥤㌴㕦㔰㈶㕢㈵㕥愲〹㑦㤱㜴搲㝣㥡㔱㥥㐱ㄱっ㌱昷愱㈴捤扦愹挶㤳〹㜲㌵㡢昵㜴敤㈰捤㔷ㄹ㤶愶㤷㘱戲㘹扥づ慢愴戹㤳㉦捤ㅤ㝣㘹扥愱晡㜹つ愱㐰昳㑤搴㈵捤搷㔱㌷㘹ㄶㄲ㐶〲㉦捤㌱摣ち㈶ㄱ㡦昲〳㑥㍥ㄵつ㘷㘳昹㐴㈶㤳㡦㈵㡤挰ㅢ戶㌴㤷㡡㈴㘳㠵㔸っ㙦㤲昰昲㡥㥦㌷て攳戴ㄳ㍥㐹㐵昰㐱ㅦ挷㠵㐸攸㉤㉢扣昶㈶㝣戴户㔰㠴晥慥㑣㥤㝢晡摢捡㐴㠱㤴㡡昷㘸挲㔳㙣敢愴搹挱昶昷㔱〴㐳ㅤ㘸㉣㐹昳㝤搵挸ㅦ㐳㤱户づ搰㍥愵㙢〷㘹晥㠳㘱㘹摦〰㤳㑤昳㈳㔸㈵捤㑤㝤㘹㠶㝣㘹㝥慣晡昹ㄲ愱㐰昳ㄳ搴㈵捤慦㔰户昶昴㙣㉡㥤づ敢搹㝣ㄸ㜳㌳捦户㤴戹㘴搶㌰㜰㐰挴㘹㜰㥣〲〹㝣㙤㑢昳ㄱ㥣摡捣收ㄳ昱㐴搸挰㥢昷㈸㡥㥢搹㐲㔲挷挱㌴㥦㐸挵㜲愹搰愷㔶㜸敤ㅢ昸㘸摦愲〸㝤愶㑣㥤㌴㌷㈸ㄳ〵㔲㉡扥愰〹㑦ㄱ㜰搲晣㤱敤晦㐱ㄱっ㝤㠹挶㤲㌴扦㔲㡤晣㘵ㄵ㜹㉢〴慤〲㤷㔸㑣㥡摦㌰㉣敤㔵㌰搹㌴扦㠳㔵搲晣攱摦㝥㥦㠵晥〵慢昷戳搰昷慡ㅦ摥㠶つ㌴晦㠵扡愴ㄹ㐴摤愴㠹㜳㐰搱㐸㍥㥢㑡〰ち㑥㘵攰晣㘶㌶ㄹ捥㈷㌱㔵㜱㍡ㄸ㥦㜰〲扤㙤㘹㈶ㅣ捥ㄶ昴〸㍥㈴ㄹ挹㌸捥㠳㘶戳ㄱ㝣挲捦攸戸戳㔱扣㤰㉢ㄴ㐲晦戶挲㙢㝤攰愳昵㐵ㄱ晡㐱㤹㍡㘹晥愸㑣ㄴ㐸愹昸㤹㈶㍣挵㍦戱ㅡ昶搹攲晥㙣摦っ㐵㌰昴ぢㅡ㑢搲㘴㡢㙣扣㤴搴㉥㘳㌱㠸慥ㅤ㔸ㄲ㌲戵㠲愶㙤㘰戲㘹㔶㐲㉦㘹扥攷㑢昳ㅤ㕦㥡㔵慡㥦㈱〸〵㥡〱搴㈵捤愱愸㥢㌴挳㍡捥愸攵昱愱㈶㡤㜷敦㌸攳挶㜳㐳搹愸㠱㔷㈴摣㑣づ攷㤵〲挳㙣㈹捥挵愷㘲㌸㤱㤹㐸攰ㄳ㔳搸挸㘴㤲昸ㄸ愵挷㔲昹㐴㈲㡢㐳㙥㉥搴换ち慦つ㠷㡦㌶〲㐵愸㕡㤹㍡㡦㥢捣搵攰㈰㍡㔵愲て㑤愴昹㌷㈷捤㤱㡣㌲ち㐵㌰搴ㄷ〲晣昹㥦昵㘰㥥㠶㙣扣㡡ち晥㕥㡢ㄶ愳慢愴㈹昳㉦㘸㑡挰㘴搳摣ㄴ㝡㐹昳㈹㕦㥡㑦昸搲散慦晡挹㈰ㄴ㘸㙥㠶扡愴戹㉢敡㈶捤㜸㍡㠹昷敥戸㠷㔴㌲ㄱ㡥攳昴㕡㕡㑦攳㘴〷摥晦挴㤳戹㥣ㅥ换〵㜶戳愵㔹扣㐵挲㑢㜸㍥㡣㕤㍥㥥搷昳㔹㝣戴挴㡤晢挲挹㜴㉥㔵㐸㐴昵搰〰㉢扣戶㍢㝣戴㌱㈸㐲㑣攱㤰攸㍡摦㙦㙥愱㑣戶㑡㌰㘳㐳搲㝣挰㐹㜳〲愳搴愲〸㠶〶㐱㠰㍦㝦㥡㕢慢㐶晥㠰㡣扣昳㠶㌶㥤慥㤲收戶㘸㤴㝢晡㑣㤸㙣㥡㠳㘱㤵㌴㙦昱愵㜹㤳㉦㑤愶㙡攰て摦㠲㐱㈸搰㘴㕡㠶愴㌹〷㜵㤳㘶㑡挷㘵㈱摤挰㍢昳㐸づ攷摥戳昸㔸㤳㡢攳愴㝡㠱㔷〶㜵㥣摦慣戳愵㘱㍤㕡㈸攰慣㝢慥㤰捤攲㍣ㄲ捥㍡㘵㌲㠹㐸㈴ㄶ捦㐵㜰愶ㄳ攷㤰㠶㔹攱戵戹昰搱收愱〸つ㔷愶㑥㥡㈳㤴㠹〲㈹ㄵ㍢搰挴戹㜹㤵㤳收晥㙣㍦〰㐵㌰挴捣づ晣昹搳㘴挶㠷㙣扣㡤㡡摢㔹攴攸㉡㘹㡥㐲㡢愴㘹挰㘴搳㘴㈶㠷愴㜹㠱㉦捤㍦昹搲㘴㍥㠷散愷〱愱㐰㤳戹ㅢ㤲收㈱愸㥢㌴㡤㍣㕥㠵㘲搱㜴戴㤰挷㍤㈲ぢ戱㉣摥㝦ㄶ攲搱扣㤱挰㠱㌱ㅥ㉢〴ㄶ搹搲㘸㍣㥤捤攳㌴㌲慥㘸攰攵㍦㘶㘴㤲改㝣㉥㥥㡦攸搹㜴ㄶ愷摥搳㈱㘶㠵挸㠹搸〸ㅦ慤〹㐵㈸慡㑣㥤挷捤㤸㌲搹㉡㤱愴㠹㌴㑦㜳搲㙣㘳㤴㜶ㄴ挱㔰ち〲晣昹搳㘴㕡㠸㙣攴㑦摢挸㍢愳㘸㐷搰㔵搲㤴改ㅥ戴ㅦ〵㤳㑤㜳㜷攸㈵捤攳㝣㘹ㅥ攳㑢㜳㡣敡攷㔸㠴〲捤㍤㔰㤷㌴㡦㐳摤愴㤹挹攰㙣㙦㉣㡡ㄳ㐷㤸㘴愹㘴㉣㤳捥挴昱搱㍤㠱㌷㤲㤹㍣㑥扤〵㔶摡搲㔸㍡ㅡ㡤愷戲㌸昳慥㈷㜰㑦㐴〳ㄳ搳㈸㘴昰愱㌲㥡挴㠵㡣㜸㈲挴搴ㄱ㐹㜳ㄵ㝣戴攳㔱㠴挶㉡㔳攷㜱㤳昹㈳㔲㐵㠱㐶愹愸愵㠹㌴㤷㌸㘹慥㘶晢㈹㈸㠲愱㠹㄰攰捦㥦收㈴搵昸㌰ㄵ敢㔸㥣㑤㔷㐹㜳ちㅡ攵摣㍣㤷ㅤ愱㑤㍥㤹ㄳ㈲㘹ㅥ攲㑢㜳愱㉦捤改慡㥦昳ㄱち㌴㘷愰㉥㘹㕥㠰扡㐵㌳ㅢ㡤攳㌸㠹て敡〹〳慦㍣戱㙣戴㤰㐹收㔲㜹㥣㔴挷㡤〷昵㑣攰㐲㕢㥡㌷愲㠵㔸㈴㤲㉢㠴㈳改㌸㉥㜲攲つ㙡ㅥ㙦㌷搳㌸ㅢ㥡捥㘵㈲㤹搰㑣㉢扣㜶ㄱ㝣戴㡢㔱㠴㤸㔶㈲搱㜵敥改㑣㌲㤱㈶ち愴㔴捣愱㠹㌴て㜲搲㕣挳昶㉢㔱〴㐳㜵㄰攰捦㥦收㕣搵挸ㅦ摤㤱㌷慥搱慥愵㉢㘹㠶收愹挶敢㘱敡㕢㔱挵㤴㠹摤㕣戹〵晥㍦戹㌱搲㝤搳㤳㠹戸㠹〹㜳㈵㜱㉦㈴㘳戹昹つ晤捡昲㕤㝦㕤㉣㘶㉦昰〷㍡昸慣㥡㠳戵晥つ㜱㌸㍦㍡戳㔲ㄸ㜱㍢㍣戵ㅢ戱挲㔵〷㘰㜵挳㝥㐳散敡㍥愶㜰㉣ㅢ搰㌴戵つ挹つ戸ㅦ敥摣㤶㜱昶捤㔴㌷㔱㐹て㈳搵扤㌸㐶㜴㕡挶㘵摢昰攳㉥敤㠶㜲㥢摤㙡晢攱摥ㄶ挸㜰㐱挳㐸摥戹㘳㐰㘷捤昱ぢ〷㠳㍡慤㔳㥢摢㜰㤷ㄹ㈳慦㈲戶攱㔷〰㉡换㉢㠴敦㡦㡥㔸户㑤攵㑦ㅡ㌰ㅡ敥㌳㌳㌵㑦〰㠳㝣㝥摦㘱㝣㐳扢晣㝤㤴慤搱㉥㌴愶换〴㙥挶摡〶挶っ慦ㅤㅥ㑦㔵捤挲㠶搸攸㍥㡡戱戳㐷捣㘰晣扥搲慤〸㈸づ㐴㘸戲ㄷ摡晥散攴㜶扢㤳㠴㤸㠶㑥搸ㄱ㘷㔲㔰扢㤳㙡ㅥ戸㤵㐹㌰㥢㠶ㄵ㐶慢挹愱㠲捦〸昸㠱㠶愲挷ㄷ㝢㕡搵戱收晦搵搶晦愱戱㌵㜹攵㜱愰ㄸ㜲搶戸慡㜷㔶㕣晡攵㌵扢㡤戸昸挶㕦慣晦㔷㍣搹戰晢㤰慦㥥扡㘹散㤸㑢㙥㙡㥤昸搰扥㘳挵㈲㜸㡣㐰ㅣ敤㕤ㄶ敦戱攰慥㈳㈶㘲㄰慦攳㈷㈰㍣㌷㠳愸戵ㅡ摣㌷㠳〸㌵㈱ㄲ晥㜰㑤ㄸ攳敤㕢㈱㤸㜸挲ㅤ㑥㡣㠷〷㘷戹㥣㤸て㜲㤵摢㘱㌶〱戵㘲㈹昰㄰㙣搸ちㄳ戰ㄵ挴ㅥ㄰㉡〰㐱㙤ㅤ搵㡢㙤㜵ㅢ搵㡦摡敡㠴搸搵㔲㥢㌸ㅦ㐷㑢捤ㄱ搰昴っ摡㤱捡㘳愳愱慤㠲㠷ㅦ戴〴㠶攳ぢ㉤㙥㌵戸㙦㈰ㄱ㍡ㅥ㤱昰㠷㉢搷ㄸ㍢愰㌱扦㐴㐲㡢挲挳㠶昶㍣㌱㥣㠲㈶ㄳㅡ㤳㑥〲㉦㤸ㄸ㈶て㡦㈷挴攸㈲っ敢愹㍥搵㔶慦愶晡㘵㕢㥤ㄲ㍢㔹㙡㜳挶扥㠲㤶㥡戳愱改ㄹ戴㜳㤴挷㐶㐳扢㄰ㅥ㝥搰㐶㔸㙣㍣㌳㙤戸搵攰扥改㐴攸㘲㐴挲ㅦ捥㙡㘰散㠰挶㌴ㄲ〹㙤㈸㍣㙣㘸㙦ㄳ挳㤵㘸㌲愱㌱户㈴昰慥㠹㘱搲昰㜸㐶㙣㙢㘱㌰攷㑥〷搵㙢㙤昵ㅡ慡㍦㔰敡㐴㐴っ戴搴㈶戴て愹收㝢〴㝢挷㘵づ㠹㥡户㌵搷愲搲㌳㥣搷㈹㡦㔲㌸㙦㍥㘷捦攳㉢㡥㤸㍡昶挷㤹ㅤ晢昷㡤㍤户愷戸ㄵㅥ㝥㌸〷㔸搴㍣㌸㌷戳ㅡ摣户戰〸摤㡥㐸昸挳㔹ㄹ慣ㄵ㜰摥㡤㡡挴戹㈹㍣㙣㥣㥦㜳㤵敦㐳㤳㠹㤳挹㈵㠱㉦㑤㐰戵挳〱愸㕦ㄱ愰慦愹扥摦㔶摦㑢昵户㑡つ昸㐱㑢㙤挲晦ㅥ㉤㌵敢愰改ㄹ戴㐷㤴挷㐶㐳㝢ㅡㅥ㝥搰慡㉣㌶ㅥ㘸㤵㔶㠳晢戶ㄷ愱㘷ㄱ〹㝦戸慣㡦戱〳ㅡ搳㐵㈴戴㜲㜸搸搰㝥㈱㠶㤷搰㘴㐲㝢ㄱ㑢〱摥㡡ㄹ㐷扢愹挳攳㔱昱昳扦㥣㐷扢ち戴㠸㤷㙤昵㝡慡慢㙣㜵㔸晣㘰愹㑤㘸扤愸收㍢㉢㝢づ㌲㔷挴㥥㠳㙦愰搲㌳㥣㙦㉡㡦㔲㌸敦戸㝦晥愸㘵扢摦㌲昶捦㙦昷ㅢ昴挵づぢ挷㡡づ㜸昸攱晣ㄶ〳昵㍤づ㝥㘳㌵戸㙦愲ㄱ晡〰㤱昰㠷㤳㐱㔸㉢攰㘴扥㠸挴昹ㄵ㍣㙣㥣㌵㕣攵捦搰㘴攲㘴ㄲ㐹㘰ㄳㄳ搰ㄴ敥搲晦㉣〲搴㥦敡つ戶晡㔳慡〷㈸㌵㘶散㈷㤶摡摣愵户㐰㑢捤搷搰昴っ摡㌷捡愳ㄴ㌴捦㡥晢㈳㍣晣愰㝤㘰戱昱捣挱昷慤〶昷㡤㌷㐲㍦㈱ㄲ晥㜰捡ち㘳〷㌴㠱愱㑢㘸敦挱挳㠶戶ㅤ㌱㔴愲挹㠴挶㕣㤱挰㄰ㄳ挳っ扥攲晥扤〸挳㌰慡慢㙣㜵〵搵㈳㙣㜵㐲扣㙥愹捤㌹戸㍤㕡㙡㝡㐳㠳扦ㅥ扣㑤改愳㍣㑡㐱昳扣㑤改て㡦ㄱ㕣㔵搷摢㤴㤷㉤㌶ㅥ㘸㉦㔹つ敥㥢㜵㠴〶㈰㤲㠴戶㌳挶づ㘸捣晥㤰搰㕥㠴㠷つ㙤ㄷ㘲搸ㅡ㑤㈶㌴愶㠴〴㈲㈶㠶〹㍣摡㍤㘷㘱㌰攷㑥㡣敡㙤㙣昵㈰慡ㄳ㑡㡤㜹昹㤴愵㌶愱愵搰㔲㌳っㅡ晣昵〰摡㜰攵㔱ち㥡㘷愶㡤㠲挷〸ㅦ㘸㡦㕡㙣㍣搰ㅥ戱ㅡ摣㌷昸〸敤㡣㐸ㄲ摡ㄸ㡣ㅤ搰㤸攴㈱愱㍤ってㅢ摡㥥挴㄰㐷㤳〹㡤㤹ㅦ㠱㜱㈶㠶㘹㠴昶㠰㠵挱㠴㌶㠱敡㠴慤㡥㔱㍤㔱愹〱敤ㅥ㑢㙤㐲㥢㡣㤶㥡摤愰挱㕦て愰敤慥㍣㌶ㅡ摡〴㜸㡣昰㠱㜶扢挵挶〳敤㌶慢挱㝤㔳㤰搰㐴㐴㤲搰㘶㘲散㠰挶㕣づ〹敤ㄶ㜸搸搰㘶ㄳ挳っ㌴㤹搰㤸攰ㄱ搸摢挴㌰㥤挷戴ㅢ㡡㌰搴㔱㍤搳㔶㑦愷㝡㥥㔲〳昱㌵㤶摡㐴㍣ㅦ㉤㌵㜵搰攰慦〷搰收㉡㡦㡤㠶戶㍦㍣㐶昸㐰㕢㙢戱昱㐰扢搲㙡㜰摦㐸㈴㜴㈰㈲㐹㘸〷㘲散㠰愶愳㉥愱㕤〱てㅢ㕡㍤㌱攴搱㘴㐲㘳ㅥ㐷㐰㔷ㄸ昰㠶昸ㄲぢ㠳㌹㜷㜲㔴ㅢ戶㍡㐷戵㘱慢㔳攲〲㑢㙤㐲㕢㠰㤶㥡㐵搰攰慦〷搰ㅡ㤵㐷㈹㘸㥥㘳㕡ㅢ㍣㐶昸㐰㍢搷㘲攳㠱㜶㡥搵攰扥昹㐸㘸㌱㈲㐹㘸㑤ㄸ㍢愰㌱㌳㐳㐲㍢ぢㅥ㌶戴ㄶ㘲㌸ㄲ㑤㈶㌴愶㙢〴づ㌳㌱攰㠵㈰㉣㑥戳㌰㤸搰摡愸㍥捡㔶ㅦ㐱昵㘲㕢ㅤㄵ㈷㕢㙡ㄳ摡㔲戴搴慣㠴〶㝦㍤㠰戶㑡㜹㤴㠲收㜹换戱ㅡㅥ㈳㝣愰ㅤ㙦戱昱㐰㕢㘵㌵戸㙦㔸ㄲ㍡ㄵ㤱㈴戴愳㌰㜶㐰㘳〲㠶㠴㜶ㅣ㍣㙣㘸㉢㠸攱ㅣ㌴㤹搰㤸㤵ㄱ㌸搶挴㠰户ㅣ〹㜱戴㠵挱㠴戶㤲敡㜳㙤昵搹㔴ㅦ㙦慢㔳攲㜰㑢㙤㐲㍢ㄱ㉤㌵ㄷ㐲㠳扦ㅥ㐰扢㐸㜹㤴㠲收㤹㘹㙢攰㌱挲〷摡㘲㡢㡤〷㕡扢搵攰扥挹㐹㘸㉤㈲㐹㘸愷㘲散㠰挶㍣ぢ〹慤ㄵㅥ㌶戴搳㠹攱㍡㌴㤹搰㤸㝣ㄱ㌸搳挴㠰捦慢ㄹ搱㙣㘱㌰愱㥤㑤昵昵戶晡㕡慡捦㔵㙡ㅣ搳づ戱搴㈶戴昳搰㔲㜳㉢㌴昸敢〱戴摢㤴㐷㈹㘸㥥㔷捦㝢攱㌱挲〷㥡㘱戱昱㐰换㕢つ敥ㅢ愳㠴敥㐷㈴〹敤㘲㡣ㅤ搰ㅥ㐲㕤㐲换挲挳㠶㜶㈹㌱㍣㠲㈶ㄳㅡ㜳㉣〲㤷㥢ㄸ㈶ㄲ摡㐱ㄶ〶ㄳ摡ㅡ慡ㅦ戵搵敢愸㕥慢搴㠰戶㥦愵㌶愱㕤㡤㤶㥡愷愱挱㕦て愰㍤愳㍣㌶ㅡ摡㝡㜸㡣昰㠱㌶捦㘲攳㠱㌶搷㙡㜰摦㑣㈵昴㌲㈲㐹㘸搷㘳散㠰挶慣〹〹㙤づ㍣㙣㘸㌷ㄲ挳㥢㘸㌲愱㌱㤵㈲㜰戳㠹㘱ㅡ摦摣捥㉡挲㜰㉢搵㙦搹敡㌷愸扥摤㔶攳散㥣愵㌶ㄱ摦㠹㤶㥡づ㘸昰搷〳㘸敦㉢㡦㔲搰㍣扢攷愷昰ㄸ攱〳㙤愲挵挶〳慤搶㙡㜰摦㠰㈵戴〱㤱㈴戴晢㌱㜶㐰㘳㜲㠴㠴㌶ㅥㅥ㌶戴〷㠹攱ㅢ㌴㤹搰㤸㌱ㄱ㜸挸挴㠰㑦愵㌸〷㘷㘱㌰攷捥㍡慡扦戵搵㕦㔳晤愸慤挶㌹㌸㑢㙤㐲㝢ㅣ㉤㌵㍦㐲㠳扦ㅥ㐰晢㡦昲搸㘸㘸ㄵ昸㘸㍤挲〷㕡挲㘲攳㠱ㄶ户ㅡ搶ㅥ户收扥戱ㅦㅡ㤳慥摣攱改晣㙢㕢㍤㜹㙣愸ち㤱㈴戴㘷㌱㜶㐰㘳づ㠴㠴ㄶ㠵㠷つ敤㜹㘲攸㠳㈶ㄳㅡㄳ㈳〲㉦㤸ㄸ戰㝢愶挴㘸ぢ㠳〹㙤㍤搵㝤㙤㜵㙦慡㕦戶搵〹戱㤳愵㌶愱扤㠲㤶㥡晥搰昴っㅡ㔳ㅥ愴挷㐶㐳ㅢ〴て㍦㘸㈳㉣㌶ㅥ㘸挳慤〶昷㡤㕥㐲摢㈰㤲㠴昶ㄶ挶づ㘸㑣㜵㤰搰㠶挲挳㠶昶㌶㌱っ㐷㤳〹㡤昹て㠱㜷㑤っ㜸换㠱㜳㜰㐵ㄸ㍡愸ㅥ㘱慢㠷㔱晤㠱㔲攳㤸㌶搰㔲㥢㠸㍦㐴㑢捤㐸㘸㝡〶㙤㤴昲㈸〵捤昳㐲㄰㠳㠷ㅦ戴〱ㄶㅢて戴捤慣〶昷捤㘱㐲〹㐴㤲搰㌶㘰散㠰挶㡣〶〹㙤㔳㜸搸搰㍥㈷〶收ㄵ㤸搰㤸收㄰昸搲挴㠰㑦〴㘱搱捦挲㘰捥㥤慦愹ㅥ㘳慢㜷愳晡㕢㕢ㅤㄵ㐱㑢㙤㐲晢ㅥ㉤㌵ㄳ愰改ㄹ戴㕡攵㔱ち㥡攷㝤摡㜴㜸昸㐱慢戲搸㜸愰㔵㕡つ敥ㅢ捡㠴㘶㈲㤲㠴昶ㄳ挶づ㘸㑣㕣㤰搰捡攱㘱㐳晢㠵ㄸ㤸㘴㘰㐲㘳㌶㐳㐰㔴愳ㄸ㌳ㅣ㉦〴㌸搳昶㝤搱㤹㌶戴㠸㜹戶扡㡥敡㉡㕢㡤㌳㙤㤶摡㐴摣ぢ㉤㌵晢㐳搳㌳㘸捣㔳㤰ㅥㅢつ㉤〷て㍦㘸摦㘲㌸晥攷搳慣〶昷㑤㘸㐲〶㈲㐹㘸㝤㌱㜶㐰㘳㝥㠲㠴昶ㄵ㍣㙣㘸㌵挴挰㉣〱ㄳㅡ㤳ㄶ〲㥢㤸ㄸ㜰㡡㍣㈱晥㔹㠴愱㍦搵㑤戶㝡ㄱ搵〳㙣㜵㑡㝣㘲愹捤㤹戶〵㕡㙡摡愰改ㄹ㌴愶㈳㜴〹捤昳敡㜹〴㍣晣愰㝤㘰戱昱捣戴昷慤〶昷㡤㙢㐲㐷㈱㤲㠴戶つ挶づ㘸㑣㐳㤰搰摥㠳㠷つ㙤㍢㘲㘰ㅥ㠰〹㡤戹〹㠱㈱㈶㠶愹㍣换昱昷㈲っ挳愸㍥摥㔶慦愴㝡㠴㔲攳〸昸扡愵㌶㘷摡昶㘸愹㔹つ㑤捦愰㌱敢愰㑢㘸㥥㘳摡搹昰昰㠳昶戲挵挶〳敤㈵慢挱㝤戳㥢搰戹㠸㈴愱敤㡣戱〳ㅡ戳つ㈴戴ㄷ攱㘱㐳摢㠵ㄸ㤸ㄹ㘰㐲㘳ち㐲㈰㘲㘲挰挷愸愸㜸捥挲㘰捥㥤ㄸ搵ㄷ摢敡ぢ愹㑥搸敡戰㜸捡㔲㥢搰㔲㘸愹㔹〳㑤捦愰㌱戹愰㑢㘸㥥㘳摡戵昰昰㠳昶愸挵挶〳敤ㄱ慢挱㜳㠳㥣敢ㄱ愹扢ㅢ攴昰㐷㈴㡣㌶㜹ㄳ㤷ㅡ扣捦愹㉡昰昷〳㝡ㄷ㑣㌳㔳〸昰挳ㄷつ㡤㡤昲㌷㈳晡攰㝥ㄶ慤㡢㡣搶ㄹ戸㙤ぢ敥㘲㔱搷搰㘴晤ㅣ〱㙥攷挲摢〳愸㍢㈶㘸戲㐶攷㐰㘱㜶㉢㙥愱搰慢㌰戵つ户摢挹㔷㌷敤愵户户ㅢ慤捤晦ぢ㌷扢挰慦㜸昰㔷て昱㌰㙦㜳攱晢〳ㅡ晣㘵っ摦换昵㤲搸攸㑥ㅥ㌳㜰㈳ㄶ收㐵㤴昳㌶ㄸ扦敥捥㍢㠱㌱㤸㘲敡㤷㤹昳㡥ㅢ扢㔴㡡㠷戱㠹捤㝣摡㘳捡㝥攱㤰㤹摦愲敤〹扤扣㤸㉥昳㜷㔰〴戵㜱㌴昱㐷㔴㘴㔱㔶挵っつ昷㡡昱攷㑣昸愳㜳㘵㔵㑢ㅢ昲敤ぢ〳ぢ㡤㠶〵ぢ摢昱戳㈵扤戹戶敡㔱㜹㉢㕣扢㑡㜰攰㑥搴慢愹㕥㙦㙤搵㤷㔷㌷搵㌷ㅡ捤ぢ摡ㄷ㔶搷㉦㐱㍥〷㙥㐶㠳ㄷ捡敡敡㙡㙤〲挶挳慥昸ㄴ㑣㐴㘰㔴慤搶㘹扤ㅦㄶ捥㔴㡤慢㕦㈹敥昱㕤搵挹㕣慦昷㌸㌶收㐴挸㔵㥤㑡㔳攷慡ち㕥昳攷敡慡㠷㔸㠷㡡散㙥扡戳㍢㕥扥㤷搶ㄹ㑥敢戳戰㍡〶㜱㡢敦㈰㘶㝢〷戱户㙢㄰扣㠶㕥㌴㠸昵慡扢㍡㘷㜷扣ㅣ㉥〷㌱搷㘹㝤换ㅡ㐴㘰ㅥ慣晥ㄳ攱ㅡ摦㠱捤攷㈸㡡改散㑢㤳㠳づ慦㔳ㄷつ慣㐳つ㘱㝦攷㄰㜸挹㔹づ散〰愷㜵㠳㌵㌰㡤〳慢ㄴ㔷昸づ愲㥥㍤ㄶて㐲愷挹㌱㠸捦摤㠳昸㕡㜵㤷㜳㜶挷ぢ戵㜲㄰㜹愷昵㈷㙢㄰〱〳㔶㝦㍡ㄷ昸づ㙣〱㐷㔱㍣戰〶㥡ㅣ〳攳ㄵ搴㈲㍡ㄵ㤸扦㜲〸㡢㥣㐳攸愵慣㡤㑥㙢㕦㔸攵摣㌱改㥣攵㍢㠸ㄶ敦㈰づ㜳つ愲〶㜱㡡〶搱㕦㜵搷收散㙥ぢ㘵㙤㜷㕡户戱〶ㄱ㔸っ慢㍦㥤㤳㝤〷戶㤴愳㈸愶戳㥣㈶〷㥤敤摣〳ㅢ愶㠶㜰㠴㜳〸摢㉢敢㤱㑥敢捥搶挰慣戹㜳㥣敦㈰㔶㜸〷㜱慣㙢㄰扢戸〷ㄱ㔳摤慤㜴㜶㤷㔲搶㔵㑥敢㤸攲㐱ㅣ敥㍢㠸ㄳ扤㠳㌸挹㌵㠸㍤摤㠳㤸愰扡㕢敤散㙥戲戲㥥攲戴捥㉣ㅥ㐴慢敦㈰㑥昷づ攲㑣搷㈰㘶扢〷㔱愷扡㍢摢搹摤㝣㘵㍤挷㘹㍤㔰つ挲㍣摡ㅥ攲㍢㠸昳扣㠳㌸摦㌵㠸㝡昷㈰㜲慡扢ぢ㥤摤㉤㔰搶㡢㥣搶㈶㌵〸敥捡㤵㈲敢㍢㠸㑢搹㘳昱挴扣㥣㈶挷挴㙣㜱て愲㑤㜵户挶搹摤㔲㘵扤搲㘹㍤㑡つ挲㈴戱㥦敦㈰慥昶づ攲㉦慥㐱慣㜰て㘲愵敡敥㕡㘷㜷㈷㉡敢㜵㑥敢愹㙡㄰收戱㘳㡥敦㈰㙥昴づ攲㘶搷㈰㑥㜷て攲㙣搵摤慤捥敥捥㔳搶摢㥣搶㡢㡢〷㌱捤㜷㄰㜷㝡〷㜱户㙢㄰㤷扡〷戱㐶㜵㜷慦戳扢慢㤵昵㍥愷昵㝡㌵〸㜳㜳㡣昷ㅤ挴㠳摥㐱㍣攴ㅡ挴㡤敥㐱摣慡扡㕢攷散敥㑥㘵㝤挴㘹扤扦㜸㄰扢晡づ攲㜱敦㈰㥥㜴つ攲㐱昷㈰搶愹敥㥥㜶㜶昷戸戲㍥攳戴㍥㕢㍣㠸愸敦㈰㥥昷づ攲〵搷㈰㥥㜷て㘲扤敡㙥扤戳扢㔷㤴昵㈵愷昵㉤㌵〸㜳㘲敥攴㍢㠸㔷扣㠳㜸捤㌵㠸户摤㠳攸㔰摤扤攱散敥㐳㘵㝤搳㘹摤愰〶㘱ㅥ㈷㠶晡づ攲㙤敦㈰摥㜵つ攲㜳昷㈰扥㔶摤㜵㌸扢晢㕥㔹摦㜷㕡㝦㉡ㅥ挴㐰摦㐱㝣攸ㅤ挴挷慥㐱晣攲ㅥ㐴〵〴昲㍤挶愷捥敥㝡㈹敢㘷㑥㉢㑦戰㌸摥㥦㙥敡㍢㠸捦㈱㜲ㅤ㌱扦愴挹㜱挴慣㐱扤昸㍤〶っ㜲㄰㕦㘳愱ㅣ敦㥤昹ㄴ㕢㈸敢㌷㑥敢㌶愸㌸摥攸〴㝤〷昱㍤㐴慥㐱晣㥢㈶挷㈰戶㐳扤㘸㄰挳㘰㤰㠳昸ㄱぢ昶㈰戶㔷搶晦㌸慤㍣〱㈰〷㘱捥㠹㜲摦㐱晣〲㤱㙢㄰〲昷挱㜳づ㘲ㄷ㐸㡡〶ㄱ㠳㐱づ愲〲㑡㝢㄰㈹㘵慤㜴㔸慢昶㠴㜵愳㍦ㄶ昲ㄳ㑢㝦㝣㠰㙥㌴㜲扣㑤㈷㙦昶㌸戲ㄱㅦ敦㌶攲摥㥡㔵攸㔴㡣㐳㘷㡣愱〵㔸攳收挱戳㘶㠲㘵慤收攷戰㥡㕡㘷㑤㑣㐶㡤㐳搴㝡搱㘳慡搵愶㔵㍢晤愷㍢㍤㙡㘶㌸㙢㘲㌶㙡搲㕦愳挷摥捡㍦攸昴慦㜳㝡搴捣㜵搶挴㝣攵摦㥢ㅥ晢㉡晦㍥㑥晦晤㥤ㅥ㌵〷㌸㙢愲㕥昹昷愵㠷慥晣晢㌹晤㜳㑥㡦㥡扣戳㈶ㄶ㈸晦ㅡ㝡㌴㈸晦㤰搳㝦㤱搳愳愶搱㔹ㄳ㉤捡㝦ㄳ㝡ㅣ愶晣㌷㜵晡户㌹㍤㙡摡㥤㌵戱㔴昹昷愷挷㜲攵扦㤹搳晦〸愷㐷捤㤱捥㥡㔸愱晣〷搰攳㔸攵扦戹搳㝦愵搳愳㘶㤵戳㈶㑥㔴晥㕢搰攳㈴攵扦愵搳㝦戵搳愳收ㄴ㘷㑤㥣慥晣户愲挷㤹捡㝦愰搳晦㙣愷㐷捤㌹捥㥡㌸㑦昹て愲挷昹捡㝦㙢愷晦㠵㑥㡦㥡㡢㥣㌵㜱愹昲摦㠶ㅥ㤷㉢晦㙤㥤晥㙢㥣ㅥ㌵㔷㍡㙢攲㙡攵扦ㅤ㍤晥愲晣〷㍢晤慦㜵㝡搴㕣攷慣㠹ㅢ㤵晦㄰㝡摣慣晣㠷㍡晤㙦㜵㝡搴摣收慣㠹㍢㤵晦㌰㝡摣慤晣㠷㍢晤敦㜵㝡搴摣攷慣㠹〷㤵晦〸㝡㍣愴晣㝦攷昴㕦攷昴愸㜹挴㔹ㄳ㡦㉢晦敤改昱愴昲摦挱改晦戴搳愳收ㄹ㘷㑤㍣慦晣㜷愴挷ぢ捡㝦㈷愷晦㝡愷㐷捤㑢捥㥡㜸㐵昹㡦愴挷㙢捡㝦㤴搳晦つ愷㐷捤㥢捥㥡㜸㕢昹敦㑣㡦㜷㤵晦㘸愷㝦㠷搳愳收㝤㘷㑤㝣愸晣㜷愱挷挷捡㍦散昴晦搴改㔱昳㤹戳㈶㍥㔷晥ㄱ㝡㝣愹晣愳㑥晦慦㥤ㅥ㌵摦㌸㙢攲㝢攵ㅦ愳挷扦㤵㝦摣改晦愳搳愳收㍦捥㥡昸㐵昹㈷攸挱㔷㉥㜹晣㑦㍡晤昹㉡㐵慢㜹晣攷慢㤳㕤ㄳ昲㘵〳㙤㕡ち㘶昵〸昱攵㐳㥥㐳㑦㘳〱攷搰攵㡢㠳㐷挵ㄷ〹愹摡搵㔴挹㤷〰㡦㡡㉦〵㔲戵扢愹㤲〷㝡㡦㡡〷㝣愹摡挳㔴挹挳戹㐷挵挳扡㔴㡤㌵㔵昲愰敤㔱昱攰㉤㔵攳㑤㤵㍣㌴㝢㔴㍣㐴㑢㔵慤愹㤲〷㘰㡦㡡〷㘲愹㥡㘴慡攴㘱搶愳攲攱㔶慡愶㤸㉡㜹㌰昵愸㜸㔰㤵慡㘹愶㑡ㅥ㌲㍤㉡ㅥ㍡愵㙡㠶愹㤲〷㐶㡦㡡〷㐸愹㥡㘵慡攴攱捦愳攲㘱㔰慡昶㌲㔵昲㈰攷㔱昱㘰㈷㔵㜳㑣㤵㍣㤴㜹㔴㍣愴㐹搵㕣㔳㈵て㔸ㅥㄵて㕣㔲戵㡦愹㤲㠷㈵㡦㡡㠷㈷愹晡扤愹㤲〷ㅦ㡦㡡〷㈱愹摡捦㔴挹㐳㡣㐷挵㐳㡤㔴ㅤ㘰慡攴㠱挴愳攲〱㐵慡づ㌲㔵昲㜰攱㔱昱戰㈱㔵〷㥢㉡㜹㔰昰愸㜸㜰㤰慡慣愹㤲扢扥㐷挵㐳㠰㔴攵㑤㤵摣挱㍤㉡敥攸㔲㔵㌰㔵㜲㌷昶愸戸㍢㑢搵㐲愹ち愹㥤㔵㜰晦㤴ㄷ户捥晢捥扣戸㌵ㅥ扥搵戸つ㉦㜷㐹搹昰㐷㔷〳昷㐲搹㜰慥慢㠱㍢㥥㙣㌸挷搵挰㝤㑤㌶㥣敤㙡攰敥㈵ㅢ捥㜲㌵㜰㡦㤲つ㘷扡ㅡ戸ㄳ挹㠶㌳㕣つ摣㙦㘴挳改慥〶敥㉡戲攱㌴㔷〳昷づ搹㜰慡慢㠱㍢㠴㙣㌸挵搵挰㝤㐰㌶慣㜶㌵㜰摡换㠶㤳㕤つ㥣改戲攱㈴㔷〳㈷户㙣昸㠳慢㠱昳㔹㌶㥣攸㙡攰ㄴ㤶つ㈷戸ㅡ㌸㙢㘵挳昱慥〶㑥㔴搹戰捡搵挰戹㈹ㅢ㔶扡ㅡ㌸ㅤ㘵挳㜱慥〶捥㐰搹㜰慣慢㠱㤳㑥㌶ㅣ攳㙡攰㍣㤳つ㉢㡡ㅢ㝡晦㍦〲晤摥捣</t>
  </si>
  <si>
    <t>㜸〱捤㥤〷㤸ㄴ㔵搶晥攷㑥㘸愶㥡搰慤㠰〹㤱扣〶㄰㍢〷ㄵ〵㘶挸㐹ㄹ㌰愲㘳㠷㙡ㄹ㤹愰㌳㐳㌲㉢愸㉢㠸〹㕣ㄳ㐶っ㙢㑥㤸搳愷愰敢ㅡ搶㌵慤扢㘶ㅤ㕤㜳㕡㜵摤㕤搳晦㝤㙦搵慤愹慥慡㥥㘱晣昶晦㍣㕦㌳㝤愹㝢捥㝢捥扤晤敢慡敡敥慡搳㕤㘵愲慣慣散ㄷ摣昸㍦㙦㤵㕣搸戱㙥㜹㕢扢摥㌴戶愶愵戱㔱捦戵㌷戴㌴户㡤㥤搰摡㥡㔹㍥戳愱慤扤〲〲㕦㝤〳晣㙤㔵昵㙤つ挷敡搵昵㑢昴搶㌶㠸慡捡捡慡慢戵㜲昸户㌷敦㐱搵搱ㄸ愵㔵戲㠱慡㑣昳戱改挵愶㥡㡤挶挶捦愶㌷㥢㍥㙣晡戲改挷㈶挰㈶挸㘶㉢㌶㕢戳改捦㘶〰㥢㠱㙣戶㘱戳㉤㥢敤搸㜰㝣㙤〷㌶㠳搰昴搹ㄱ捤扣㥡㠹㜳戲㐷攱搱搴戵户戴敡㘳㠶ㅥ㘰捣㜹㕣㌸㍣㌶㍣㌶ㄶ㡤㐴挷㠶挶っ慤㔹摣搸扥戸㔵ㅦ搷慣㉦㙥㙦捤㌴㡥ㄹ扡摦攲㙣㘳㐳㙥㠶扥㝣㕥换㈲扤㜹㥣㥥つ㐵戳㤹㔸㉡ㅣ㡢挷ぢ改㜴慡捦㘰㘴㥥㕤㌳㜱扦㔶扤搰昶摦捡戹ㄳ㜳捥愹㤹㌸㜶戶摥晥摦捡㌹〴㌹㤱戲戶愵㈹搳搰晣㕦㑡㕡挵攷㌴㕥慢攷ㅡ昸攴敢㝡㙢㐳昳㤱㘳㌱敤㈲搰攸㈵挷㑥㘸㙢㕢摣㜴㌴搷愳ㅡ扤戱㜱慥㕥㤰㑦㝡㔳㙤㕢晢㝥㤹搶愶戶㍥㑤攴愷户敡捤㌹扤慤㕦搳愴㘵㌹扤搱ㄴ戶㔵㌷ㅤ㤰㘹㥤㥤㘹搲㉢戹㄰㘸㌲㥥挳㘹㜹扤戹扤愱㝤㜹摦愶昹㙤晡摣㑣昳㤱㍡㈵㔵㑤㔳ㄶ㌷攴㐵㘵㈵晥捡㉡㜶昶㥡㤹㝣愲㌰㥦愶㥡㠵㤹搶㜶搹攳㔳ㄸ昶搲摡㔶ㄷ昹㈸㡡收挵㔵㙡愸㈳㡡捦㔹㕤㐳搳っ扤戵㔹㙦攴㈰㝣㈶㐷㍢㐴ㄲ㤰昱㍣㔸愴搴挳攱戳㈴㝡㥢ㅢㅦㅦぢ㐷昱つ㐵㤳㥡摤搲摡㠴ㄵ㜲㤶㥥㘹ㅥㄷ㑢㈴㔲㘳㘳㠹㜴㉣㤲㐸㠴ㄳ戱㜴㌴㌶愶慥㍤㕦慢㉦ㄹㄷ㑥㐷挷㐶㤲改㘸㈸㥤㑣㈶愳愱㘴㈲愲つ㐳戴㌶㥣㜹㐶愰愹㤸ㄲぢ㙢㈳㘹ㅡ㠵㐶㔴扥㠶㑤摦㍥㈰㌷扦昲晡㑣㜹㝤戶扣㍥㔷㕥㥦㉦慦搷换敢ぢ攵昵㐷㤶搷㉦㉣慦㙦㈸慦㍦慡扣㝥ㄱ㌴敡㔶摤慢㔷戹㜹㍢昳攴敢摢捦㥤㝥搵愴〷搷㥤㜹昱扤㜷捦㌹㑥㜰㙢㤷㍢㡢㥤戱㔰昴〰攲昱㘴㜸㙣㌲ㄴ㑡愵㔲㤸㙡㉡㥤㑣慢〷㄰㑤㠵挶㠶攲昱㐴㌴ㅣ㑤挵ㄲ㤱㐴㍡慣敤㠲㘸㙤㔷㌴扥摤㤸㜰㑡㌴愱㡤愶㘹っㅡ㈱㕥挲〳攰㠳㔸㌳攴晤扤㙥㝡愰㘵昲捡㕤㑦晣晤昷攳ㅥ捡〸敥㘶攴攸㘳戱㔰㌴㝡㌴ㄲ㑥㈶挷㐶㍢㙦ㄱ㌵㝡㌸ㄱ㑡㡤㑤㈵㍡㙦㈹㙤てづㄵ㐲攳ぢ㌳攱愴㘸㔸㡢搰ㄴ㐵㈳挴戳收攸㝦捣慤㜹㘵捤敡㌷㙡㑥慦搶攷捤㥦㍣㌷㈸戸㝦㤳愳挷戱昰敢㐷㑦㜰愸㈴ㅡ㕦㡡〹㈷㘳昴㌴㑤㝢愲ㄱ攲〹㜳昴㝤㕥ㄸ戶㙡搱㕢ㅤ搳㉦㍦昰攴攷摡㑥摡㙤㠵攰㡥㔵㡥扥㌷ㄶ㝥晤攸攳㌸搴㍥㘸㝣晢㌲㘱㉤㐶ㅦ㑦搳〴㌴㐲㍣㘲㡥慥㙤㝡㘴晥てㅦ㙤㍤昳挶摦㝤㝡戸慦散㍡扦攰挶㉤㐷慦挱㐲搱攸㍤㝡摥㙢㌹搴㈴㌴扥挹㑣㌸〹捦晢ㄴ㥡愶愲ㄱ攲㕥㜳昴昴㥢㙦ㅣ㌳散㠵㑣捤㈹攳ㄷつ昹攱捣㈷晥㈴昸㔲㈲㐷㥦㡥㠵㕦㍦晡っづ㌵ㄳ㡤㙦ㄶㄳ捥挰攸戳㘹㥡㠳㐶㠸摢捤搱〷摤戳昸搲晣㉥搳㈷摤戸捤戵㡦摣戱挷改㍦〸扥㠶挹搱昷挷㐲搱攸㍤㕡敢收㜲愸㍡㌴扥㜹㑣㌸〳攴攷搳㜴〰ㅡ㈱㙥㌰㐷晦攲散愷捦㥣搳搴㌲㜱挳敦㙦摤晥㤳昷愶㕥㈷㝡㔳㡣扢敦㈰㌴㐵愳昷㠸晣挱㠸搶づ㘱㥥㐳搱攰㜹㑦㘸ぢ㘸㍡っ㡤㄰㔷㥢愳㍦敥㝢攴愴㝦㈶愶捤㕥户㜹挳捤挷㍦㜱挳搳㠲慦摡㜲昴㝡㉣ㄴ㡤摥愳ㅤ搶ㄱ㠸搶㌲㘸㝣㔹㌴ㄵ戵搸㘱攵㘸捡愳ㄱ攲㔲㜳昴扤ㅡ摥敢戵昱㙦挳㙢敦戸昱戵㥢㍥㤹㜵㜰㕦挱户ぢ㜲昴〲ㄶ㝥晤攸㐷㜲愸㠵㘸㝣つ㑣㔸㠳搱㡦愲㘹ㄱㅡ㈱搶㤹愳㕦㜷捡慡ㄷㅦ㍡㕥搴㥥戱摢慢㙢户㈹慦晥㔱昰㝤㡡ㅣ扤〹ぢ㐵愳昷㠸㝣㌳㠷㙡㐱攳㍢㥡〹㘷㠲晣㌱㌴戵愲ㄱ㘲㡤㌹晡扢㠷㝦㜰㙣攱㠶㤳愷㥣㍥攰昹㈷〷慦摤敤㜶挱㌷㐸㜲昴㜶㉣ㄴ㡤摥愳戵㙥㌱㠷㕡㠲挶户㤴〹愷㘰慤㕢㐶搳㜲㌴㐲㥣㙥㡥㝥昰㌱㌷㥥㌸㜸摡㤹搳㉦㥡㈰㠶摤㜴㘵挳〰挱㜷㘶㜲昴攳戰㔰㌴㝡㡦ㅥ晢昱ㅣ敡〴㌴扥ㄳ㤹㜰㌲ㅥ晢㐹㌴㥤㡣㐶㠸㤳捣搱㕢搷㥥扣捦㥢敢㈳戵㡦捥㝥攰摡㠳摢搳挳〴摦ㄲ捡搱㑦挵㐲搱攸㍤㕡敢㔶㈰㕡㕢㠹挶㜷ㅡㄳ㑥挶昳㝥㍡㑤㘷愰ㄱ㘲㤹㌹晡扦㘷㡦扡㙦慢摣ㄷ搳捥㕢㌴攴慤㠱㠵摦㌶ぢ扥ㄷ㤵愳㥦㠹㠵愲搱㝢㐴㝥ㄵ㠷㕡㡤挶㜷ㄶㄳ㑥〷昹㌵㌴㥤㡤㐶㠸㘳捣搱㕦㍥㜷摤收㡦㍦㝣㜷搶慡昶慤挴㘱㙢㥥摡㉣昸㈶㔸㡥㝥㉥ㄶ㝥晤攸攷㜱愸昳搱昸搶㌲攱㔴㡣扥㡥愶ぢ搰〸㜱㤴㌹㝡昳挰㌷搳㍢搵㡦㥦戰敡㙤晦㐳昷㈷㌷捥ㄷ㝣昷㉤㐷扦㄰ぢ扦㝥昴㡢㌸搴挵㘸㝣㤷㌰攱㑣㡣㝥㈹㑤敢搱〸㤱㌳㐷㙦扢愱㔷摦昵ㅢ㙦㥦㝣捥㍤敦㔴㍣昳散挹㙦㡡㠱ㄴ攳敥扢ㅣ捤慦ㅦ晤ち㐴㙢㔷㌲捦㔵㘸㉡㙡㌰晡搵㌴㙤㐰㈳挴〲㜳昴愹㌷扥㜷㜴㝥昹㕦㘶慦㝦扡㝥晤敤㜳づ㕡㉦昸㜹㐳㡥㝥㉤ㄶ㡡㐶敦搱㕡㜷ㅤ㠷扡ㅥ㡤敦昷㑣㌸〹㙢摤つ㌴摤㠸㐶㠸昹收攸㤷敦愲挵て㍡敢搱㈹㙢昳㉢昷〹㥥扡愰㡦攰〷ㅤ㌹晡捤㔸㈸ㅡ扤㐷㕢摣㉤ㅣ敡㔶㌴扥摢㤸㜰ㅡ戶戸摢㘹扡〳㡤㄰戳捤搱て㌹㈸㜱搵晡㑤㜳㘷摦戲戱晥㡢㡦〷㕥搶㈱戶愳ㄸ㜷摦㕤㘸㝥晤攸ㅢㄱ慤摤捤㍣昷愰〱昹㠴㜶㉦㑤昷愱ㄱ㘲㡡㌹晡㠹ㄷ㠵㡦扡㘶搲㍢㤳㉦ㄹ㜹昱散攵㜳づ㝢㔸㙣㑦㌱敥扥〷搰ㄴ㡤摥愳㉤敥㐱㐴㙢て㌱捦挳㘸昰搸挳摡㈳㌴㍤㡡㐶㠸昱收攸㠳扦捦㐷㝥扡摣㌷㙤晤〵㈳〶㥥㈸戶㍤㔸散㐰㌱敥扥挷搰ㄴ㡤摥㈳昲㡦㈳㕡摢挴㍣㥢搱㘰㝢㑦㘸㑦搰昴㈴ㅡ㈱搲收攸ㄳ㠷㡦㝤愷攱换挰搴㔵捦扥昵敦㔷㔶㉣昸㐲っ愲ㄸ㜷摦㔳㘸㝥晤攸㝦㐴戴昶㌴昳㍣㠳〶摢㝢㐲㝢㤶愶攷搰〸ㄱ㌱㐷㝦昶捡〷摦㍥攳挷搷㈷摤扦昶昹昹㑦摤慣摤搹攷㜹戸昷㌷㍦㥣搴戶㘶㤶攲攳㕥攷㈷挹挸㔸扣㜱摦㤲㡦搰昸〴㕤㠸ㄷ㤲㠵㜰㌸ㅦて㘵愲㤹慡㘱㐸扢愵㥦搵昸㔲搳愷㜰㘰㐳㜳扥㘵愹晣昰戶攳挴㑣㥢摥昹㔹㙥戴改㥢搸戲戸㌹摦㌶挸摢㔹搷㥥㘹搷㜷㜰晡㍡㤳戸挲敡昰搱㔶㙦㤳攳敤攴っ㍢㈰搳戸㔸㥦戰慣挱㜰て㜶戸昱挱戶㈵㕢摡㍢戹㔵㍦挶昲扡㘶㌴〱㐷㕥㤶挸摣慥㐷㘹戸㡣㜹つ慤㔹搸搲愶㌷换改㡤㙥摡慦㈱户㐸㙦慤搳㜹摣㐶捦换㠷㍡㤰㉥昳搳昵攸㌹捤㜸愰昸扣㥣ㅦ㙥户ㄶ㈶㉤㙢搷㥢昳㝡ㅥ昳㍤㕡㙦㙤㕦㍥㉦㤳㙤搴户㈹㤲ㄸ㘳挲戱㝤㤱㜹㜲㑢㙥㜱㕢㑤㑢㜳㝢㙢㑢㘳戱㘷㐲㝥㐹〶㥦攸昳戳㕡昲㍡㍥㤰㔷昲㔶㈶捡㉡㉡㠴㈸摢捤敢㔳㌱昳戶㡤㤵㑦㠴敤㈹ㅥ㡣攷㝣扢攲搵㙥散㕣㍣㍡㍣㡡㐶㥤敢㘴昹挸㙥㤲挹扣㑣戳㙢㘹愱敤㌱昱㈰ㄷ搵扢㤴㔶换㌹㕡捦摣晦㕦㜱㜹㜹㝦昳搱㑦㕡㠲愳ㅥ㔳㌳捤昹㐶扤戵换㐳㜴㠲㌳搲晥㡣愶㙡て㙣捤㈵改㔵㐲㈱㤶㠹攵㔵㑢ㅢ昲敤ぢ㝤ぢ昵㠶㈳ㄷ昲㉤㈴づ攳㔵㔷ㄳ慤敢愶扤〸㤳昶ㄲ㥢㤷搱昸晤㘵扥㔷㈸昲昹戵扦ㄸ晤慡攱昸扦攷挷㔳捡ㄱ愵挹攳㌷㌸搸搶㔶搵㌴戹愵戵慤愲挲敢㔱㑥捤戴㉤㙣攷敡搹戵㤳昹㕥㘵昳㔷㌴㔵㈳搱㜴㝢戸㈶〰㔱㈵㡦㑡昵㙤慡搵ぢㄹㅣぢ㤴㕢户挸㔴㌵ㄹ㠷㤷㙡昵戶㥣挶攳㔰搳戰慤㉣昳㘱〹ㅢ㝦㥦㈶慥晤晡戲昶摡㑣㝢愶㔷ㄳ㡥㘸攱㔹搲㈰ㅡ㉤愳㡣㈵㐶昶㤵㌶ㄵ敤㌷㝢挸㄰㤴㡢戶㉣扤愵挱挸㠴つ〷摢㑢㔹㠵搹㜶晤㈰㌰昷㥤昰㈰㝣捥ㄵ扤昸挸ㄴづ㤸攵愷攸捤昳㤶ㅦ慤户㔱㕥敤敢ㄲ愵㜳昳㘲戲㌹戹散晣昶㠶挶戶戱㤸改㤴搶㤶挵㐷晦㌷昳㌰㤷昶㌷㌴敡㔶昵ㅢ慣挵㕢晥㤸㠰慢慣搷ㄲ㍥㌷昵昵㘵搵捣㐶㡢㌶㠲つ搷㔶㈴晢〵晦挹㥢昶㈶晥昳㜷攵慢ㅡ〵㐵㑦㡥攲㔵㐱摦愷〹㠴收戵敡昲戸㘴戵散㠰㜶摦愶〳㕢㕡ㄷ㘵㕢㕡ㄶ㜱㝤敡㈷㝢㙤ぢ㜵扤㥤挷晡㝡㥢挷㌶攵㌱㑣㈱㉡㉡㡡㡥换搹づちづ㐱㝥摦扢㘸晡㑥㘸㙣ㅣ慡㌲戶昹摥㠳愹〲㐷ㅤ㝤ㅤ㔸ㄸ㌸㘵摡捣摡晡扡改搳敢㐳㤱晡㔴㝤㌸㌱㜶㔹㘳摢㌲戱㈳ㅥ㍡て㤷㥤ㄳ晤㉥㜰㑢晤㤸㘹て戴㍤㜵摡㤸慢敥搹㐶っ㌲ㅤ慥愳㜸扢㈰搹㌰摣戵扦愳ㄱ摢㐳挶㕤ち㤶㡢㙦摡㐷攸㙢ㅦ戳昹〴つ㜶っㄲ㌵昶ぢ㥦ㄹ㕤戱㉢晥攷扥㐱晢㥣捤ㄷ㘸挴㘸㌴摣㌲戵㉦搱愸㥢〸㈲㍦㥦㜰昹愴敤〶戳晢㐹晢〶㔶扦搶㠵㑦㡣㠱㠲㑦㥣㐶㔰ㅡ搱㘸挴㈲㝣㐸散〹愰捡㜴戸づ㈴敥㠱㌰〹攰㐷挶㔷㐰收つ攰㘷㡥㐱㌰ㅡ㔷㌷ㅢ㠰㜲愳㉢㐲昰㐹〰ㄵ㌰㘸㍣搱㈲㈲㌰㐹〰㔵攸愹㥢昸捦捦㌶〰㘱㤸摤〰㌴收搴扡昰㠹㈸攲扣〰㝣㠵攴㥥〰扥㌴ㅤ慥㘳㤹〹㘴ㅡ挶㔹㙣捤㈹㝦づ㤹㌷㠰〱㜰㙢〳搹㙣㠳挶〶㘰㍢愳㉢㤲㐸㈲〱㙣㑦搱づ㘸㐴ㅡ㈶〹㘰㄰㝡敡㈶摥户〳㐸挱散〶㌰㠴㌹戵㉥㝣㘲㑦挴㜹〱㜸慤ㄴ㠰扦㤹づ搷攱搴㜱挸㌴㡣戳搸㠵㔳㝥戵㈴㠰摤攰搶㐶戳ㄹ㠳挶〶㘰慣搱ㄵ晢㈰㠹〴戰〷㐵㈱㌴㘲㍣㑣ㄲ㐰ㄸ㍤㜵ㄳ㝦戲〳搸ㄷ㘶㌷㠰㌸㜳㙡㕤昸挴〴挴㜹〱搸㕣ち挰㈶搳攱㍡愲㕢㡢㑣挳㌸㡢㝤㌰愸㜸慣㈴㠰昱㜰㙢ㄳ搸㑣㐴㘳〳㔰㙢㜴挵㈴㈴㤱〰㈶㔱㌴ㄹ㡤攰㌱㕤〹㘰ち㝡敡㈶敥戳〳㤸っ戳ㅢ挰っ收搴扡昰㠹愹㠸昳〲㜰㙢㈹〰户㤸づ搷㐱攵ㄹ挸㌴㡣戳㤸挷㈹摦㔴ㄲ挰〱㜰㙢〷戲㌹〸㡤つ挰㈱㐶㔷捣㐴ㄲ〹攰㔰㡡ㄶ愰ㄱ戳㘱㤲〰づ㐳㑦摤挴搵㜶〰戳㘰㜶〳挸㌰愷搶㠵㑦捣㐱㥣ㄷ㠰㡢㑡〱戸搰㜴戸㡥㙢捦㐵愶㘱㥣挵㔱㥣昲〵㈵〱㌴挲慤㌵戱㘹㐶㘳〳㜰戴搱ㄵ㜵㐸㈲〱ㅣ㐳㔱㉢ㅡ㌱ㅦ㈶〹愰つ㍤㜵ㄳ㘷搹〱捣㠳搹つ㘰㈹㜳㙡㕤昸挴〱㠸昳〲㜰㙡㈹〰愷㤸づ搷愱昵㠳㤱㘹ㄸ㘷㜱㌲愷㝣㔲㐹〰愷挲慤慤㘰戳ㄲ㡤つ挰改㐶㔷ㅣ㠲㈴ㄲ挰ㄹㄴ晤ㄶ㡤㔸〰㤳〴㜰㈶㝡敡㈶㤶搸〱ㅣち戳ㅢ挰ㅡ收搴扡昰㠹挳㄰攷〵愰戱ㄴ㠰㐵愶挳㜵㜴晦〸㘴ㅡ挶㔹晣㡥㔳㙥㈸〹攰㈲戸戵㡢搹㕣㠲挶〶㘰扤搱ㄵㄹ㈴㤱〰㉥愳攸㜲㌴㈲〷㤳〴㜰〵㝡敡㈶㡥戰〳挸挲散〶戰〱㝡扦搶㠵㑦攴ㄱ攷〵攰㠰㔲〰收㥢づ搷〹〶㥥ㄹㄸ挶㔹摣捣㈹搷㤵〴㜰㉢摣摡㙤㙣㙥㐷㘳〳㜰愷搱ㄵぢ㤱㐴〲戸㡢愲㡤㘸挴㔱㌰㐹〰㜷愳愷㙥㘲扡ㅤ㐰〳捣㙥〰昷㌳愷搶㠵㑦㉣㐲㥣ㄷ㠰昱愵〰散㙢㍡㕣攷㌸㥡㤱㘹ㄸ㘷昱㌸愷㍣慥㈴㠰捤㜰㙢㑦戰㜹ㄲ㡤つ挰㔳㐶㔷戴㈰㠹〴昰㐷㡡㥥㐶㈳㡥㠱㐹〲㜸〶㍤㜵ㄳ㌱㍢㠰愳㘱㜶〳㜸㥥㌹戵㉥㝣愲ㄵ㜱㕥〰㜶㉢〵㘰㔷搳攱㍡捤戲ㄸ㤹㠶㜱ㄶ㝦攵㤴㜷㉥〹攰㌵戸戵搷搹扣㠱挶〶攰㉤愳㉢㤶㈰㠹〴昰㌶㐵敦愰ㄱ换㘰㤲〰摥㐵㑦摤挴㑥㜶〰㑢㘱㜶〳昸㠰㌹戵㉥㝣㘲㌹攲扣〰っ㈸〵愰扦改㜰㥤改㌹ㅥ㤹㠶㜱ㄶ㕦㜰捡㕢㤵〴昰ㄵ摣摡搷㙣晥㠱挶〶攰㕢愳㉢㑥㐰ㄲ〹攰㍢㡡晥㠹㐶㥣〴㤳〴昰㍤㝡敡㈶慡敤〰㑥㠴搹つ攰〷收搴扡昰㠹㤳ㄱ攷〵攰攷㥦㑡扣ㄵ晥挹㜴戸㑥㌶慤㐰愶㘱㥣㐵㘵㌹愶晣〳㘴摥㙦㠵㝤㜰㙢扤搸㔴愳戱〱昰ㅢ㕤戱ㄲ㐹㠶㌳㔱㙦㡡晡愰ㄱ愷愳㉢〱昴㐵㑦摤挴㍦㌰㠶昵㘱攸㌴㤸摤〰戶㠲摥慦㜵攱ㄳ㍣㠹攵〵攰愳㔲〰㍥㌴ㅤ慥昳㕤慢㤰㐹〲搸㠱㔳晥愰㈴㠰ㅤ攱搶〶戳搹㠹戳敢晣㌴㌸搴攸㡡搵㐸㌴㥣て㘷ㄸ㐵挳搱㠸㌵攸㑡〰㈳搰㔳㌷昱㠶ㅤ挰㔹㌰扢〱散っ扤㕦敢挲㈷捥㐶㥣ㄷ㠰ㄷ㑢〱㜸挱㜴戸㑥戹㥤㠷㑣ㄲ㐰㠸㔳㝥扥㈴㠰〸摣㕡㤴㑤㡣戳敢〴㤰㌰扡攲㝣㈴ㅡ捥㠷㤳愴㈸㠵㐶慣㐳㔷〲㐸愳愷㙥攲㐹㍢㠰戵㌰扢〱㡣㠳摥慦㜵攱ㄳㄷ㈰捥ぢ挰㐳愵〰㍣㘸㍡㕣㘷晤㉥㐲㈶〹㘰㌲愷㝣㝦㐹〰㔳攱搶愶戱㤹捥搹㜵〲㤸㘹㜴挵挵㐸㌴㥣て㘷ㄶ㐵戳搱㠸㑢搱㤵〰收愰愷㙥攲㜶㍢㠰㑢㘰㜶〳愸㠳摥慦㜵攱ㄳ敢ㄱ攷〵攰扡㔲〰慥㌵ㅤ慥ㄳ㡦㔷㈰㤳〴戰㠰㔳摥㔰ㄲ挰攱㜰㙢昵㙣㡥攰散㍡〱㘴㡤慥戸ㄲ㠹㠶攳慥攵㈸捡愳ㄱ㔷愳㉢〱攸攸愹㥢戸挴づ攰㉡㤸摤〰ㅡ愰昷㙢㕤昸挴〶挴㜹〱㌸户ㄴ㠰㜳㑣㠷敢摣攷㜵挸㈴〱戴㜲捡㙢㑡〲㘸㠷㕢㕢捣㘶〹㘷搷〹㘰㤹搱ㄵ㍣昱㌹㥣て㘷㌹㐵挷愲ㄱ㌷愰㉢〱ㅣ㠷㥥扡㠹㤵㜶〰扦㠷搹つ攰㈴攸晤㕡ㄷ㍥㜱㈳攲扣〰ㅣ㕢ち挰㜲搳攱㍡晤㝡ぢ㌲㐹〰扦攵㤴㤷㤶〴戰ち㙥㙤㌵㥢戳㌸扢㑥〰㘷ㅢ㕤㜱㉢ㄲつ攷挳㌹㠷愲㜳搱㠸摢搱㤵〰捥㐳㑦摤㐴戳ㅤ挰㙤㌰扢〱㕣〰扤㕦敢挲㈷敥㐰㥣ㄷ㠰㝣㈹〰㌹搳攱㍡〳扣ㄱ㤹㈴㠰换㌹攵㑣㐹〰㔷挲慤㕤挵收㙡捥慥ㄳ挰㌵㐶㔷摣㡤㐴挳昹㜰慥愵攸㍡㌴攲㕥㜴㈵㠰敢搱㔳㌷㜱㤰ㅤ挰㍤㌰扢〱摣〴扤㕦敢挲㈷敥㐳㥣ㄷ㠰搹愵〰捣㌲ㅤ慥㤳搰て㈲㤳〴戰㤱㔳㥥㔱ㄲ挰㍤㜰㙢昷戲戹㡦戳敢〴昰㠰搱ㄵて㈱搱㜰㍥㥣〷㈹㝡〸㡤㜸〴㕤〹攰㘱昴搴㑤㑣戴〳㜸ㄸ㘶㌷㠰挷愰昷㙢㕤昸挴愳㠸昳〲㤰㉡〵㈰㘹㍡㕣攷挱ㅦ㐷㈶〹攰㘹㑥㌹㕥ㄲ挰戳㜰㙢捦戱昹ㄳㅡㅢ㠰㍦ㅢ㕤戱〹㠹㠶昳攱扣㐰搱㡢㘸挴ㄳ攸㑡〰㉦愱愷㙥㘲㡣ㅤ挰㘶㤸摤〰㕥㠵摥慦㜵攱ㄳ㑦㈲捥ぢ挰昰㔲〰㠶㤹づ搷愹昸㍦㈲㤳〴昰づ愷㍣愴㈴㠰昷攰搶㍡搸扣捦搹㜵慥〱㝦㌷扡攲㘹㈴ㅡ捥㠷昳㈱㐵ㅦ愱ㄱ捦愲㉢〱㝣㡣㥥扡㠹㙤散〰㥥㠱搹つ攰㜳攸晤㕡ㄷ㍥昱ㅣ攲扣〰昴㈹〵愰户改㜰㔶〳㔴晤ㄹ㤹㝡㜰ㄶ户㌷㈷㕣㌸愰㐱㕦捡搳㑥晤ち愸摢慥㔹摣搶摥㈲捦㤱昵㉤搴戶捣㙥㘹慦㙤㘸㍢扡㌱戳扣㝦挱㕣㌸㜰愱摥㡣㌳搸慤㌸㤱敤戰戵ㅣ㝤戴㥥搷ち㜵㉤㡢㕢㜳晡戴摡晦ぢ㘷戸昱昸昰搴挹㤳摢攵〲户㕦㜷搲ㄶ㈹〴搶ㄲ摣捡慡㕥㐴㐲攷戹㌷㔹㍤㙥㍢㑦㉥ㄷ㠳㄰〶㍡㠹捥㙢㘸㙦搴㝢ㄷ攴㌹㙡戹㕣㕤〰㐵㤴〵攴㝢ㄵ收㉤挴㌹愹摡扥㠵㈹慤つ昹挶㠶㘶㥤㑦挶〰㐳㍡㔳㍦ㄲ㈵〰晢戵戴㌵戰㔰扦㙦㘱㕥㙢愶戹敤㘸㥥捤捣㉤摦扡愸㈷㑦㝢㔶ㄵ㈶㌶㌴户㘱ㄸ昹㉣㜲㌹㔰愸㕢搸戲ㄴ摦ㄹ㔹摣搴㍣㈵㜳㜴摢晦㠹㘷㐵昰㘹㤱㌷昹搴㠸㜲㔱㕥㉥慡换慢㝦敤昳攳晢㈷戶戱晥㐶㌵晥㔰慣愷敤慤つ搹挵〴㈶挷㠸愰慤㘴㈳㥦挳戲慡㤷戰攴㍣㙦㘹㝢ちㅤ㐵〷㥣㙢搱㜷㈱㍣捦㝦㕢㕦挴ㄹっ戹昶㍤愶搳攷㕦㘸愶㑦㤹㍦慤戳ㅣ攷㝦昵慤㤶慡㤷㤱㜹㡢慢ㅦ〶㐲摣捦㔸㠵㔸ㄱ挱㌵ち㕢㈶搶〴昶㥣慢愵扦㈰㌵㕣㐳晢㜵㉥㑥挶〹昴㍥㠵㤹㤹慣摥㠸昳晥㑤㤹昶㝥㐶㠷〵ㄸ昸搶㐳㥢改慢㘹㘹㙡捡㜰㤵攳㜷㌷敡㜲㤹㐶扤扡㌰㘱㜱㝢换慣㠶㘶慤㠰㐶慥㤷愶㈹戳っ愶捣㌲攳っ㝤㘱㉥敢㠱攴㌲㜳戵ㅣ㤹㘹㙤㘸㕦搸搴㤰慢㘶㠷㌵㍢晦㈷搶㔵㙣晣㤵㠰愹㙥㙡㕦攲㍣攵㙦㥣㜸挷搳㍤ㄶ㔵㌲㐴挷愷ㅦ㙢㜴戹昰攱㥦昸㤵攵㈲搸昱挸ㄷㄴ敤㍦挸㔶㠵㍢っ收挶昳㤵㍣ㄵぢ换㔷㈷挱㈲㜷㑥攲㉦ㄴ攰慥晤〰㈹ㄷ㜸慦㝣ㄵ㑤㤷戵〴扤㈰昰捦㙣挹攴㈷㘷㜲昸ㅥ㔶㉦昳㕢㔸搵㜸㙡戹慢㘹つ戲扡愳〶〵㐳㈸㐴㕡搲㤰搷㕢慢㘹愸挳户捣㉡㔹ㄷ攲㌳㥥㐳㥣攷慥㈸慢慡敡㕤敤㌵搶㌴㤵㙢愴㜹捥摣晥㉤戶㘹慥晣㥦敤㥦摡㤷㡦搶敦慦㐰慢晤㠸㘵敤㈷㍥愶扦愲换挷攳㄰晣㑣挱㉦㘸慡晥〶愷昳戹㈹㉥戴㐰㌹㠶〶㔱愵晣晥ㄲ㑢㐰慡㔱㉥㈱㙢㐷慡攴〳改㙤慢昹昰ㄹ攵ㅥ搵敡㑢㔱扥㍡慣攵㝡摥㙦散㕦㔹㕢挲愷愳扣扣ㄲ㑦戵捦㔹㉦攷ㅡㄶ挹㥡敡㜴㔹っ㈲㜶挲ㄴ㝣慣ㅢ散捤㡤〵昹敢昹㈵愰㔷㘰挵戹散㕦昰㥦扣昹晤㕡㌹〹昸挵㥢㘸搵〳昷搱攲攷戳愶〱㌹㡥㝢愱ㄱ㝦㐷㤷㉦晦㔸㔴㉦㔶攲㈳昴昸㠲㔵收攳搷挲戶㜴〷㈹㍥㐶〴㜷㤲㥡㡦㠹㍦挱ㄲ昷㍤搶扡㔸つ㙢昷敢攲㘷㡣挰㕤攳户っ搵扡㈸㍥㠷㐵㍤っ㍣㕤敡〹收搳慣昵愶昰ぢ㙦㐱ㅦち晡㔲昰㈵〴㝣㤲㝤晤搰敢㠴㠷㜲㐹て㜸㐱㘸〰敦ㅢ㕢㔲ㅢ扣慤㤸㜴㙢㈶晤ㄱ〲㈷扣㥦㘱㌳攰昵㠷㘴㡢攱昱戹㤳昰〶㌰㌱ㅦ㜹ㄱ扣㙤㘰敤ㅥ㕥㌹挲㈴扣㙤㘵ㄲ愳㈳㔸愲攰〱㙦㍢㘸戴敤㈹㘴昹㠲㠷㘰〷ち〶㔱挰㡡〶〹㙦㐷昴㉣㜸晣晥㤴〷扣㥤愰〱㍣㔶㌵愸愴㌶㜸㐳㤸㜴㈸㤳戲〲挱〹㡦㘵〷ㄲ㥥㐶㜸昲挶㔷㘰摢换戰㘰㔱㠲〴㌵㥣㐹㔸㥤㔰〴㙡㈴慣摤㠳㘲ㄵ〳晥昰捤㌹㈶挱㠲扣戳㤴㐱㑤搹戶㤶晤〶ㅡ㙤㘷ち㔹收攰㈱搸㠵㠲㕤㈹㘰攵㠳〴戵ㅢ㝡ㄶ㈸㝥搵换〳搴ㄸ㘸〰㙡㠸㉤愹つ搴敥㑣㍡㤶㐹㔹愹攰〴挵昲㠴㙥㐰戱㜸㐱㠲ち㌱〹慢ㄸ㡡㐰㐵㘰敤ㅥㄴ慢ㅤ昰㠷挳㥦㑣愲㐰戱攴挱㠳㐳っㅡ㉤㑥㈱换㈱㍣〴〹ち㤲ㄴ戰㐲㐲㠲㑡愱㘷㠱攲户搲㍣㐰敤〹つ㐰戱㑡㐲㈵戵㠱摡㡢㐹昷㘶㔲㔶㌴㌸㐱㡤㠷捤〰㈵扦攲㡡㐴㘵捥㌵㙡〲㈴ㄲ搴㍥㑣㌲ㄱ扤㈲㔰攳㘱敤ㅥㄴ慢㈲昰㠷㤲〹㈶挱㠲扣戳㌴㐲㑤搹戶㐶㑤㠴㐶慢愱㤰㘵ㄳㅥ㠲㕡ち㈶㔱挰㑡ち〹㙡㌲㝡ㄶ㈸㝥㠱捥〳搴㔴㘸〰㡡搵ㄴ㉡愹つ搴㌴㈶㥤捥愴慣㝣㜰㠲㘲戹㐳㌷愰㔸っ㈱㐱捤㘴ㄲ㔶㐵ㄴ㠱㥡つ㙢昷愰㔸㍤㠱㍦㝣晢㡥㐹ㄴ㈸㤶㔰愸㈹摢㐰敤〷㡤戶㍦㠵㉣慦昰㄰捣愵愰㡥〲㔶㕣㐸㔰昳搰戳㐰昱扢㝥ㅥ愰づ㠰〶愰㌲戶愴㌶㔰〷㌲改㐱㑣捡ち〹㈷㈸㤶㐵㜴戳改戱㘸㐲㠲㍡㠴㐹㔸㍤㔱〴㙡〱慣摤㠳㘲㤵〵晥昰㔵㍤㈶㔱愰㔸㙡攱挱攱㜰㘸戴㝡ち㔹㠶攱㈱㌸㠲㠲っ〵慣捣㤰愰戲攸搹㐰㜹㙥㝡㜹㘸〰㡡搵ㄹ㉡愹つ㤴捥愴〵㈶㍤ㄹ〲㈷愸㔳㘱敢㘶㡤㘲㜱㠵〴戵㤰㐹㔸㘵㔱〴敡㈸㔸扢〷挵㙡っ晣攱㝢㝤㑣愲㐰戱㈴㐳㑤搹戶㐶㌵㐲愳㌵㔱挸㜲つて㐱㌳〵㉤ㄴ戰㠲㐳㠲㍡ㅡ㍤ぢㄴ扦㐱改戱㐶戵㐲〳㔰慣攲㔰㐹㙤愰摡㤸㤴扦戶㈰㔸㜱攱〴挵㌲ぢ〳ㄴ㍦㤰捡㕢〴慤晤㔵㡦㐵ㄸㄲ搴ㄲ㈶㘱㌵㐶ㄱ愸㘵戰㜶て㡡㔵ㅢ昸挳㌱㝡㈶挱㠲扣戳㜴㐳㑤搹〶敡㔸㘸戴攳㈸㘴㔹㠷㠷攰㜸ち㑥愰攰ち〸㈴愸ㄳ搱敢〴攵晤挶昴㘴㘸〰㡡搵ㅥ㉡愹つ搴㈹㑣㝡㉡㤳戲㌲挳〹㡡攵ㄸ摤㠰㘲戱㠶〴戵㤲㐹㔸戵㔱〴敡㜴㔸扢〷挵敡づ晣攱ㅢ㠳㑣愲㐰戱挴㐳㑤搹〶敡户搰㘸㘷㔲挸昲てて挱㉡ち㔶㔳挰㡡㄰〹敡㉣昴㉣㔰晣㕥慡挷ㅡ㜵㌶㌴〰挵慡㄰㤵昴㐰㕡晣㕢㜱㘶攷㌰改戹㑣捡ちづ㈷㈸㤶㙤㜴戳改戱愸㐳㠲㍡㥦㐹㔸摤㔱〴㙡ㅤ慣摤㠳㘲ㄵ〸晥昰昵㐲㈶挱㠲扣戳ㄴ㐴㑤搹〶敡㜷搰㘸ㄷ㔲挸㌲ㄱて挱㐵ㄴ㕣㑣〱㉢㐷㈴愸㑢搰戳㐰昱㉢戴ㅥ愰搶㐳〳㔰慣ㅥ㔱㐹㙤㙢搴㘵㑣㝡㌹㤳戲搲挳〹㡡攵ㅤ〶愸㤲㙦㌸㔹晣㈱㐱㕤挹㈴慣〲㈹〲㜵㌵慣摤㠳㘲戵〸晥昰㕤㐴㈶㔱愰摥挶㤲㥡戲つ搴㌵搰㘸搷㔲昸㡥户攰㍡ち慥愷攰㕤〸㈴愸摦愳㘷㠱攲户㝤㍤㐰摤〸つ㐰戱捡㐴㡤㙡〳㜵ㄳ㤳摥捣愴慣〸㜱㠲㘲ㄹ㐸㌷㙢ㄴ㡢㐴㈴愸㕢㤹㠴搵㈲㐵愰㙥㠷戵㝢㔰慣㉡挱ㅦ扥戸挸㈴ちㄴ㑢㑢搴㤴㙤愰敥㠴㐶扢㡢㐲㤶㥤㜸〸㌶㔲㜰㌷〵慣㐴㤱愰敥㐱捦〲挵㉦㈶㝢㠰扡てㅡ㠰㘲㌵㡡㑡㙡〳㜵㍦㤳㍥挰愴㤵㤸㡢ㄳㄴ换㐵扡搹㐷戱㤸㐴㠲㝡㠸㐹㔸㔵㔲〴敡ㄱ㔸扢〷挵敡ㄳ捣て摦㜲㘴ㄲ〵㡡㈵㈸㙡捡㔸㔴ㅦ㤴晦〷ㅡ敤㌱ち㔹㥥攲㈱㜸㥣㠲㑤ㄴ戰㘲㐵㠲摡㡣㕥㈷㈸敦㝤搴㤳搰〰ㄴ慢㔶㔴㔲ㅢ愸㍦㌰改㔳㑣捡ちㄳ㈷㈸㤶㤵㜴戳改戱攸㐴㠲㝡㥡㐹㔸㝤㔲〴敡㔹㔸扢〷挵㉡ㄵ〹敡㌹㈶㔱愰㠶挱慡愶㡣㐵〵敡㑦搰㘸捦㔳挸㌲ㄶて挱㥦㈹㜸㠱〲㔶戶㐸㔰㉦愲㘷㠱攲搷扤㍤搶愸㤷愱〱㈸㔶户愸愴㌶㔰慦㌰改㕦㤸㤴㤵㈸㑥㔰㉣㍦改〶ㄴ㡢㔳㈴愸扦㌲〹慢㔴㡡㐰扤〶㙢昷愰ㄲ〸㤳愰㕥㘷ㄲ〵㡡㈵㉤㙡捡㔸㔴愰摥㠰㐶㝢㤳挲㤴户攰㉤ち摥愶㠰ㄵ㌰ㄲ搴㍢攸㔹愰昸捤㜴て㔰敦㐱〳㔰慣㠲㔱愳摡㐰㜵㌰改晢㑣捡㡡ㄵ㈷㈸㤶愹㐸㔰扥て㈰搹攲㐳㉦㉣㙣㤱昰晥捥挴慣㜰㈹㠲昷ㄱ慣摤挳㘳㈵㡣㠴昷㌱㤳㈸㜸㉣㠷㔱て〳㡢ち摥㈷搰㘸㥦㔲挸㔲ㄹて挱㘷ㄴ㝣㑥〱慢㘷㈴扣㉦搰戳攰昱㡢昵ㅥ昰扥㠲〶昰㔸㐱愳㤲摡攰㝤捤愴晦㘰㔲㔶扢㌸攱戱挴愵㥢戵㡣〵㌰ㄲ搴户㑣㜲〴㝡㐵愰晥〹㙢昷愰㔸㌱㈳㐱㝤捦㈴ちㄴ换㘶搴㤴戱愸㐰晤ぢㅡ敤摦ㄴ收扤〵晦愱攰〷ち㜴〸㈴愸ㅦ搱戳㐰昱㌷〰㍣㐰晤っつ㐰戱搲㐶㡤㍡㐷㡥㉡摦㕢晤挲愴㘵㌸㝣㉦㔸ㄵ攳〴挵㔲ㄸ〳㔴挹㜷敢㉣㤴㤱愰㜰㠴户㑣㉣㐱慦〸ㄴ扥㍡扢〵愰㤶㈱㑣㠲慡㘲ㄲ〵㡡攵㌵㙡捡㔸㔴愰㝣搰㘸扤㈸㘴改㡤㠷愰㥡〲晥㘸㥢㘰㌵㡥〴攵㐷捦〲挵㥦㉢昰〰搵〷ㅡ㠰㘲㐵㡥㑡㙡㕢愳晡㌲㘹㍦㈶㘵昵㡣ㄳㄴ㑢㘶っ㔰㔵挴捤㕢〴㜷晢挷ㅡㄶ搴㐸㔰㐱㈶㘱㘵㑤ㄱ愸慤㘱敤㝥㡤㘲〵㡥〴搵㥦㐹㌰㠲扣戳っ㐷㑤ㄹ㡢ち搴〰㘸戴㠱ㄴ戲㐴挷㐳戰つ〵摢㔲挰慡ㅤ〹㙡㍢昴㉣㔰晣㘵〵て㔰㍢㐰〳㔰慣摣㔱㐹㙤愰〶㌱改㡥㑣捡㉡ㅢ㈷愸㉢㘱敢〶搴㔵㤰㐸㔰㍢㌱〹㉢㜰㡡㐰つ㠵戵㝢㔰慣搴㤱愰㠶㌱㠹〲㜵㉤慣㙡捡㔸㔴愰㠶㐳愳㡤愰㤰愵㍣ㅥ㠲㤱ㄴ㡣愲㠰搵㍤ㄲ搴㙦搰戳㐰昱㐷㈰㍣㐰敤〲つ㐰戱挲㐷㈵戵㙤㝡扢㌲改㙥㑣捡㙡ㅣ㈷愸㝢㘰㌳㐰㤵㝣户捥〲ㅤ〹㙡っ㤳摣㠷㕥ㄱ愸戱戰㜶て㡡ㄵ㍤ㄲ搴ㅥ㑣愲㐰戱慣㐷㑤ㄹ㡢ち㔴〸ㅡ㉤㑣㈱㑢㝥㍣〴ㄱち愲ㄴ戰ち㐸㠲㡡愱㘷㠱攲敦㔵㜸㠰㑡㐰〳㔰㡦搹㤲摡搶愸㈴㤳愶㤸㤴㔵㍢㑥㔰㉣搵改㘶㡤㘲㈱㡦〴戵㈷㤳戰愲愷〸搴摥戰㜶て㡡㤵㍦ㄲ搴㌸㈶㔱愰㔸晥攳挱㘱ㅦ㘸戴㝤㈹㘴㘹㤰㠷㘰㍣〵ㄳ㈸㘰戵㤰〴㌵ㄱ㍤ぢㄴ㝦㕡挳〳㔴㉤㌴〰挵㡡㈱㤵搴〶㙡ㄲ㤳㑥㘶搲㜷㈰㜰㠲㘲㐹㑦㌷愰㔸昰㈳㐱㑤㘵ㄲ㔶晥ㄴ㠱㥡づ㙢昷愰㔸㈱㈴㐱捤㘰ㄲ〵㡡㘵㐲㙡捡㔸㔴㙢搴㑣㘸戴㔹ㄴ戲㠴挸㐳㌰㥢㠲㌹ㄴ戰慡㐸㠲摡て㍤ぢㄴ㝦〵挴〳搴㕣㘸〰㡡㤵㐵㉡愹つ㔴ㅤ㤳捥㘳㔲搶㈱挸挹捥㘷捦㥣㙣ㄵ捦㈵㍢㑦㤱扡㑥㕦换ㄱち㍣㤱㕤搷扥扣ㄱ挵〳㕣攴㈹㔳㘳㠹㈷㝦晤搲㠶ㄳ戹㉤慤㌸昱㔴改晣㐱〳㉢昶㜹っ摣㝢㠰攳挷㈲㘴ㄸ㍤㍣㑦㕥㜵攳て敥ㅦ㐴戰攲㌹昱捥㙦㡥㌳㠶㌷摦㠱㤸攲㠰㔹つ戹搶㤶戶㤶㐲晢搰㍡ㄴ挶っ攵㡦㙦ㄴ捡捡㐲ㄳ慡㝥㡦㡣㥥㘳昲㠱㔵㌶昳㠷㈹㤷昰换攸晥㐵捤㉤㑢㥢攵㙣慡摡昸ㅢ㈴㤲㔷慦㕥ㅣ挶捦㜱㜸ㅢ〱㜸㐱㥥㔳㘷戰㜶㌰摡扥ㄵ㐱㥥㤴挶㕦㤹敦㄰昴㐷搵㑣慣㤹㕢㥦搶㐳攱㙣㍣ㄳ㡥挵攲昹㔸㈴㤳㑥㐷ぢ挹㙣㉥㠴扢㥥㈹攴昲㘱摦愱㤶㌴㥦㠹㈶昴㜰戸㄰㡥攷ち戱㘴㈶㤲㡥愵昴㐸㍣㥣㡡ㄷ㔲昱㥣㥥挸〴㜹扡㥢改戵〵㠸搱づ㐳ㄳ攴㔹㙥㘹㍡㥣愶㝡㥡㜸捥㕢㥡㈸㤰搲慡㜲扣㐶㙦改愹㘸〴㤵㠹慣挸㠹扣搰㉢㝢昵ㄲ愳ㅣ扦慥攱㍡㠵㙤晤㍣㠱捦挷㌳搸㔵㤷〳昳㤶〵ㄵ㍦㡢っ收㝢〹㉤挷㜹攷搱昸㠳ㄵ㌰㜰㐲㍥ㅤ㙤扦㥡㠹昵戶㑡ㅣ㕦〱戶㍥戰挹㔳昴昸戱搲㌶摦㤱戰㙣〵㑢昱㡦㡦晡ㄶ挲扣㌵捣昸捥扤晡ㄶ㍥㔷摢㘰愵㤹㕤ㅢ挶㘱㠷戳㔹〴愹搶㠱㈵攱㠳㔳㍥昱㑤㌰㜱㐱摥慢㘱攵挶㈲捥挷愳攴㉡ち〷扥㐹ち〹㔷㌱㜱㉥㉣㕣捤㡡㔷ㄳ㑤㡤㜳っ㜴㔸㑤晣攸昳ㄹ昲戵愲㙦慥㈶㤱㝣㈴ㄷ搶㌳改㔸㈱ㄴぢ㘵㈳㘹慣〶戱㔰㉥ㄱづ攵㜳昱㙣戸攰㙢戳愴挹㐴㌶㤹挶慦昳㈴愲昸㘵搱㘴㌸㤳捡㐷挲ㄱ〴攵挲搱㜸㌴㥤つ〷㝢㥢改戵㜶挴㘸㡢搱〴晢㈸搳ㄲ㥡㤶搲搴㔷㤹㈸㤰㔲ㄱ愴〹㜷㜱㍡ㅥ〲㥦㐶㉣攳㌸㌱晤挷愳昱〷户㠲〱ぢ㘵ㅡ㥦づ㡤晣㌵㈲搷〸㌸戸戵㜲敥㐲挵慥㙣㔶搰搹㠱㈵㌱〰㑥㐹昳㌴㤸㉣㥡摢挰㉡㘹ㅥ㡢挱摣㌴㤷挱敡愶戹慤ㅡ攷㑣愴〲捤敤搰㤷㌴㔷愱㙦搰㡣愷戲昱㜴㑣㡦挵㘳戹㜰㑣捦㐴戲㈱㍤㥥挶㙦敢㈴㔳挹㘴㉥㤵㡢晢㔶㕢㔲㐰っ挵攱捥㈶搲㍡戶户㔸㈶㥣挹㠶挲㜹晣攸㘹㍥㥢㡤挴㈳挱敤捤昴摡㔹㠸搱搶愰〹敥愰㑣㘷搳㜴づ㑤㠳㤴挹㔲㠹㥤㘸挲㕤㌴摢㘹慥㘵挸㍡㌴晥攰㄰㌸戱攰㑤㜳愸㜲敥㐱㐵㠸捤愵っ敤㈰捤攱㑣㑢搳㘵㌰㔹㌴㐷挲㉡㘹㘶㍤㘹ㅥ攱㐹㜳㤴ㅡ攷㉡愴〲捤摦愰㉦㘹㕥㡤扥㐱㌳㤳㉦攸愹㔸㉡ㅦて㐷ぢ戱㐸㍥㤷㉥㘴㌲挹㐸㈴ㅡ捥敡㠵㘸㌲㤹昵㙤戰愴㤱㜰ㄸ㍢慥㐲〸敢㙦㍣㤶捡收搳戱㙣ㅥ愶㐸ㅡ㤶〲っ㐱㥥㙡㘷㝡敤ㅡ挴㘸搷愲〹敥愲㑣㥤㌴㜷㔵㈶㑢㈵挶搰㠴扢㌸挰㑥昳㈶㘶戹ㄹ㡤㍦戸㍢㥣㔸昰愶㌹㔶㌹ㄳ㔴㈴搹摣挵搰づ㉣㠹㄰搳搲㜴㌷㑣ㄶ捤〸慣㤲收㜴㑦㥡㔳㍤㘹㐶搵㌸昷㈳ㄵ㘸挶搰㤷㌴ㅦ㐰摦愰㤹㑣愶ぢ搹㕣㌶ㄹ㑥ㄴ㘲昸㠱敡㜸㈶㥦㡤收㘳愹㘸㈱ㅤ㑤㘴愳戱㤰敦㐱㑢㥡㡡攰搷㜵搳愹㜰㍥ㄳ㑡挶㔲愱㐴㌶㤲挹㘶戳戱っ搶搶扣ㅥ㠹㈵㠳㍣ㅦ㉦㘹㍥㠴ㄸ敤㘱㌴挱㠴㌲㜵搲㑣㉡ㄳ〵ㅡ愵㘲㑦㥡㜰ㄷ晢搸㘹㙥愲㝦㌳ㅡ㝦㜰㉦㌸戱攰㑤㜳㙦攵ㅣ㐷挵㍥㙣㥥㘱㘸〷㤶挴㍥㑣㑢搳㜳㌰㔹㌴挷挳㉡㘹㐶㍣㘹㠶㍣㘹㑥㔰攳扣㠰㔴愰㌹ㄱ㝤㐹昳㐵昴㑤㥡搸㥣ぢㄱㅤ㌰㌳ㄹ扣挲ㄶ㌲愱㐸㍣ㄳ㐹收戲㠹㕣㈱ㄳ搶戳扥㤷㉣㘹㍣㥦ち敢昱㔸㌸㤱ぢ戱㡤㘶㐳改㕣㌴㤱㐹㈷㤲改㜰㈸㥢捦〶㙢捣昴摡换㠸搱㕥㐱ㄳ慣㔵愶捥晤收㈴㘵愲㐰㑡挵㔴㥡㜰ㄷ扦戱搳㝣㥤晥㌷搰昸㠳搳攰挴㠲㌷捤改捡㔹㑢挵㈴㌶ㅤっ敤挰㤲㤸挹戴㌴㝤〰㤳㐵㜳㌶慣㤲收づ㥥㌴户昳愴挹㜳昲㜲ㄲㅦ愳〵捤晤搰㤷㌴㍦㐱摦愰㠹㔷㡦㜴㈶ㅥて㘷ち昹㜰㉣㥤挸㘳㉦ㅡ挹攵ㄳ㈹晥挰㜳㐱て挷㝤㥦㜶㑡昵㘸㈶㤳捦敢愹㔰愸㄰㑢挴戳改㔰戶㄰㠹㐴㘲愱愸㥥挲㙥㌴ㄶ摣摦㑣慦㝤㠶ㄸ敤㜳㌴挱戹捡搴㐹戳㑥㤹㈸㤰㔲㜱〰㑤戸㡢㝥㜶㥡摦搰晦㉤ㅡ㝦昰㐰㌸戱攰㑤昳㈰攵㥣㐱挵㑣㌶㍦㌰戴〳㑢攲㄰愶愵改㈷㤸㉣㥡ぢ㘰㤵㌴换㍤㘹㤶㜹搲攴㠹㝢㌹〹㔱㈵㘹ㅥ㡥扥愴㔹㡥扥㐱㌳㠵昵㌰ㄱて㈷㤲㠹㘸㍡ㄶ捤愶戳㤱㘴㌴㤳㑢昳㐵ㅥ㙦敥攲㌹㕦㠵㈵㑤愴㤲搹㜰㍣ㅣ㡡㠴㜳㝣摤捡愴㈳㠵㐲㉡㥤㉥愴㤳㠹㝣㈲㤹搲㠳昵㘶㝡慤ㄲ㌱㕡ㄵ㥡攰ㄱ捡搴戹愵㘷㤴挹㔲㠹㍣㑤戸㡢㝦晥挷昶㥡摥㥢㔹晡愰昱〷㜵㌸㑢搲㉣㈸攷㕣㔲慢㘳搳㥦愱ㅤ愴戹㤰㘹㘹ㅡ〸㤳㐵昳㈸㔸㈵捤㑦㌰愰晢㌵晤㈳㔸摤慦改㡢搴㌸摢㈳ㄵ搶捤㐶昴㈵捤ㅤ搰㌷㘸挶昰ㅡㄲ㡢㈷㌳㠵㐴㌲ㅢ㑢攴挳改㜴㍥㥢㐹㈷愳搹㈴㕥㤴㈲㤹戸㙦㤰㈵㑤挰㤷捣愶ㄲ挹㕣㍥ㄵ换攷㌳ㄹ㍤㤶㡦收愲搹㜸㈴ㅢて愵攲愱㘰㤳㤹㕥摢ㄱ㌱摡㘰㌴挱㘶㘵敡㕣㌷㔹㈸挰㐹㜴慡㐴㉢㑤戸㡢户散㌴㐷㌰换㐸㌴晥㘰ㅢ㥣㈵㘹戶㉢攷挱捣捡ㅦ㤸搰㐶㌳戴〳㑢㘲〹搳搲戴㍢㑣ㄶ捤㘵戰㑡㥡㉦㝡搲晣戳㈷捤攵㙡㥣㌰㔲㠱收戱攸㑢㥡ㄱ昴つ㥡㝡㌴㥣㡢㘷㐲愱㉣戶㜸晣ㄲ㙡㌲つ戰㤹㘸㍣㥢挹收㈲㌱㝣敡昰㐵㉤㘹㈴㡦昷㐶㠵㜸㌴㡥㥦慡㡦攵昱挹㈵㤳ぢ攵搳㠵㐸㈶ㄳ㠹〲㘷㈴㜸㥣㤹㕥㡢㈱㐶㡢愳〹ㅥ慦㑣㥤ㅦ㑢㔸㑤㈰㘹㕡㉡㜱㌲㑤戸㡢㈷敤㌴昷㘲㤶扤搱昸㠳愷挰㔹㤲收愹捡㜹〴愹㘵搸搴㌰戴〳㑢㘲㈵搳搲㌴〹㈶㉥愰㡦昷戵㘸㈵捤〷㍣㘹摥攷㐹㤳㜵〲㜲ㄲ搳㤰ち㌴㝦㡢扥愴㌹ㅤ㝤㠳㈶摥㘷㐶戲搸㑦㐶昲搱㘴㉣ㄹ㡢㘶ㄲ戸昶〴摥㉣㠵㔳〵扣㜸愷㔳扥ㄹ㤶㌴㤲挴㡢㤵㥥挶ㅦ㔶攳㝣〶㉦㔶㜹〰搶㈳㔱慣愴㠵㑣㉡ㅣ㍣搳㑣慦捤㐴㡣㌶ぢ㑤㜰㤵㌲㜵搲㕣慤㑣㤶㑡㥣㑤ㄳ敥攲㔶㍢捤㍡㘶㤹㠷挶ㅦ㘴㔹㠱㝣㈰㝣扢㙥扣㝢㤷敦攳昹ㄶ㍥㜸慥㜲㜶㤰摡㐲㌶㐷戲㔹㠰㔰㜱㍥搳戲㜷ㄸ㝢㔸㤰昷㜵戰㑡㥡㔷㝢搲扣搲㤳㈶㡢〹攴㈴㌲㐸〵㥡扦㐳㕦搲捣愲㙦搰っ挵昰㔶㌳ㅤ换㐷㐲昸っ㤴㡦ㄶ昰摡㤲㑣㘰㔳㑥愷戱㜲㠶㘲㘹㕦捥㤲敡昱㐴㌸っ㠸昱㔰㈴ㄱ挳㑡㥣㡤愴搲戹㔸㌲㥥挰㉥愱㠰㌷晢挱ぢ捤昴㕡ㅥ㌱㥡㡥㈶㜸㤱㌲㜵㙥改ㄷ㉢ㄳ〵㔲㉡搶搳㠴扢昸㥤㥤收㈲晡ㅢ搱昸㠳慣㍤㤰て㐴㌲㜴㝣ㄶ扡㕣㌹昹㜵ㄳ昹㐳攱㕡ㅢ㐳㍢挸敥㑡愶愵㝤㌱㑣ㄶ捤慢㘱㤵㌴㔷㜹搲晣慤㈷捤つ㙡㥣攵㐸〵㥡搷愰㉦㘹ㅥ㡢扥㐱㌳㥣つ㘷㐳㜸㜱㐹攴㜱晤㠹㉣㕥㝡昴〲㍥㔵挶搲搸㌵㈶㈳㤹㠸敥㍢捥㤲敡愱㔴㍥㥢㡥㠴搳㜹㍤ㄷ㉢挴搳㜸㈹㑡㠶挳㔹㙣攷㈹㝣㤰㡡敡挱㙢捤昴摡昱㠸搱㑥㐰ㄳ扣㑥㤹㍡㕦㠵㔸扣㈰户㜴㑢㈵㙥愴〹㜷㜱愲㥤收ち㘶㔹㠹挶ㅦ扣〹捥㤲㌴㙦㔶捥挵愴戶㠴捤㙡㠶㜶㤰收慤㑣㑢搳ㅡ㤸㉣㥡户挳㉡㘹戶㝡搲㍣摡㤳收ㅤ㙡㥣昳㤰ち㌴敦㐴㕦搲㍣ㅦ㝤㠳㈶戶搹㜸㉥ㅦ捦昲㌳づ㕥㤱ㄲ㤹㜰㉡ㄴ搳㔳〵㝣昰〹愵㘳攱㥣㙦慤㈵㡤攸愱㑣っ慦昳㜸搹て挵㈲〵㝣〸㡤㠵㌳㠹㘴愱㤰㡢㘵昲㌹㕤て摥㘵愶搷搶㈱㐶扢〰㑤㜰愳㌲㜵慥㥢慣㜰㤰㌴㈹㤰㔲㜱ㅦ㑤戸㡢㠲㥤收愵昴慦㐷攳て摥て㘷㐹㥡て㈸㈷㝦㈵㐴晥㤰扢戶㠱愱ㅤ愴昹㄰搳搲㝥㉤㑣ㄶ捤㐷㘰㤵㌴て昱愴㜹㤰㈷捤㐷搵㌸㌷㈰ㄵ㘸晥て晡㤲收㡤攸ㅢ㌴ㄳ㜱㝣敥㡥愶昲㠰ㅡ㡢ㄵ昲戹㑣㍣㥣挴晢挷㜸㈲㠴㙢愳愴㔲㌹摦㑤㤶㌴ㄳ㉡攴昸㤹㍣ㅤ挶㍡㥣搰戹晢㡣愶昴㘸㌲㤵捤㘵搲搸㡦〶ㅦ㌳搳㙢㌷㈳㐶扢〵㑤昰㜱㘵敡摣㙦㙥㔲㈶ち愴㔴㍣㐹ㄳ敥㘲戶㥤收㕤昴㙦㐴攳て戲搴愱㈴捤愷㤴㜳〵愹慤㘴昳㈰㐳㍢㐸昳㘹㌸㈵捤㠷㘱戲㘸㍥ぢ慢愴㌹搱㤳收㜸㑦㥡捦㈱㐸㑥攲㌱愴〲捤㍦愱㉦㘹㍥㡥扥㐹㌳㡡㔷攵㜰㉣ㄹ㡤㈶㜸戱㤹㜴㉡㥥搷ㄳ改㘴㍣㤴挴ㅥ㈰ㄶ㑡昸㌶㔹搲愸晣㌰㤴换挵ぢ㜸户ㄹ搶ぢ㘹扣敤っ攷搳ㄹ㙣敤愱㐸㉥㤴〸戲㑣㐲慥㜵㥢ㄱ愳㍤㠱㈶昸㘷㘵敡摣搲㕦㔰㈶ち㌴㑡挵换㌴攱㉥ㄲ㜶㥡捦搰晦㉣ㅡ㝦㤰昵㄰㈵㘹晥㐵㌹㔷ㄱ攴㙡㌶㉦㌱戴㠳㌴晦捡戴㌴扤挲㠱㘸攱晤㌵㔸㈵捤摤㍣㘹敥攲㐹昳㜵㌵捥摦㤰ち㌴摦㐰㕦搲㝣つ㝤㠳愶㥥挱㔵㜹昰㌱㈸挶挳㙣晣㈸㤹㑤攷㐳昹㐸㌲㡥㘳㈱㜱㌴扥搷㍢愵愱㐴〸㉦㐳搸㔱挶愳㌱扣攷㑦㘵愳㝡ㄴㅦ敤搳㠵㐲〸ㅦ愸昲㐱搶㔲㐸㥡㙦㈰㐶㝢ㄳ㑤昰㉤㘵敡愴昹戶㌲㔹㉡昱ㅥ㑤戸㡢㥤散㌴㍢㤸攵㝤㌴晥㘰〷㥣㈵㘹扥慦㥣晣㌱ㄴ㜹攱〰敤㔳㠶㜶㤰摢摦㤹㤶昶捦㘱戲㘸㝥〴慢愴戹戵㈷捤愰㈷捤㡦搵㌸㕦㈳ㄵ㘸㝥㠲扥愴昹て昴つ㥡㘱㝣㑡攷愱㈰㝣扥〹挵戲㌸㌰㤴〰捦〴摥㡦攷愳㤱㜸ㄲ㐷㍤扥戱愴戹㜴㉥ㅥ挶㝢愷㐴㉥㥢挷搱搰〲㍥㉢㐵㜱㄰㍣ㅥ换攳㘹挸㘷昳挱㑦捤昴摡户㠸搱扥㐳ㄳ晣㑣㤹㍡㘹㝥慥㑣ㄴ㐸愹昸㡡㈶摣㠵捦㑥昳〷晡㝦㐴攳て㝥つ㘷㐹㥡晦㔰㑥晥戲㡡扣㄰㠲㔶㠱㔳㉣〶捤㙦㤹㤶昶㉡㤸戸㠰㍥㍥㜳愱㤵㌴晦昳㙦慦捦㐲晦㠲搵晤㔹攸㝢㌵づ㉦扥〶㥡晦㐲㕦搲昴愳㙦搰㉣㐴昲改㙣ㅥ慦㍣〵ㅤ〷㡣㜱挸㌲ㄱ捥改挹㜴㍣㡣㜷敥㜸晢㤹昲昵戶愴㌸㝣㤴㡣收昳㐹散㕥㜱扣㈹㡥捦㥥改㜰㉡ㄱ㑦挶㜹戸㌹㤱㡥〶晦㙤愶搷晡㈰㐶敢㡢㈶昸ㅦ㘵敡愴昹㠳㌲㔱㈰愵攲㘷㥡㜰ㄷ㕦攰㘱㔸㐷㡢晢搳㍦〰㡤㍦昸ぢ㥣㤲愶搷晢㑤㝡愴戳㠳搴慥㘴㜳〵㥢ㅤㄱ㉡㘴㘹〵㝢㠳搹挳㠲扣㔷㐲㉦㘹扥攷㐹昳ㅤ㑦㥡㔵㙡㥣㘱㐸〵㥡㍥昴㈵捤攱攸ㅢ㌴㜱㡡㈵㤹捣攳晤㝡㕣て挵攲㜸挱づ㘵㜲㠵㜰㈴㡡摦扤挷挷昷㜸捡㌷挲㤲收㔲㘱㙣搷㜹ㅣ㐶ち㐵㜱戸〹㥦㡣戲㤹㐴㍡ㄲ㡢昱扤㝣㐱㡦〵㔹愶㈱户昴㤱㠸搱㐶愱〹㔶㉢㔳攷慢㄰㙢㌵㡡㔵愲て㑤愴昹ㄷ㍢捤搱捣㌲〶㡤㍦搸ㄷ〲晣㜹ㅦ昵攸愷㥣搷㔱挱摦㙢搱愲っ㈵㕣㈱敢㉦㘸㡡挳㘴搱摣ㅡ㈱㤲收搳㥥㌴㥦昲愴搹㕦㡤㤳㐶㉡搰ㅣ㠰扥愴戹㈷晡〶捤㘸㉥㥣㡡挶㜰挵戰ㅣ㔶扡㜰㌲㤱㠹攴ち㈱㥣敡挲㑡㥡挰扡ㄹ昲敤㘵㐹ぢ搹㑣ㄸ㐷㡣昰㕡㤵㡤挵搲㘹㙣敦ㄹ㍤ㄵつ挷昵ㄸ摥收㐷㜳㤱攰㐰㌳扤戶㌷㘲戴㜱㘸㠲摢㈸㔳攷㍢愴㙤㤵挹㔲〹㔶㙣㐸㥡㡦搸㘹搶㌰㑢㉤ㅡ㝦㜰㄰〴昸昳愶戹愳㜲昲〷㘴攴㠵㌷戴ㄹっ㤵㌴㜷㠲㤳㄰戵㔹㌰㜱〱㑦㕡㤹ㄸち慢愴㜹愷㈷捤摢㍤㘹戲㔴〳㝦昸ㄶっ㔲㠱㈶换㌲㈴捤戹攸㥢㌴昵㔴㍥愴愷搲㤹㔰㍣ㄲ换攳㐵㈸㥦捣攵㌲戹ㄸ㍥㠲攳㌰㜰戴攰慢戳愴㠵㜰㈸㥣㉣㈴㜳㍣换ㄸ㑢㈵挲ㄹ扣㈶㐵㜱戲㈸㠲㑦〰㌸㈱㤲て㡥㌰搳㙢昳㄰愳捤㐷ㄳㅣ愹㑣㥤㌴㐷㈹㤳愵ㄲ扢搰挴㜵昳㍡㍢捤㐳㤹㘵〱ㅡ㝦㤰㤵ㅤ昸㌳㑥〴㌹㍦㔹戲攲㐳㍡㠹㑦㕥㐸㐴摢挸愵㍣㐲挵ㄸ㜸㈴㑤㥤㍤㤸攵㝤㉣慣㤲收㈵㥥㌴㉦昲愴挹㝡づ㌹㑥〳㔲㠱㈶㙢㌷㈴捤愳搰㌷㘹㘲㠳㡤㈵愲㐹扣慡㘰摤㉣㈴昰㜹ㄲ敦㌳㐳㐹ㅣ昷搰㜱戸㈸敢㕢㘴㐹㐳昸〸㤹㑡㘷㌳挹ㄴ㡥㙦㠶㜳ㄹ散㌳昵㜸ㄸ敦㡤攲愱㔸っㅦ愰㠲慣ち㤱摢㜰㈳㘲戴㈶㌴挱㠸㌲㜵敥㌷愳捡㐴㠱㐶愹㐸搰㐴㥡㘷摢㘹戶搱摦㡥挶ㅦ㑣㐲㠰㍦敦㜵㤳㘵㈱搲挹㥦戶㤱ㄷ㐶搱㡥㘳㈸攱ち㔹敥㐱晢〹ㅣ㠸ㄶ摥昷㠶㕥搲㍣搵㤳收挹㥥㌴挷愹㜱㑥㐱㉡搰摣〷㝤㐹昳㔴昴つ㥡搹㐲㉥㤲㉡㈴㐲戹㈴㑥㙤敢㌹搰捣挴昲改㔴㌴㤵㉣㘴昴㝣㈸收㕢㘱㐹㈳搹㔸㉡〳㐵㌴㥣挷扥㈱㠴敢㠹攰㜵㐹㡦愷㜲㌹散㍦挳改㔰㤰愵㈳㤲收㑡挴㘸愷愱〹㡥㔷愶捥㜵㤳昵㈳㔲㐵㠱㐶愹愸愵㠹㌴㤷搸㘹慥愶晦㉣㌴晥攰㈴〸昰攷㑤㜳戲㜲㍥㑥挵㈶㌶㙢ㄹ㉡㘹㑥㠵㤳〰戵ぢ㌸㄰ㄶ攴㥤㌵㈱㤲收㔱㥥㌴ㄷ㝡搲㥣愱挶戹ㄸ愹㐰㜳㈶晡㤲收㈵攸㥢敢㘶㍣㥡挴挱昶㜴㍥㥦挳〷挵㝣㈱㥤挱ㄹㅦ扥㑤挷㉢㌵㑥户㘵㝣㤷㕡搲㔸㉥㡤搷敥ㄴ㕥㠲昴〴づ㠹收搲改㜴〴攷搸㤲昹㌴慥搰㤸づ㠷㠳戳捣昴摡㝡挴㘸㤷愱〹捥㔶愶㑥㥡㉣㌲㤱㌴㉤㤵㤸㑢ㄳ㘹ㅥ㙥愷戹㠱㔹慥㐱攳て搶㐱㠰㍦㙦㥡昳㤴㤳㍦扡㈳㉦㕣愳摤挴㔰搲っ捥㔷捥㕢㘰敡㕢㔱挵㤲㠹扤ㅣ戵〵摥㍦戹㌱摡㜹搱㤳㐹戸㠸〹㙢㈵㜱挱㍤㝤戹昱つ晤捡昲㍤㝦㕤㉥㔶㉦昰〷㍡㜸慦㥡㡢㐷晤扦挸挳昵愳戳㉡㠵ㄹ㠷攰慥摤㠶〷㕣戵〰て㌷攴㌵挵慥慥㕥㡡挰戲㠱㑤搳摡㔰摣㠰慢攰捥㙢㤹㘰㕤㐲㜵㉢㔵昴㌰㕡㕤㡢㘳㔴愷㘵㐲戶つ㍦敥搲慥慢戰㌹慤㔶ㅣ慥㙤㠱ちㄷ㌸㐶昳捡ㅤ〳㍢㝢戶㕦㌸ㄸ搴㘹㥤搶摣㠶慢捣攸㜹㤵戱つ摦昸慦㉣慦㄰㥥㍦㍡㘲㕥㉣㤵㍦㘹挰㙣戸捥捣戴㍣〱っ昲昸㝤㠷㠹つ敤昲昷㔱㜶㠴㕦㘸㉣㤷昱摤㠱㐷敢ㅢ㌷㜲捡挸㔸愴㙡㌶㥥㠸㉤ㅥ愳ㄸ㍢㐷挴ㅡ㡣摦㔷扡ぢ〹挵㘱㐸㑤昶㐲㍢㤴㠳摣㙤つㄲㄲ搳㌱〸〷攲㥡攴搷敥愵㥡㙦搱㤴㐹戰㥡㠶ㅤ㘶ぢ攴搰挱㘷〴晣㐰㐳搱敤慢㝤捤敥㜸攳晦㙡昳晦攰昸㐰㕥㐵ㅣ㈶㠶㥤㍦愱敡㥤㤳慥昸晡挶扤㐶㕤㜶摢㉦收晦㈷摤昳昰㠱㘳㤶敤㝤攷昸摦扦摤㙦搰㔷扢㉣ㅣ㉦ㄶ㈱㘲ㄴ昲㘸敦戲㜹㡦つ㌷ㅤ㌱〹㤳㜸つ㍦〱攱扡ㄸ㐴慤改㜰㕥っ㈲搸㠴㑣昸挳㌹㘱捣户㙦㠵㘰攱〹㌷㌸㌱ㄱㄱ㕣换攵㡡昹㈸ㅦ㜲㍢捣〶愰㔶㉣昹ㅥ㠳㑤㍥ぢ搱愴搸〷㐲〵挰慦㙤愲㝡戱愵㙥愳晡〹㑢ㅤㄷ㝢㥡㙡〳攷ㅦ愸收扥挶挲挹慡ㄳ㤵㉤㜰ㅣ㍡㍤挳㜹扣㡡㈸㠵㜳搷昳㡥㙡扡㙢搳摤攳㙦搸晥愱㌷㍢晥㘷改㜸戱〲ㄱ㕥㌸攳㤸愸㈷捥㤸改㜰㕥㕡㈲㜸ㅡ㌲攱て攷戴昱愸㠰㤳㤵㈷ㄲ㘷〴ㄱㄶ捥攷昹㤰捦㠲换挰挹㜲ㄴ摦ぢ〶愰㐹㈳愳㈱㌱戶〸搰㑢㔴慦戱搴慢愹㝥挵㔲㐷挴㙥愶摡㔸㤷㕦愵㥡㙦㉢㉣㥣㉣㍢戱㜰慥㐵愷㘷㌸搷愹㠸㔲㌸攷昳搶昸昶昸㘵㑢㜱ㅢ㜱昱㜸㜱㈹㈲扣㜰㡥㌲愹戹搶捥㤱愶挳㜹愱㡡攰㘵挸㠴㍦ㅣ〹挱愳〲㑥㤶㥥㐸㥣挳ㄱ㘱攱㝣㥢て昹ㅡ戸っ㥣慣㐷昱扤㙢〰㥡㑣㥣㍢㤹㠰㡣昵慤㠳敡㙢㉤昵〶慡㍦戰搴ㄱ戱㠳愹㌶㜰㝥〸㑦攰㈶㘸㝡〶敤㘶ㄵ戱挵搰敥㐲㠴ㄷ戴㠱㈶ㅢㄷ戴〱愶挳㜹㜱㡢攰摤挸㠴㍦ㅣ慦挱摣〱敤㝥㜴㈴戴慤ㄱ㘱㐱晢㤲ㄸㅥ㠲换㠰挶戲ㄳ摦搷〶㠶摡㤱搱㠸攸㔷㠴攱ㅢ慡ㅦ戶搴て㔲晤㥤愵づ〹扦愹㌶㄰㝦て㑦㘰ㄳ㌴㍤㠳戶㔹㐵㙣㌱戴㘷㄰攱〵慤捡㘴攳㠲㔶㘹㍡㥣ㄷ挴〸㍥㠷㑣昸挳〹㝦捣ㅤ搰㔸㐸㈲愱㤵㈳挲㠲昶ぢ㌱扣っ㤷〱敤㐵㉣昹㜸㙤㘶散〷戱攱㈶挵捦晦戲敦〷㉢攰ㄱ慦㔸敡㤷愸慥戲搴㜱昱ㅦ㔳㙤㐰敢〵㑦攰㜵㘸㝡〶敤つㄵ㔱ち㥡㙢㙦搷㠱〸㉦㘸摦㘱㍡㥥㝢扢㙦㑤㠷昳㈲ㅡ挱て㤰〹㝦㌸ㄸ㠴戹〳ㅡ敢㐵㈴戴㝦㈰挲㠲ㄶ㈰㠶捦攰㌲愰戱㠸挴户㤵㠱㘱〶愱㝤㘱㘲㌰㌶戸晥㔴㝦㙥愹㍦愵㝡愰愵㡥㡢㑦㑣戵〱㙤㕢㜸〲摦㐰搳㌳㘸摦慡㠸㉤㠶昶〳㈲扣愰㝤㘰戲㜱慤㘹敦㥢づ攷㠵㌷㠲㍦㈱ㄳ晥㜰挸ち㜳〷㌴㠱愹㑢㘸敦㈱挲㠲㌶㠴ㄸ㉡攱㌲愰戱㔶挴㌷捣挲㄰ㄲ㙦ㄵ㘱ㄸ㐱㜵㤵愵慥愰㝡㤴愵㡥㠸搷㑣戵㠱㜸㘷㜸〲扤愱挱㕦て摥愶昴㔱ㄱ愵愰戹㕥〸晡㈳㘲ㄴㅦ慡攳㙤捡㉢㈶ㅢㄷ戴㤷㑤㠷昳㘲ㅤ挱㠱挸㈴愱敤㡥戹〳ㅡ慢㍦㈴戴ㄷㄱ㘱㐱摢㠳ㄸ㜶㠴换㠰挶㤲㄰㕦搸挰㠰㝤㕡㕣晣挹挴㘰慣㍢㔱慡〷㕢敡㐱㔴挷㉤㜵㔲㍣㙤慡つ㘸㐹㜸〲㈳愰挱㕦て愰㡤㔴ㄱ愵愰戹㌶捦搱㠸ㄸ攵〱敤〹㤳㡤ぢ摡㘶搳攱扣挰㐷㜰㜷㘴㤲搰挶㘱敥㠰挶㈲て〹敤㜱㐴㔸搰昶㈵㠶ㄸ㕣〶㌴㔶㝥昸㈶㈸っ戱㤰㜸挴挴㘰㐰慢愱㍡㙥愹愳㔴㑦戲搴ㄱ昱㠰愹㌶愰㑤㠱㈷戰ㄷ㌴昸敢〱戴扤㔵㐴㈹㘸慥㌷挴㌵㠸ㄸ攵〱敤㙥㤳㡤ぢ摡㐶搳攱扣㈸㐸㜰ㄲ㌲㐹㘸戳㌰㜷㐰㘳㉤㠷㠴㜶㈷㈲㉣㘸㜳㠸㘱㈶㕣〶㌴ㄶ㜸昸昶㌷㌰搴㡣〴戴㕢㑤っ〶戴㍡慡㘷㔹敡ㄹ㔴捦户搴ㄱ㜱愳愹㌶愰ㅤ〸㑦愰づㅡ晣昵〰摡㍣ㄵ戱挵搰ㄶ㈰㘲㤴〷戴㙢㑤㌶㉥㘸搷㤸づ攷㠵㐴㠲㠷㈱㤳㠴㜶ㄸ收づ㘸ㄹ昴㈵戴慢ㄱ㘱㐱慢㈷㠶㍣㕣〶㌴搶㜱昸㌲〶㠶㤹㝣㈱戸扣〸㐳㡥㙡摤㔲攷愸搶㉤㜵㕣㕣㘲慡つ挴㐷挲ㄳ㔸〴つ晥㝡〰慤㔱㐵㤴㠲收摡㍣摢㄰㌱捡〳摡〵㈶ㅢㄷ戴㜵愶挳㜹昱㤱攰㘲㘴㤲搰㥡㌰㜷㐰㘳㘵㠶㠴㜶㍥㈲㉣㘸㉤挴㜰㍣㕣〶㌴㤶㙢昸㡥㌱㌰㑣攱㥢摢戳㡢㌰戴㔱㝤㠲愵㍥㡥敡挵㤶㍡㈲㔶㤹㙡㘳㑤㕢ち㑦㘰〵㌴昸敢〱戴㤵㉡愲ㄴ㌴搷ぢ挱㙡㐴㡣昲㠰㜶㥡挹挶〵㙤愵改㜰㕥戰㈴戸〶㤹㈴戴ㄳ㌰㜷㐰㘳〱㠶㠴㜶㉡㈲㉣㘸㈷ㄱ挳㍡戸っ㘸慣捡昰㥤㘲㘰挰㈷㠲愴㌸戱〸挳ち慡㉦戰搴㙢愹㍥捤㔲挷挵戱愶摡㔸搳捥㠰㈷㜰㈹㌴昸敢〱戴昵㉡愲ㄴ㌴搷㥡戶〱ㄱ愳㍣愰㉤㌶搹戸愰戵㥢づ攷㐵㑥㠲搷㈲㤳㠴戶〶㜳〷㌴搶㔹㐸㘸慤㠸戰愰㥤㐳っ㌷挳㘵㐰㘳昱㠵敦㍣㠵㈱ㄶㄱ捤㈶〶㘳摤㔹㑢昵㉤㤶晡㈶慡㉦戰搴㈱㜱㤴愹㌶愰㕤〸㑦攰㉥㘸昰搷〳㘸ㅢ㔵㐴㈹㘸慥ㄷ㠲〷ㄱ㌱捡〳㥡㙥戲㜱㐱换㥢づ攷㠵㔱㠲て㈳㤳㠴㜶ㄹ收づ㘸㡦愱㉦愱㘵ㄱ㘱㐱扢㠲ㄸ㌶挳㘵㐰㘳㡤㠵敦㉡〳挳㜴㝥㡣㍡摣挴㘰㐰摢㐰昵ㄳ㤶㝡ㄳ搵搷㕡敡㤰㌸挴㔴ㅢ搰慥㠷㈷昰っ㌴昸敢〱戴㘷㔵㐴㈹㘸慥捤昳㈵㐴㡣昲㠰㌶摦㘴攳㠲㌶捦㜴㌸㉦愶ㄲ㝣〵㤹㈴戴㕢㌰㜷㐰㘳搵㠴㠴㌶ㄷㄱㄶ戴摢㠸攱つ戸っ㘸㉣愵昰摤㘱㘰㤸捡㝤摡散㈲っ㜷㔱晤愶愵㝥㥤敡扢㉤㜵㐴㑣㌷搵〶攲㝢攱〹㜴㐰㠳扦ㅥ㐰㝢㕦㐵㙣㌱戴㑦ㄱ㌱捡〳摡㈴㤳㡤ぢ㕡慤改㜰㕥㠰㈵昸㌹㌲㐹㘸て㘳敥㠰挶攲〸〹㙤㈲㈲㉣㘸㡦ㄲ挳户㜰ㄹ搰㔸㌱攱㝢捣挰㠰㔷捦㠸搸愷〸挳㈶慡扦戳搴摦㔰晤㠴愵づ㠹㍤㑤戵戱愶晤〱㥥挰て搰攰慦〷搰㝥㔴ㄱ㕢っ慤〲ㅦ愰㐷㜹㐰㡢㥢㙣㕣搰㘲愶挳㜹搱㤶㘰ㄵ㌲㐹㘸捦㘱敥㠰挶ㅡ〸〹㉤㠲〸ぢ摡昳挴搰〷㉥〳ㅡぢ㈳㝣㉦ㄸㄸ㙡〸㙤慣㠹挱㔸㜷㕥愲扡慦愵敥㑤昵㉢㤶㍡㈴㜶㌳搵〶戴㔷攱〹昴㠷愶㘷搰㔸昲㈰㈳戶ㄸ摡㡥㠸昰㠲㌶捡㘴攳㠲㌶搲㜴㌸㉦昴ㄲㅣ㡣㑣ㄲ摡㥢㤸㍢愰戱搴㐱㐲ㅢ㡥〸ぢ摡摢挴㌰ㄲ㉥〳ㅡ敢ㅦ㝣敦ㅡㄸ㈶昱捤敤㑥㐵ㄸ㍡愸ㅥ㘵愹㐷㔰晤㠱愵挶昱㌴㔳㙤㈰晥㄰㥥挰㘸㘸㝡〶㙤㡣㡡㈸〵捤昵㐲㄰㐵㠴ㄷ戴㠱㈶ㅢㄷ戴〱愶挳㜹㜱㤸㘰ㅣ㤹㈴戴捦㌱㜷㐰㘳㐵㠳㠴戶㌵㈲㉣㘸㕦ㄲ挳摥㜰ㄹ搰㔸收攰晢摡挰㌰㡤㥦㍤晢㤹ㄸ㡣㜵攷ㅢ慡挷㔹㙡㔶㍡昸扥戳搴㐹攱㌷搵〶戴敦攱〹搴㐰搳㌳㘸戵㉡愲ㄴ㌴搷㕢㡥ㄹ㠸昰㠲㔶㘵戲㜱㐱慢㌴ㅤ捥ぢ捡〴㘷㈱㤳㠴昶ㄳ收づ㘸㉣㕣㤰搰捡ㄱ㘱㐱晢㠵ㄸ㔸㍥㘰㐰㘳㌵㠳㑦㔴愳ㄹ㌷ㄲ㥢㘷㕣晣晣扤晤挴㑢〵㍣㘲扥愵慥愳扡捡㔲㈷挵㝦㑣戵〱慤ㄷ㍣〱㤶ㅥ昴っ摡〲ㄵ戱挵搰昲㠸昰㠲昶ㅤ愶攳㝤㍣捤㜴㌸㉦㐲ㄳ搴㤱㐹㐲敢㡢戹〳ㅡ敢ㄳ㈴戴㝦㈰挲㠲ㄶ㈰〶ㄶ〸ㄸ搰㔸戴攰摢捡挰㠰㌵㉤㈲扥㈸挲搰㥦敡㈶㑢扤㠸敡㠱㤶㍡㈴㍥㌱搵挶㝡戹㉤㍣㠱㌶㘸㝡〶㡤攵〸㌲愲ㄴ㌴搷㕢づ㤶㈲㜸㐱晢挰㘴攳㕡搳摥㌷ㅤ捥ぢ搷〴㑦㐰㈶〹㙤㌰收づ㘸㉣㐳㤰搰摥㐳㠴〵㙤〸㌱慣㠴换㠰挶摡〴摦㌰〳〳摥愷㈵挵㕢㈶〶㘳摤ㄹ㐱昵㘹㤶㝡〵搵愳㉣㜵㕣扣㘶慡つ㘸㍢挳ㄳ㔸つ㑤捦愰戱敡愰㑢㘸慥捤㜳㉤㈲扣愰扤㘲戲㜱㐱㝢搹㜴㌸㉦㜶ㄳ扣〰㤹㈴戴摤㌱㜷㐰㘳戵㠱㠴昶㈲㈲㉣㘸㝢㄰〳捦昹ㅢ搰㔸㠲攰ぢㅢㄸ昰㍥つ挷搳㡡㌰㐴愹扥捣㔲戳ち挱ㄷ户搴㌸㥥㘶慡つ挴㐹㜸〲ㅢ愰改ㄹ戴㙢㔴㐴愹㌵捤〵敤㈶㐴㜸㐱㝢挲㘴攳㠲戶搹㜴戸㉥㤰㜳ぢ㌲㜵㜷㠱ㅣ晥㠸㠴摥㈶㉦攲ㄲ挰晢㥣慡〲㝦㍦愰㜷挱㌰戳㠴〰㍦㝣搱搰搸㈸㝦㌳愲て慥㘷搱扡㐸㙦㥤㠹换戶攰㉡ㄶ㜵つ㑤收捦ㄱ攰㜲㉥扣㍣㠰扡㘲㠲㈶㝢っ昶ㄵ收戴攲ㄲち扤ち搳摡㜰戹㥤㝣㜵搳㝥㤹昶㜶扤戵昹晦挲挵㉥昰㉢ㅥ晣㈵㐴摣㡣换㕣㜸晥㠰〶㝦ㄹ挳昳㜴扤㈴㌶戶㤳挷㑣㕣㠸㠵㜵ㄱ攵扣っ挶慦扢昲㡥㙦ㅣ㔶㌱昵晢㙦㜹摢㠵㕤㉡挵攳㜸㡡㡤㝡摡㤳换㝥攱㤴㔹摦愲敤ぢ扤㍣㤹㉥敢㜷搰昸戵〹㌴昱㐷㔴㘴㔳㔶挵ちつ攷〳攳捦㤹昰㠷攸捡慡㤶㌶攴摢ㄷ晡ㄶ敡つ㐷㉥㙣挷捦㤶昴收愳㔵户捡扢㄰摡㔵㠱〳㌷㡢㕥㑤昵㤹搶搶捣昲敡愶晡㐶扤昹挸昶㠵搵昵㑢㔰捦㠱㡢搱攰㠵戲扡扡㕡慢挱㝣㌸ㄴ敦㠲㠵〸捣慡搵摡慤て挳挲㌵搵㌷〹㔶敦㠷晦㠰攷挳㥦挲挷晡ㅥ攷换㍡〹昹昰愷搱搴昹昰〵敢〰㠸㐰摤挴㈶㜴攴ㄴ㘶搸愷挰㔳晡搲㍡搳㙥㝤づ㔶㌹戱㔹戰㝡㑦散㑥捦㠹捤攱㉣㡡㈷戶㍦㑤戶㠹昱㡣㝡搱挴㕥㔲㔳愸戳㑦㠱㈷挷攵挴收搹慤㙦㥡ㄳ搳㌸戱㑡㜱愳攷㈴づ攴㠸挵㤳㌸㤸㈶摢㈴㜸ㅥ扡㘸ㄲㅤ㙡戸㐳敤挳昱㤴戲㥣挴〲扢昵昳攲㐹㕣敤㌹㠹㝡昷㈴㌲㡥㐹㝣改㥣挴㌷㙡戸㥣㝤㌸㥥愲㤵㤳挸摢慤㍦愹㐹㜰摤愹ㄴ㤷㜸㑥攲㐸㡥㔸㑣愲㠱㈶ㅢ〹㥥㈷㉤㈲㔱㠱昵㔷づ户挸㍥㕣㉦㘵㙤戴㕢晢挲捡昵㐴㌳㈶㜱扥攷㈴㕡摣㤳㌸挶㌱㠹〰昲ㄴ㑤愲扦ㅡ慥捤㍥摣戶捡摡㙥户づ㔶㤳㌰搶㠹㔵㥥㤳㔸敡㥥挴㜲挷㈴㠶㌸㈷㌱㐲つ㜷㥣㝤戸㥤㤵昵㜸扢㜵㜷㌵〹㠳挴愹㥥㤳㌸挹㍤㠹㔳ㅣ㤳搸挳㌹㠹愸ㅡ㙥㠵㝤戸愴戲慥戴㕢挷愹㐹㜰㜷㕡㈹㡥昵㥣挴ㄹㅣ戱㜸㥤㌸㤳㈶摢㍡戱慦㜳ㄲ㌵㙡戸搵昶攱愶㈸敢㔹㜶敢慣攲㐹戴㝡㑥攲ㅣ昷㈴捥㜳㑣㘲㡥㜳ㄲ㜵㙡戸戵昶攱づ㔴搶㜵㜶敢㘱㙡ㄲ挶搳㜱㤴攷㈴㉥㜴㑦攲㘲挷㈴敡㥤㤳挸愹攱㉥戵て㜷愴戲慥户㕢㥢搴㈴㡣ㄵ㌳敢㌹㠹㉢摣㤳戸捡㌱㠹ㄶ攷㈴摡搴㜰ㅢ散挳㉤㔵搶㙢散搶ㄳ搴㈴っㄲ㠷㜸㑥攲㝡昷㈴㙥㜰㑣攲㈴攷㈴㔶愸攱㙥戲て㜷㠶戲摥㙣户慥㔱㤳㌰㔶捣戹㥥㤳戸捤㍤㠹㍢ㅣ㤳㌸挷㌹㠹戵㙡戸扢散挳㕤愸慣ㅢ敤搶换搴㈴㡣愷㘳扡攷㈴敥㜵㑦攲㝥挷㈴慥㜰㑥㘲㠳ㅡ敥㐱晢㜰搷㉢敢㐳㜶敢㉤挵㤳㤸攸㌹㠹㐷摤㤳㜸捣㌱㠹摢㥣㤳戸㑢つ户挹㍥摣扤捡扡搹㙥㝤搸㥣㠴敦〹㔸扤㕦摥昷昴㥣搸ㅦ㌸㡢攲㝤挷ㅦ㘹戲敤㍢ㅥ㜵㑥㙣㤳㥡挲㌳昶㈹晣㐱㔹㥦戵㕢㥦㌳㈷㘶扥扣㐷㍣㈷昱扣㝢ㄲ㉦㌸㈶昱扣㜳ㄲ㉦愹攱㕥戲て昷慡戲扥㙣户扥愹㈶㘱慣慣扢㜹㑥攲㔵昷㈴晥收㤸挴摢捥㐹㜴愸攱㕥户て昷愱戲扥㘱户㝥慥㈶㘱㙣戶挳㍤㈷昱戶㝢ㄲ敦㍡㈶昱愵㜳ㄲ摦愸攱㍡散挳㝤慦慣敦摢慤㍦ㄵ㑦㘲〷捦㐹㝣攸㥥挴挷㡥㐹晣攲㥣㐴〵〴昲㍤挶愷昶攱㝡㈹敢㘷㜶㙢㕦㜴攴㝢っ㘳戳摤摡㜳ㄲ㕦㐲攴㔸㌱扦愶挹戶㘲〶搰㉦㝥㡦〱㠳㥣挴㌷㔸㈸挷晢㘴摥挵戶捡晡慤摤㍡ㄸㅤ摢ㅢㅤ扦攷㈴扥㠷挸㌱㠹㝦搳㘴㥢挴㄰昴㡢㈶㌱〲〶㌹㠹ㅦ戰㘰㑤㘲㘷㘵晤搱㙥摤ㅤㅤ摢㈴捡㍤㈷昱ぢ㐴㡥㐹〸㕣〷捦㍥㠹㍤㈰㈹㥡㐴ㄴ〶㌹㠹ち㈸慤㐹㈴㤵戵搲㘶慤摡ㄷ搶㉤晥㔸挸㑦㈷晤昱〱扡㔱捦昱㌲㥤扣搸攳攸㐶㝣扣摢㠲㙢㙢㔶㘱㔰㌱〱㠳㌱㠷收㘳㡦㑦て敥㠱ㅡ搳㕡捤捦㘱㠱㕡㝢㑦㑣㐱㡦㔳搴㝡㌱㘲㥡改搳慡敤昱㌳散ㄱ㠱㤹昶㥥㤸㠳㥥㡣搷ㄸ戱扦㡡昷摢攳敢散ㄱ㠱㜹昶㥥㌸㔰挵昷㘶挴挱㉡扥㡦㍤晥㔰㝢㐴㘰㠱扤㈷敡㔵㝣㕦㐶㘴㔴㝣㍦㝢㝣捥ㅥㄱ挸摢㝢攲㐸ㄵㅦ㘰㐴㠳㡡て摡攳ㄷ搹㈳〲㡤昶㥥㘸㔱昱㕢㌱攲ㄸㄵ扦戵㍤扥捤ㅥㄱ㘸户昷挴㔲ㄵ摦㥦ㄱ换㔵晣〰㝢晣㜱昶㠸挰昱昶㥥㌸㐹挵て㘴挴㈹㉡㝥ㅢ㝢晣ち㝢㐴㘰愵扤㈷捥㔰昱摢㌲攲㑣ㄵ扦㥤㍤㝥戵㍤㈲㜰㤶扤㈷捥㔱昱摢㌳攲㍣ㄵ扦㠳㍤㝥慤㍤㈲戰捥摥ㄳㄷ慡昸㐱㡣戸㔸挵敦㘸㡦扦搴ㅥㄱ㔸㙦敦㠹㉢㔴晣㘰㐶㕣愵攲㜷戲挷㙦戰㐷〴慥戱昷挴昵㉡㝥〸㈳㙥㔰昱㐳敤昱㌷搹㈳〲㌷摢㝢攲㌶ㄵ㍦㡣ㄱ㜷愸昸攱昶昸扢散ㄱ㠱㡤昶㥥戸㔷挵㡦㘰挴晤㉡㝥愴㍤晥㐱㝢㐴攰㈱㝢㑦㍣慡攲㐷㌱攲㌱ㄵ晦ㅢ㝢晣㈶㝢㐴㘰戳扤㈷晥愰攲㜷㘶挴ㅦ㔵晣㉥昶昸㘷散ㄱ㠱㘷敤㍤昱扣㡡摦㤵ㄱ㉦愸昸摤散昱㉦搹㈳〲㉦摢㝢攲㔵ㄵ㍦㥡ㄱ㝦㔳昱㘳散昱慦摢㈳〲㙦搸㝢攲㙤ㄵ扦㍢㈳摥㔵昱㘳敤昱ㅤ昶㠸挰晢昶㥥昸㔰挵敦挱㠸㡦㔵㝣挸ㅥ晦愹㍤㈲昰㤹扤㈷扥㔴昱㘱㐶㝣慤攲㈳昶昸㙦散ㄱ㠱㙦敤㍤昱扤㡡㡦㌲攲摦㉡㍥㘶㡦晦挱ㅥㄱ昸搱摥ㄳ扦愸昸㌸㈳昸捡㈵昷晦〹㝢㍣㕦愵㘸㌵昶晦㝣㜵戲㝡㐲扥㙣挰愷㈵㘱㔶户㈰㕦㍥攴㌱昴ㄴㄶ㜰っ㕤扥㌸戸㔴㝣㤱㤰慡㍤つ㤵㝣〹㜰愹昸㔲㈰㔵㝢ㅢ㉡戹愳㜷愹戸挳㤷慡㝤っ㤵摣㥤扢㔴摣慤㑢搵㜸㐳㈵㜷摡㉥ㄵ㜷摥㔲㌵搱㔰挹㕤戳㑢挵㕤戴㔴搵ㅡ㉡戹〳㜶愹戸㈳㤶慡挹㠶㑡敥㘶㕤㉡敥㙥愵㙡慡愱㤲㍢㔳㤷㡡㍢㔵愹㥡㙥愸攴㉥搳愵攲慥㔳慡㘶ㅡ㉡戹㘳㜴愹戸㠳㤴慡搹㠶㑡敥晥㕣㉡敥〶愵㙡㍦㐳㈵㜷㜲㉥ㄵ㜷㜶㔲㌵搷㔰挹㕤㤹㑢挵㕤㥡㔴捤㌳㔴㜲㠷攵㔲㜱挷㈵㔵〷ㄸ㉡戹㕢㜲愹戸㝢㤲慡㠳っ㤵摣昹戸㔴摣〹㐹搵㈱㠶㑡敥㘲㕣㉡敥㙡愴㙡㠱愱㤲㍢ㄲ㤷㡡㍢ㄴ愹㍡摣㔰挹摤㠵㑢挵摤㠶㔴ㅤ㘱愸攴㑥挱愵攲捥㐱慡戲㠶㑡㙥晡㉥ㄵ㜷〱㔲㤵㌷㔴㜲〳㜷愹戸愱㑢㔵挱㔰挹捤搸愵攲收㉣㔵ぢ愵㉡愸㌶㔶挱敤㔳㥥摣扡昰㥦挶挹慤㠹㠸慤挶攵㜵戹㐹㑡挷敦ㅣづ㙥㠵搲㜱㠱挳挱つ㑦㍡搶㌹ㅣ摣搶愴㘳慤挳挱捤㑢㍡捥㜷㌸戸㐵㐹挷㜹づ〷㌷㈲改㌸搷攱攰㜶㈳ㅤ攷㌸ㅣ摣㔴愴攳㙣㠷㠳㕢㠷㜴慣㜱㌸戸㐱㐸挷㔹づ〷户〱改㔸敤㜰㜰戵㤷㡥㔵づ〷搷㜴改㌸搳攱攰捡㉤ㅤ扦㜵㌸戸㍥㑢挷ㄹづ〷㔷㘱改㌸摤攱攰㕡㉢ㅤ愷㌹ㅣ㕣㔱愵㘳愵挳挱㜵㔳㍡㔶㌸ㅣ㕣ㅤ愵攳㔴㠷㠳㙢愰㜴㥣攲㜰㜰愵㤳㡥㤳ㅤづ慥㘷搲㜱㔲戱愳昷晦〳㜰戴戰㐹</t>
  </si>
  <si>
    <t>㜸〱敤㝤㜷㥣ㅣ挵戵敥搴敥㑥㙢㝢戴慢ㄹ㠱㐴〶㉤㔸㐴挱㌲㌹〰㠲㕤慤搲㉡㘷〱〶㔶ㄳ㝡愴㤵㌶㠸㤹㔹㈱㠱㐰㐸㠸㘴ㄳっ㈶㥡㘸ㄹ㙣㑣扣戶〱敢㘲慥㙤㡣〸戶〱晢昹㘲挰㘴㘳攱挷昵挵㠰つ㈲㔹㔸敦晢慡挳昴昴昴慣㠲戹扦愷㍦敥㘸收㙣搵㌹愷㑥㔵㝦㕤㔵㕤㜵慡扡攴ㄱㅥ㡦㘷ㅢ㍥晣换㑦〳〳〷捣㕤㔵㉣㘹扤慤ㅤ晤㍤㍤㕡戶搴摤摦㔷㙣㙤㉦ㄴ搲慢愶㜵ㄷ㑢昵㔰㔰扡扡㈱㉦㝡扢㡡摤㘷㙢㡤㕤㉢戴㐲ㄱ㑡㕥㡦愷戱㔱慤㠳摣㙦晣〲㘶㐴㘵㉡戵㠱〴㕡ㅥ㔵㈱ㄹ㐲搲㐸愲㤲昸㐸㠶㤲㌴㤱㌴㤳っ㈳愱㌵㌵㐰㌲ㅣ愴㘹て㤰㜹ㅤ攳㘶㘶㤶愲㙣㜳㑢晤〵敤攸㤶〵㝡〹挶㠶㐲慤愱搶㘸㈴ㅣ㘹つㅥ摤搲㌱搰㔳ㅡ㈸㘸㘳晢戴㠱㔲㈱摤㜳㜴换慣㠱㑣㑦㜷㜶慡戶㙡㕥晦㌲慤㙦慣㤶〹㐶㌲改㘸㌲ㄴ㡤挵昲愹㔴戲㘹㑦㔸㥥搱㌱㙥㔶㐱换ㄷ扦㉣㥢㈳㘸㜳㘶挷戸搶ㄹ㕡改换戲㌹ㄲ㌶㘱㜲㝣㝦㙦扡扢敦㑢㌲敡攵ㅤ㡡㡤搷戲摤扣㤵㥡㔶攸敥㕢摣㡡㘲㔷〰㡤㔸愲戵扤㔸ㅣ攸㕤捥㕡搱愱昵昴捣搱昲昲ㄶ昶㡥㉦㤶㘶愵ぢ扤挵愶㕥攲愷ㄵ戴扥慣㔶ㅣ搶㍢㘱㘵㔶敢㌱ㄴ㡢㡤扤ぢ搲㠵ㄹ改㕥慤㠱〱㝦慦㝥て㍢㜳㕡㕦愹扢戴慡戹㜷㝥㔱㥢㤳敥㕢慣㔱挵摢㍢㘹愰㍢㈷ㅡㅡ昰昵搴ㅦ敥㔶㌲㜹愳㔰㥥摥㡥㈵改㐲㐹挶㜸ぢ㐳㙥扡戶敡㈲慦愲愲㕣慣㔲㉤㡥㔴扣㘷㜳扢㝢愷㙡㠵㍥慤㠷㤹昰㑥㡥㜱㈸㐹㠰昴晢㘰㈱㘵㕥づ敦㤲ㄸ㙡㌴㈵㕥ぢ㜳㔱昶〲㐹捥攸㉦昴愲㐲㑥搷搲㝤愸戲挱㘸㙢㈲ㄸ㠹㐵攳愹㘴㍣ㄹ㑢㈵㡥㥥㕢捡㡤搷㔶㡣㡤戵㈶ㄲ挹㘴㉡㤸〸㠷愲㠹㜸㌰ㅥぢ慢㝢㈳戵扡て敤散ぢ㔲㍦㌱ㄱ㔶昷㈳㙢㝦㄰搱戰ㄹつ搹㥥㈱ㅢ㔳㕤㔷扡慥㉢㔳搷㤵慤敢捡搵㜵㘹㜵㕤昹扡慥挵㜵㕤㑢敡扡扡敢扡㤶搶㜵㉤㠳㡥昹㘹ㅣ㌲愴捥昸㝣㝡挶愲㙤敦㍤戰慣㙤挳㡦㍥扥戲㄰㝤攱㝥挱戶㉢㥢晥㠱〸散晡〵ㅣ㠴搴敡㈸㄰愵〵愴㝥ち㉥攰㘰戲づ〱ㄱ攲㌵㕣〰㉦㘲㤲㈷㜹㘴昳㤶㤱㥤ㅢ晥昴收愳愵㐷㝡戶ち㜶ㅡ㌲昷搱〸散㝡敥㠷㌲慢挳㐰㤴挳㘹㜰〲㜲㍦㠲慣㈳㐱㠴㜸挱挸晤挹㌳㌷㝦㜲挳昳愷㑥㝢昰㥡㌷㙦㉢愸ㅦ搵〹昶㔶㌲昷㌱〸挴敤㌷㉦ㄱ㠹户挶㘲挱㔴っ㌷㉡㤹㠸㐶捤㕢㠷㥢摡ㅡ㑤㠶攳搱㐸㍣ㄹ㠹㠴㐲昱㤰㝡㌴㌳㍡〶㐴㘹愵戹愹昱愴㝡㉣㔹㐱㄰㈱㝥㘳攴晤敦㤷晤晡敥㐷扥扤㙤敡挶ㅦㅤ戵戲昹捥㤵ㄳ〴㍢㐹㤹㜷ㄸ㠱㡡㉢㑦挴搰搹㠵㈳挱㐸㌰㤵㠸㠷㔲昱㐸愴㥣㝢戸㌵ㅥ㑦㐶㔱愵昰㉦㥣㡡挶搴〸戳㡡㠲㈸㌱ㅡ散㐴敥㜱戲ㄲ㈰㐲㍣㙤攴㥥㥣晢搸㘹戱㔷㤷㑣搹㌸晤戳㠴晡㥤晦摡散㘵搳㡥戸搵㜹㘷㜳㥡㠸㙥㌸㥢㉥㤶㡣㤶捥㔲㝦戹ㅤ挱昶晢㠱㠹㠵散晦㝣㍦㠰㑣扥㤴㝥㐰㑤ㄱ晤攳㐰㤴攳㐱づ㥣㔵攸攷攳㑣换戵攴ぢ㥡搶〲㈸㤷戴㉣搷ち㉤㐵昴㙣㥡㝡〲㤵挷㠲〸昱ぢ攳㔶晤㥦扦昴搵㙤㜸攸扥昶慢昷㍡敥愵换㥥搸敦㝤挱㘷愸慣㈸㈷㈱㔰㔹㔱愲㤱搶㘴㌰㠴㝡ㄲ㡤㠷挳挹㐴㉡㕣慥㈸愱搶㔸㈲㠸捡ㄳつ愵㈲搱㐸㈸愵戶㈱戵摡づ愲㡣〳愹㥦㠲㡡搲㐱搶㜸㄰㈱㝥㘲攴㍥昶捣扢㡥ㄸ㍡昶愹㠹㜷晦愰㐷散戱昵㤰㙦〹㍥扣㘵敥ㄳㄱ愸挸㝤愷晡户㐹捣㙡㌲㠸搲㐹㠳ㅤ㘸愰㔳挸㥡ち㈲挴㠳㐶敥㑦敦晦敥㥢てㅤ晤㑥摢〵㕢捥㥣㍦㜳挵㍢㠷㡢愱㔴挶㑦㤹づ㔲㤱㝢㈲㥣㙡㡤㈴㐲攱㘴㌰ㄶて㈷愳挱㘸挸扡昶㘰慡㌵ち㙥㉡ㅣ㑣㐶愳攱㜸㌰愱捥㐰㙡㜵㈶敤捣〲愹㥦㠶㙢㥦㑤搶ㅣ㄰㈱敥㌳㜲晦㜵敢ㄵ慢挷㙥晢捦戶晢㕥搴ㄶつ搹㤶捤〸づ㔷㘴敥昳㄰愸挸㝤愷慥㝤㍥戳㕡〰愲㉣愴挱㐹戸昶㤳挹㍡〵㐴㠸敦ㅡ戹㍦戲㜷搷㥣㙦㡤㥡搴昱搳晤㙥晣敥散㘵㙦㌴ち㡥㤳㘴敥㕦㐵㘰搷㜳㍦㡤㔹㥤づ愲㥣㐱㠳搳㤰㝢ㄷ㔹㡢㐰㠴戸捤挸㕤㍢㝥昴㠹㝦晦收挶㈹摦摡㘳挱㥡昶㘹慦㉣ㄵㅣ愰挹摣㌳〸散㝡敥㔹愴㔶㜳㈰㡡㐶㠳㥤挸㍤㑦搶㘲㄰㈱㙥㌰㜲㕦昸昳㌵㜷㡤〹晤愰敤摥ぢ摥扤昴收扦㉣ㅢ㈷㌸㌲㤴戹㜷㈳戰敢戹㉦㘵㔶换㐰㤴ㅥㅡㅣ㡦摣㝢挹敡〳ㄱ攲㉡㈳昷捥〵㘳愶敥晦昴㐷㌳㝦㤸㕡晡挶挰捤㐳慥㄰ㅣ㤲捡摣㤷㈳戰敢戹㥦挹慣ち㈰㑡㤱〶愷㈲昷ㄲ㔹〳㈰㐲㝣捤挸晤扣㤵㝦㕥晡㔶晢昰戶摢㡦昹昱挶㕦㕥扡攵㘳挱戱戰捣晤㉣〴㜶㍤昷㤵捣㙡ㄵ㠸㜲㌶つ㑥㐶敥攷㤰戵ㅡ㐴㠸ぢ㡣摣㕦㌸晣摣㐹改愷ㅦㄹ㜷挹戹愷㜶ㅣ摦㜶攵㤳㑤攷㐱㍣摢ㄸ摢㡣㉦愴捦挲㘸戱㍣㄰つ户〶昹㙦晢㈳㜰っ挰昳戱㝣㈲ㅦち攵㘲挱㜴㈴敤攵昸㘶㐷㠷㝡㠴扦㈹扦戰扢㉦搷㝦㤶ㅣ晢ㅤ㌰㉥㕤搴捡㡦㠰㌱㠶㙣㕣晦㐰㕦慥戸扦扢㜰㙥㈹㕤搲昶㜳捡捡㐶慡㤲捤挵挸㔸㉢捡晣づ㜲㈶㕢㤰敥ㄹ搰摡㔷㜶敢攲〳ㅤ㘲㡣㡢晢㌳戵愵ㄳぢ摡㤹㤶戴慡㐴敤㤸㠶慤㤰戶慢慥㔲ㄷ改攵㙡改㔸搲㕦搴晡㘴昱挶昴捥敡捥㉥搳ち㜳㌵㑥攲戴㥣扣搴㤱ㄴㄹ㠳昳㌱㌳晢㜰愱ㄸ㙥攷づ戱㜳昳ㄳ㔶㤶戴扥㥣㤶㐳㜹昱〸㉡慤㥡㤷捥昴㘸㝢㔵愸攸㜹㐲戰㙦〵㝢㘲㝦㜶愰搸搱摦㔷㉡昴昷㔴㑡摡㜳㉢搲㤸㄰攴愶昷攷㌴㡣攷ㅢ昸昱〸㑦㝤扤㄰㥥愳摣〶ㄸ戴㕢㙣㤵㌷挲㜶㡢㌹扣摦愷戲摡戵捥挱搵攱㉡㝡㌴搶挹扡搱摢㌱㈶敤搲捣㤱戵ㄵ㙤搷挴ㄹ㉦戵㡦愸慤㉤换㘸摤戹晦㔹攵扡扡㍤㡤慢㥦戰〲㤳愶挹改扥㕣㡦㔶ㄸ㜴扥㉥㔸㈲㜵つ㠸昷㝣戴收㥡攸㜱㠰㉦㔶㡡㔵摥戳扡㜳愵㈵捡ㄲ慤㝢昱ㄲ昶㐳㤸搳㌷㌶ㄲ摡慡㡦扡ㄶ㉣㜵ㅤ挹〵㈰㍥㥦㐷㔹㑦㈵挵愷㕥愸挷扤㥣慡散晣㜴慣づ愹㔴㌹晤挳㕣扤攸敤挵攰戲㔸㕦敦㜶㤵㤳㌱㑥㉡戱㝡づ㉡攴挴㑢扤㠸攴㘲㄰㉦㘷㑣摢㥤敤昱搱搲挰㐹㙤㜳敦㜸㉤㥦㠶㉢㐱戶㙥㤱昶昶敡戳搳昱㕡㌱慢㜲ㅡ摢㠹戶戲㔲㐱〸㡤扦愹㤷戵㕦㕢㔹ㅡ㥦㉥愵㠷昴㘲㐲㡣扢愴㐲㘹㡣㑣愵㠷㤸戲㔹昲捣搴㍥㈳〶ぢ〱ㄹ戴㔹ㄹ㉡ㄹ扡㈵㌴ㅣ戴ㄷ㑦扤㐱〷扦〸㤴㥤㐳㔵挵㔹搱㉢㈷戶㤸㙦攷㈶㘹㝤昳㔶㉤搷㡡㔴㙦㔴〶㠵搲搹扣㘸㙣㘶㌶㌳扦搴摤㔳㙣㐵㐹㈷ㄵ晡〷㤶㝦㤹㜶㘸㑢扤〴挴晣㜸捦㐲㉤摥昱㙢〲㕣㥥㈱㉢㜸㙦扡扡㍣㡤戴㐶㡥捡改戳捡摡ち㘳摢昰㐷㝥搴换昰挷㌷㤸捣换㠹昶捥㌸〱㌸㜱㙤敡〵㐲昳㌰慣㘷挵㘹㤴ㄱ愰摤摣扢戰扦戰㉣搳摦扦㡣散㘱㌲㔶㕣愲㘹㈵扡ち㠶ㅡ慥ㄱ改〲ㄱ愲扥扥㘲㕡㙦昳㈹搰挹愰㝣〳愴戹扤愷愷挵戴㔸㔴慥〲慢ㅥ㑥ぢ攵㙡〴㐶㑥敡㥣㌶扥㙢敥㤴㈹㕤挱㜰㔷戲㉢ㄴ㙦㕤搹㔳㕣㈹㝡㜱改㥣㙤㕦ㄹ搹攲扦慦敢攸捥㐷㡡㑦㕦㜸昴户ㅦ摥㑢昴ㄸ㠲㉡㈷挰㐱㌰挶㐷戴㝡㉤㠸㔸ち㌵㜶㈹〸㔷㝥搴敢ㄱ㔷㙦㈰戹ㄱ〴ㅤ㠳㠴ㅡ晤挲㑤㝡㔴㡣挲㕦昶つ敡捤㈴户㠰㠸㠳㐱愴㉦攳㔶〴捣㡦㐸挳㍥㙦戸扣㘹㉤㘰㔷摦戴つ攰晡搴㐱㘴攲㄰㘸昰挶愹〴㑡㈵㌴㉡㘱ㄱぢ㘱搸ㄵ㠰〵㠶愰捡て㐱〷㠲〴攰ㅥ愶㥦〷㌵㜷〰敥㘳ㅥ昷㤳㍣〰㘲〳攰〷㝡㔴ㅣ㠶扦ㄲ㠰ㅦ㔲改㐷㈰攲〸㄰〹挰㠳〸㤸ㅦ㌱ㄵ㜹㔸〰ㅣづ㜶㌵〰ㅢ挱昵愹㠳挸〴晤ㅢ㙥〰戴搷〲愰捤㄰㔴戹㐲攸挵㤰〰㍣㠶㠰㌸戱㈶〰㡦㐳慣㙥㈲㜹〲挴〶挰㔳㝡㔴ㅣ㠳扦ㄲ㠰愷愹昴㑢㄰㜱㉣㠸〴攰㔷〸㤸ㅦㄱ戳〳搰ち㜶㌵〰捦㠱敢㔳〷㤱㠹㈰㌴摣〰ㄸ㔳ぢ㠰愳っ㐱㤵㍦㈶〲㑢ㄲ㠰ㄷㄱ㄰㐷搴〴攰て㄰慢㉦㤳扣〲㘲〳攰㌵㍤㉡愲昸㉢〱㜸㥤㑡㙦㠰〸㝡㘴㈴〰㙦㈲㘰㝥挴㈸攴㘱搵㠰ㄸ搸搵〰㙣〶搷愷づ㈲ㄳ〹㘸戸〱㌰搲戸捥慡㍥㘰㠴㈱愸㜲〹愵㘰㘹㤰㈱㝡㠵ㄷ㠶摤㙤挵㄰扤㈹㍦戱扢愷愴ㄵ攴㈸捣㥦挷ㅦ摤摦㉣攳捤ㅣ㜹ㄶ搲㔹摤㤳㍢㈲摦㠱挱㈷ㅣ摣愵㔵攵攱㜸搵攰㔷ㅦㅢ晥敦㄰㝦户ㅢ攲换〱㝥挵㌰㝦㤰㈱㌴㉡㡤㘳㤰㍦戸戲慤ㄲ㜱㜴敢晡㐰㤶㔵慡ㄵ㤶㉢㉢ㄹ昵㥤愳〷改挵户昴敤㤵㤰摡挱摡㐳㝦㔶昶敡㑡捡㐴㌵㠷搹ㅣ㐹晦敦㈴挵戹愸愸㑦㔲晥ち㙣搴昷㐸摥㈷昹㠰攴㙦㈰㘲ㄸ㍡㈳㍥㘸㠷㌶㜸㍣扦〳㘳ㄳ㘶〸㥢攵㤰攰㐳敡㝣㐴戲〵挴搶捤㝥㠲愸昲㈹㠸摦㜴㑤户攸㔵捣㈷挴㜱㘰换慥昷㌳〴搴捦㐱㥡晥〱㌲㘳戲搶㠳〹敦㤷戵昴攷愵搷㜶昰㈱㍡敡捦ㅥ㔰摡慢㜷敥慡扥散㤲㐲㝦ㅦ㤶㔳㌹㜳㘸捦㘲敤慣㈸搲㑡敦戴晥㡥㠱㤲搲㍢戹ㅢ㝦㥡㝡攷㘸换戵㜴愹〳づつ㑣㑢愶挱摤㉥㈷ㅤ㥤戹㤵晦㍦㈷㈵ㅥ摣ㄴ摣㈳摣づ㜳㕥㈲㥣慤㔷㥦ㅥㄸ昰戶㡥敦挷㍡慣㈶ㄷ㤴〹扢愲㘰㠲戹ㅢ捥㍡㍣敡㔶㤴敥戶扦摤㝤晣愱户㍣戰捤昸扢〶戵㔰㝥搴攳㈱慣㝥ㄲ㜳㌰散ㅢ㑣㈶攸挶户㥥挴ち搷摢敢㔱つ昴〱改攷晦慣㌱㈰晤捣㄰㔴㜹晤摢㘰㑤づ㐷ㅡ㘱㐸㝣〲㌵昷〱愹て㘲㜵㈸㐹ㄳ㠸慤㥤っ搳愳愲ㅤ㠶㘴㥢昰㔳㈹〰㈲㍡挰㤲挳㤱攱㠸㤹ㅦ昱ㅥ昲戰㠶㈳攳挰慥〶㘱㈴昴㝤敡㈰㌲㌱ㅥ改㉣㄰㙣㈳昲捤戵〰昸㤳㈱愸㕡㜸㤸〴㑢ㄲ㠰㠳㔸攴㍦搶〴愰〵㘲昵㘰㤲㐳㔸扡昲㤴㘴戴ㅥㄵ㤳㘱㐸〲㜰㈸㤵づ〳ㄱ㕣㝡㤰〰ㅣ㡥㤸昹ㄱ㉦搹〱攰㌲㐵㌵〰㘳㘸㔳ㅤ㐴㈶戸愰攱〶挰㜳戵〰㜸搶㄰㔴慤㝤捣㠰㈵〹㐰㤴㐵晥㜵㑤〰攲㄰慢〹㤲㈴㑢㔷〶攰㌸㍤㉡㘶挲㤰〴攰㜸㉡㥤〰㈲㘶㠳㈵〱ㄸ㡢㤸昹ㄱ扦戰〳㌰ぢ散㙡〰摡㘹㔳ㅤ㐴㈶收㈰㥤ㅢ〰ㅢ㙢〱昰㘳㐳㔰戵晣㌲ㅦ㤶㈴〰㔳㔸攴㠷㙡〲㌰つ㘲㜵㍡挹っ㤶慥っ挰㉣㍤㉡戸昶㈲〱㤸㑤愵㌹㈰攲㘴戰㈴〰㜳ㄱ㌳㍦攲㕥㍢〰ぢ挱慥〶㘰㈱㙤慡㠳挸挴㈹㐸攷〶挰㠶㕡〰㝣摢㄰㔴慤〰㥤〶㑢ㄲ㠰㐵㉣昲㙤㌵〱挸㐰慣㘶㐹㜲㉣㕤ㄹ㠰扣ㅥㄵ㕣晥㤱〰㉣愶搲ㄲ㄰搱〵㤶〴愰ㅢ㌱昳㈳慥戳〳㜰〶搸搵〰昴搲愶㍡㠸㑣㉣㐲㍡㌷〰㉥慢〵挰搷つ㐱搵㈲㔴ㄶ㤶㈴〰㉢㔸攴㑢㙢〲戰ㄲ㘲㜵ㄵ挹搹㉣㕤ㄹ㠰搵㝡㔴攴㘰㐸〲㜰㉥㤵捥〳ㄱ㕣㠶㤲〰慣㐱捣晣㠸昳敤〰㘸㘰㔷〳㜰〱㙤慡㠳挸挴㘲愴㜳〳㘰㐵㉤〰〶っ㐱搵㍡ㄸㄷ戰㈴〰㤷戱挸挵㥡〰㕣〱戱㝡㈵挹㌷㔸扡㌲〰㔷敢㔱挱㐵㌰〹挰㌷愹㜴つ㠸攰㑡㤸〴攰㕡挴捣㡦㔸㙡〷㠰慢㘶搵〰摣㐸㥢敡㈰㌲搱㠷㜴㙥〰㉣慡〵㐰㤷㈱愸㕡㡡㍢ㄳ㤶㈴〰ㅢ㔸攴搳㙢〲㜰〷挴敡㥤㈴摦㘵改捡〰摣愵㐷㐵〱㠶㈴〰摦愷搲摤㈰愲〴㤶〴攰ㅥ挴捣㡦㤸㘷〷愰〸㜶㌵〰て搰愶㍡㠸㑣っ㈰㥤ㅢ〰㔳㙡〱搰㘹〸慡㔶〳㔷挲㤲〴㘰㈳㡢㍣愹㈶〰㡦㐰慣晥㠴攴㔱㤶慥っ挰㑦昵愸㔸〵㐳ㄲ㠰㥦㔱改攷㈰攲ㅣ戰㈴〰㡦㈱㘶㝥挴㠹㜶〰捥〶扢ㅡ㠰㈷㘸㔳ㅤ㐴㈶㔶㈳㥤ㅢ〰搱㕡〰㐴っ㠱㜳㐱搲扢〶㤶㜶㘲㈱㘹㈸ぢ㥣㕦搰慤㥤㐵捦昷戰㍣㜶㥥㜵っㄴ㑢晤搲㑤摦㥣ㅦ摦㍦愳扦㌴扥扢戸扣㈷扤㙡捦扣ㄱ㔸戸㐴敢挳㈲㕡〱㙢㘹づ㕥晦昲攵㕡㑥捤捦敤ㅦ㈸㘴戵捥昱扢挳㈲ㅢ慥て户㑥慥慦搵〹㝣㜶㙤摤〸㈶〴㙡〹㍥ㅥ敦㕡ㄸ㜴扡晦㙤㌳攷戲㤳㈶〰㐵㝦ㄹ搱㜹摤愵ㅥ㙤㘸㕥捡㘵戸㌱てㄴ戱㌲㤹ㅢ㤲㥦户〴㙥昱昱捤昹㐹㠵敥㕣㑦㜷㥦挶㥢〱挷て户昳㑤搳ㄶ㘳ㄵ㜲㔶㝦戱㥢㕢つ㥢昳昳ち改扥攲㜲㉥愸㘴㔷敤㔱ㄱ㤳㤳㈰㙦㝥㕣㜷㕦ㄱ搹挸扢挸戰㍦㍦㜷㐹晦㔹搸挳㍡搰摢㌷㈹扤扣戸㕢摣㤵㜲ぢ㤲户㐶搴㠹扡㍡搱㔸搷戸慢昷㐷㜹づㄶ昷搴户愴戵愰㥥㤶ち摤㤹〱〲挶摢敦〹攳搷㐰㈲敦愱挷扢づ愱㐱㥣ㅦ㜴㠱ㄸ㙢挳㕣昷㘴㔹㉢㌶㜱戹㉥挱㔹ㅢ㠳改昶㔰㝦㠳㐴㑤扦〵㤹㌲㘹㝥㘷㜹㐷挰扦戴㉦搷换搵㐵攷㤴搲㔹昳慣〵搸㤱㔰ㅥ愶㔷㈱昲㔸愳搰㌲㔱ㄳㄸ㜳㔶㑢㕦㕥敡戰㠶づ㉢〷㈷㘲つ慦㈹㍦㉤㥤搱㝡攰㍣攸㑤㤷㠶改ㄱ㍡㠲戰㙦戳㘸挸㍡晡㝢㝢搳慣㜲慣慥㜳戳改ㅥ慤㌱摦㍥㔰敡㥦摥摤愷收㐱㘴扤㌴㔸改㤵㘰愵㔷㑡㔶㔳㝥づ户㈴挸㌰㙤昵㉦㑥ㄷ扡㑢㑢㝡扢戳㡤㡣㜰摢挰㙥㔱㔷搱昸攵搴ㅥ㠰昲㘳昶㈵㑥㤷㠶㍥戹挷敤㙥㠵㠳㠵搰昱昶愳㐶㘳摦㈴晥㠹㕤㕣戱㐶挷㈳ㅦ㈸敡敦㘰捤㕢㠷晣搱㠹挹㜲㜸㍥㌰㜷慢㝦挰㌱㤹散㥣挴㠵㔴挰㑦晤㑦㔰〶昸㙢攰㥡敦愰换㤹㐳愰攰㥢搶㥦捥㑤㠴摢戹扦㌰挴搸㐷摥㠸㕢换慥愶㄰攰〲㜳〷昶㉣㘰㉦挴㡡敥㥣㔶㘸㈴㘳㉥摣㌴つ㕣㥡㔶昴㝢㐸㙣㍣㕥敦搰㐶户扣㍡㑤㕢愳㡤㘵㍢晢慥晡捥㉡晢敦捥㑥㥥挴慢昵昹敡㐱搵攷㜱ㅤ敡敦㜹㑤ㄷ㈳捡敢㜱㈸扣㐰㠵ㄷ㐱扣㤷㐰攸扣㌷㤵㙢扤㔸ㄱ㔶愱搴挰〵挷〶慥㐲㌷㘲挵㔶㉥㕦㝢攵㠵っ戵㉤㍢㉢晡㡡㜳愳戹慤㕢㤹换㥤㠸㌹㥦摥扦搲㐹挵摢㔱㔷搷㠰㕢慤㌸搷〳慡戲㠵戱摥戹㥡㕣㡦ㄶ㕣ㄴ㔰㕥㐲攲愱㙣㉣戰摦挵㙤捣敢挱愵㘳〵㝦攴挷攷㔳㕦㠶㡥挷㈷戸㈸㙢㕥戸㐲㡥㡦㜷㑤㝤〵㔲昵㔵㄰㜱㉤愲㝣晣㈳㘸㍥慣挴昵㠸慤㈵㑢㘵〷㈹㍦㡥捥㔰摣〰㉥㍢㐴昵㜵ㅡ戹ㄱ㈱昶㌳㔶扤㝢ㄳ摣敤搷扢㥢㤸〲㍦昵㡦㌴㘲㐴挴捤〸㤸㐵戶摤捣户愰愰晥㠹㡡㕣昱㜴㔱搸㑣㠵户愹㜰㉢ㄴ㜸㐳㤵㍦㈳㘶〱挵敤搲㉥㐰扤〳ㅤ〰戵挱㘶搴〶搴㝦搱攸㕦㘸㤴㡢㤶㑥愰戸㔲戹ㄶ扦㐱㠰扡ㅦ㔲〹搴扢㌴挲〵捤ち愰摥〳㜷晢㐰㜱攱ㄳ㡡㜰敤搲㠸ㄱㄱ㍦㐴挰〵㠷て愰愰晥㡤㡡㍦㜲㔷昸㍢ㄵ㍥愴挲㠳㔰㤰㐰㝤㠴㤸〵ㄴ㜷㜶扢〰昵㌱㜴〰搴㐶㥢㔱ㅢ㔰㥦搰攸愷㌴晡ㄸㄴ㥣㐰㍤づ摥㕡晣㍣捡㘷㔰搹搱㐷慥搸㠴ㄴㄲ扣捦㘹㤸㡢愱ㄵ攰㙤〵㜷晢攰㍤㠵㘴㔰昴愸㕦搰㠸ㄱㄱ㑦㈳攰〲摥㍦愱愰戲㡢ㄴ㕣㔵㜵㔱昰愰㑡慡〲㐴㜰愱㔵㠲㔷㠷㤸〵ㅥ户愶扢㠰搷〰ㅤ㠰昷㥣捤愸つ㍣㕥㠴慡搰攸㡢㔰㜰㠲昷〷昰搶攲攷㔱〹㥥晣㌸㥢攳换攰慥挳㑦㙤愴㤱㔷㄰慡〰捡〷敥昶㠱攲攲㉡㌳㔰㠷搲㠸ㄱㄱ慦㈳攰㠲㐳ㄳ㜴搴㘶㉡扥攱慥㌰㡣ち㝥㉡扣〹〵〹ㄴ摦㘸戲㠰攲㉥㝡ㄷ愰昶㠰づ㠰摡㙣㌳㙡〳㙡㑦ㅡㅤ〱攲攵㜲挷㈰挳ㅡ㜸㠵㙤㡢㘲挳愰慣攴攷昷㜵㤷㌰攲㘰挷㌹戱扢㠴扥戳㈹て㠲愰㕣扤摡㑦㡥㐴㙣㠹挶㔸㌳㥣㔱搵愲㡡㈹捦㐱搵㜲晢ㅣ㘸戴㡢㔸㥦ㅤ搹㈶㐵摢㔳㤲戳㈴㤷㌲敥㑥搳㈶愱慦㘶ㄸ㌳㈷㜱㘸敤戵㍦ㅢ敥ㅣ昹晥ぢ㤳㉣㔹㠷㍣敡㕥愸ㄳつ〲戵ㄶ㡦扥扤ㄱ收㥣敢扤敤㔶ㄱ摢㔲㈸攷戴㍥捥扢㜴㕥戳戱搶摥搹㔷挴挸挵㘷挴㌰㉥ㅤ㘶〴㘷づ㤴㉡㈴改㤵㝢ㅡㄲ散㈵㥡搹㠷搹㐴㌶㕤挸敤㈶㐳㔱㕣㥢㍥㘳㤲愳捡㕤㥤捤挲ち㍥戶〱㈴晣ㄳ晢ㄸ㔸㜳捤㜱㘷㔶㤲晤搰㙦㈶摣搶〲㜳㈳㘳㝣愹㑢摥〵晤㉤㉥改㕡㤸愵挱㉦㠰㜷摣㝡戴㍤㘵〲㉢㉡㠷㕤㙡扥㍤㔳挴㌴戵挴㌹㠸ㄱ㤲つ㕤捤捦搱㝡搲摣昸㡢㈹㠳ㄱ㥡㤵㉤㘱摦㠴㘵㠰㥢㝡㜷㥦㍢〴㐴ㅡ㡣扢㈴攴㝤㔲〶改摦㉡㉦㠲㙤㘸ㄷ敦㉡晡昹扣晣扣㜷㤲昸搶㡤晣㝣晦㈴㡦ㄹ㌰㥣ㄷ㕣㑢ㅥ㘴收㡢扥搶扥散捦㤶戴愷戹ㅢ㐵敦攱㘴攷搵㘴昲㌸㍤㙥愶ㅢ愳㔰挲捥㜷扥昴攴㘷搳改挱晣愱搴㡤㤹㘰捦慡㘱昹捥扥㙣捦㐰㑥㤳搳㐸戳捦㤶戳挹摤攲㝥愱愷㌱㕢搴㈰戸ㄸ愰㜴攲㙤㕦㜳㈷昴慥晢㤲搴㝤搱搲㘴㘷〷ㅢ㍥㜵㝦愳摤㜱㠵㝦愷昷㔸昸㤰㘸㡦昲づ㈱昹搶㈸扡戶㉡ㄶ晢㌴㉥㤴㕢摢㌴㘴㡢戳愹㑤敢㥦搶㑦㕦㤴㡤㌵戹㕢㘷敤ㄶ昷〹搷愹㜷㝣㡡㠲挹昴慥戵㤰㍦㥥㍤攲晥㐹㘲㐱ㅢ㙤愱昷㕢昳晢摦摤扢㘹搸愸㌷㑦搲㘷㑢ㅥ昱㈱戸㙢㈹㔲づ挰㍤㔱昰ㄲ〱敡戵ㅣ㍦㜱㤰㔶㐷㠲愷ㄱ㥥㐷攲㈳㠴搶攱愷ㅥ〸㐵戱〵㈱㝤㤰愶摦㔶㜵ㄴ戸摢ㅦ愴㝤㠲㘴慣㝤㙡ぢ㡤ㄸㄱ昱ㄹ〲收㈰つ㐱㘴㔸て慡ㅥっㅤ昵㄰㉡㝥敥慥昰ㄵ㉡㡣〶昱㜲戹摥搹摦搴摣㜹㐰攳摥㕥捥㘳ㅢ㝢㌹㥦㐷㙢㔵戰㜹ㅢ㍢㉢㌰扢㔴㠶㌶晥㠳㤹ㅦち戳捦㍥昳っ㤷散㍤㘲ㅢ㠸㔹㐰㉦挲挶㍣昴㌰收㝦㌸㠸攰ㄲ扣㜳攰换㜵昷戵㑣㕥㝢攰换㔵昹㜵搴㌸㤲㐶戸㍣㕦㌱昰ㅤ〳敥昶㌱ㅤ㠶㘴昸㝡搴愳㘹〴〱昹昳㠳㥡㐵〶摦挴昴ㄸ㠴搵㔶㉡〶摣ㄵ㡥愵㐲㤰ち㕣晡㤷〳摦㄰㘲搶挰㤷㙦〵扡っ㝣㈳搰挱挰㤷换晦㘶慥㡡捣㔵㑥搸愳㌴ㅡ愳搱㠳愰攰〴慡〵扣戵㔰ㅥ㘴ㅥ㝡㌰㔴搶㔱㈳㐱㈳㕣挶慦〰㉡〵敥昶㠱ㅡ㡤㘴昸攲摤㑢ㅡ㐱㐰晥戸收㙦ㄶㄹ㝣ㄳ愸攳ㄱ㔶㑦愰㈲昷〳戸㈸㡣愵挲㠹㔴攰ㄶ〱〹ㄴ扤㌷ㄶ㔰㝣㠱搱〵愸㜶攸〰㈸㙥ㄳ㌰㡤㜲昵摤攷ㅢづ慡㡥愳搱づㅡ㡤㐲挱〹ㄴ搷昱搷㐲㙤㤰ㅡ挵㔵晥㜵搴㤸㐰㈳㐹挴㉡㠰㥡〴敥昶㠱㍡づ挹昰挵敢㤸㌴㠲㠰晣㜱㙦㠰㔹㘴昰㑤愰㍡ㄱ㔶愷㔰昱〴㜷㠵愹㔴㤸㐶〵㙥㈵㤰㐰㑤㐷捣〲㡡敦㕡扡〰㌵ㄳ㍡〰慡摤㘶㔴㤱戹捡ㅡ㌵㡢㐶㘷搳㈸㤷晥㥤㐰㜱扤㝦㉤㤴〷愹㔱摣つ戰㡥ㅡ㜳㘹㘴〶㘲ㄵ㐰捤〷㜷晢㐰捤㐲㌲㝣昱敥㈶㡤㈰㈰㝦摣㐳攰〲搴㐲攸愸㈷㔳㤱晢ぢ㕣ㄴ㑥愱挲愹㔴攰㤶〳〹搴㔷ㄱ戳㠰攲㙢愱㉥㐰㥤づㅤ〰挵㙤〷愶㔱ㅢ㔰㘷搰㘸ㄷ㡤㉥㠲㠲ㄳ㈸敥ぢ㔸㡢攴㠳〰挵㕤〳敢愸㤱愶㤱ㅣ㘲ㄵ㐰㘵挱摤㍥㔰摣㘶㠰㉦戶ㅦ搰〸〲昲挷扤〶㘶㤱挱㌷㙢㤴㠶戰㥡愷㈲昷㈱戸㈸㉣愶挲ㄲ㉡㜰㙢㠲〴慡ㅢ㌱ぢ㈸扥挱敡〲搴㌲攸〰㈸㙥㑦㌰㡤摡㠰敡愱搱㕥ㅡ攵㔶〲㈷㔰㉢挱㕢㡢攴㠳〰挵摤〵敢愸搱㑦㈳㘷㈳㔶〱搴㤹攰㙥ㅦ愸搵㐸㠶㉦摥ち愵ㄱ〴攴㡦㝢ㄲ捣㈲㠳㙦〲㔵㐴㔸㉤㔱昱㍣㜷㠵〱㉡慣愰〲摤攵ㄲ愸戳㄰戳㠰攲换戶㉥㐰慤㠲づ㠰攲㌶〶㌳㔷ㅢ㔰㘷搳攸㌹㌴捡㉤〷㑥愰慥〰㙦㉤㤲て〲搴㤵㔰㔹㐷㡤㜳㘹攴ㅢ㠸㔵〰戵〶摣敤〳挵㙤ぢ昸㝡搴昳㘹〴〱昹攳摥〵戳挸攰㥢㐰慤㐵㔸㕤㐷挵㙢摣ㄵ㉥愰挲㝡㉡㜰慢㠳〴敡㐲挴㉣愰昸㕥戰ぢ㔰ㄷ㐳〷㐰㜱扢㠳㤹慢つ愸㑢㘸昴㔲ㅡ攵搶〴㈷㔰㜷㠰户ㄶ挹〷〱㡡扢ㄵ搶㔱攳敢㌴挲㙤ぢㄵ㐰㕤づ敥昶㠱攲昶〶㝣㍤敡ㄵ㌴㠲㠰晣㜱㡦㠳㔹㘴昰㑤愰慥㐴㔸晤〶ㄵ戹晦挱㐵攱㉡㉡㕣㑤〵㙥㠹㤰㐰㝤ㄳ㌱ぢ㈸扥挲散〲搴戵搰〱㔰て搸㡣摡㠰扡㡥㐶慦愷搱㡤㔰㜰〲昵〸㜸㙢㤱㝣㄰愰戸慢㘱ㅤ㌵㙥愴㤱㐷ㄱ慢〰敡㈶㜰户て搴㑦㤱っ㕦扣㤸㐴㈳〸挸摦捦㐰㕤㜰戸〵㍡敡慤㔴晣戹扢挲㙤㔴戸㥤ち㡦㐱㐱〲昵㙤挴㉣愰昸戶戵ぢ㔰摦㠱づ㠰攲昶〹㌳㔷ㅢ㔰㜷搰攸㥤㌴晡ㅢ㈸攰㡢捤㉣㡣ㄹ㠵昵㜲挱捣戹づ㔴戵㐶搷挰ㅣ昲㕣慤㥢㕢㕡搵㠳ㄵ㔲〶戹㉥愴㠷㌸㈲搶挵㔸慤敡㉦㌴挰㉤收摣搱㙥愵㍤て愶㠶㡥㜰扣㤴㉢㤳㔱昲㕢㤴挶㝢捡ㄷ搵㉦㥥㕡改㔹昰昲ㅢ㝡㑣挳㡦㜲ㄷ慥㘹挴昴敥㙣愱扦搸㥦㉦戵捣挵敡㝦ぢ㕦㜲捥㘳戶搸敥㕤〸㡢慥㜹昲挲ㅡ晡㜰㈱摥ㄵ㝣改捦户慣慦晦慣㍥㔹ㅡ㙦㤱敦㝡㌳㌷㜵挸㄰㘶挳㌹愴晣㝣〵攰〵戸㜰挸挴敡摤挸戸戹㍥挰㤵㌷㠴㍣捡㍤愰㠷㜶㡣敢㤸搳㤵搶愲挱㜴㈶㤳㑥攱戸愸㘸㍣ㄶ换愴戳戱㙣㔸换㈶㜱㑥㑦㈴㤷挸㉢昷㕡慡挱㑣㔴挳㌷㠷㤳㈵㜰敡㐴づ攷晡挴㐲昹㘰㍥㥤㡦㈵戴㜸㌴ㄹつ㜰㑤㡦收搵晢㐰搵晢㐱〲㕣捡㤳慣〷挸晡㌷戲戸戰㈷㔹㔴㤰慡摥㤷挱摡搱昵㌶㕥㡦挸㠸㉣㥥搸㕡挳㤰㈱㔵敥捣慡㜵㍡敢㌵㔰㐵ㄹ㠱戴摥改㠰搹改〳㜵㑦㠴㔲搹敥㈲ㄳ搷攳愷㍥挸㜲㍦〴攲ぢ㜰挱㡥〵㔲ㅥ㐶㜴㔸挷戸㉥摢㜶〳攵挷攰㌵㠱㈷愷攷㜳昰敡户戲ㄱ㥣攱攰㔴㥥ㄱ愵晣㍢搸㝢㠰㡤㜷ㅢ捤户ㅤ㔹㙤〳慦ㅡ搶换㐷㈴愹㡦㐲㔵摦㔷晤㍡㠴㉣愰晡㔳戰ㄸ㤰扦㌷㐱搹㔸㐴㍢慥㤲㔵ㄴ〲㡦捡㝡挷㉡㈶㑥〲㠷搵慣戲㥡㜰㥤㑦㔶㤳㕦㐰て搵㠴㙢㝡㑣愱㍣づ慡㔷㤳㔰㍡ㄸ捤㙡挹㙣㈸㥦㡢㐴ㄳ搱㝣㌲ㄸ㑦愵搳㠹㘰㍥㤶づ挶㐳昱㠸戲挹㔲㑤㐷戲愱㔸㤶〷〵㘵搳搱㤴ㄶ捣㈴㤲㈹㥣㐴㠶攳㑡戴㐸㕣换㠴〲㕣㉤愴㜹昵〹㔰昵㐹㤰挰㘶㤳㔵慥㈶㙦㥢㉣㉡㐸㔵挱㌵㐱㔶ㄵㄱ挳㈵昰㌶捡摢昱っ攵捦㠲昸〲㕣ㄶ㤴ㄷ挲摢愱ㄲ㝦㤵㤰慢〴㌸挰攵㐲㈹㍣㠸㜹㡦㈲㜹㥥挲慢ㄱㄲ㜲ㄹ㤰慣ㄷ挰㠲愲晥攳㌲愰㐴昳㐸㘴㔶㡤收攱攰㔶愳昹扥㤹捦换㌰〵㌴㍦㐰ㅣ㈱㡦昲ち愸㠱㘶㉥ㅤ㑢攱㜸慣㔸㌸㤶㠹收㠲搹㑣㈲ㄳ换㠴挲戱愴〶㐱㉣㤱㔰㕥戵㔴戵㝣㉡㥦㡤㘶ㄳ昱㝣㌰ㅣ捤㠷㈲愹㜴㕣㑢愶㤲㤱㙣㌶㥤㡤挶㜳搹〰㤷ㄴ㘹㕥㝤つ㔴㝤ㅤ㈴昰㜷㤳㔵㐶㤳敢㡡㤵㕡㠲ぢ㠷ㄲ捤〳敤㘸㙥愶㤵户㐱㝣〱慥ㅤ搶㐴㤳㙢㡡㔲㜸㈸昳㍥㡣攴㕤㈶㤵㘸㝥づ㈱扥㜸昱〵㉣〶攴㙦㉢愸㐴㜳戸㉢㥡㝥㔷㌴戹㍡㈸昳昹㍢㑣〱捤㝦㈲㡥㤰㐷昹㄰㔴㐷ㄳ摤㔰㈴ㄲ㡦挷搳昹㘴㉥ㅡて㘶搳挱㐴㍥㥣㑦㠵㘴摤㡣㘶攳捡㐷㤶慡㤶换㈵㘲戹㔴㍣ㅤ㡦㠴愲改㕣㌸愵㘹攱㙣㌰㥣捤挶搳㤹㘴㍡ㄵっ㜰㡤㤱收搵㉤愰敡挷㈰〱挶㈵敢ㄳ戲㍥㈵㑢㤸㉣㉡㐸㔵搱㠰㤰㐴搳㙢㐷㜳㉢攵㕦㠰昸〲㝣㑥搷㐴㔳㌱㠵㝣ㄷ㔵㥥愸愵㌶愰㜲敢㘸㌶㐲㠸㘲㘱㈹ㄲ㉣〶攴㡦㡢㠷ㄲ捤捦戶扡搵捤㑦挰慤慥㥢㐳捤㝣攸㠸〲㥡㑤㠸攳ぢ攷㄰攲㍡㥡搱㔴㌲㠶ㅡ愷㘹搱㘴㉣ㅡち㐶〰㔵㈶㤹㑡愳搲挵挲搱㜴㌸愴㌴㔹慡昹㘰㠶慣㐴㉡㤹ぢ㐷㤳㠹㔸㌲㤸ち愵㜳㤹㔰㌲㤸㐹㈵㔰挱〳捤㠶㜹戵ㄹ㘹搴㘱㈰㠱㘱㈶慢㡣愶摦㘴㔹㕡㠲换㡤ㄲ捤扦攲㌲慣㤶㍥㠲㔶㐶㠲昸〲㝢㐲愱㈶㥡㈳㑣㘱㠴愸㐵㐹づ㘰㔲搶㑤敦㕥㄰㍡扢㝦摢挶㉢摢ㄲㄸ攷攳〱摢扡愴㝣㤰っ捦捦ㅥ㐸昷攰㘴扦㤹㜰㡥㤷挸摡ㅤ㕣慡つ晡ㄲ挵㜶㥦愱昲ㄲ扥㝡㍡ㅦ㘵㑥っ㉡ㅦ㠱挶戵挹攳ㄳ㜶捤㐱敢昳扥㠵㝢户㘳戹戰㐲㤷㠷㑢收㠳搶愷㡥攲扤㠶㡢㜶㙦摣㌳搹〲㕡挰戰㕡挰㍥㈶昷㘰㜰捤㡦㜷㕦㜰㜷摣晢㑦㘳㝢㤶㜷㉦㜱㥦摡㤸ㅥ㉣㠴散挰戶挰㐳㔸㤶晤摤捡㈰づ㌴戹愳㡤昲戲㠰㘲ㄴ戸戲挵扥㘲㙢戱捡㘱㤰搵ㅣㄳ㡡㍦戸㌶攳ㄶ㔸㤲戵晦〸㈴㐶㌳㍥ㄸ㜱㝥〲㜴㉡换挰㔷捣挰㘸㈳攰㍦ㄴ〱㍥昶㌹敡晥㔲㍦㠱挳㘰㤹ㄷ愸㍥㡣㐰昹愹ㅢ愰〳㔹昲㔳ㄴㅥ㐷搲㡡戸㤰㍥㘱挶㡥㘵っ〱昹ㅢ〳㙤㠹捥㙦㙤攸㤴㐷㉥捦戹〲㜱㌴ㄲ㐹㈰㈲㌰〵㈰㡥㐱ㅣ㕦㡦ㄲ㐵㕣敦捦㜰〰㕣〲㘳㔵㍣ㄸ㈲搹㘸ㄴ挷㥥〴㜱㌸㔳㌴ㄸ㑡㘵㤲攱㜴㍥愱㈹㌱㑢㌵ㄸづ㠶搳昱㜸㈸ㄹ㑡㘶愳㤹㘰㈸㠳愷㑡㍡ㄶ㐹㘶㘲㕡㌰㤱㡥㈴〲慤㠶㜹㌵㡥㌴㙡〲㈴㜰慣挹㉡昷㘷㜴㌲戳㄰㔲㐱慡㡡〸攲戲㍦摢㠴换戰晡戳戱戴㜲㈲㠸㉦㄰㠵㐲捤晥㉣㘶ち摢㘸戵㥤㘴〲㤳捡㘷㙤〲㐲〲愸㑥〲㡢〱晣昱㠸ㄴ戸ㄲ捤㡤慥㘸㍥散㡡㈶摤挷戲㄰㔳㘱〳㘸ㅥ㡦㌸扥ㅥ㘵ㅡ攲㍡㥡昱㙣ㄶ㠰㐴愳㌸扤㤳㘷敢㐵㌳㤹㔰㈸ㅣつ㙢挱㜴㈲愶㠵㐳㐱㘵扡愵㡡㔹㐱㌸ㅣ捣攲搹㄰捡㘲挸〸〰攳㐸愹ㄱ㘳ㄸ挹㐷〲㈷ㄸ收搵ㄹ㐸愳捥〴〹㡣㌵㔹攵㤱换㠹㈶㡢ち㔲㔵戴㠳㈵搱扣搷㡥收㝣捡ㄷ㠰昸〲昴㌶换ぢ攱挰㑦慦㤱戲㙥㜲㌰ㄸ攸㌰㠵㠴㑦ㅥ捣愷㑥㘲攸っ㈴ㄵㄳ㈰㤴㘸㜶㌱㐶㈴昹愳㜷㔹愲㜹扢㉢㥡户扡愲㌹搹捣㈷ぢ㔳㐰㤳晥㘴㝣㍤㑡づ㜱ㅤ㑤っ改戴㘸㈲ㄵ㑤㈴㔲㤹㘸㈸㤱挸㘴㘳戹㔸㉥ㅤ捥愵㜱昲㘶㌸㤶㔶㌴㑢㌵㠷攳晣㜰㡥㙡ㅣ㠳㥡㈴搰㑣愶㈲愱㐴㍥挱愳㝥㠳㤱㔰㉣ㄷ〹搰㔳㑤昳㙡ㅥ㘹搴挵㈰㠱愹㈶慢㕣㌷愷㤹㉣㑢㑢捣〴㑢愲㜹㡤ㅤ捤㕥㕡改〳昱〵攸㤲慥㔹㌷改慡㤶挲ㄹ捣㥢ㅥ㝦㜵㠰㐹㘵摤㥣ぢ愱㐴昳㉣戰㉣㌴攷㠳㉢搱扣挴ㄵ捤㡢㕣搱㕣㘰收㜳づ㑣〱捤㠵㠸攳敢㔱㔶㈳慥愳㠹㔱㜴〲㔳㡥㈴ㅡ㜰㌸ㅡ搳搰㠸㈳戹㝣㉡㠸愶㥣㡤㐴㌲挱戴㜲慥愵ち挰㤲愱㔸㌸㤲搴ㄲ㌸㑥㌴ㄷ挹攴挳戹㐸㉡ㅢ㐱㐵捥㠴ㄳ㤱㔰攰㘴挳扣㝡ㅥ搲愸㙢㐰〲愷㤸慣㜲摤愴㑦㥢㠵㈸㙢㠹搳ㄱ㤷㘸慥戶愳㜹㈱慤㕣〴攲ぢ㥣〱㠵㥡㘸搲㥦㉤㠵昳㘹㤵㉦敦愹㤷㌳愹㐴㌳つ愱㐴昳㑡戰㉣㌴戳攰㑡㌴㤷扢愲搹攷㡡㘶捥捣攷㥢㌰〵㌴㌵挴昱昵㈸搷㈰㙥戴昴㕣㌰㥥搰㈲㕡㉡ㄸ捤愰挲愵搲㐱㉤ㅥ㡦挴ㄳ搱㤰㤶捥㐴㔰㌷慦戵㔴㤳愱㝣㔲㡢㘶㤳㕡ㅣ搳㤹㄰㑥扤㑢愴㐳㕡㌸愲㠵㜰㌶㈵扣〸戱㐰摥㌰慦㕥㠷㌴敡昵㈰〱扡扡㤹愳㕡㐶㜳㠹挹戲戴挴㌲戰㈴㥡㌹㍢㥡户搰捡慤㈰扥㐰てㄴ㙡愲搹㙢ち昹㌶愱㍣〸㔲扤㤳㐹㈵㥡晤㄰㑡㌴扦〷㤶㠵㈶㥤搹ㄲ捤㤳㕤搱㕣攰㡡㈶㕤摡戲㄰昷挰ㄴ搰㉣㈲㡥慦㐷戹ㄷ㜱ㅤ捤㝣㉥ㄵ㑡㘴㜱慥㉤ㄱ㡣㐶戴㈴㈰㡡㐶㜲戹㔸㌲㤶挴㠱户㘹攵㍥㑢㌵㡥搶㥦挳㌴㈶ㄲ㠴户〵㜵ㄹ捦愲㕣㉣㠲〹㜵㈸㡦ㄹ㘰㍡ㅣ㈸ㄹ收搵晢㤱㐶㝤〰㈴㌰㘰戲捡㘸慥戰㔸搴愲慡㔸〵㤶㐴㜳㥡ㅤ捤㠷㈸㝦ㄸ挴ㄷ愰〷扣㈶㥡攷㤸挲㉣搱捣㤱晣〷㤳㑡㌴捦㠵㔰愲昹㌳戰㉣㌴改昱㤶㘸戶戹愲㜹愲㉢㥡攷㥢昹㍣づ㔳㐰㜳㉤攲昸㝡㤴㑤㠸敢㘸㐶昳㕡㌶ㄶ㑥㘰摥挶㈳愶愳戱㜴㌸ㅦ㑥㠵㜲ㅡ晣㔳㌸昶㌵㤷㔴㥥戰㔴攱㡤㠰昷㈱ㄲっ㈷㜳昹㘸㉥ㅥ捤挰〹㤱换挶㘲挹㠴㤶㠹愵愲搹〰扤攷㌴慦㍥㠹㌴敡㔳㈰㠱ぢ㑣㔶ㄹ捤昵㈶㡢ち㔲㔵搰㐷㉥搱㡣摡搱㝣㤶昲攷㐰㝣㠱㑢愰㔰ㄳ㑤扡捦愵㜰㈹昳㕥㐶昲㝢㈶㤵㘸㝥ㅤ㐲㠹收㡢㘰㔹㘸㕥づ慥㐴昳〸㔷㌴て㜳㐵昳ち㌳㥦㔷㘰ち㘸㕥㠹㌸扥ㅥ攵㔵挴㜵㌴㜳㠹㐸㈶ㄳ㑦挵戳攱㘸㈴㥡て㙢挹㜴㌴〱㍦㐴㌰㤱つ㠷攲ㄹ㜸㈳㕥戳㔴昳㘹㥣晣ㅣ㡥㐷㜰〰㜳㉥ㅡぢ挲㈱㠴㐳㘶㔳攱慣㤶㐸攷搳戹㔴㈶㐰ㄷ㍢捤慢慦㈳㡤晡〶㐸㠰㥥㜵挹㉡愳㐹㍦扢㘴㔱㐱慡㡡㙢ㄱ㤷㘸ㅥ㘰㐷昳㙤捡晦っ攲ぢ㕣〷㠵㥡㘸㕥㙦ち昹搲愴㍣㜸㔴晤㉢㤳㑡㌴㙦㠴㔰愲昹㍥㔸ㄶ㥡㌷㠱㉢搱っ戸愲㌹捣ㄵ捤㥢捤㝣㍥㠴㈹愰㜹ぢ攲昸㝡㤴㡦㄰搷搱㡣愴㤳㠹㄰ㅥ㈴攱㔰㐴㡢挶昲㜰㡦〶攳㐹㥣ㄲ㠹㝥㌳捡㈳捦㤵㉤㤶㉡㍣㐰昰㔹挴㤳挰㍥ㄳつ㐶㠰㘱㌰㤴捣挱愷㤶捣愶㘲挱㜸㌶㜰慢㘱㕥晤ㄸ㘹搴㑦㐰〲㜴扦㌳㐷㕢扦㜹扢挹戲戴挴㜷挰㤲㘸㌶搸搱晣㠲㔶晥〹攲ぢ摣〱㠵㥡㘸摥㘹ち昹〶愶㍣㐸㔵昵㐲㔹愲ㄹ昸慥㈹ㅣ〲㔶㜳扤㤷慥攵攳㙢㙦㈹戵㌹㐴挷㘰攷㔵挵㈱㥣ㄳ㜰愸㈶晢㈴ㅣ㄰慢慤搲㕦搷㘸愸㍢㙥搷㙣㜱㘶㉢昷摢挱㥣昷搳㝦㙣摢昶㉦搸㘱ㅤ㈹㑦㐷㘹㔵㝡ぢ昹㝦㍤㜸敦㐳㜹㕤㜷㜶㌹㑦て户ㅦ挶捦㌹搷挸摥捥㈲㥣挰㌸㡢㘵㕥㝦扢昵㍦〲っ㌷㥤挳㘳捣戳㈱て㉤㜳捣㡤㤳㘶戲㤹〵㉢ㅤ捥㕡挴㑡〰〴㘳㜸㤲攴挸㜲捣昶扡换晥㘵㉥昶换㘲ㄷ㥦㤶㌳㉤ㄶ昱㑡㐸㐳㕤㝤搵愱㈶搲ㄱ㘲㥣晤捦昷㕢㘸つ攷㥥㜶收昸〶摡晥㉥㉦晢㡣敢㉥挹㤷攵昶㠰㕣愸昷〰ㅣ㠵〷摡㈸㘳㐷㑦ㅣ㥤㠸㜸㍦挲㡤㜰㙥㕦慡㤹㐷㈵散捣ㄱ㔵ㄵ㥢㔹㥢㘱㔰摣て搳挴㕥愸昷㌲ㄳ扦㤵㐹㐸㝣㠰㑣㤸ㄱ昸搰ㅥ㑥㙤㜶㌵㈶㑢㜰搵㠱ㄱ㕡昳㍦㠸〸㜷㍡㌹愶挱ㅦ㥣〴ㅥ㍦㙤㤲㝡ㅡ㡤扦㠱㌶晦㐳㘶㡡搳挵挱㔷户㝢摦㕣攳㍣㍥愵挹㝦㕢摦㙦挷㕤搵戶搷昵㙢㉥扥昶挰扤摢挴愳㐸攱昶〶昰㝦愳㄰慥㘷昳晤挵㄰㌸て㈷っ晣ㄴ㤶㜰㍤ㅥ㜵㙦搰收㝡㐱〷㍤ㅢ㥣㜸〷㈹㔸换㘵挵摣㤷㤷晣〴搸㍡㐰㡦㈳愴散てㅥ敥挲ㄴ摣〵戱ㄹ㡡㈶〰㍥昵㐰㙡㍦㘹㘹㙦愲昶㈸㑢㍢㈴摥㌴戴挱〷㥣〷㐳攲㝦〶攱㥤〳敤㔹㌳挵づ㠳昶㍣㔲戸㠱昶ち㡡攳ち摡换㠶挰㜹愰㘱攰〵㔸㐲愹戱㠳つㄴ愰搱て㉦㐱㝢〹㈹㉣搰㡥㠴㔰扣〶㤱づ摡㉢〸㈹㘳挰〳㘸ㄳ㐶㈷㐲攲昹ちㄸ㡥愱昶敢㤶昶慢搴㍥搶搲㡥㠸摦ㅡ摡㝡㡤つ㐱攲摦っ㥤㥤〳敤㙤㌳挵づ㠳昶㉥㔲戸㠱昶㙢〳㥢慡㈳昰㝥㘵〸㥣㠷㈰〶摥㠳㈵㤴ㅡ㑥ぢ㔰㠰㐶㜷扢〴敤㘹愴戰㐰㑢㐱㈸戶㐰愴㠳昶㈱㐲捡昱攰〱戴愹愳攳㈹戱愹〲㠶戱搴晥搸搲晥㠸摡㈷㔹摡〹昱㜳㐳ㅢ㝣搴戴㜶㙡㜳愶㙡㌵㕣晡摡捤㝡敢摦㡡挸捥挱昹㠵㤹愲ㄶ㥣㡤捤㌷㥦戶愴攱攲戶攵慦捥摢昰愷㕢扦摡㈶攸㜳㜷㠳昳㈷〶㙡㔵㜰㍥㘲〸㥣㐷㉡〶ㄴ㔸挲昵挰㉢〳ち㌸改㙦㤷㜰㙥㐴ちぢ捥㑥㕥㜲㌳㐴㍡㥣㜴挲㉢㔳挱〳㥣㥤愳攳〹昱㘰〵㐰搳愹㍤捣搲愶ㅦ㕥㤹㘹㘹愷挴扦ㄹ摡攰〳捥搹㤰昸改㌱摦㌹搰㐶㥡㈹㙡㠱㌶㝥摦扢㍦昹挷捡㡢摢㉥㥣扤㙤换㔳㐷㥤搶㈶攸㕡㜷〳敤ㅥ〳㥢㉡搰敥㌶〴捥㘳ㄸ挵㈸㔸㤲〳戵㠵㈸㍢挲昲ㄷ㘸㐱〸㜱㙣㌱〳挵㤸换昴昶ち改㠰愵挰攲㈰ㄲ愰换㔵慡㥦㉡搵〵㕤愴ㄲ昹㍢㤱慤㠵晣㘹㄰㡡㔶㠸捡㈵挷㠶〰㘳挰㜸㝢慤㤲摦㘶〸㥣㐷㔶〵㡥㌵㌳捤攸㤹搲ㅤ㈹㌳扤挵㥥㘹㡥㤹挶㈱搲㙦㌷㝤㤴㑡ㅥ㍣搹㑦愳昵摣〸㘵戳扥晢搴㈵搴㑥㔸摡㌱㙡㉦戵戴ㄳ攲㕡㐳ㅢ戵ㅣ户扢〷ㄲ晦㔸攸散摣敤㍥搱㑣㔱敢㜶㌷㤴摥ㅦ搱㝤攲挵㙤摥㤳㐷敤㝢摥㘶戴㤱〹㐸㔱〶敤㉡攲㉦㐷搹摦㌰戰愹扡摤㔷ㅡ〲攷㌱㔷㠱㐹戰㠴㔲㘳扣づ㡡㌶㐲慦愳〴敤㜲愴戰敥㔴〹㐲㌱〳㈲ㅤ㌴扡㈲㤵ㄵ攰〱戴づ㍥摣㉥㌵㘰〰ㅦ㌰慣愴昶㑣㑢㝢㍡戵捦戶戴㐳攲㐲㐳㕢〷㙤㌵㈴晥昹搰搹㌹搰ㄶ㤸㈹㙡㠱㔶㌵㈲㌸〳㈹摣㐰㍢摦挰愶ち戴㌵㠶挰㜹㌴㔶愰ぢ㤶㔰㙡散晡〲〵㘸㜴㉥㑡搰捥㐵ちぢ戴昵㄰㡡㍣㐴㍡㘸昴㌸㉡ㄷ㠱〷搰愶戱㘳㔹㔵〱挳㈵搴㕥㙣㘹㙢搴晥㥡愵㥤ㄲ〳㠶㌶昸㠰昸㌲㐸晣扤〸敦ㅣ㘸㝤㘶㡡㕡愰捤戹攱㙦改㑦㝦㜵㔱摢㉦ㅦ㝥敦㤵㡦㑦㐱㑤ㅢ㐰ち㌷搰㤶ㅢ搸㔴㠱搶㙦〸㥣挷㘹〵捥㠲㈵㤴ㅡ㌵ㄵㄴ愰搱㠷㈸㐱敢㐵ちぢ戴㙢㈰ㄴ攷㐱愴㠳㐶挷愲㜲ㅤ㜸〰㙤ㄲ㐷〴摤〶っ㝡摤戹㠱摡㙢㉣敤㜳愹晤㉤㑢㍢㈲㌴㐳ㅢ㝣㠰㜶㌳㈴晥ぢㄱ摥㌹搰㉥㌲㔳搴〲慤慡愶㕤㡥ㄴ㙥愰㉤㌲戰愹〲慤换㄰㌸㡦攰ち㕣〹㑢㈸戵㐷摤〰ち搰攸㉡㤴愰㥤㡥ㄴㄶ㘸㜷㐰㈸慥㠳㐸〷㡤晥㐳攵扢攰挹㥡〶搰㑥㌱㘰搰㐱扢㡢摡搷㕢摡搷㔲晢㙥㑢㍢㈲收ㅢ摡攰〳戴㝢㈱昱摦㠲昰捥㠱㜶慢㤹㘲㠷㐱扢ㄳ㈹摣㐰㥢㘵㘰㔳〵摡㑣㐳攰㍣戶㉢昰㍤㔸㐲愹㍤敡て㐱〱ㅡ㍤㠲ㄲ戴改㐸㘱㠱昶㈰㠴攲㝥㠸㜴搰攸㈶㔴ㅥ〶て愰㜵戲㑦敢慣㠰㘱㈳戵ㅦ戰戴敦愳昶㈳㤶㜶㐸㑣㌰戴㜵㠸ㅦ㠵挴晦㄰㜴㜶づ戴㠷捤ㄴ㍢っ摡㝦㈰㠵ㅢ㘸㙤〶㌶㔵愰㥤㘴〸㥣㐷㝤〵㝥〶㑢㈸戵㐷晤〵㈸㐰愳攳㑦㠲㌶ㄶ㈹㉣搰㌶㐱㈸㥥㠴㐸〷㡤摥㐰攵㐹昰〰摡㜸㠲㤶㌲㘰〰ㅦ㜵攷㘹㙡搳㔹愷㙢㍦㐱敤㕦㔹摡㈱ㄱ㌳戴㜵搰㥥㠱挴晦㉣㜴㜶づ戴攷捣ㄴ㍢っ摡敦㤱挲つ戴愰㠱㑤ㄵ㘸挷ㅡ〲攷昱㘰㠱ㄷ㘱〹愵昶愸扦〳〵㘸昴敦㐹搰㡥㐱ちぢ戴攷㈱ㄴ慦㐳愴挳㐰愷㥦昲〲㜸〰㙤㉡㐱㍢搲㠰〱㝣㠰昶ㄲ戵摦戰戴㕦愳昶换㤶㜶㐸ㅣ㙡㘸敢愰扤ち㠹晦㙤攸散ㅣ㘸㝦㌶㔳散㌰㘸㝦㐵ち㌷搰㕡っ㙣慡㐰ㅢ㘵〸㥣㐷㡡〵摥㠷㈵㤴摡愳扥〵ち搰攸挶㤳愰ㅤ㠸ㄴㄶ㘸㥢㈱ㄴㅦ㐳愴㠳㐶摦㥥昲㘷昰〰摡㘴㍥〸昶慤㠰攱ㅤ㙡㝦㘲㘹㙦愱昶㕦㉣敤㠸ㄸ㘹㘸㠳て㠸摦㠵挴晦〵挲㍢〷摡㍦捤ㄴ㍢っㅡ㍤㜶㙥愰〵っ㙣慡㐰昳ㅢ㠲慡㘳挸攸攸摢摥㌱㘴戶晦㐲㠸敦㄰㝢昳摣挰㌸㌴慦戳改㥢㤳敦㙡昷挸㑤慢㑤㌸㌵愸㠰晦挴㘷ㅡづ挷挲㔹㐱昸て㈹㡤晤㤰㌸㌴㡢㉦慦㤹攷搲愸㌲挶挴㑡㝥㘶〱〷搵っ挹㜷ㄶ昱㌶㜲慥ㄱ晦〹㐹〹㈷慥昷敤づ㕢㙦戰㡤戸㠱敤〱戳ㄵ晥挷㍦㜵慥㍢㜸戹㌵搷搵て㈶捦㌸㘸㉤攳㘱扥㤱㕡挷挳㠶㜶㙤攳㡤昲㜷摣㉦昳㉣㡦㥣敤昸慣〶搱㡣㕢慣㙦ち㍢摦戳㑤㤶ㄹ扥㘴昵㈳攸换昳㙡攵攴ぢ挴愷㝥㑣搶㝡㘸㐸攲昱搲昵改扣㌰敥愷㥥挸㉢㜷晣敦㍡㐳㠷㥡晢㥤㤹㐳㐳㌳㤲づ收㌹㘴戳ㄸ搲摢㤵收晦挵摢搸摢搵愳昵㉤㉥㉤戱晥晦㕤散挱挲㐹捡敡愷㌰挲慣昸ㄳ昴昰搱慡晡㤹㥤㑢てㄹ㙢慡捡换㙦㄰㕥搷㑢摤㑡〵捥㔹捡㤷晡㑦戲搶㠳愳㕦慡愰㌳㡤㤷㙢㝥〴晤㘵㌲㍢㌶㔹慢㄰昴㡢㐹㉥晦ㅦ㑦㡢㑢㡦㤳慤㄰㕦㝣敥㠶㜷〳㔲㌸ち愱㤰戵扥㕣〸㍡愷㉡ち㜱㡣㤹㕤愳㍤㍢晡㤹㘴㈱昸㍦㄰㕢㠵愰〷㠷㠵㔰㝣攰扡㔷㠴㉤慥〵㙢㘲㈹㉡搱ㄹ㐶搶晡㜲挱攸〰慡㈸ㄸ㝤㍣戲〸〱㝢ㄱ攸换㤱摣攱㜶敥㈴㜰㈵㍡㉣㔸㠳昸慢㙢㈱㐶㌰挷捡㐲散㐵搶晡㜲㈱㍡㘱愷愲㄰搳捤散昶戱㘷㐷て㠸㉣挴扥㌶㙥㠰扥〵㝣㍤敡㝥戴扡㍦挹〱㈰㍥㜱㌲戸昲㔹昰㈷㤴㡢捦㠲攱搰㙡㠴㤳晣㔴〸㈴㥥〷㐱慦㝣昴晡ち㝡攰㡢㜵攲㡦收㘵晣㜷㜸摦㜲愳㙡愱㘱扡ㄴ〴敦㡢㙣㔴㠷㤰戵㥥㔹㤳㜸挴㘹戰换换㤸㜷攳㈳㙤㕦㐴㑥㙦ㄷㄹ㐴㙣昸扣㘲ㅡ昶搸㕢敢㘱戴㔲㠹捦ㄱづ挳㌹挳㌰㜳攱㐷㉣〱㐳㈲㜱ㄴ㌴慤㝡搲㘳㜲挷搸戹〵㜰㘵㈱昴㜶昴㥦慥㠵㘸慤㉥㐴搰㔱㠸㤲戳㄰㉢捤散挲昶散㔶㥢摣㠸㥤扢捥㉣㠴㕥㔳㝥敤㕡㠸㜸㜵㈱㤲㡥㐲慣㜷ㄶ攲ㄲ㌳扢攳散搹㕤㘶㜲㡦户㜳慦㌶ぢ愱㈳昱戸㙢㈱㑥慣㉥㐴㥢愳㄰搷㌸ぢ㜱㠳㤹摤㌸㝢㜶㌷㥢摣づ㍢㜷㐳㘵㈱㝥攲㕡㠸㠹搵㠵㤸散㈸挴ㅤ捥㐲摣㘵㘶㌷挵㥥摤扤㈶㜷慡㥤晢挳捡㐲晣挸戵㄰㌳慡ぢ㌱换㔱㠸〷㥤㠵搸㘸㘶㌷挷㥥摤愳㈶㜷慥㥤晢㡢捡㐲摣攳㕡㠸〵搵㠵㌸搹㔱㠸㑤捥㐲㍣㙤㘶㜷慡㍤扢㘷㑣敥㔷敤摣摦㔵ㄶ攲㍢慥㠵㌸愳扡㄰㡢ㅣ㠵㜸摥㔹㠸㤷捣散㌲昶散㕥㌵戹㔹㍢昷慤捡㐲摣攴㕡㠸㝣㜵㈱㤶㌸ち戱搹㔹㠸㜷捣散㤶摡戳㝢搷攴㉥戳㜱扤ㅦ㠱扢挳㐳ㅡ㝡㜵㜷㜱㥢㙤て㌲ㄵㅣ㡦㐸捦㜰㉦㘳散搲昰昳㝦㙡㜰ㅢ㌹㠶昰㜳㌴㐰戶㡣㠹慤㠸戱㠸㙡ㅦ㔳昰㈱㉦搳昷摢搳昳㠱㙥愵昰昳㐱㙥挵〴ㅦ搲㌲晤㜲戲昹㝣㤶改捦㌴〲㡣昸昹㉣戶㔲昸昹っ戶㘲㠲捦㔲㤹扥㐰㌶ㅦ愳㌲㝤搱〸挸昴㝣㘴㕡㈹晣㝣㔴㕡㌱挱挷愰㑣㕦㈲㥢㑦㐰㤹㝥挰〸挸昴㝣摡㔹㈹晣㝣捡㔹㌱挱愷㥢㝣㥡㝤つ戵㠳㑦戳ㄳ〸㑤㥤㈲昸挴㤳㠲㑢つ〱㑦㠲㘸挴㔱㑦㝣ち㑡挱㈵㠶㠰㑢愲敡㉡㕡攵挳㑣ㄶ收㙣挶昸ㅣ㤳㠵㌹挷〸㌰㈲昸㕣㤲㍡慢挹攵㈳㐹敡㥣㙢搳昱昳昱㘳ㄵ搱捦挷㡥ㄵㄳ㝣愴挸昴攷㤱捤愷㠹㑣扦挶〸㌰攲攷㤳挳㑡攱攷ㄳ挳㡡〹㍥つ㘴晡昳挹收㠳㐰愶㕦㙢〴㘴㝡㜶晡㔶ち㍦㍢㝢㉢㈶搸㤱换昴敢挸㙥㌳㘴敡〵㐶㐰愶㘷㝦㙤愵昰戳㥦戶㘲㠲㝤戰㑣扦㥥㙣㜶扦㤴愹ㄷㅡ〱㤹㥥㕤慤㤵挲捦㉥搶㡡〹㜶㥦㌲晤㐵㘴戳攷㤴改㉦㌶〲㌲㍤㝢㐹㉢㠵㥦扤愳ㄵㄳ散昹㘴晡㑢挸㘶愷㈷搳㕦㙡〴㘴㝡㜶㜰㔶ち㍦㍢㌶㉢㈶搸㘹挹昴㕦㈳㝢㤱㈱㔳扦㙥〴㘴㝡昶㑤㔶ち㍦晢㈴㉢㈶昲㠸挹昴㤷㤱扤挴㤰愹㤷ㅢ〱㤹㥥摤㡡㤵挲捦敥挴㡡〹搹捥㠹㤸戹㥡㠳戰㈷挰昶㡥戶㡢ㄳ摥ㄱ挰㠴㕤戶收㉡㉤戶㙡愹㜵㤵慥㈵摢㙣㤵ㄶ摢慥搴晡愶慥㈵㕢㘶㤵ㄶ㕢愸搴扡㔶搷㤲敤慦㑡㡢敤㔰㙡㕤㉦戵晣㙣㈶ぢ愱㔵户㔲㘴ㄷ攵ㄶ㉤晡搴摦搰戲㕦挳挹㙤㑤㌷扥昹慢户慥㝥晥戴戱晦㜷敢捤㌷㍦扦昹敡㘷戶㍥㥡ㄹ晢搴㠶つ㥢愶摣昶捣㕢㝢攴㙦慦㝢昸搳㘹户慦づ㉤㕢㝤㘶㝥晥㔱㤳㔶㥦戲㜴㜶㘸搶昰㌱昵昵㐳㠶ㅣ扥攷搳晢ㅣㄱ㌸晦捣㡤攲戱㍦散摤㈷㘴换慢㉡〶㕢愰㉣挶㡤戲ㄸ㐲戶扤㉡㉤戶㐱愹㜵㤳慥㈵㕢㔸㤵ㄶ㕢㥡搴扡㐵搷㤲敤愸㑡㡢敤㐹㙡摤愶㙢挹搶㔲愵挵㔶㈳戵扥慤㙢挹㌶㔱愵挵戶㈱戵扥愳㙢挹㥡㕦愵挵ㄶ㈰戵敥搴戵㘴晤慥搲㘲㍤㤷㕡摦搳戵㘴㉤慥搲㘲㙤㤶㕡摦搷戵㘴㕤慤搲㘲㥤㤵㕡昷攸㕡慣㝢戲㘷㥣㘷昴㡣攳㤰〴㈷攳〸㔶㌷㈹㤸敢㄰戰㠶㐹挱ㅣ㠷㠰㤵㑡ち㘶㍢〴慣㐷㔲㌰换㈱攰㥤㤵㠲㤹づ〱㙦愶ㄴ捣㜰〸㜸晦愴㘰扡㐳挰㕢㈶〵搳ㅣ〲摥㈵㈹㤸敡㄰昰挶㐸挱ㄴ㠷㠰昷㐲ち㍡ㅤ〲挲㉦〵㤳ㅤ〲㈲㉥〵㤳ㅣ〲㠲㉣〵ㄳ㉢〵㐳晦ㅦㄸ㔷㜰晦</t>
  </si>
  <si>
    <t>2016Q1</t>
  </si>
  <si>
    <t>2016E</t>
  </si>
  <si>
    <t>Net loss (gain) attributable to noncontrolling interest</t>
  </si>
  <si>
    <t>Genvoya</t>
  </si>
  <si>
    <t>n/a</t>
  </si>
  <si>
    <t>St dev (last three years)</t>
  </si>
  <si>
    <t>St dev</t>
  </si>
  <si>
    <t>㜸〱敤㕣㕢㡣㈴㔵ㄹ敥慡敥敡改敡㤹搹ㄹ㜶㤶换慥〸〳㠸㕣㘶ㅤ㜶ㄶ㔶㐴㕤搷戹戰ㄷ㤸摤ㄹ㜶㘶ㄷ㡤㥡摥㥡敥㔳㌳挵㜶㔵つ㔵搵戳㌳㐸〲㈲㐸扣愱㤲㈰〱㔱〹㌱㈶扥㜸㐹っ㈸昲㘲㠲搱ㄸ㐸㑣搴〷ㄳㅦ搰㜸㠹㤷㤸㑤㝣昱挱〴扦敦㔴㔵㜷㜵昷㜴捤搰㠰づ㘶捥搲㘷㑥㥤㕢㥤昳摦捦晦㥦㈲愳㘴㌲㤹㔷㤱昸㤷㈹挷挲愵㜳㙢㝥㈰散搱㐹户㕡ㄵ攵挰㜲ㅤ㝦㜴摣昳㡣戵㘹换て戲攸㤰㉦㔹㘸昷戵㤲㙦摤㈳ち愵ㄵ攱昹攸愴㘵㌲㠵㠲慥愲㥤㤳昰㌷ㄸ㍦攸ㅣ搵㤷㐳㌶㍦㌹㌱戳㜰ㄷ㘶㥤ぢ㕣㑦散ㅤ㍥ㅤ㡥㍤㌸㌶㌶㍡㌶㝡搳㠱戱晤愳晢昶づ㑦搶慡㐱捤ㄳ〷ㅤ㔱ぢ㍣愳扡㜷㜸戶戶㔰戵捡户㡢戵㜹昷慣㜰づ㡡㠵㝤㌷㉥ㄸ㌷扤㘷散愶〳〷捣㕢㙥㜹㑦ㅦ㕥㥤㌹㌱㌹㌱敢〹搳㝦㠳收搴戸攴㥢愶㐴搹攲摥㠴昰㉣㘷㜱㜴㜲〲晦㈵搶㡦愷㥢㐷攷㤶㠴〸昸㙡攱〹愷㉣㝣ㅤ〳㝢敤㜱摦慦搹换〴㥥㙥ㅦ挶㔶换㠶ㅦ㘸昶愴愸㔶㜵㍢㥥戵㘰捦〰㜶㔵㘳慤捦㥥ㄳ㡥㙦〵搶㡡ㄵ慣攵敤㜹㑣㔴改户㑦昹攲愴攱㉣㡡ㄳ㠶㉤㌴晢㐸捤慡攴挲㤴挹㕥ㄳ㑦㤱㕣㤸摣晥攸戸㙦㑦㉥ㄹ㥥㕣㤱㑦挰愴昴㍤散㤵㥢晢㕥搵㜹㕥㉥㕤扥㠱㜳㕥摤戹ㅦ㕡㑥ㅢ㕥扤攷㐸攷㥥搱收㥢㔷㜰㐳攷晥〹ㄸ㌵㡦戹慥昳ㄸ〹捡收摥㑡㙦㐴摦ㄲ愲搸㡣㥥㘷搶挳慣挰㡣〸搴㡢捣㝡㤹昵㈱㔳㜲晦〴㤷㈴〷戲㐹㉤ㄹ㙡㘹㐱㉤㤵搵㔲㐵㉤〹戵㘴慡愵㐵戵戴愴㤶㉣戵㜴㤷㕡㍡㡢㍥㜱㉡昴昴愸㔱㝡昵挵扦晣昵戹㔷㝥㜲攲㤱愹㕦㍥㝦攲昱敦晦戱㙦〷㍡摤ㄱ㉤㙡捡㌳捥㠱搴ㅡ㔴っ㡥攰扦㡤戹〲㑣㘱ㅥ㌰㙦㌶挷挶㉡〷昶ㄹ㌷ㅡㅡ户㤵㠲晣㈶㐲ㄹ㐴摦㍥昳㑥换愹戸攷㈴敥㉥㥤㌰㝣搱〰摣㐸搴㌶攱搶㥣㡡晦戶昵ㅢ攷〲㈳㄰㝢㕡摢ㅡ㤳戴つ㥢〳㕢〹㕦扥敦戲搶㘱愷㡤㙡㑤㡣慦㕡㘱昳摢㕢㥡敤㔹捦㕤攸摣㝡搸ㄳ㜷搷㕢摢㔶㌴づ愱戶㈲攷㙥摢㘵搸ㄴ慥㙢㜸㜲挹昵㠵㈳㤷㌷㘲捦㕡攵戳挲㥢ㄳㄴ㠹愲㈲户㝡㈱㥢㈲慥ㅦ㤹㜱戰㔱㜰㙢攵捡㘴慤㜹敢㙡〰㘶ㄶㄵ慣㜷㔹㜸挱摡扣戱㔰ㄵㄷ㌵㜵〹摦㠹㠶摤㑤搵㠷摤㜲捤㥦㜴㥤挰㜳慢捤㉤攳㤵ㄵ〳㤲愶㜲摣慤㠸㕣㉥㈳㠵〲〴㙥㌶慢㈸㤹敢㍢昳㠲㐴㐴〲挵㘴攴㑢㥡挹㙥昴㈴㜶㠷㕤㔴〵㘹㔲㝤挷〶㤳㜱扤㔲挶愴㜰㘰㘲㑦搴ㅦ㝣改戵ㅢ㑣㕢挷摣㥢摢㔹㔵㠷愲摤摦扡㈲㥣攰愸攱㔴慡挲㑢搵㝥ち㔷愴て㈰搳捥㐳㈰㜴㠴ㅥ㔵㥤戲慡慣㘹攷慣㑡戰㤴㕦ㄲ搶攲㔲㠰㍡㘸挸㐲㠱愰㙤㑢晡〵愸搲㜷㌲ㅢ㐲㔶㉣㘶昲扢搸㈹㕦㐴捡㘸㤴㑥㈹扣摣㈴挸㌹慥㠹㤷晢捣挳㔶㌵㄰愱㔰ㅥ㌰㠱㤱㔰慢㐹昴昵㤳㐴㍤愳ㅣ㉡㡣㕤收㈴愸搴戰㥣㘰慤挱户㙤㕣ㄲㄲ搱戶㉣搸㜲戲㠰愲愰㔹ㅥ愴昰ㅡ㠸愶㐵ㅡ愴㜷㑥㄰ㄱ搹㈰㐵戳㘳收㘶㈲㘳晦ㄴㄹ㠱晥㐹㈲㘴敦㝤㥤㘵〴㠹扤㥤㐸㌹愸㈳㍦㙥㑢戳昵㙣昹㔰㥡㕤〸挰改ㄷ㌱扢㤸搹㈵捣㜶㈳㔳晥〴〹㐷㈹㠷㜲㜳搲摦㠶㘷晤㔲㘶㙦㐷〶昹愴㔳收㐴愲㡡㌶搴㘶散㐸昶敢㠷㥤㉣㡤攲㔰ㄴ搱㌲慥摢㤹晤戶㐴㜴㘴㜵㙥つ㕤㥢㤳㍡昶㥤㥤㘹㌳戹ㅤ㔲㘴㑡搷攴㕥㌷攸㥡〴〴扢㜶愹户㉥挷㔰㝤㤸搹ㄵ挸㡡晡㤵捣愱㕣㘸昰㙥捥愲愷㐹昹㤶㌰㡢㐲㘳愸㑢〵ㅦㄱ㌲㡦〰㈹㐲慥敤昸戲㙤㐳搳ㅣㅣ㌱摦昲㌶昴摥捥晣ㅤ㈱扤㐵㙦㙥敢ㅤ晡㡢㕥愳ㄵ㝤ㄵ搸㑢昹㙤㐷ㅤ㜳㌵㥡昵㜷㌲扢〶㔹㡢㡥攱改晢戵㝡ち愴㔹㙣㈷㌰户㤳㕥ㄷ㘹攵捥慦㉤ぢ愹㠱晡捣㜹挳㕢ㄴ〱㍣ㄸ挷愶㘰ぢ扢㥥㈷慡㌸搴㔶㘴〵捦㉦ㄷ㌷㔷晡㠷㍤搷㘶晤戶㡤散扦㈵ㄴ㐳㉥愷㘶㌳㉤㌶㜲㡡慤㤹昰㌹㈵㈸㠷㍡昸挶捥㐲㈲㌱愸㤹扣㌸㉥晤㝣戹㉤㐹扡㤰㈴搷〱慣晡昵挸㈰㈵㤴㕦㜷㤴㈸㝢搹敤㕤戲㕢戳挵㑡て㕦捡改愴挵㠷搸㈶㐷㝡㐳㠷敤〴晣〷㝥扦㍤㘷搹㜵㘱搱㙢捦ち慦っ摦㠲㔵ㄵ挵搰㉤㑢㔱戳㉤㉢摥㈲戲㈲㥢㙤㍢㑦愷昸搷㈴㥤戴㐸㠹㔴㙥㑦㙤㑣㌹㡢㌷㠸㡡㙥㐸ち㤵ㄴ搷㔰㕤〲㤱昲搸㜷㕢挴㜴㈱㘲㙥〰攰昴㝤捣挶㤸敤㐷愶扤っ㐹戳㔹挰㌳ㅣ搶戳㐲㤷㜶愹㤴㈹㄰つ搲㐵昸㔲㐷㘱㜵㠰慦㜹㌷戳㥢㤱戵㤸㍦㜴㐰愶㄰愲㐴㜹㠲㄰㘵ㄸ挳㍣㙤㠹㜳愴㠱ㅤ㈶〲㑢㤳㌵㍦㜰㙤㐶㤶晡捤㈹昷㠴ㅢ㑣㔹晥㌲㈲㔱㐳㘶㔴戸㜳㐹㌸愰㉥て戶㑦㑢㥤扢扣㉣㉡扡㌹攷搶㈰摡㡥㑤㙤㠵㠳㌹挰〱㕢㔲㥥捤㔵〵愹扢昳㌱愶㔰〰㘹改㙦愵㌷㜶㔳摥㙦ㅥ晡〶ㅡ㄰㥤户㠲慡攸㌵㐳愶㘳戹㘰〲㡡㠸ㅣ㔴㝡捣昹㈵㑦㠸愹㝥昳㠸㘷㔵慡㤶㈳㠸っ搸㤸っ搶㑤㡢㐵㐴〹㘶㕤挶〰㕤愷摦㥣昷っ挷㕦㌶ㄸ㔰㕣摢搹昴㈴挳㈲㥡㌹㘱㌹㍥㕥㈳戱挸昲㠰㌹户攴㥥㐳挴戶㘶㍢㐷㡣㘵㝦㑢㘰㠵㐴ㅦ㈶㠹ㅡ㐵㔵㔴㔵㈹愸㠵㙥昱挳〳㜹㈶㐳摥换㌱㤳戸捡㘸昴㤹愷㘸㙦摡昵㔱㡣㠶㜶㍡搷搴㠷攸㔱扤㌲㥢㉡㠵挹愹晡㉤ㅣ昳㕥㘴户ㅤ㌹㜵慣ㄱ㤹㝢㕤㌱㙢㡤㕥晥ㄴㄹ㉦挹愲ㅥ〸愱㡦㙥㐷㐸㉡慣㈳攵㠰〳㠱㜱㍥戵㤲㕦搱㤴㝤㐸㝤㍢ㅡ挵挳㠸㈴昵㤹搳挶㠲愸㈲ㅥ㙤ㅢ挱㡥昰㠱㘶慣㙤㔴晤愸㙤搲戵㙤㠳愴㐵戲㥣㉢ㅢ愴攰昱㕡攰ㅥ户ㅣ摤㐴㈶改㉦慡㌲㔶㔱㘵慣捡慡㍥昳㈴㐳㠳戲捣戹摣㐵挳戳㠲㈵摢㉡ㄷ昸挰昰摤㤶愰㐹㌰㌹㈵㙦㥣㘲㤹㌱摣㘲捤㥦㠲挹收㡦〲摤愳㤰愳〴ㅤ搱て捡㔵㤵㍣晥㈹㕤㍡㤶㈰㘰愴愷㔴㝦㍦㘶搳攴敤〸㠸ㅣ㤹捥挷㜷㌰捥摦㠷㥡㔰〸ㄱ敢㈹㈴〲慦㘰㐲挸搳挵㥤㌷㑦㌹㔶〰散ㄱ㘳㠷慤㘰捡〷捡㤱愱㈸㡦户㝢㈴㔶ㄳ㠳㐶敡㕡攱昲昶愶㈶㌵㜱㔹㝢㝢㔲㙦扣㘳㥤收㔰愳㈴ㄴ挹㐶㥤愴㘶㔹㘷㡤㕢㐹搵㈸㔲㜱挷摡㐶㐹㜳㥢㌶攰㑥㈹昲㍡ㄴ㤳愴㤹㡣晥〱㐹㈸〸昴㐶㍡㡡㍥晢㜴昲㐸㐴㙣㘸〳ㄴ愹愷挲扡晥㈸㈴㜸っ搷㑥㉡愲ㄸ㍤㠱扦㜷㐴挵㤹㕡搰搴㘲慣づ㐵㉤攳搵敡㡣〳㉢愱㙣㜸㤵㉤挲搲搸㕢愸㘱㈴㜷㜶慢晤㐳昰㈶ㄸ㌱㘲㐳㠶㐵㔲晣挰㘰㐳㌰㔷㈲愲㑡敢慣㥦愰慥㔷ㄷ昸㜴㕣ㄸ㡥挴挰㕣㔰㤹ㄲ㉢搲っ㙢㔸昲㐳㜲㐰晤戴㈸攵愸㙥㡥㉦昸㔰改〱攵㜸㔴㤲っ慥㥢㈷改㤶挲㈵〶㠸摤愸㌴㕢づ㄰摡慤㑦挰㤳挱搶挱づ㈰ㄲ㠶㑥㘸㥤㔱㠲收㔳〸户㜹ㄳ攴㥤㉥㌱ち㐱㙡捡昴㡦㐳捡㤳㑦㌰㝤敢㔰㈶㉥㐴㑣挴㜰㔷㡡昵〰攴㈶㈳㤳攴愲愱㌸㘰ㅥ㑡㌶㈹戴晡攲㍡㥡ㄸ晤㌴昹扣〰户㜸ㄸ换ㅡ㈰摢㔴㜱捦㉤戰愰㑤慢㙢㍢捣㘳㑥戹㕡慢〸愹㡡㘳㔹㉤㌵昲㤶挰㤷扣〲ㄸ㜲㔳ち㕣㈲愰ㅣ挳㔱㡡㕢㈶㤲扡户扢昵㐳ㄸ㉥㠵ㅣ收〸㔵ㅦ〳㤰㈹㙥㌹ㄹ㄰㙢扢愷㐰晢㜰㘷攳〲㠳扣㍣〷㤱搶㔶㐵㔹㌶㡤晢㜸昵㈸戲攴戶㐴户㘹㜷摡愵捤㥥愸㍡㙡㠵㔵㕢〲㐷搸㘷㈸昰昲㜹ㄸ㈳㕤㜲〷㈷挹㥣㡦愲扢攷敦㤳㡦㤹昳㐰㠵挴㠰挲ㄸ㉦㑦㐱ㄹ㐰ㄵ㡣㐴㠳㕢㙤㔸摤ち愳扦戴扣昵㜱㘴ち挳挰㌴㘸搱㌳㌴㜰㈶㔱摥搸挰戹ㅣ扤㔲㈲愴挹㘰㉡㘳㤴㐳㜰搸〳㘹攰㈶ㅥ愴攷㕤㈸愱㘰㤷扣ㄸㄶ摦㑤ㅣ戱㜱〴㜲扤㡢㕡㉡㘷㡤〰搷㕦㥣摤㉤搵攳㤵ち捤㕤昸攷戶〴㔶㜱㜵㈳㌴㐷㜷戵㕣捡㤲㝢愲㝤㜷㔵㑢㐳㜴㔹㜰晦搴攸㔱㈳㈸㉦捤〵㙢攱挵慤㙥㐹㐲㝢〱晥㠸㜵摦㑥㥢㌹攷昰㈲敡ち㘱㕦㍣敢戸攷ㅣ戹㉥捤攷慤㍦㔰〸慥㔰昶㜰㤱挵捣慢昸㈷㤳㥡搱㝥㠴ㄹ㌷戳㙣㑥搰㜰㤰㜰ㅥ㤹㐲㘹㌰㡣㜲ち㥤挰㜶慦摦ㅡ㈰㥤散㙡愱ㄳ㈹〸戶〹挵㔹㝣挳〸㐵㜹ㅥ㘸㈵戱㠴㐷㜲挰晣㥢㘰㝤攵㠷愸㈱挲昱ㅣ㠹ㄱ敤ち㤴㔲㔰㈷〵㜹㜴挵㠳ㄷ㐲晥㝦戰ㄴ㜳昳扡散昴㕦㘰㘶攵〷慤㈸扡㡣㈸㝡慥つ㐵ち慦㠱㐸晥扤㉤㉡昰㐱㘳㜸昶㌵〵挲戹愷敤〳攸㥢㝥攱昷㝦㜸〰㥤〶㠶㤹愴㡤㠶㔰摢搵㈸搷㑤㠴㙣㥢㠹挰攰扤㌴ㄱ㡥㜳っ愳昸愱㠹㄰昹㐰㘶㔰戱戱㠹挰搸㕥㡡㈱㤸〸戵㈶摣ㅡ㍣㠱㕤㘴搳㍦㜶ㄴㄷ㙦㠵㡦㜸㍥㤴㤶㍦〹㡦搴挵敤搵戳㠶㘷搸扢㘵晤ㄱ㑦㐰㤹㜹昳戸挹㉤㠷㜰挴㥥㜵㕢攴愰㜵㝣ㄵ戱㤷㝤摢㥦戲戹晢敢挰㔴㤸㐲昷扤㔲㔰昲慦挳㔳愲昰摣㤰昹昸慥㙦ㅦ昹摤㍤てㅥ攲㙤戵㠸㔶戵敢㔱敥㈶㘴㑦㝢〲㐱摤挴㐵㤱ぢ昹㘱捥㜱㝣愲㘴㉤㔷挵㠴攱㐹㉢挸搷敤戸ㄸㄲ㕥㠲㌰㐳攲摢ち㈶㈶敥㍤㠴㈶收㘸㡢扢㔳㝥搸㈴㕤㠴愳㠹㠵㑢㥦㕥ㅣ㌶㔴㍡㉡戲㉥慤㑤敤扢㔰㐵慦㜱㈱捤㔶㈲㑦㥤㑣㡡昲㥤㔶㕤㜷㠰扡㉥㍣挸㌰散ㅦ㑢㈹挴ㅦ㐸㈱挹㠳っ㉦〴㐸㈹㜵ㄲ〵敤〶㘴㈹㤱戵搶㄰㉦晤〱摢㐲㐰搴㉦晤㜵昹ㄱぢ愰〸㉣挶扥昸㙥㑦戴戴㐵㘳搵挴㔰慤戴㘹收㔰㤰㠷ㄷ㔶㡣挵戵昳㈸挴㐹摢㡦搲愶摤㔱㝣㐹扦ㅤ〶摥㐲挶搶㙣晡摡㡡昶慤㑥つ㌷㍦愰㘷昲㔲㘱㌸㍢㔹㡤〳愹㡣搱㠵㕤㡢㘱ㄵ昳㠱戰㔸ㅦ搴ㅢ㌵㐱㘷㌹扢㜱㉡㐵昰㡦㕦ち戱㝤愴㌱昵㠵慤㉤搴㜱㑥て㌶挸ㅦ散慦换㔲ㄸㅢ㙦㈵挷㐰挲㙥慡㔷㈱扣ㅥ㝥ち㐳戸改㡣愲㌷㡡昲㔹㌹㠰㍦㌱㘷㘵搵㌶晤捦攸戵攴慣搳ㅣ捤㌰㜶㤳晥晦㄰㉡㌶搴晦ち㘳㙦ㄲ㤱ㅦ㡥ち搲㌸㘵晣㘴挳㤰つ㈱〲捦㌶㠲㌷昲㘰慣换㈲㐳摥㘱㘹づㅦ慦㠶捤㔲㠲挳敦㤵㙢扤ㅡ㔱ㅦ㑢摢戶户愳〰㘴㙣㐸晢㈶㐴㔰挷昱捤㜲㉢㍥摤收㍦㠲㠱扢㡥㕢㘵捦昵㕤㌳ㄸ㥥㐳搰㜷㤸摦㥥㤹戰㜹挶㤵㙦戴ち戵慢〰㠹扥㡦㘱捣㠹ㄹ〸散ㄳ㈲㜸愳㘲㤱㡣㉣㙣㉥㤲挱敦㤰〶ㄳ攱㈵㙡〷晦〲昳㡥㥡㔱挵愷慢㌳昰㜵〶慣摡ㄲ捡㉥昴㌸户摥搰㈰攸㜰㐷敢㜶昸㠳㐴㜵ㄴ挱㌱戹㠵㡦㝣㡣㜰㙤㠵㐱㜳摦㘸㙦㍥㝢㜶攷㜳㉢㙡捦〰愷㥢㝢㑢㌳挹昰㥤晣㈲戹愸㤷㤸攳搲晥㈱晣摤扣㠳㤶戳つ㠱捥愳て扡改〸ㅢ愹挲㝤戶㠹攸昷ㄹっ㔵挶㤹攱愷ㅢ㔱㠱てち扤㝣㘴㐵攵㙢搸ㄶㄹ〰攵㑣扥㡣慣㌳㔵㍦戵ㅥ㔵て摥㠶㌱攴㔷㕤㈰敢捦㉡㍣㙡㤰㉡㡢捡㤳攸㑦愸㠵扢㕦㘴ㅤ㡥ㅥ昲㐸㠱戲㥥㤴攴ち㡦ㄴ㜲㍤㡦㘳㐰㝤㍤㜷愱戶昳㝡ㅥ㕢㙦㍤ち㡤〱戹摦攴晣㠳戱㌲搱㙤扥摡㘱收㌲㕢㐶㌶ㄸ昷ㅣ愰㤸攴㕥昲㘱愸攱㠷挴ㄴ搲㉦愲扦慦ㅣ㝡昹㈵愶扦ㅦ㔲愴㘰㐴㔳昳㉥㈸ㄸ攵㉥ㅥ㐹敥挲㐷㙤攷㕤㝣㙥扤㕤っ㔲㘶㑡愸搶㔰〰㔴㑢昸㈳㜷戵㠲〲〱捡㥦㜲㠶ㄹ㝥㑤慢ㄸ㌴㔰㈳挷慥愲搰㥦搵㠸㤸昷㜵搶㉥㌴ㅥ攳㑦㘱ㄱㅣ㘸晡收昵㔶㝣挳扡挶㘸㜷ㄶ㥦昰㙢㔲ㄵ收搴昷㜶㌷㔷㙣㡥㔲㤳㘹て㘳搷慦㘳ㅥ㙥扡攱㜳攴㡣㝢昰㉢挰㜲㈴㤹㐹㤰摣㠳㐲っ㈸㡤㔸㑦昹戲㐹ㅡ㠷扣〵㑡㐷㔶㍥昴㐴攷㐳㤳愰㘰㐷㉥攸㉤㈱ㄸ戱㈵㝥㉡摣㔱㥦攵扢扣摥愰㍣ㄴ㔳攱搱愳昱㘷㘳㙡ㄴ㜰〳ㄷ㠴收㌸戹㠶㠰㔴ㅥ㡣㍢㝦敦搹㠶扦ㄸつ㐸㘰㤵戰㌳戹㑢㜶晥㘴摣㜹㍦㍥㐹㤳㝤㌲㈴㈸愶㔷攲捥攴㐲搹昹㠱戸昳摦昶敦慥㜷㡥㤹㉥㥣㔹㈳㐷愴ㄸ晡昲攸㤳昸㍣㝤〰摤㌵㤳挶㐳慦ㄹ㔶㤳㄰㘵摣扣㉡捤㠷㍥摣㠴昱昰㠱昸㌴㉥㜶攱晥ぢ㌴㑣昸晦㠹㌸㠶ぢ㕦㔳㐶㘰攰晢敦ㄵ㐴摡㍤㕤㍥㜱㜰摥㥣昱㔰搱㘳ㅥ昳㜱愰慣㙣㈹ㄲ㠱㉤㤴ぢ攱扢㐱㐴㈲挵㙥㙥挰㈳㡥㄰慡扣㐰搳㥤收㤴㔱愵㥣㜲㝦㡣搹捣晤つ㥡搱㍦〱攴㐰㈷㈰㘷㐱㝦〰㜹ㄸ㠵摡挵㡡㐱ち㍢㈹挹ㅥ㘴挳㐳捣㍥㠵慣愸㔰戲㤱づ昲て㈳ㅢ㠸晦㉦ㅤ挳㉢搲㔹愴㉡慢昱换㤲㘴愴㝦㥡〳㍥㠳㉣ぢ摦戵ㄲㄱ㘱㔱晦㉣㙡㤲㉦愵攰㤰㉦晤㍣ㅢㅥ㘱昶〵㘴㐵㡤㡢摤㌴搴戸愷㉥搵昶ㄷ㌱㔴㈱㈸㌸㠷晥愵愸挰〷㠵㜰愰㌸㔷ㅣ散㤰㌲㤴摡愶愰收ㄵ挲㐶㌶搸㔱挳㐱搹愰㈸㠴㤷㙣愸㐶つ搴㘵晡㘳挸ㄴ挲㠳㝢搲扦捣㈷㠲㐱扥昰昱愸㈰㕦㐸ㄸ挸攱㑢㉤㉦㈴㕣㘴挳㘲换ぢ〹㉢搹㘰㈶㕦昸ㄵ㑥㉡㌷㠶㐲戳扡攲〶㈵扣扦㡡㐲㝦㜶㠰㙢扢ㄳ㍦㜵㔵㈹㥦愹㥣㌹昳慦㠱摣昰㥥摣㠷㍥搸昷挴㉢㍦晦晤愳扦晡攸挱㍦晦晢愹愷㝥昵㠷㐷㕦晡昷ぢぢ〷㝦晡捣㌳㉦摥昶昵㤷㝥扦搳㝣㕡㝤昶㕦搳㑦摦㍢㜶昶摥扢捤㔳搷ㅦ戹昷挳㜷摤㌱㌶㝢挱㐸㌶摢搳㜳捤搰捦㉥戹㜶昰晥扢㝦愰晣昸㌷ㄷ㍢㡡摣㉥㕥搰扣っ㙥㕢㉥攳敢㈸㘰ㄹ㕣昱㥢扡っ㙥㔷〲敡㑣〴愸〹㔴㔰㠵㜱〱戲愱搴摣搰晢ㅦ愰捣扦㤲</t>
  </si>
  <si>
    <t>a98adac2-0e38-46fa-be1a-5344b50b1314</t>
  </si>
  <si>
    <t>㜸〱敤㕣㕢㡣㈴㔵ㄹ敥慡敥敡改敡㤹搹ㄹ㜶㤶换慥〸挳㕤㤸㜵搸㔹㔸ㄱ㜵㕤攷戲㌷㤸摤ㄹ㜶㘶ㄷ〹㥡摥㥡敥㔳㌳挵㜶㔵つ㔵搵戳㌳㐸㈲㉡㐸㐴㐵㈵㐱〲愲㄰㘲㐸㝣昱昲㠲愸扣㤰㤸㐸っ㈴㍥攸㠳㠹て㘸㡣㍥㘸捣㈶扥昸愰搱敦㍢㔵搵㕤摤㍤㕤㌳㌴愰㠳㤹戳昴㤹㔳攷㔶攷晣昷昳晦愷挸㈸㤹㑣收摦㐸晣换㤴㘳攱昲戹㌵㍦㄰昶攸愴㕢慤㡡㜲㘰戹㡥㍦㍡敥㜹挶摡戴攵〷㔹㜴挸㤷㉣戴晢㕡挹户ㅥ㄰㠵搲㡡昰㝣㜴搲㌲㤹㐲㐱㔷搱捥㐹昸ㅢ㡣ㅦ㜴㡥敡换㈱㥢㥦㥣㤸㔹戸て戳捥〵慥㈷昶づ㥦〹挷ㅥㅣㅢㅢㅤㅢ扤昵挰搸晥搱㝤㝢㠷㈷㙢搵愰收㠹㠳㡥愸〵㥥㔱摤㍢㍣㕢㕢愸㕡攵㍢挵摡扣㝢㑥㌸〷挵挲扥㕢ㄶ㡣㕢㍦㍣㜶敢㠱〳收敤户㝦戸て慦捥㥣㥣㥣㤸昵㠴改扦㐳㜳㙡㕣昲慤㔳愲㙣㜱㙦㐲㜸㤶戳㌸㍡㌹㠱晦ㄲ敢挷搳㙤愳㜳㑢㐲〴㝣戵昰㠴㔳ㄶ扥㡥㠱扤昶戸敦搷散㘵〲㑦户㡦㘰慢㘵挳て㌴㝢㔲㔴慢扡ㅤ捦㕡戰㘷〰扢慡戱搶㘷捦〹挷户〲㙢挵ち搶昲昶㍣㈶慡昴摢愷㝤㜱捡㜰ㄶ挵㐹挳ㄶ㥡㝤戴㘶㔵㜲㘱捡㘴㙦㠸愷㐸㉥㑣㙥㝦㜴摣户㈷㤷っ㑦慥挸㈷㘰㔲晡ㅥ昱捡捤㝤慦改㍣㉦㤷㉥摦挰㌹慦敢摣て㉤㘷っ慦摥㜳愴㜳捦㘸昳捤㉢戸戹㜳晦〴㡣㥡挷摣搸㜹㡣〴㘵㜳㙦愵㌷愲㙦〹㔱㙣㐶捦㌳敢㘱㔶㘰㐶〴敡㐵㘶扤捣晡㤰㈹戹扦㠳㑢㤲〳搹愴㤶っ戵戴愰㤶捡㙡愹愲㤶㠴㕡㌲搵搲愲㕡㕡㔲㑢㤶㕡扡㑦㉤㥤㐳㥦㌸ㄵ㝡㝡搴㈸ㄵㅥ㝢昵搵㍦捤㍥㜳昲挹㝦慤昵㍣搶㜷晡戵扥ㅤ攸㜴㔷戴愸㈹捦㌸て㔲㙢㔰㌱㌸㠲晦㌶收ち㌰㠵㜹挰扣捤ㅣㅢ慢ㅣ搸㘷摣㘲㘸摣㔶ち昲㥢〸㘵㄰㝤晢捣扢㉤愷攲㥥㤷戸扢㝣挲昰㐵〳㜰㈳㔱摢㠴㕢㜳㉡晥晢搶㙦㥣ぢ㡣㐰散㘹㙤㙢㑣搲㌶㙣づ㙣㈵㝣昹扥㉢㕡㠷㥤㌱慡㌵㌱扥㙡㠵捤敦㙦㘹戶㘷㍤㜷愱㜳敢ㄱ㑦摣㕦㙦㙤㕢搱㌸㠴摡㡡㥣扢㙤㤷㘱㔳戸慥攱挹㈵搷ㄷ㡥㕣摥㠸㍤㙢㤵捦〹㙦㑥㔰㈴㡡㡡摣敡挵㙣㡡戸㝥㘴挶挱㐶挱慤㤵慢㤳戵收攱搵〰捣㉣㉡㔸敦戲昰㠲戵㜹㘳愱㉡㉥㘹敡ㄲ扥ㄳつ扢㥢慡㡦戸攵㥡㍦改㍡㠱攷㔶㥢㕢挶㉢㉢〶㈴㑤攵㠴㕢ㄱ戹㕣㐶ち〵〸摣㙣㔶㔱㌲㌷㜵收〵㠹㠸〴㡡挹挸㤷㌵㤳摤攸㈹散づ扢愸ち搲愴㝡敤〶㤳㜱扤㔲挶愴㜰㘰㘲㑦搴ㅦ㝣改〷㌶㤸戶㡥戹㜷户戳慡づ㐵扢㍦扣㈲㥣攰㤸攱㔴慡挲㑢搵㝥ち㔷愴て㈰搳㉥㐰㈰㜴㠴ㅥ㔵㥤戲慡慣㘹攷慤㑡戰㤴㕦ㄲ搶攲㔲㠰㍡㘸挸㐲㠱愰㙤㑢晡㐵愸搲㜷㌲ㅢ㐲㔶㉣㘶昲扢搸㈹㕦㐴捡㘸㤴㑥㈹扣摣㈴挸㌹慥㠹㤷晢捣㈳㔶㌵㄰愱㔰ㅥ㌰㠱㤱㔰慢㐹昴昵㤳㐴㍤愳ㅣ㉡㡣㕤收㈴愸搴戰㥣㘰慤挱户㙤㕣ㄲㄲ搱戶㉣搸㜲戲㠰愲愰㔹ㅥ愴昰ㅡ㠸愶㐵ㅡ愴㜷㑥㄰ㄱ搹㈰㐵戳㘳收㘶㈲㘳晦ㄴㄹ㠱晥㐹㈲㘴敦㝤㥤㘵〴㠹扤㥤㐸㌹愸㈳㍦㙥㑢戳昵㙣昹㔰㥡㕤っ挰改㤷㌰扢㤴搹㘵捣㜶㈳㔳晥〴〹㐷㈹㠷㜲㜳搲摦㠷㘷晤㜲㘶敦㐷〶昹愴㔳收㐴愲㡡㌶搴㘶散㐸昶敢㠷㥤㉣㡤攲㔰ㄴ搱㌲慥摢㤹晤戶㐴㜴㘴㜵㙥つ㕤㥢㤳㍡昶晡捥戴㤹摣づ㈹㌲愵㙢㜲慦ㅢ㜴㑤〲㠲㕤扢搴㕢㔷㘲愸㍥捣散㉡㘴㐵晤㙡收㔰㉥㌴㜸㌷㘷搱搳愴㝣㑦㤸㐵愱㌱搴愵㠲㡦〸㤹㐷㠰ㄴ㈱搷㜶㝣搹戶愱㘹づ㡥㤸敦㜹ㅢ㝡㙦㘷晥㡥㤰摥愲㌷户昵づ晤㐵㙦搱㡡扥〶散愵晣慥愳㡥戹づ捤晡昵捣㙥㐰搶愲㘳㜸晡㝥慢㥥〲㘹ㄶ摢〹捣敤愴搷㐵㕡戹昳㙢换㐲㙡愰㍥㜳摥昰ㄶ㐵〰て挶昱㈹搸挲慥攷㠹㉡づ戵ㄵ㔹挱昳换愵捤㤵晥ㄱ捦戵㔹扦㙤㈳晢敦〹挵㤰换愹搹㑣㡢㡤㥣㘲㙢㈶㝣㑥〹捡愱づ扥愵戳㤰㐸っ㙡㈶㉦㡥㑢㍦㕦㙥㑢㤲㉥㈴挹㡤〰慢㝥ㄳ㌲㐸〹攵㌷ㅤ㈵捡㕥㜶晢愰散搶㙣戱搲挳㤷㜲㍡㘹昱㈱戶挹㤱摥搰㘱㍢〱晦㠱摦㙦捦㔹㜶㕤㔸昴摡戳挲㉢挳户㘰㔵㐵㌱㜴换㔲搴㙣换㡡昷㠸慣挸㘶摢捥搳㈹晥㌵㐹㈷㉤㔲㈲㤵摢㔳ㅢ㔳捥攲つ愲愲ㅢ㤲㐲㈵挵㌵㔴㤷㐰愴㍣昶摤ㄶ㌱㕤㠸㤸㥢〱㌸㝤ㅦ戳㌱㘶晢㤱㘹㙦㐰搲㙣ㄶ昰っ㠷昵慣搰愵㕤㉡㘵ち㐴㠳㜴ㄱ扥摥㔱㔸ㅤ攰㙢㍥挴散㌶㘴㉤收てㅤ㤰㈹㠴㈸㔱㥥㈰㐴ㄹ挶㌰捦㔸攲㍣㘹㘰㠷㠹挰搲㘴捤て㕣㥢㤱愵㝥㜳捡㍤改〶㔳㤶扦㡣㐸搴㤰ㄹㄵ敥㕥ㄲづ愸换㠳敤搳㔲攷㉥㉦㡢㡡㙥捥戹㌵㠸戶攳㔳㕢攱㘰づ㜰挰㤶㤴㘷㜳㔵㐱敡敥㝣㡣㈹ㄴ㐰㕡晡㕢改㡤摤㤴昷㥢㠷扥㠱〶㐴攷慤愰㉡㝡捤㤰改㔸㉥㤸㠰㈲㈲〷㤵ㅥ㜳㝥挹ㄳ㘲慡摦㍣敡㔹㤵慡攵〸㈲〳㌶㈶㠳㜵搳㘲ㄱ㔱㠲㔹㤷㌱㐰搷改㌷攷㍤挳昱㤷つ〶ㄴ搷㜶㌶㍤挹戰㠸㘶㑥㔸㡥㡦搷㐸㉣戲㍣㘰捥㉤戹攷ㄱ戱慤搹捥㔱㘳搹摦ㄲ㔸㈱搱㠷㐹愲㐶㔱ㄵ㔵㔵ち㙡愱㕢晣昰㐰㥥挹㤰昷㜲捣㈴慥㌲ㅡ㝤收㈹摡㥢㜶㝤ㄴ愳愱㥤捥㌵昵㈱㝡㔴慦捣愶㑡㘱㜲慡㝥㍢挷㝣〴搹ㅤ㐷㑦ㅦ㙦㐴收摥㔶捣㕡愳㤷㍦㐵挶㑢戲愸〷㐲攸愳摢ㄱ㤲ち敢㐸㌹攰㐰㘰㥣㑦慤攴㔷㌴㘵ㅦ㔲摦㡥㐶昱〸㈲㐹㝤收戴戱㈰慡㠸㐷摢㐶戰㈳㝣愰ㄹ㙢ㅢ㔵㍦㙡㥢㜴㙤摢㈰㘹㤱㉣攷捡〶㈹㜸扣ㄶ戸㈷㉣㐷㌷㤱㐹晡㡢慡㡣㔵㔴ㄹ慢戲慡捦㍣挵搰愰㉣㜳㉥㜷搱昰慣㘰挹戶捡〵㍥㌰㝣户㈵㘸ㄲ㑣㑥挹ㅢ愷㔸㘶っ户㔸昳愷㘱戲昹愳㐰昷㈸攴㈸㐱㐷昴㠳㜲㔵㈵㡦㝦㑡㤷㡥㈵〸ㄸ改㈹搵㍦㠶搹㌴㜹㍢〲㈲㐷愶ぢ昱ㅤ㡣ぢ㥦㐵㑤㈸㠴㠸昵ㄴㄲ㠱㔷㌰㈱攴改攲捥㥢愷ㅤ㉢〰昶㠸戱㈳㔶㌰攵〳攵挸㔰㤴挷摢㍤ㄲ慢㠹㐱㈳㜵慤㜰㘵㝢㔳㤳㥡戸愲扤㍤愹㌷慥㕤愷㌹搴㈸〹㐵戲㔱㈷愹㔹搶㔹攳㔶㔲㌵㡡㔴摣戱戶㔱搲摣愶つ戸㔳㡡扣つ挵㈴㘹㈶愳㝦㕣ㄲち〲扤㤱㡥愲捦㍥㥤㍣ㄲㄱㅢ摡〰㐵敡愹戰慥㍦ち〹ㅥ挷戵㤳㡡㈸㐶㑦攰敦ㅤ㔱㜱愶ㄶ㌴戵ㄸ慢㐳㔱换㜸戵㍡攳挰㑡㈸ㅢ㕥㘵㡢戰㌴昶ㄶ㙡ㄸ挹㥤摤㙡晦㄰扣〹㐶㡣搸㤰㘱㤱ㄴ㍦㌰搸㄰捣㤵㠸愸搲㍡敢㈷愸敢搵〵㍥㥤㄰㠶㈳㌱㌰ㄷ㔴愶挴㡡㌴挳ㅡ㤶晣㤰ㅣ㔰㍦㉤㑡㌹慡㥢攳ぢ㍥㔴㝡㐰㌹ㅥ㤵㈴㠳敢收㈹扡愵㜰㠹〱㘲㌷㉡捤㤶〳㠴㜶敢ㄳ昰㘴戰㜵戰〳㠸㠴愱ㄳ㕡㘷㤴愰昹ㄴ挲㙤摥〴㜹愷㑢㡣㐲㤰㥡㌲晤敤㤰昲捣搳㑣摦㍢㤴㠹ぢㄱㄳ㌱摣㤵㘲㍤〰戹挹挸㈴戹㘸㈸づ㤸㠷㤲㑤ち慤扥戸㡥㈶㐶㍦㑤㍥㉦挰㉤ㅥ挶戲〶挸㌶㔵摣㜳ぢ㉣㘸搳敡摡づ昳戸㔳慥搶㉡㐲慡攲㔸㔶㑢㡤扣㈵昰㈵慦〰㠶摣㤴〲㤷〸㈸挷㜱㤴攲㤶㠹愴敥敤㙥晤㄰㠶㑢㈱㠷㌹㐲搵挷〰㘴㡡㕢㑥〶挴摡敥㈹搰㍥摣搹戸挰㈰㉦捦㐱愴戵㔵㔱㤶㑤攳㍥㕥㍤㡡㉣戹㉤搱㙤摡㥤㜶㘹戳㈷慡㡥㔹㘱搵㤶挰ㄱ昶ㄹち扣㝣ㅥ挶㐸㤷摣挱㐹㌲ㄷ愲攸敥㠵捦捡挷捣〵愰㐲㘲㐰㘱㡣㤷愷愰っ愰ち㐶愲挱慤㌶慣㙥㠵搱㕦㕡摥晡㌸㌲㠵㘱㘰ㅡ戴攸ㄹㅡ㌸㤳㈸㙦㙣攰㕣㠹㕥㈹ㄱ搲㘴㌰㤵㌱捡㈱㌸散㠱㌴㜰ㄳて搲昳㉥㤴㔰戰㑢㕥っ㡢敦㈶㡥搸㌸〲戹摥㈵㉤㤵戳㐶㠰敢㉦捥敥㤶敡昱㑡㠵收㉥晣㜳㕢〲慢戸扡ㄱ㥡愳扢㕡㉥㘵挹㍤搱扥扢愶愵㈱扡㉣戸㝦㙡昴㤸ㄱ㤴㤷收㠲戵昰攲㔶户㈴愱扤〲㝦挴扡㙦愷捤㥣㜳㜸ㄱ㜵㠵戰㉦㥥㜳摣昳㡥㕣㤷收昳搶ㅦ㈸〴㔷㈸㝢戸挸㘲收摦昸㈷㤳㥡搱㝥㠶ㄹ㌷戳㙣㑥搰㜰㤰㜰ㅥ㤹㐲㘹㌰㡣㜲ち㥤挰㜶慦摦ㅡ㈰㥤散㙡愱ㄳ㈹〸戶〹挵㔹㝣挷〸㐵昹㈹搰㑡㘲〹㡦攴㠰昹㡢㘰㝤攵㈷愸㈱挲昱ㅣ㠹ㄱ敤㉡㤴㔲㔰㈷〵㜹㜴挵㠳ㄷ㐲晥㝦戰ㄴ㜳昳扡散昴㕦㘰㘶攵攵㔶ㄴ㕤㐱ㄴ晤戸つ㐵ち慦㠱㐸晥扤㈳㉡昰㐱㘳㜸昶㉤〵挲戹愷敤〳攸扢㝥攱昷㝦㜸〰㥤〶㠶㤹愴㡤㠶㔰摢㜵㈸搷㑤㠴㙣㥢㠹挰攰扤㌴ㄱ㑥㜰っ愳昸愱㠹㄰昹㐰㘶㔰戱戱㠹挰搸㕥㡡㈱㤸〸戵㈶摣ㅡ㍣㠱㕤㘲搳㍦㜶っㄷ㙦㠵㡦㜸㍥㤴㤶㍦〹㡦搴愵敤搵戳㠶㘷搸扢㘵晤㔱㑦㐰㤹㜹昳戸挹㉤㠷㜰挴㥥㜵㕢攴愰㜵㝣ㄵ戱㤷㝤摢㥦戲戹晢敢挰㔴㤸㐲昷扤㔲㔰昲㙦挳㔳愲昰摣㤰昹捣慥敦ㅦ晤晤〳てㅦ攲㙤戵㠸㔶戵㥢㔰敥㈶㘴㑦㝢〲㐱摤挴㐵㤱㡢昹㘱捥〹㝣愲㘴㉤㔷挵㠴攱㐹㉢挸搷敤戸ㄸㄲ㕥㠲㌰㐳攲摢ち㈶㈶敥㍤㠴㈶收㘸㡢扢㔳㝥搸㈴㕤㠴愳㠹㠵㑢㥦㕥ㅣ㌶㔴㍡㉡戲㉥慤㑤敤㠷㔰㐵㙦㜱㈱捤㔶㈲㑦㥤㑣㡡昲㠳㔶㕤㜷㠰扡㉥㍣挸㌰散ㅦ㑢㈹挴ㅦ㐸㈱挹㠳っ㉦〴㐸㈹㜵ち〵敤㘶㘴㈹㤱戵搶㄰㉦晤〱摢㐲㐰搴㉦晤㜵昹ㄱぢ愰〸㉣挶扥昸㙥㑦戴戴㐵㘳搵挴㔰慤戴㘹收㔰㤰㠷ㄷ㔶㡣挵戵昳㈸挴㐹摢㡦搲愶摤㔱㝣㐹扦ㅤ〶摥㐲挶搶㙣晡摡㡡昶㘱愷㠶㥢ㅦ搰㌳㜹愹㌰㥣㥤慣挶㠱㔴挶攸挲慥挵戰㡡昹㐰㔸慣て敡㡤㥡愰戳㥣摤㌸㤵㈲昸挷㉦㠵搸㍥搲㤸晡攲搶ㄶ敡㌸愷〷ㅢ攴て昶搷ㄵ㈹㡣㡤户㤲㘳㈰㘱㌷搵慢㄰㕥て㍦㡤㈱摣㜴㐶搱ㅢ㐵昹慣ㅣ挰㥦㤸戳戲㙡㥢晥㘷昴㕡㜲搶ㄹ㡥㘶ㄸ扢㐹晦㝦ㄲㄵㅢ敡㝦㠵戱㌷㠹挸㝢愲㠲㌴㑥ㄹ㍦搹㌰㘴㐳㠸挰戳㡤攰㡤㍣ㄸ敢戲挸㤰㜷㔸㥡挳挷慢㘱戳㤴攰昰㝢攵㕡慦㐶搴挷搲戶敤敤㈸〰ㄹㅢ搲㕥㠴〸敡㌸扥㔹㙥挵愷摢晣扤ㄸ戸敢㠴㔵昶㕣摦㌵㠳攱㌹〴㝤㠷昹敤㤹〹㥢㘷㕣昹㙥慢㔰扢〶㤰攸晢㌴挶㥣㥣㠱挰㍥㈹㠲㜷㉡ㄶ挹挸挲收㈲ㄹ晣づ㘹㌰ㄱ㕥愲㜶昰㉦㌲敦慡ㄹ㔵㝣扡㍡〳㕦㘷挰慡㉤愱散㐲㡦㜳敢つつ㠲づ㜷戴敥㠴㍦㐸㔴㐷ㄱㅣ㤳㕢戸昷搳㠴㙢㉢っ㥡晢㐶㝢昳搹戳㍢㥦㕢㔱㝢〱㌸摤摣㕢㥡㐹㠶敦攴ㄷ挹㐵扤挴ㅣ㤷昶て攱敦收ㅤ戴㥣㙤〸㜴ㅥ㝤搰㑤㐷搸㐸ㄵ敥戳㑤㐴扦捦㘲愸㌲捥っ㍦摤㠸ち㝣㔰攸攵㈳㉢㉡摦挱戶挸〰㈸㘷昲㘵㘴㥤愹晡搹昵愸㝡昰づ㡣㈱扦敡〲㔹㝦㔶攱㔱㠳㔴㔹㔴㥥㐱㝦㐲㉤摣晤㈲敢㜰昴㤰㐷ち㤴昵愴㈴㔷㜸愴㤰敢㜹ち〳敡敢戹て戵㥤搷昳攴㝡敢㔱㘸っ挸晤㈶攷ㅦ㡣㤵㠹㙥昳搵づ㌳㤷搹㌲戲挱戸攷〰挵㈴昷㤲て㐳つ㍦㈱愶㤰㝥ㄵ晤㝤昳搰ㅢ慦㌳晤昵㤰㈲〵㈳㥡㥡㜷㐱挱㈸㜷昱㜸㜲ㄷ㍥㙡㍢敦攲㉢敢敤㘲㤰㌲㔳㐲戵㠶〲愰㕡挲ㅦ戹慢ㄵㄴ〸㔰晥㤴戳捣昰㙢㕡挵愰㠱ㅡ㌹㜶ㄵ㠵晥慣㐶挴㝣戴戳㜶愱昱ㄸ㝦ち㡢攰㐰搳㌷慦㠷昱つ敢ㅡ愳摤㔹㝣挲慦㐹㔵㤸㔳㍦搲摤㕣戱㌹㑡㑤愶㍤㡡㕤扦㡤㜹戸改㠶捦㤱㌳敥挱慦〰换㤱㘴㈶㐱昲〰ち㌱愰㌴㘲㍤攵换㈶㘹ㅣ昲ㄶ㈸ㅤ㔹昹搰ㄳ㥤て㑤㠲㠲ㅤ戹愰户㠴㘰挴㤶昸愹㜰㐷㝤㤶敦昲㝡㠳昲㐸㑣㠵挷㡥挵㥦㡤愹㔱挰つ㕣㄰㥡攳攴ㅡ〲㔲㜹㌸敥晣愳㤷ㅡ晥㘲㌴㈰㠱㔵挲捥攴㉥搹昹ぢ㜱攷晤昸㈴㑤昶挹㤰愰㤸摥㡣㍢㤳ぢ㘵攷捦挷㥤晦戲㝦㜷扤㜳捣㜴攱捣ㅡ㌹㈲挵搰㤷㐷㥦挴攷改〳攸慥㤹㌴ㅥ㝡捤戰㥡㠴㈸攳收㔵㘹㍥昴攱㈶㡣㠷て挴愷㜱戱ぢ昷㕦愰㘱挲晦㑦挴㜱㕣昸㥡㌲〲〳摦㝦慦㈰搲敥改昲㠹㠳昳收㡣㠷㡡ㅥ昳戸㡦〳㘵㘵㑢㤱〸㙣愱㕣〸摦つ㈲ㄲ㈹㜶㜳〳ㅥ㜱㠴㔰攵〵㥡敥㌴愷㡣㉡攵㤴㠷㘲捣㘶ㅥ㙡搰㡣晥㌹㈰〷㍡〱㌹ぢ晡攷㤱㠷㔱愸㕤慣ㄸ愴戰㤳㤲散㘱㌶㍣挲散㡢挸㡡ち㈵ㅢ改㈰晦㈸戲㠱昸晦搲㌱扣㈲㥤㐵慡戲ㅡ扦㉣㐹㐶晡㤷㌸攰㌱㘴㔹昸慥㤵㠸〸㡢晡㤷㔱㤳㝣㈹〵㠷㝣改㔷搹昰㌸戳慦㈱㉢㙡㕣散愶愱挶㍤㜵愹戶扦㡥愱ち㐱挱㌹昴㙦㐴〵㍥㈸㠴〳挵戹攲㘰㠷㤴愱搴㌶〵㌵慦㄰㌶戲挱㡥ㅡづ捡〶㐵㈱扣㘴㐳㌵㙡愰㉥搳㥦㐴愶㄰ㅥ摣㤳晥㑤㍥ㄱっ昲㠵㑦㐵〵昹㐲挲㐰づ㕦㙡㜹㈱攱㈲ㅢㄶ㕢㕥㐸㔸挹〶㌳昹挲㙦㜱㔲戹㌱ㄴ㥡搵ㄵ㌷㈸攱晤㙤ㄴ晡戳〳㕣摢摤昸愹慢㑡昹㙣攵散搹㝦っ攴㠶昷攴㍥昹㠹扥愷摦晣攵ㅦ㥥昸昵愷づ晥昹㥦捦㍥晢敢㍦㍥昱晡㍦㕦㔹㌸昸㡢ㄷ㕥昸昹ㅤ捦扤晥㠷㥤收昳敡㑢晦㤸㝥晥挱戱㜳て摥㙦㥥扥改攸㠳昷摣㜷搷搸散㐵㈳搹㙣㑦捦つ㐳慦㕤昶㠱挱㠷敥㝦㔹㜹昵户㤷㍡㡡摣㉥㕥搰扣っ㙥㕢㉥攳㌹ㄴ戰っ慥昸㕤㕤〶户㉢〱㜵㌶〲搴〴㉡愸挲戸〰搹㔰㙡㙥攸晤て〰ㄴ扣㙣</t>
  </si>
  <si>
    <t>MC-DCF</t>
  </si>
  <si>
    <t>㜸〱敤㝤㜷㝣㕣搵㤹昶ㅣ㔹㜳慤㍢㤶慤㌱愶㔷㤳㌵搵㐶㑣㉦〱㠳㘴挹㐵戶㜰㤳㘹〹㐶㑣戹㘳换搶㐸㌰㌳㜲愱ㄹㅢ搳㌱㉤〵ㅣ㈰㄰〲㈴㤴㐰戲㤴㡦㤰㐲㔸㑣㈰〹㘴昳㘵㠱㘴㘹㈱㔹挸㈶扢㈴㤰㔰㐲昸㈸晢㍣敦㉤扡㌳㜳㐷挶㉣晢晢昸㘳挷㌳慦捥㜹摢㌹昷㌹攵摥㔳敥戱㑦昹㝣扥て昱攱㕦㝥㥡ㄹ搸扢㙦㝤戹㘲ㄴ摢扢㠶〷〷㡤㕣㘵㘰㜸愸摣摥㔹㉡㘵搶昷づ㤴㉢攳愰愰昵て㐰㕥昶昷㤷〷㑥㌷㕡晡搷ㄸ愵㌲㤴晣㍥㕦㑢㡢摥〴㜹㥢昵ぢ摡ㄱ㥤㔶㝡㌳〹戴㝣扡㐶㌲㥥愴㠵㐴㈷〹㤰㑣㈰㘹㈵㤹㐸㌲㠹㠴摥昴㈰挹㘴㤰搶㥤㐰㤶㜵捤㕡㤴㕤㠵扣昵㔵㠶㑢挶㡣愹挷㤹㌹㤸ㄹづ户㠷摢㘳昱㜰愴㍤㌴㘳㙡搷挸㘰㘵愴㘴捣ㅣ㌲㐶㉡愵捣攰㡣愹㡢㐷戲㠳〳戹〵挶晡㘵挳慢㡤愱㤹㐶㌶ㄴ捤㘶㘲愹㜰㉣ㅥ㉦愴搳愹搶㈹昰扣戰㙢搶攲㤲㔱㈸㝦㔲㍥㜷愶捦㐵㕤戳摡ㄷㅡ㤵㑦捡攷㉥昰〹㤷摤挳挵捣挰搰㈷攴搴捦ㄲ㡡㜷ㅢ戹〱ㄶ愵㘱㤴〶㠶㔶戴㈳摢㔵㐰㈳㤶㙣敦㉣㤷㐷㡡愷戲㔶㜴ㄹ㠳㠳㑢㡤㠲ㄴ㘱戱扢㕣㔹㥣㈹ㄵ换慤㐵攲㘷㤴㡣愱㥣㔱㥥㔴㥣扤㉥㘷っ㕡㡡攵㤶攲㜱㤹搲挲㑣搱㘸㘶愰慤㘸㤶㘱㑦摥ㄸ慡っ㔴搶㑦㉣ㅥ㕢㌶㤶㘶㠶㔶ㄸ㔴昱ㄷ攷㡥っ攴㔵㜳㌳扥扥㜱〷㜹攵㑣ちち昹㈹㜶慤捣㤴㉡ㄲ㘳ㄱ㠶扤㜴㕤搵㐵慥愲㉡㕦慣㔲㔳㙢慣㔸㘶㝤〳挵〵㐶㘹挸ㄸ㘴㈲㉣挹改㌵㑡〲㤰㔹づづ㔲昶攵戰㤴搴〴慢㈹昱㕡㤸㡡戶㉢挸愱ぢ㠷㑢㐵㔴挸㘳㡣捣㄰慡㙣㌴㌲愳慦㤲敦㌶搶捣㡣戵愷㘳愹㜸㍡㥤㐸㐶搲㠹㔰㌲ㅤ㑥敡扢㐱㕦摦㥤㤶㝢㠰㡣敢㡡㐷昵㍤挹摡ぢ㐴㌵扦㡣愶敢㑥㠲捤愷愹㍦搳搴㥦㙤敡捦㌵昵攷㥢晡㡤愶晥㐲㔳晦㡡愶晥㤵㑤晤〳㑤晤慢㥡晡㔷㐳挷晥戴㡣ㅦ摦㘴㝤㙥㝥愰挵ㅦ摤㤲㥦㜳攳㔹愵捦㕤㜳昹㠲㝤ㄵ㕢慢㌴昶㝤㄰㐸戹戳ㅣつ㠵摢愳搱㔸㍡㠲慣愷攲㤱㐴㉡㙡㕦㐰㈴搲ㅥ㡥挷搲戱㔰㌴ㄹ㑤挷㘳搱㔸㐲摦ㄷ搶晡㝥㈰摡㔴㤰㜱ぢ攲㘱㝤㝦戲㍥〳愲搴ぢ戸〰㕥挴〳㑢㥥㝥㜰摤㥤敦捣㍦㍦昱昲搶て挷㕦昶ぢ挵㙥㐲㔲㥦㠶㐰搲㥤㝡ち㡤㍣ㄱ㑦㐴㈳愱㔸㈴ㅡて挷㈲づ㝣搱昶㌸㕡㌳㕡㜲㈴㤶づ挷㈱搲て㘰㑡〷㠲㘸〷搱摦㍣愰㜷㌰㔹㠷㠰㈸昵㡣㤵昸㘵挹㘵㕦扢攷昲㝦㥤晤㤵㈳捦㌸散愶㐷㝥㌳㐵戱㝢㤲挴愷㈳㔰㜵改愹㜸戲ㅤ捥㤳戱㜸㍡ㄱ㐷搲愱愴㝤改搱昶㈴捡㉥ㄹ㑥愵昰㈷㤴㑣挴㈳晡っ㈶㜵ㄸ㠸搶㑥㠷㜳㤱晡攱㘴㠵㐰㤴晡㘷㉢昵㤳晦㙦搳扦摦戹㉥㌴攷愲愷扥戲㝡㑢搳敢昷㉡昶㡢㤲㝡〴㠱慡搴ㄳ愹ㄴ㠰㡦挶挲挹㔴㈲ㅡ㡢㈴愲昱搱搴㐳愱㜴㈸㤵〴昰昱㐴㌲㥤㠸挵昴㈸㤳㡡㠱㘸㜱㍡㕣㠰搴ㄳ㘴㈵㐱㤴㝡摣㑡晤㑦捦㝤㌳㌵昹散晢㍡ㅦ敡晣挱昹㍦㝡收扣づ挵搶㉣愹愷ㄱ愸㑡㍤ㅡ㑤戴㐷㈳改㜸㌴ㄵ㡢愶ㄳ搱㔴㌴㘵愷ㅥ㠹戵㈷㈳挹㔴㌴ㄹ㑥㈶㠰㝤㍣㥡搴㍦换愴㡥〰搱㡥愴挳ㅥㄴ晢㑣戲㡥〲㔱敡㘱㉢昵攷㝤愹摤㜲昳㝦戶昰搶愱㥦ㄵ晦敤㔷搹㑥挵㍢㠱愴摥㠱㐰㔵敡攱㄰㍢㜷㔶戹㜰㉡ㄲ㡥愴摣慤㈶ㄶ〹㠵㤳攱㜴㉣㥥㐸㠴㈳愱㐴㔸敦㠴戵㍥ぢ㐴敢〲ㄹ搷㡤㙢敦㈶㙢㌶㠸㔲て㕡愹捦㥦昶㥥敦户慢㡥改戹㙤昲㤶攰㉥换㉦戹㕣昱ㄶ㈴愹捦㐵㈰攱慥㜴㘹㤴㝢〸㜵㍡㤶づ㐵搲搱㘴㌲㙤㕦㝡慣㍤㥣㡡愶〱㝥㌸㤴㡥挴㐲改愸㍥㡦〹昵㠰㘸昳改㙥㌶搲㕥㐰㔶㉦㠸㔲昷㔸㘹㤷扥昰㤳㘹摤戳晥㍥攷攲攲捣㜳ㅥ㡡㥦㜶㡦㘲搳㤵戴ㄷ㈲㔰㜵攵㘸㘳敤㤱㐸㌲㤱㡥㠵攳挹〸挰㑦搸㠹㐷㐲敤改㘴〸㠲㔸㌴㤲〸㠷㐲搱㤴扥㠸㐹㉤〶搱㤶搰㘱㉦㜰㕦㑡㔶ㅦ㠸㔲㜷㕡愹扦ㅡ晥㙤攲摥㡥㙦捦晥㘶慣晦㥥戳㑥㍣晥㑣挵㕢慥愴㝥㉣〲㔵㔷㥥㠸㠷摢攳搱㌴㍡愵㜸㈸㤲㑡㍢㡤㉤搲㡥㡡ㅥ㠹㐵攲㘸㙡㔱攴㉥ㄲ搵㡦㘳㐲挷㠳㘸㈷搰㕤㉦慥晣㐴戲㍥〷愲搴㉤㔶摡挹摢㌷摣昴户摢㉥㤸昷攰攲攳㉦敡㜸攱晣换晤扣搳㐷扤㍡搶摡㍥㝢づ敥昵戹㑣戹㘲摤㑥搸㑥㍥搹扢捤昶㙦㌶㜳㑡戹晦昹㥢つㄲ昹㐴㙥㌶晡㐹㐴㝦㌹㠸㜶㌲挸㍥㡢㑢挳㝣㘶㌲昲㔳ぢ㈵挳㤸ち㈸㔷㑥㍤搵㈸㑤㉤攳昶㘹攸晤㔴㍥〵㐴愹ㅢ慣愲㍡晣户㈳㑦㍣㝣敤愲慥㜳敦㔸㜲㠳晦㠸㕦摦慥昸㍣㈶搵㈴㡢㐰摣摤㐰搰晥摢搱㈳㈷搰㌵㠵㘳攱戴㜳㐷㠸戶㠷㤳改㔰㌸㤶〸愱愲㠴㜰慢搰㜳㌰搵昳㈰㥡㐱㙦昳㔱㑢ち㘴慤〰㔱敡ㅡ㉢改扤㕥摢敦挱㤲㤱散戸敦摦攷摤昴捣ㄵ攷㙥㔴㝣ち㤴愴〷㄰愸㙡ㅦ搱㌰㝡挵㌸晡㘴摣㌵攳㘸〶慥㝥㈹摡ㅥぢ㈵㐲攸㤳㈲㘸㈲㙣扥晡㉡㈶挵㕢愰㌶㐸㠷昳搱㍥㡡㘴つ㠱㈸㜵愵㤵晡㙤㙦㕥㝦搳挵㑢ㄷ昴㕥晤㐲昷改扦ㅥ㜷昹㔶挵挷㑦㐹晤㔴〴慡摡㐷㌲㤱㙡㡦㈴搱昰挳攸㝤㘲改㤴搳㈹㐶㤱愹ㄴ㍡换㐸ㄴ扦㜴㌲ㅡ搳㑦㘳㐲㈵㄰慤㑣㜷㍤戸昲ち㔹㈳㈰㑡㕤㙣愵扤敢〹挵㙤扤扥㌷㍡㌷㌵敤戶敢つ敦㙦㝢㕥昱愹㔷搲㕥㡢㐰搵㤵愷㐳昱㜶摥改ㄲ昱㈸扥昱㔰摣㘹㥤搱㜶㍣㐰愰㙤戲㌷㡥攳慥ㄴ㡡敢敢㤸搴㝡㄰敤㜴㍡㥣㠳搴捦㈰敢㑣㄰愵捥戵㔲扦晢戲㈵ㄷ㉦昸敡㌵㥤㕦ㄸ㥦晤㔱搳晣㈷㘷戶㥥つ昱ㄲ敢㈹愶扢㤴㔹㡢攷挲搱㐷㑥㍣㘷昳摦昶㥦戵昱愸㕤㠸ㄷ㤲㠵㜰㌸ㅦて㘵愲ㄹ㍦㥦㙢㍥敡㐳ㅤ挱㙦㉤ㅣ㍦㌰㤴ㅦ㕥㉢㑦㜹㝢捦捡㤴㡤搱㜶㌸摤㤲捤ㅡㅥㄹ捡㤷昷昲ㄶ昶㔵㌲ㄵ㘳捦㕡搹愸㤳㍡戳㍥㍣〳ㅢ㘵㐹㙦摦㕡戳攳㌲㠳㈳㐶攷扡〱㔳扣㑦㡤ㄸ㑦挰挳搹挶搲㌹㈵攳㌴㐷㕡㤷愳㑥っ戸搶㠸敦扡慢㌴㐵㘶扥愶㜶慤ㅣ㉥ㅢ㐳㤲扤改挵挵〳戹搵㐶愹捦攰㜰捤挸换愵敥㐲㤱昵ㄸ㍥㝤搱㄰㉥ㄴて搶昹捦戸戹㠵搹敢㉡挶㔰摥挸㈳扦攸〷㉡敢㤷㘵戲㠳挶慥㔵㉡㘶㥡㄰散㔱挵㥥㌳㥣ㅢ㈹㜷つて㔵㑡挳㠳搵㤲捥晣㥡っㅥ晤昳挷っ攷つ㍣戹㌷昳攳㔳扥㜱攳㤴昲ㅤ敡搵换搳㙦戹㕤ち挲㔵挴㝣㤰摦扤扡摡戵㉦挵搵攱㉡〶つ搶挹愶㘹摢㜱㈶㝥改收㤰挶㡡慥㙢攲搸㤶摡〷㌷搶㤶㍣㍡㈵昷㍦慢摣搴㌴挵扡晡搹㙢㌰㍣㥡㤷ㄹ捡てㅡ愵㌱㐷收㡡㌹搲㌷㠰昸捦㐱㙢㙥㠸ㅥㅦ散搵㍡戵摥扦㜶㈰㕦㔹愹慤㌴〶㔶慣㘴㍦㠴搱㝢㑢ぢ愱慤晢攸ㅢ挱搲㌷㤱㥣ぢㄲ〸昸戴捤㔴搲〲晡㜹㘶摣捦㈱捡㡥て扣㥡㘰愵换㐰て愳昲戲扦㠸㍢㝣㜹摣㌸慦慢㥣㠷㥢㔵㠵搵㜳㑣㈱㠷㔸晡昹㈴ㄷ㠰昸㌹㔲摡敥戸㡥㌷㤶㘶づ㕦㈷ㄶ扢㡤㐲〶㤳〶搲扡㔵挶㕦㌴挷愱摤㐶㌹愷㜳挰摡㠳戶戲㑥㐳〸㡤扦戵挸摡㙦慣慢㜴㘷㉡㤹昱㐵っ㝤㔱㑡㍡㤴愶㡢㤵ㄹ愲攵㐴攱搹搶〱㉢〶て㐱〹扡扣㑣㄰㠶改〹つ〷敤挵㌷捥愲㘳㕦〴昲捥攷〵慤戶愲㔷て㘱㌱戲捥捦㌵㠶㤶慤㍦搵㈸㔳扤㐵ㅢㄳ捡摡收㐵㘷㡢㜲搹㘳㉢〳㠳攵㜶攴㜴㙥㘹㜸攴搴㑦搲て㝤改ㄷ㠲搸ㅦ晦㕡搴攲㡦㝥㑤㠰换㌷㝥つ换愶扦摦搷㐲㙦攴攸㝢㤰戰戶挲搹㠷昸㈳ㅦ晤㔲晣〹㡣㈵昳㜳㠰扤㈳挳㝤㍦昴㕢㡢㐰㘸ㄹ㥥慤㔸㜱㕡㈴〲戴㈷ㄶ㡦ㅦ㉥慤捥づて慦㈶㝢㤲挴捡㉢つ愳挲㐹㠱〹搶㈴㠸㑣㜶㈸㌵㙥㕣搵㜰摥㌵㝢挰改〴敤ち㤰㠹㥤㠳㠳㔳㙤㡦㘵敤㑡戰挶㘱㝡㐲扢ち㠱㕤收昶昴㜶昷昷捤㥦摦ㅦ敤㡦㐴晡挳㠹昶㜵㠳攵㜵慡㠸㑢攷㈸晢㥦㥥扤昸戶搴愴㜷攷晣㜰捦扥敥晢㈶㑣搹㔹つ㕡㠲扡挱晦扥㜰挶㕢戴晥㈵㄰戵ち㙡散㔲㄰慥晥攸㔷㈳慥㕦㐳戲ㄵ〴ㅤ㠳㐰㡤㝥攱㕡㌳慡昶挳㕦昶つ晡㜵㈴搷㠳愸晤㐱搸㌲昵慦㠲搸ㅦ㤵㠱㝦ㄶ戸ㄴ摡㔴戰敢ぢ敤㈶㜰〳晡ㄸ㌲昵ㄹ㘸戰攰㜴〲愵ㄳㅡ㥤戰愸攳攱搸ㄳ㠰攳㉣㐱摤晣挳〱㌰ㄳ〰敥愰晤㌲愸㜹〳昰㉤愶㜱ㄷ挹摤㈰㉥〰扥㘳㐶ㄵ㘷ㅦ〴㠰㝦愴搲㍤㈰敡㘰㄰〱攰㕥〴散㡦㕡㠰㌴ㅣ〰づ〲扢ㅥ㠰〷挰つ攸㘳挸ㄴ㈷㌶扣〰攸㙣〴㐰㠷㈵愸㥢〳㤹〱㑦〲挰挳〸愸愳ㅡ〲昰〸挴晡㌶㤲㐷㐱㕣〰㍣㘶㐶ㄵ㈷㐰〴㠰挷愹昴ㄳ㄰㜵㌸㠸〰昰㔳〴散㡦㡡扢〱㘸〷扢ㅥ㠰㥦㠳ㅢ搰挷㤰愹㄰㌴扣〰㤸摥〸㠰㐳㉤㐱摤㌴㑣ㄴ㥥〴㠰㕦㈱愰づ㙥〸挰扦㐲慣㍦㑢昲ㅣ㠸ぢ㠰ㄷ捣愸㡡攱慦〰昰㈲㤵㝥〳愲㌸ㄱ㈳〰扣㠴㠰晤㔱晢㈱つ愷〶挴挱慥〷攰㘵㜰〳晡ㄸ㌲㤵㠴㠶ㄷ〰扢㔸搷㔹搷〷散㙣〹敡㘶㠲㍥ぢ㑦〲挰㥦㄰㔰㍢㐱捤扢〹扣〶戱晥㍡挹㕦㐰㕣〰扣㘱㐶搵ㄱ昸㉢〰扣㐹愵户㐰ㄴ攷㠲〴㠰户ㄱ戰㍦㑡㜷〳挰㜹愳㝡〰摥〵㌷愰㡦㈱㔳㐷㐱挳ぢ㠰て㍦㘸搰〷㝣㘰〹敡㈶愳㍡攱㐹〰ㄸ㠷㑥㐹扤〷㌵㙦〰晣㄰敢ㅡ挹㜸㄰ㄷ〰扡ㄹ㔵戳攰㐸〰〸㔰㘹〲㠸敡〶㑢〰㘸㐵捣晥愸㌷㤰㠶㔳〳扡挰慥〷㈰㐸㥦晡ㄸ㌲㌵ㅢ㜶㕥〰晣戱ㄱ〰㝦戰〴㜵昳㘱昳攰㐹〰搸㠳㔹晥㝤㐳〰昶㠲㔸摦㥢㘴ㅦ收㙥昴㉥戰㥦ㄹ㔵㥣づㄳ〰愶㔲㘹㝦㄰挵㌹㌱〱攰㌳㠸搹ㅦ昵㠲ㅢ〰捥㥦搵〳㜰㈰㝤敡㘳挸㔴㉦散扣〰昸㤷㐶〰晣搲ㄲ搴㑤捡㉤㠲㈷〱攰㜰㘶昹ㄷつ〱〸㐳慣㐷㐸愲捣摤㈸〰㜱㌳慡ㄶ挳㤱〰㤰愰㔲ㄲ㐴㉤〵㑢〰㐸㈱㘶㝦搴㘳㙥〰㤶㠰㕤て挰㤱昴愹㡦㈱㔳㝤戰昳〲攰〷㡤〰昸扥㈵愸㥢ㄷ攴㤴㥥〰㌰㥢㔹㝥戰㈱〰㜳㈱搶攷㤱昴㌰㜷愳〰㉣㌰愳敡㜸㌸ㄲ〰㝡愹㜴っ㠸㍡ㄱ㉣〱㘰㈱㘲昶㐷㝤挷つ挰〹㘰搷〳戰㤴㍥昵㌱㘴敡㜳戰昳〲攰ㅢ㡤〰戸搵ㄲ搴㑤㑥㥥〴㑦㘳捣㔳㔴捤〷昲㤹戳㙡㥥愲戵㌰㘷㘰戰㘲㤴㘴㈸摡㔶挰ㅦ㜳㜹㑤攲ㄳ㌹晣㉥㘵㜲收挲搵捥㠵㉥㡣挰戱㥥㔷㔹㍦㍡㈷㔱㌷〳㘰づ㤰晦㜷㥥攳㔳㌷捦㈱戳ㅣ㔵㜳ㅤ㘳捣㈳愰搲搴捣㜴㡣慤散慡㐴㔳㔰挵㍣㐷㈵㔲愵摡攱戹扡㤲㔱扦㜶〸㈵㡢㤶㡥扥扢ㄲ㔲㍢搴㜸晥㠳㤵扤扥㤲搲愸攱㕣挳搹㄰晥敦㑣㑤敤ㅥち㜳愶收昳散〹㑦㈲㔹㑥㜲㌲㐹㍦㠸扡搱敡㘶㥦挵昴挸㔷〰攰㌶晣㝤ㄹ〲㥦㥥愱㑥㤶㈴〷攲敡㘶つ㐴戵〲㐸㥢扤㐸㌲搵慣㘲〱愵戸〰㈰㕤敦ちㅡ慥〴㘹ㅤ〰㔹㌸捦ㄸ挴慣摦㈷戵搳挱摦㡦㘴挶㥥愷㐰晤搹〹㑡扢ㄶ晢搶て攵㔶㤶㠶㠷戰㝢㠴搳㈷㥤㌹㙣ㄵ㈸慢㡣㔶散ㅤ敥ㅡ愹㘸挵㜹〳昸搳㕡㕣㙡㥣㙡㘴㉡㕤㤸搵挵摣㑣㉦ㄶ㝥㘴收愵㈷扦敥晦攷捣㡣慦ㄹ㤷㠰〹昳搱挹ㄹ㔵摢㝡捤㌹ㄲぢ摥昶敥㘱㙣㍢㌱㘴晦っ㘱搷㌴捣戲㝤ち愷㕥㝣晡㉡攴敥㠶扦摣㝥挴〱搷摦晤愱昵㜷〳ㅥ挸攵愳㥦㡣㡢慥扦ㄳㄷ㘱ㄲㄸ㑢愶㑥㠱㥤㜳㈷搶㑡㠴つ搵挰ㅣ㤵㕦摡攸㙥㝣㠹㈵愸㕢㝦捡挱㥢㍣㡥慣㠱㈳㜵㤱搵㑥挰慣晥攸敢㈰搶搷㤳㥣づ攲㙡㈷㘷㥡㔱㤵㠷㠱戴㠹戳愸㜴㌶㠸攲㈲㤴㍣㡥㙣㐰捣晥愸㜳㤰㠶昳㐴㙥㠰㕤て挲戹昴愹㡦㈱㔳㉢㘰攷㠰攰㥡㤶㔸搳〸㠰ㄱ㑢㔰户ち挶攵㉢〱攰㔲㘶戹摣㄰㠰换㈰搶㉦㈷戹㠲戹ㅢ㝤ㅥ扢捡㡣㉡㉥㠱〹〰㕦愰搲ㄷ㐱ㄴ搷挱〴㠰㉦㈱㘶㝦搴㉡㌷〰㕣㌳慢〷㘰㉢㝤敡㘳挸搴㄰散扣〰㌸愵ㄱ〰晤㤶愰㙥㈱敥㌴㜸ㄲ〰㙥㘲㤶㤷㌷〴攰㘶㠸昵㕢㐸㙥㘵敥㐶〱昸愶ㄹ㔵㈵㌸ㄲ〰㙥愳搲敤㈰慡〲㤶〰㜰〷㘲昶㐷㉤㜳〳㔰〶扢ㅥ㠰扢改㔳ㅦ㐳愶㐶㘰攷〵挰晣㐶〰昴㔸㠲扡搵挰㜵昰㈴〰㍣挰㉣捦㙤〸挰㠳㄰敢摦㈳昹㍥㜳㌷ち挰て捤愸㕡て㐷〲挰㐳㔴晡ㄱ㠸㍡〳㉣〱攰㘱挴散㡦㍡捡つ挰改㘰搷〳昰㈸㝤敡㘳挸搴㤹戰昳〲㈰搶〸㠰愸㈵愸㕤㤰昴㙦㠰愷ㅤ㔸㐸㥡挰っㄷ㡥ㅢ㌰搶㜲收㝢㔲〱㝢捣扡㐶捡㤵㘱㤹愶㥦㔸攸ㅥ㕥㌸㕣改ㅥ㈸㥦㍡㤸㔹㍦愵㘰〵㡥㕦㘹っ㘱ㄱ慤㠴戵戴ㅡ摥昰愹愷ㅡ㜹扤搰㌷㍣㔲捡ㄹ㍤摤㥦㠶㐵㌶㕣ㅦ㡡㑥搶搷㥡ㄴ㍥ㅦ㙦摤〸㉥ㄴ㙡〹㍥㍥晦㐶㌸慣㥤晥㜷㍤㌴㡥㡥㑦㠲㔰㙣ㅢ㐵㜴搹㐰㘵搰㤸㔰㄰戹㠴㕢ち㐰ㄱ㉢㤳昹昱㠵㘵㉢㌱㉤摥㍤戱㌰户㌴㤰ㅦㅣㄸ㌲㔸ㄸㄸ昳㜰攳㕥慦戱〲慢㤰㡢㠷换〳摣㔴㌸戱戰慣㤴ㄹ㉡㥦捡〵㤵摣晡㥤慡㘲㜲晦昷ㄷ㘶つっ㤵㤱㡣㤴㈲挳㙤㠵扥㤵挳㙢戱㕢㜵愴㌸㌴㌷㜳㙡昹㔳㔱㉡愳㉤㐸㡡㐶㌵愹愶㈶搵搲搴昲㜱换㐷晢㌹㍣㑥㌱户㕣㑣㐵㍤慤㤴〶戲㈳〴㡣挵敦㡢攰搷㑣㈲㘵攸昳㙦㐲㘸㡣攷㝥㍥晤㕢㙢挳㕣昷㘴㕥慢㜶搲㜸㉥挱㌹㕢㠰昹挴慦晦㌳㡣㕡㝦〱㌲㝦敥戱㍤愳㍢〲晥㕢㍢㜰晤攷挲㜳敤搳㔴㙤捤㜳ㄶ㘰㜷㠱昲㈴戳ち㤱挷ㅡ㠵㤶㠹㥡挰㔸㙤戵っㄴ㐴㠷㌵㜴搲㘸㜰づ搶昰㕡ぢ扤㤹慣㌱㠸攷收㘲愶㌲挹㡣㜰っ㠴ㅤ㥡㘵㑢搶㌵㕣㉣㘶㔸攵㔸㕤晢㜲㤹㐱愳愵搰㌹㔲ㄹ㍥㘶㘰㐸㉦㠰㐸扤戴㔸㤹㜵㘰㘵搶〹慢戵戰㤴㕢ㄲ㈴㑣㕦挳㉢㌲愵㠱捡捡攲㐰慥㠵ㄱ㙥ㅢ昸㔴搴㔵㌴㝥㜹慡〵愰晣搸㝤㐹敤搳扣昹㕣㡢攲㙥挷搸㠲搰戱昸㔱愳㥢㤴㠶㝦敡㘳慥㔸愳攳㤱ㅢ㡡晥㑢㜸昳㘳愸〳〶㐲晣扣晥愱ㅤ攰㌳㤹㜴㑥敡㍣昰挹搵晦〵㤴〱晥㥡戹收㍢收㜲收㜸㈸〴㝡㠷㌳昹㌹㤸㜱ㄹ㉥㡤户㜶㡣户愰㘸搹搵㤴㠲㕣㘰敥挲㥥〵散㠵㔸㌳㤰㌷㑡㉤㘴昴㘱㠴搲捣愵㘹捤㉣㐳㘲攳昳晢㈷戴㜸愵搵㘳晢㥡㘶㉤摢戹昷捦昷搴昹㝦㜵㐹敡㘸㕥㙤㈰㌰づ㔴㝦ち搷愱㍦捤㙢扡〰㔱㕥㑦㡤挲㌳㔴昸ㄵ㠸晦㐲〸㙢换愶㝡慤ㄷ㉢挲㍡㤴㥡戹攰搸捣㔵攸ㄶ慣搸捡昲戵㕦㉥㘴㠲㙢搹㔹㌳㔷㥣㕢散つ摣㕡ㅦ户㠳攵〳㘶晦捡昱ㄹ㡢愳愹愹ㄹ㐵慤搵㑥㠵搵㈵ぢ㘷挵㍥㐳搶愳ㄵ攷挳戴㕦挳㜸〲ㅢぢ晣昷㜳晢昲㘶㜰㌹愶挰ㅦ昹〴〲晡戳搰昱〵搴愵愰昶㠵户㤱ㄳ㤸っ慡㍦〷愹晥㍣㠸晡ㄲ愲扣晤㈳㘸摦慣搴搵㠸㙤㈴㑢㝢〱㉡ㅦ戵㠳㔴搷挰㠲㥤愴晥㈲ㅤ㜳昱㤲㝤㡦㔳ㄷ㕦〲㜷晢㜵昱㕡㕡攰愷晦㤶㑥慣㠸扡づ〱晢㌲㕣〵晣㍢㈸攸晦㐶㐵慥㠲㝡㈸㜰㠸慦扦㐲㠵慦㐲㠱㠵慣晤ㅥ㌱〷㍣㙥㥤昶〰敦て搰〱㜸㌷戹㥣㙡攴〴㔸攵昵㍦搲改㝦搰㈹ㄷ㌲㙢挱攳敡攵㐶晣㝣㍡敦㉥昲愹戹㤳愸扢挰ㄵ愰㕥愵㤳扢ㄱ慢〲敡捦攰㙥ㅦ愸敦挰㡣〹攸慦搱㠹ㄵ㔱晦㠸㠰〷づ慦㐳㐱晦ぢㄵ敦昱㔶昸㉢ㄵ摥愰挲扤㔰㄰愰摥㐴捣〱㡡摢扣㍤㠰㝡ㅢ㍡〰敡〱㤷㔳ㄷ㔰㝦愳搳㜷攸昴㘱㈸搴〲昵〸㜸ㅢ昱ㅢ〳愸㙤㤰ち㔰敦搲挹愳㠸㔵〱昵ㅥ戸摢〷敡㌱㤸㐱搱愷扦㑦㈷㔶㐴㍤㡥㠰〷㔰ㅦ㐰㐱㘷ㄷ愹戸慡敡愱攰㐳昵搳ㄵ㠸攲㐲慢〰搵㠴㤸〳ㄴ㜷愴㝢〰搵っㅤ〰昵㜳㤷㔳ㄷ㔰扣〸㕤愳搳㕦㐱愱ㄶ㈸慥㠶㙥挴㙦っ愰㥥㠵㜴ㄳ㌵㕡攸攴㌹㠴慡㠰ち㠰扢㝤愰戸戸㑡㝣昴〹㜴㘲㐵搴㡢〸㜸攰搰ちㅤ㝤㈲ㄵ㝦攳慤㌰㠹ち㙤㔴㜸〹ち〲ㄴ摦㕤㜲㠰攲收㜹て愰㜶㠲づ㠰㝡搹攵搴〵搴ㄴ㍡摤㤹㑥戹㠰㕡ぢㄴ㔷㑤㑤愰搸㙦挹愷戶改㜱㑤㜵ㄳ㝥晡慥㜴昲ㄷ㠴慡㠰摡ㅤ摣敤〳昵〶捣〴愸㍤攸挴㡡愸㌷ㄱ昰〰㙡㑦攸攸㝢㔱㤱慢戴ㅥち㝢㔳㘱ㅦ㉡㜰攱㔶㠰摡ㄷ㌱〷㈸敥昳昷〰㙡㉡㜴〰搴扢㉥愷㉥愰昶愷搳捦搰㈹ㄷ㕡㙢㠱昲㠳户ㄱ㠶㘳搴㈸つ㉡㥢愸㌱㡤㑥戸〸㕢〵搴㠱攰㙥ㅦ㈸ㅤ㘶昸晡昴㠳攸〴〱昹㜱挵搶〳㠷㠳愱愳ㅦ㐲㐵慥收㝡㈸ㅣ㑡㠵改㔴攰〲慦〰㌵〳㌱〷㈸扥㤲攰〱㔴㍢㜴〰㔴搰攵搴〵搴攱㜴ㅡ愲㔳㉥挸搶〲挵㔵搸㡤㌰ㅦ〳愸扤愱戲㠹ㅡㄱ㍡搹〷戱㉡愰㘲攰㙥ㅦ愸晤㘰㠶慦㑦㡦搳〹〲昲㥢ち敡㠱㐳〲㍡㝡㤲㡡晢㝢㉢愴愸㤰愶〲ㄷ㠲〵愸捦㈲收〰挵昷㈷㍣㠰㍡ㄲ㍡〰敡㐰㤷㔳ㄷ㔰㌳改昴㈸㍡㍤ㅣち戵㐰㜱戵㜶㈳捣㝤㝡挳愶ㄷ㠱捡㈶㙡㜴搰〹ㄷ㜵慢㠰㥡〵敥昶㠱攲攲㉦扥㍥扤㡢㑥㄰㤰ㅦ㔷㠰㍤㠰敡㠶㡥㍥㥢㡡㕣ㅤ昶㔰㤸㐳㠵戹㔴㐸㐱㐱㠰㥡㠷㤸〳ㄴ㕦昵昰〰㙡㍥㜴〰搴㤱㉥愷㉥愰ㄶ搰㘹㉦㥤捥㠶㐲㉤㔰㕣搵摤〸昳㌱㙡ㄴ搷㝣㌷㔱㘳㈱㥤昴㈰㔶〵搴㘲㜰户てㄴㄷ㠹昱昵改㑢攸〴〱昹㜱愵搸〳㠷愵搰搱晢愸挸㔵㘴て㠵㘵㔴㌸㤶ちぢ愱㈰㐰ㅤ㠷㤸ぢ㈸捦ㅡ㜵〲㜴〰搴㔲㤷㔳ㄷ㔰㈷搲改攷㐰晣㕣戶ㄹ㘳㡣㡡搹㙤搷攲摥㈴昸搴ち挷づつ㔴㌰㝣攴㔳昰㥣㠱ちㅥ㠴㕢ぢ㈰〸捡㉡摣㥥㌲慣㜴ㄹ㑤㜷愶慢昶慢ㄷ㔵捤㕦敤㕢㉦㜷㑦㘸㑤昳㄰㥢㔳㕤慥ㄹ慥敤㈹挹㤴㤷㐷ㅥ㍦㑤㜳㘰捡㕣㤵戱愶挱搴〱㡤搷㌰㕤戸㜳ㅡ攳扦㌱㘳㈶㡤つぢ㜸慣㌶ち晦㌰㡥㔹㡥㌰㈷搰㑥摡㙥ㄵ㜱㉤改㜲㠲㌲挰㐹㌴㤳㌷搱摡㌳搰㌳㔴挶㌰㌴㘰挵㌰挹㌰挹ち㉥ㅡ愹㔴㐹㌲敢愶㔸ㄲ㙣っ㕤㌴㠴愹愱㕣愶㤴晦㤴捣㉢攰摡捣改㉦㤹㈲昸戸㔳㤳昰㠲㡦㙢㌶〰㤳捤㈷㕢㔸㉦〷搶㍢戲㈲捥㠱攵㐴挲敤㉣㤴户㌰挶㜷㜱愵ㄴ捣㔷㜱㘵㥥㜸戱㠱㐹㕥扣㥡㍣㘸㑣ㄱ〳㈷㉡㘳㘸扤搰㤹㉤㘳捥戱挲〹㈵㉢㈴つ㕤㉦㉣㌵〶㌳㝣㡢〳昳㍦㔶㘸㜱慥㠲晤ㅦ㡥〳扥愱昱改㈹㈱㈰搲㙣㤵㤲㤲㜲搲挶攸摦慡㉦㠲㙤攸㘳㤶㉡捡慤㈰㥦㍦ㅦ慤扥戲㤵㥦摢㡥昶搹〱㙢㈶晡㘴㈸㡤㌱㡤㠹扥搶扤㝤㠱㉤㘹㡡扤慢挶散攱愴昳㙡戵㜹㥣敢㥣挸㌹改㔲〵慦㌱昱㌵挲㌶㌶㥤㐱㑣〶㔵〶㌰慤㌷戸㝥㔲愱㘷㈸㌷㌸㤲㌷㘴㑥搰敥戳㘵㙡昰㔳㔱㕥捤〰挴㙡㔱㘳攰㘲㠱搲㠳㐳ㅡ散搷㕡㍥晥挲㠰摥㡦㤶㈶㥤ㅤ㝣〴昴㡣搵敥晡㤱㤳ㅤ摥㉢ㄲ㐰敥㜷ㅡ摤改㈴㉦晢愳㙢慢㘳戱㑦攳㠲扦戳摤㐴㕡㥣㑢慤㜷戸㜷㤸ぢぢ㉥搶扣〱㤳昵愹㈸㈷㕣愷㔹㑣㥡㠶㤹搱㡦搷㐲㥥㝣〲㥦㍢㤷㜵搰ㄷ㝡扦つ搷晥㜲晡㈳㙦扦晢捡搱收搴㤷㑦㘵㔰〲ㅢ㈹㤲〵㜸㜹㘸攲〸戲㠹〴户㈱摣㠸ㄴ户㡡㙣愲㐶づ愵愶戸㘷挴㝣㍡㌳换㔳㌷挰摤晥搳㤹〱㌳㝣戱㡡㐶㈷〸挸㡦㥢㐹散㠷㉦昰㤰攰㌸敡慣㠰㡥扥㤲㡡摣㘸攲愱㌰㐰㠵㔵㈰㝥敥㌷愸敤㘸ㅡ㙥㥤愰㜳㝦㤱戳㤱㉤㐵捥捡愲㤹㙡㜸〵〷㕢㐳㌰捤愵㑤㘸ㄹ㠰㌳㝤㌵摣〲㌵㙥㉥挶㜲戶㉢㝤㍦ㄸ搶㠴搸㈰搳㉦㠲㈸敥㈱愸㝤攲㕤〷摥㐶㥡㌷㥥㄰攳戶㠲㑤搴ㄸ愶ㄳ敥㉦愸㝡攲㍤つ摣敤㘳㝡㈶捣昰挵敢愰㜴㠲㠰晣捥〲戵㈱〳摦挶戴㡣戰㕥愱攲搹摥ち㈳㔴㔸㐳㠵つ㔰㤰㈷摥戵㠸㌹㑦扣㝣挷搶㘳㘸戰ㅥ㍡㜸攲攵晥〵㍢㔵㑤㔲㤵㤹挳搳改昴っ㍡攵㕥㠳㕡愰㉥〳㙦㈳㤴挷ㄸ㐳㕤づ㤵㑤搴㌸㡢㑥慥㐰慣ち愸つ攰㙥ㅦ愸慢㘰㠶慦㑦㍦㠷㑥㄰㤰ㅦ㌷㉤搸㔹〶摦〶㙡㈳挲晡㈶㉡㜲㐳㠳㠷挲戹㔴搸㑣〵敥㜱㄰愰捥㐳捣〵㤴攷ㄸ敡〲攸〰㈸敥㜳戰㥤扡㠰扡㤰㑥㉦愲㔳敥㐹愸〵敡㘶昰㌶挲㝣㡣ㅡ㜵ぢ㔴㌶㔱攳ㄲ㍡攱㝥㠵㉡愰戶㠰扢㝤愰戸慦〱㕦㥦㝥ㄹ㥤㈰㈰扦摢㐰敤㉣㠳㙦〳㜵㌹挲晡ㄵ㔴攴挶〷て㠵㉢愹㜰ㄵㄵ戸ㄷ㐲㠰晡〲㘲づ㔰㝣㜷搹愳㐶㝤〹㍡〰敡㙥㤷㔳ㄷ㔰㕦愶搳慢改昴〱㈸搴〲挵つぢㅢ㘱㍥〶㔰摣捥戰㠹ㅡ㕢改攴晢㠸㔵〱㜵㉤戸摢〷敡㠷㌰挳ㄷ㙦㈴搱〹〲昲㝢〸搴〳㠷敢愱愳㝦㤵㡡㍦昲㔶戸㠱ち㌷㔲攱㘱㈸〸㔰㕦㐳捣〱㡡慦㔹㝢〰昵㜵攸〰愸㐷㕤㑥㕤㐰摤㑣愷户搰改㍦㐳〱㕦散㘲㘱っ㠱㜱昸昹㝦㠹㔰敤〲㔰摤攲㕣㌳㔳㈸㜰㤹慥慦戲㝥㄰㑢愳っ㜲㐱挸っ戱ㄳ㌵挵㔸愶ㅡ㉥㌵㘳〸㔵扢㡢搳戱攵㉥捥〹㍢搷扣㡤㉢㘶㤴㜰ㄵ搰㝦攲晢昵㙦㥣㍡昶捣昸攸慢㜹戴攱㐷晢㈶慥㘹攷㘳〶㜲愵攱昲㜰愱㌲戵て换晥㔳昹㜶㜳〱㑦ㄶ㥤晥攳攱搱㌳㑤㕥㔸昳㄰㉥挴扦㠶㙦晢〵㔶てつ慦ㅤ㤲摣昸换㝣挹㥢愹改攳挷㌳ㄹ㍥㙦挸攷ㅦ〰㕥㤰㉢㠶㌴搶㙦㐷挲ㄳ挷〵戹攴㠶㤰㑦扢〳昴㠰慥㔹㕤㑢晢愳昱㝣捡㠸攷攲改㑣〶挷扢ㄸ昹㜴搲㐰㌴㤶㑣收攲㤹㔰㉣㔷搰敥㜴㔴㈳搹㐸㉣㙢㘴ㄲ㤱っ㑥ㅥ㌱㔲㤱㑣㈱㤹㌱㜲㜹㈳ㄳ挹㐴ち攱㜴㍣挸挵㍣扡搷扦〵慡摦〵ㄲ攴ㅡ㥥戰敥㈶敢摢㘴㜱㐵㑦㔸㔴㄰㔵㍦㤷挳㍥敡㐲ㅢ慦〷户昹㥣捡㉢愳㜹晣昸扡愱㙦摤〲㥤昳晥愷愶㜱㝤捥㝦っ㘰慥ㅤ㉦㝢ㅢ㈱㔷慥㔲愴㌱㉢愳㝥㉦昳㝤ㅦ㐸㈰挸㤵㍡㘶㐸扢ㅦ搱㥤扡㘶昵攳扤㐴晢㑤㐵搶㍣敤晦㠰摦ち扥㍣捥㉤挵㝢摦摡〳攰㑣〲挷戵㈳㐱晢㉥㜸㤳挱慢㍥ㅥ㉡昸扣攵㕤㌶て捡㤹㐸收改㐸㍦㠰扡㝡ㄱ㐲㘶㔰晦㈱㘳〸挸敦㈵㔰㌶ㄶ搵㠹慢㘴ㄵ㠵挰愷戳摥戱㡡愹愳挱㘱㌵慢慥㈶㕣捣㤳㙡昲㑦搰㐳㌵攱挲ㅤ㉤戴㐷㐰捤㙡㔲㐸愵挳搹㔸㈸㥣㑢㠷㌲戱㤰ㄱ捡㠶㈳搱㔴ㅥ挷㉤㠴ぢ㐶㌴㤱㡣㙡摢ㅣ搵㕣㌴㤴㐹ㄹ挹㔴ㅡ攷ㅥ挴挲㠵っ㡥㈷ち攳攰ㄴ㥣㠱㤰㉤攴㡣㜰㉥挸㈵㐱扡搷ㅦ〵搵㝦っㄲ㝣搹㘶㍤㐶搶攳㘴扤㘲戳愸㈰慡㡡ぢ㝦慣㉡㉡㡥㑢㘰㌱㑡㜱㍣㐱昹㤳㈰㠱攰ㅦ㈱㤴ぢ㈱挸㍡戱搷〹慤捥搲〹㜲㑤㔰㠴晢㌲敤晤㐸㥥愲昰㉡㠴㤴慣昵㤱昵っ㔸㔰㌴㝦㕣敢ㄳ㌴て㐱㘲昵㘸ㅥ〴㙥㍤㥡慦搹改㍣ぢ㔷㐰㤳慢㝢〸昹戴攷㐰㑤㌴昳㐹ㅣ㙥㤳捥㈷戲搹㠸ㄱ换㈴搳㤹㜰㌸㕢㠸㠴攲戱㉣づ捥挸㐷昲摡昳㡥慡㤱㑦㈵昲愱㐴〱攷㠹㈴㘳戱㑣㌴㥤㑦挷㈳〶㑥㠳㡡攵㘲昹㔴㌴ㄱ攴扡㈱摤敢㉦㠰敡㉦㠲〴晦㙡戳㐶ㅢㅤㄷて慢戵ㄴ㔷〷〵捤㝤摣㘸扥㑣㉦慦㠰〴㠲㕣㈰㙣㠸㈶ㄷづ㐵㜸〰搳㍥㤰攴㔵㥡ち㥡敦㐲㠸慦㑦晦㌳㔸っ挸敦㍤㔰㐱㜳戲㈷㥡㙤㥥㘸扥て㈳㐹攷慦㜰〵㌴㍦㐰ㅣ㈱㥦昶〶愸㠹㘶㍡㤲㡣ㅡ㐶㠴挷㜲㠵㘲㐶㉥㠱㝡㥡捡ㄴ戲戱㕣㈸㤹挹挵挲〹敤㑤㐷㌵㤴㉦挴㡣㜸戴㤰㉢㈴㔳戱㙣㌶㥥㡤攳㡣㤴㜰ㄴ攷㠸愰㜶㘶ㄳ㠵攰㠷㤶㝢晤㉤搸攸㙦㠳〴㤹ㅣ扥㜸摦㤵㉣改挲㤴捤㜲戴㔴㌳㔸㠲愶摦㡤收㝢㌴㜹ㅦ㈴㄰攴㝤扡㈱㥡㥡㉤㥣挱㠴づ㈳㘹㐶攵㌶搱㙣㠱㄰搹挲ㅡ㈴㔸っ挸㉦〰慥愰昹昷昷扣敡收摦挰慤慦㥢ㄳ散㜴㌸㜶〱㥡慤㠸攳㡢昱〴攲㔶摤っ〱捥㘴㍡㥥㑤ㅢ〹㥣戸㤵捥ㄸㄹ㘰㠴㜳㤰㄰捦㈴攲〵慤搵㔱つ㠵搳㤹㝣㉡㤴㉢攰㜸慡ㄸ㑥㕣㐹㈷㤳昱㕣㌲㤳㡦ㅡ搱㐲挲㈸愴㠲ㄳ㉤昷晡㐴搸攸㤳㐰㠲㤳㙣搶㈸㥡㙤㌶㡢ち愲慡㜶〲㑢搰晣ㄳ㉥挳㘹改㍢㔳扥ぢ㐸㈰㌸〵ちつ搱摣搹ㄶ㐶㠹㕡㡣㘴㙦㥡㑡摤摣ㄵ㐲㐱㜳㕦戰ㅣ㌴㜷〷㔷搰晣慤㈷㥡扦昱㐴㜳て㍢㥤捦挰ㄵ搰摣ㄳ㜱㝣㝤摡㍦㈰㙥愲㠹㠳㜲攲㐶㈸㡡ㄶ㥣㠹挴ち㤱㘸ㄶ㈸愵挳戱㐲ㄴ攷攴ㄴ㡣㐸㑡㥢收愸㈶㡤㜴㍥ㅡ㡥愶㡤㜴挲㠸㈵戳攱㑣㈴㥣挹㐶昱㈷〹㌰㔳攱㔴㤰换㤴㜴慦ㅦ〰ㅢ晤㐰㤰攰摥㌶㙢戴摦摣挷㘶㌹㕡㙡㉡㔸㠲收搳㙥㌴㘷搰换㘱㈰㠱攰晥㔰㘸㠸㈶搷㈹㐵昸㔹愶㝤〴㐹㡣愶㠲收㌴〸〵捤〴㔸づ㥡〷㠲㉢㘸晥挴ㄳ捤挷㍣搱㍣挸㐹〷慥㠰收挱㠸攳敢搳㡥㐰摣㙡改㤹ㅣ扡捣㔴㌲ㄹ㐱㑢㡦ㅢ㌸昶㉤ㅣづ㘵㈳㌸㠰㉦㥦㡥㘵ち㜱敤㐸㐷㌵㠵敥㈰ㄱ㌳愲攸㉡㈳㜸㥡㠹愵㡤㐲㍥㥥㑢挷挳搹㕣ㄲ搰愷㠲㕣换愴㝢㝤㈶㙣昴愳㐰㠲㠷摡慣搱扡㌹摤㘶㌹㕡慡ㅤ㉣㐱昳〷㙥㌴扢改㘵㌶㐸㈰㜸㌸ㄴㅡ愲ㄹ戲㠵㥤㑣㝢ㄶ㐹㉦㑤〵捤〸㠴㠲收㐲戰ㅣ㌴㘳攰ち㥡摦昱㐴昳㙥㑦㌴攳㜶㍡㑢攱ち㘸㈶㄰挷搷愷昵㈱㙥愲ㄹ捤㈵攲㐶慣㤰〷㤴愱ㄸ㉢㘳㉣㥡㡢攴昳㜱ㅣ㙣㘷愴搲戹戴戶㙣㔴戵㄰㑡收㜰摥㔲㈶ㄷ挶㤱㑦㜱㜴㤵㌸攵挹挸㘴㌲㐶㌶㡡扢㔲㍣㤸戴摣敢挷挲㐶㍦づ㈴㤸戲㔹愳㘸愶㙤ㄶㄵ㐴㔵ㅤ〹㤶愰㜹㡢ㅢ捤㤳㈸㕦づㄲ〸捥㠴㐲㐳㌴㡦戲㠵昳〸㈴㕦扡搵昳㌴ㄵ㌴㍢㈰ㄴ㌴ぢ㘰㌹㘸㜲㈵㔳搰摣敡㠹收搵㥥㘸㜶搹改慣㠲㉢愰搹㡤㌸扥㍥㙤㌵攲㈶㥡挹㐴㌲㕦〸攱挰扡㜸㌸㡦ㅢ㄰㙦攸攱㐸㈴ㅤ捥愷㔲㝣㑡㡥㘹㠳㡥㉡捦昲㡢㐴昲搹㘴㈴㡦㈳㈳昳戹㙣㈸㡦ㅢ㝢㈲㤹㐴㘷㠱㥥㌴ㄴ㥣㙤戹搷㡢戰搱㠷㐰㠲㜳㙣搶㘸㑢㥦㙢戳ㅣ㉤㌵ㅦ㉣㐱㜳㡢ㅢ㑤ㅥ㘱慢㡦㠰〴㠲ぢ愰搰㄰捤㕥㕢戸㠸㐰昲つ㕥晤㑣㥡ち㥡ぢ㈱ㄴ㌴捦〶换㐱㜳㌱戸㠲收㐶㑦㌴㌷㜸愲挹㐵㑦挹挴㈶戸〲㥡㑢ㄱ挷搷愷㥤㡢戸搵搲戳戱㝣㌸ㅣ㑦㐷㡤㜰㌴㤶捦攲戱愷㄰㉥㠴戳㐶っ挷㕦㘶搲挹㠸戶搹㔱㑤攰㄰戴㜸ㅥ愸㠷㜲㐶㉣㡢敥ㄵ㈳㥡㐲㈲㤹攲慤㈸ㄵ捦㐴㠲㝤㤶㝢晤㍣搸攸攷㠳〴㤷搹慣搱扡㜹慣捤㜲戴搴〹㘰〹㥡㈳㙥㌴㉦愵㤷㉤㈰㠱攰㠹㔰㘸㠸㈶搷㑥㐵挸㔷㡡攵㤴㐰晤㡢㌴㈵㥡晥㤳㈰慣ㅤ㠴戸昶晤扡ㄶ敤㌸㌵ㄵ㜴慤愴捡㜰㘶㜲㘱挹㐸㘶㄰㐷挸㉥挲㜴㝥㠵慣㑦挳㈴㜰戳戹愸戲摤㤱㥣㕣挲攷㤷㜳㐰㔵㡢㐱昵㐰捣扡㌶㌹扤攷攳㑤㈹〷晣慢㔰㜶ㅦ㉤ㄵ㔶敡搱㐱扢㍤摣ぢ攸㔷戳慣㌱户扣ㅣ㘵㈶㉤攰ㅡ㌰㥣ㄶ㜰戲捤摤ち慥晤昱㜳〹攱愳慦㔷搰搹㤴搱捤戳摣㈶㍤㝤㄰㑢㌷ㅦ㘱㔷晡㔷㤸㤷㡣㔷ㅥ㔴捥收㕥㘷攵㤷ㄹ㔴〶戸搲㘲㜳慥ㄶ慢㝤ㄵ戲㠶㌳ㄳ㉡攳搹㡣ぢ昰㈴ㄵ晣㐶ㄸ愳ㄹ慦㐰㥣㥦攰㑡㍢挰愹㙦攱慣戲〲㙤慢ㄱ攰攰㤳㜳㍦㥦攸㈷㌸〸捦扣㐰扤㝡散ㄷ㉣摡㝣扥搸㉥㘷㐳敡户㐲㑦つ㠳㉦愵昹つ挶㈰㤳ㅦ㈷戳〵㥤ㄳ㕣攸㡣㡥㥦㡦昳〴愲〴㈳〱攲づㄳ㠸㌲攲昸晡戴㍢ㄱ㌷晢戳㕣〴〷㤶愶戲ㄸ攸攵挳戱㔰〱㑦㜹㤹㘴戲㤰ち攳ㄸ挷㑣ㄴ戳㈷摡户ㅣ搵㔰扡㄰挹ㅢ㐶㍥㥡挷戸㌹㠷㠷挰愸㤱㡡挷㈳愹㔰㈸㤳㐸攵昲昱㘰挵㜲慦摦〵ㅢ晤㙥㤰攰㠸捤ㅡ敤捦搶㌸㉣㙡㔱㔵慤〷㑢晡戳㕥㕣㠶昳㔴㝤ㅦ攵昷㠳〴㠲㥣〱㙦搸㥦㜱㘶㕣㠴㌹〲㤹㈷昹〱㑤攵敥㜰ㄶ㠴㠲收㐳㘰㌹㘸㜲挶㕢搰散昰㐴昳㈸㑦㌴捦戱搳㜹〴慥㔰慤㌶㈲㡥慦㑦摢㠶戸㠹㘶㉣㤷㡣㘴ㄲ㐶㈶㤵ぢ挷㜰〸㘶ㅥㄳぢ戱㕣㉡ㅣ㡦㘴攳㌱愳㄰换㙢㡦㍡慡㠵㔰㈸㥢㡤攲㙥㔰㈸㐴㌱㝣捥愷ぢㄸ㝢ㅢ㈱㥣愷㥢㐸㈶㐲㘱㈳挸搹㜳扡搷㝦っㅢ晤㌱㤰攰戹㌶㙢昴㕥扢搹㘶㌹㕡敡〲戰〴捤㤸ㅢ捤㈷改攵攷㈰㠱攰㠵㔰㘸㠸㈶愷捦㐵戸㡡㘹慦㈶㜹㥡愶㠲收㈵㄰ち㥡扦〲换㐱㜳ぢ戸㠲收挱㥥㘸ㅥ攸㠹收㘵㜶㍡捦挱ㄵ搰扣ㅣ㜱㝣㝤摡昳㠸㕢㘸愶㜰挴慦ㄱ㡤㠶㜰㥡㜱㉣㠵挷㤱㍣捥慥㌴攲㤸敢㠹㘳㡥㉦ㅥ搵㕥㜰㔴搳挹㜸〴㔵ㄲ㈷晦攲㕥ㅢ㑤㠴㜱〲㌳㈶づ㌳戹㔴摣㠸愴㘳戹㕣昰ち换扤晥㈲㙣昴摦㠰〴㌹戳捥ㄴ㕤攳攷慢㙣ㄶㄵ㐴㔵㝤〹㉣㐱㜳㙦㌷㥡慦㔰晥㝢㤰㐰昰换㔰㘸㠸㈶攷搸㐵挸户㈵攵挴㔱晤㑦㌴ㄵ㌴户㐲㈸㘸扥〶㤶㠳㈶攷捥〵捤愰㈷㥡㤳㍣搱扣捥㑥攷つ戸〲㥡搷㈳㡥慦㑦㝢ㄳ㜱ぢ捤㜸㈸㤷㑦㘶搲㌹㍣户挴昰挰㡣㘳㠴攳㠵㝣戸㤰㌵昰㈰ㄸ㑦愵戵户ㅣ㔵捣㤲愵ぢ戹戴ㄱ捦愴ち㌱㑣慡攲㘱㌱ㄳ㡢㈴攳戱㄰捥㤵捤ㄶ攲挱慦㕡敥昵户㘱愳晦つ㈴挸改㜷愶攸㐲昳㐶㥢攵㘸愹慦㠳㈵㘸㌶扢搱㝣㥦㕥㍥〰〹〴㙦㠶㐲㐳㌴㙦戱㠵㝣昵㔲㑥㔰搵晤㔰ㄶ㌴㠳户摡挲昱㘰㑤ㅣ攷扦ㅤ昱㈳ㅡ㙦㍦㜲㑤㜳㑥挷㉡㝤搵改㥢戳㜱㥡㈶晢㈴摦㌸扣㜱㘲扥愷搱摣昴搹㡦攷㡢捦ㄴ戲㌷〳敥晣敦晣扦て㍦晣㙦昸㘱ㅤㄹ㝤㄰愰㔷㤹㉤攴㝦攷攰晦ㄶ昲敢戹ぢ愰昶散㘶昷㜹晢扣摢敤㔲散㈹㘳〲ㄸ攷て㉣ㅢ敥㜴づ晤㥦㙣㑦っ㑦户て㠵㍣㘰㤴㘳㙦戲戱捤ㄶ㤵ㅣ㍢ㅣ戲㠸㤵〰〸愶昳〸挹㕤㐶㘳慥昷㕣昶ㅡ攵㘲㙦ㄵ㜶㝣ㄸ㜹摢㘳ㄹ敦㝤㌴㌷㡤慢㝢㤱㕦ㅥ㐱慤攳晤昹㘲ぢ扤攱挰搳㥥㍣㕦㍤摢换攳㉤㥦㔹〳ㄵ㜹㑢㙥㈷挸㤵㝥〷挰搱㈶〰愶搶㤹搳㡥㤹ㄶ㡦ㅥ㍡慤ぢ搴晦㈶㡡愳㜶摤扢㘱㑡搵攰㌳㕤㔴㔸㙣㝦㥡〸户敡㉥㈴挰ㄲ㔰晡㥤㑣慡つ㍣㙤愶㈴愲㕥㐷㈲㑣〸㝣㘸㑦愶㌶㙦㠶㌶㑢㜱攲㡥ㄱ㝡㙢扢ㄷㄱ㉥㤱搷㍣㠶扣㝥㌴㜸晣㜴〸昵戵㔸㝦㠳ㅤ㙤昷搹ㄶ换搵晥㔷㜵晡㕦摡㔰㝢㜰㠰㔸㝣晢捡㡥㙢换愷摤扦晣㘷㔳㍡搴て㘰攱昵〲昰㝦㈲ㄳ㥥㐷昳晤㠷㈵愸㍤㥢㌰昸㐳㜸挲昵昸昴摤㐰㈷㡥㔳㥣愶㘷戳㔳㝦㠰〵敢扡㔴捦㍤㜸挹㡦㠲㙤〲昴〸㐲摡㕥攰㤹㘵ㄱ㍥㜴摡㠲㘹昱戰㝡ㄹ敡㌶っ〱㝤ㅦ摡晣搸戱搹㐶㥢晤挰〳愸愲晤㤲愵つ㍥㐰摤㥦摡扣㈷㍡愰㍥㙥㐵〴搴㈷㄰搹㌱㔰㥦戴㉤ㅡ㠱扡摢愵㙢㥦昹晣搳愵㡥㙤㙦敦㍢攳昶㠳ㄲㅤ敡㈹㔸㜸㠱晡ㅣ㌲敡〹敡戳㤶愰昶扣挳攰㌳昰㠴敢挱敥㜷㔰㠰捡搹㝡〱昵搷戰㜰㐰㍤㠴㤷晣〲㐴㈶愸㥣挲搷愶㠳〷㠰收愱㙡慢愷慡〰㍡㡣摡㉦㍡摡捦㔳晢㜰昰㥣收㈰㌶扦戰㙣捣㝡ㅤ㠶扣敤㘵㘸敥ㄸ㜴慦搸ㄶ㡤愰㍢㝦㤷㔷愷㜵㉣扦愸挳㜷挶晢㕦扥㍦摢摡愱㕥㠵㠵ㄷ㜴㍦戳㄰慡㍢㈷敦愷㤶愰昶愴挴攰㥦攱〹戹挶㌶㜷㔰㐰昷㔷挴〵扡挷㘱攱㐰㤷㠶㔰扤〵㤱〹ㅤ攷敢戵㈳挰〳㜴㜳〹摤㌶ぢ〶昰㔱户㘶㔲晢㙤㐷晢㑤㙡ㅦつ㥥〳㥤搸晣挸戲㌱愱敢㠴扣敤㍤㘸敥ㄸ㜴敦摢ㄶ㡤愰ㅢ㍣㘲搳敥慦晤散攲㡥㍦散晤戵捥㈹敦㑦散㔰捤㐸捦ぢ扡敦㔹〸搵㐱昷愰㈵愸㍤㘳㌱愸挱ㄳ㜲㡤㝤敤愰㠰㡥昳昰〲摤〳戰㜰愰敢㠱㔰㑤㠴挸㠴㡥㤳昳摡〲昰ㅣ㌰搰㌸愳敡摥㉡㌰㡥愱捤㈴挷愶㤵㌶㡢挰㌳㥢㜲㔴㝤摢搲挶挵〳敥㈵㤰戴敤っ㥤ㅤ㠳㙥ㄷ摢愲ㄱ㜴㤷敥昹摥㌳户㙦㍡慦㘳㥦㔳㉥㑡㕦户㔳㑢㠷摡ㅢㄶ㕥搰摤㘱㈱㔴〷摤敤㤶愰昶㜴挶攰扥昰㠴㕣㘳㉡〵ㄴ搰㜱搲㕤愰晢㈶㉣ㅣ攸㑥㠴㔰ㅤ〰㤱〹ㅤ㘷攲戵捦㠳〷ㄸ㝡搸晦摤㕣〵挳㜲㙡ㅦ攸㘸㑦愳㜶㍦㜸㑥㥦㈹㌶㌷㕡㌶㤰〲扡っ攴㙤㌳㄰摥㌱攸づ戳㉤ㅡ㐱㜷攲攲㍤㝥㍡摢㍦搲搱晣昳捤ㄷ昵㍤㤸敡㔰㌱㔸㜸㐱㜷慤㠵㔰ㅤ㜴㕦戱〴戵攷㍡〶ㄳ昰㠴㕣㘳戳ㅡ㈸愰晢㉣攲〲摤㌵戰㜰愰ㅢ㠰㔰捤㠴挸㠴㡥搳敥摡㙡昰〰㕤㌷敢摢ㄷ㉤ㄸ捣ㅡ㔴愴昶㔱㡥昶㤱搴ㅥ〶捦愹愳㘲㜳㠵㘵〳㈹愰㍢つ昲戶㙥㠴㜷っ扡搹戶㐵㈳攸㙥㠸㝦㘱敤㍢搷㕣摥搱㝡昴㕢㕢㍡敦㥡摣愱㝡㘱攱〵摤㈵ㄶ㐲㜵搰㕤㙣〹㙡㑦㠴っ㉥㠴㈷攴摡愷慦〵〵㜴㥣㑥ㄷ攸㉥㠴㠵〳摤㝡〸搵戱㄰㤹搰㜱㡥㕤㍢〳㍣〷㡣搹〴㜰㜳ㄵㄸ㘷搱收㌸挷㘶ㄹ㙤㌶㠰〷戸㐵晢ㅣ㑢摢㠴㝢㈳㈴㙤㈷㐱㘷挷愰㕢㙥㕢㌴㠲敥㠳晢扥㕣扡晡て㕢㍡㉥㍢㍢㜵摥攲敦〷㍢㔴ㅥㄶ㕥搰㥤㘱㈱㔴〷摤改㤶愰昶㉣挹㘰〱㥥㤰㙢ㅣ㑤づち攸㌸㜷㉥搰慤㠳㠵〳摤㐵㄰慡㈲㐴㈶㜴㥣㔰搷㉥〱て㌰昴戲挱㔶慡㘰搸㐲敤㈱㐷㝢㤰摡㤷㠳攷㌴㔸戱㌹搵戲㠱ㄴ戵敥㑡挸摢㉡〸敦ㄸ㜴㈳戶㐵㈳攸㡡慦摦㜸搳捤晦㜲㕡挷愱敢づㅤ摡昰㑥慣㐳㥤〹ぢ㉦攸㔶㕢〸搵㐱户捡ㄲ搴㥥㐲ㄹ㍣ㅢ㥥㤰㙢㙣ㅥ〳〵㜴㥣㈸ㄷ攸㔶挲挲㠱㙥㉢㠴敡㍣㠸㑣攸㌸㝢慥㕤ぢ㥥〹㕤㔴攵㉤ㄸ捣ㅡ㜴㍤戵捦㜷戴㌷㔳晢〶昰㥣㍡ち攸愲敡ㄴ换〶㔲㐰昷㌵挸摢㉥㐵㜸挷愰摢㘲㕢㌴㠲㑥㍤㜴昷ㅦ㤷㥣戴戹攳敤㙦ㄶ〷愲㍦搱㍡搴ㄷ㘱攱〵摤攷㉤㠴敡愰晢㥣㈵愸㍤扦㔲㜱戶㔶㐶晢摦㐰摥ㄱ㤶㕦㤰㔳戶㠸㘳㉢っ㈸〶敥昶㘴慤㤲昹㔳ちㅣづ㈲挱敢㙣昵摢㐵㕤摤㠸戸攰㝦㉣㤲㜵昰扦ㄳ㐲㜵㉢㐴愳㌹㉦㈱㘹㜳搶㘱㜱愳㥣㉦戲〴戵㘷㝤〵㌹ㄱ㈹㜹晣㐷㌳㔱捥㈶㑡愲挷戸ㄳ扤㤷㠹摥〵㤱㔹攸㜷㈲愴摤て㥥㔳㡣昳㔹㡣㍤㌰㜹ㄳ㍦㐸㔱㡣て搰㠶ㄳ㠵愶捤户㘸昳㈰㜸愸㈸愲㍤摢搲㌶㉢捡昷㈱㘹扢て㍡㍢㔶攸昷摢ㄶ㡤ち㝤慦晤㙦㥦昴昵敦㥥摦㌱㘷摡摤昱ㅢ㠶㜴㡣㤰㘰㌱ち摤㤵㉣〵㤹戰改㐰㜶㍣ㅦ收㡦戶〴戵愷㠴〵ㅦ㠲㈷攴摡愷晦ㄳ㈸摡ぢ愷づ〵扡㤹戰㜰捡㙢ㅢ㠴敡挷㄰㤹㌰㙣㐳㐸晢㌱㜸㈶っ㘱㤵慥㠲攱㜱㙡㜳㍥搰搴㝥㤴摡㍦〵捦改㙡〰㕤㔸挵㉤ㅢ㐸〱昴ㄳ㤰户㍤㠹昰㡥㐱昷㜳摢愲ㄱ㜴户㝥攷搱㠷㙦㝣愵摣昱搴㙥敡扥㌷㔶㈴㍢搴搳戰昰㠲㉥㘴㈱㔴搷㕥づ户〴戵攷㡢〵㌹挵㠸㕣晢昴㕦㠲〲㍡捥ㄳち㜴㠷挱挲㠱敥㈹〸搵㡢㄰㤹㘰㍣㡦㤰昶っ㜸㑥慤挳㠳㔲㔴ㅤ㔲〵挶慦㘹挳ㄹ㍥搳收〵摡㍣ぢㅥ攰ㄶ敤〳㉣㙤戳搶㍤て㐹摢㉢搰搹㌱攸㝥㙦㕢㌴㠲敥挲摥改㉦ㅥ摡㜴㘱挷挶挵〷㉣攸㜹㌱搰愱晥〴ぢ㉦攸愶㕡〸搵㐱户㥦㈵愸㍤㤹㉣挸昹㐴攴摡愷晦づㄴ搰㜱㔲㔰愰摢〷ㄶづ㜴㉦㐳愸㌸㌵㘷挲昰㈶㐲摡敦挱〳っ㜳〸摡ㅥ㔵㌰晣㠱摡㥣改㌳戵摦愲昶㝦㠰攷〰㉤㌶扢㔸㌶㤰愲搶扤ち㜹摢晢〸敦ㄸ㜴ㅦ搸ㄶ㡤愰㍢㝡挶㙢㔳晡ㄶ㕤摡昱慤挳户ㄵ慥扢慢慤㐳㜱ㄶ搰ぢ扡愰㠵㔰ㅤ㜴㙤㤶愰敥㑣戳昱昰戴扤㌳捤㕣晦ㅦㄱ摦㘱昳ㄷ戸愳㜲㐲挱㘴㜳扥㑦摥ㄵㅣ㤴㡤戰慤㌸㠲愸㠴晦ㄱ愸ㄷ㈷㙤攱攰㈱晣㍦㤶搶㕥㑡㥣挰挵㜷㈸散㐳㙥㜴㠹搱㔸㉢㉣㉡攱搴㥢昱㠵㥥㌲摥㠶换户攰㝦㌴愹攰攴攲愱㑦挳㐲㉡戶㈶㌷戳㔵攰收挵晦㐵愸挹㜳㔷㌰户晢㝡捥慡挹㍢戶敤愳㜸搸㙦㐴㌵昱攴愲㡦户㡣慡晤ㄵ攵㘵ㅦ㌵㤳㜷㥤挵搵慣㈶愲㠸捤㡤㘶攷昸㍥㤴㍣㘳㝥㕡㝦ㄳ晡㜲敥愳摣㡢㐱〲晡摢㘴㙤㠶㠶㄰㥦㕦㐷扣昶挲戸㐷㥢㍢ㅤ㝣㌵晦㔵捦㠴〹昶ㅥ㙡愶搰㍣ㄱ愶㘳捤㐶戲㔹㡣㉦昶㘷昸㕦昸戶ㄴ晢〷㡤愱ㄵ㤵㤵捥㝦摢㡢ㄵ㜵㥣㐸慡扦〳㈷昸捡㙣扡㥡㡣㄰扤敡㝦〷㘱〶昸㔳扢㈱挲㥡慡扤ぢ攲㝤昹㝥捦换㝦て晡㌵㤷晦〱㔹㥢攱搵扣㝣戵〷攳昸搹ㅦ戵て㈲㤲〵㌶㘳ち㈴ぢ晢摢㕣晥〷愱㑥挶づ〲㤷ㄹ搳㔹㉥捤敡晤㜷扤捡愰ㄹㄶ㌵㤹搰挸摡っ摦㔶㈶づ愱て晣散㡦㍡っㄱ挹㐴㡢㍢戹戰捤攵㝦㘶㑣㜵挹㕡ㄲ㈱㔷㈶摥昲捣㐴㙢㝤㈶㈶搵㘴㈲つ㍦㔵㤹㤸㘹㈷ㄷ㜴㘷愲搳收㑥㜶㘷㘲㙥㜵㈶晥攴㤹㠹㥤敢㌳戱㙢㑤㈶㝡㙡㌳㜱㡣㥤摣敥敥攴㤶搸摣㍤挰㜵㡡攳㜸㍢ㄳ慣㈷捤敡ㄵ捦㑣散㕤㥦㠹㝤㙢㌲㜱㈲捣慢㤰㔸㙥㈷㌷搵㥤㕣挶收敥て㉥挲㘶㜱慣㐰挸㔵ㅣ㉦㜸㘶㘲㕡㝤㈶づ慣挹挴〰晣㔴㘵愲㘸㈷㜷戰㍢ㄳ愷搹摣㐳摣㤹㔸㕢㥤㠹愷㍤㌳㌱愳㍥ㄳ敤㌵㤹㔸㕦㥢㠹戳散攴㐲敥攴㌶摡摣㌰戸㑥㜱㕣㘰㘷挲㉣㡥㈷㍤㌳ㄱ慢捦㐴愲㈶ㄳㄷ搵㘶㘲㡢㥤㕣捡㥤摣㤵㌶㌷つ㉥挲㘶㜱㕣㡤㤰慢㌸ㅥ昵捣挴㤱昵㤹㌸慡㈶ㄳ㕢攱愷慡㌸慥户㤳敢㜰㘷攲㙢㌶户搳㤵㠹攰㌷挰挵ㄷㅢつ改戵㡢愴ㅢ㈴愰㌸っ㤲㐷㤵敦㈱㕦㝣㔴㤹っ慤ㄶ慣〸㜱挰挳㙣㙢㜳愰㌷㝡戶昶ㅡ㉥㌷㤵㥢搴㜷敤换昸捦挸ㅥ愳扤晤㍣㍡收搰㐷戱っ愴户㥦㑦搶㘶㈶㑤攲㔳ㅣ㉢昱㌲㤶㙤㝤戰攳晤攸昲㑥挵㐱㡥ぢ㥦㝢㙣挷㍥昷㙤㘴㈱扤㜰㘰㌰㝡ㅢ㔹㕣攳㤸攳愱㉡㝣㌸搸㤹㐸收㔲㘸攲慦㔹ㅣㅣ搴〸户て㕣愷愶㜰戸㈰㤹㌰㙢捡ㅤ㥥㤹㌸慥㍥ㄳ㈷搴㘴㠲㈳㡢慡㑣㜰昰㈰挹㝤捥㥤ㅣ㠷〷挲晤㍣戸〸㥢㔹攳㠳户ぢ㠹慦㝢㘶攲攴晡㑣㥣㔲㤳〹㍥愳㔷㘵㠲て攰㤲㕣搶㥤ㅣㅦ戴㠵㥢〳搷㐱㠲㡦戰慥㑣㕣敢㤹㠹㐲㝤㈶㔶搶㘴㠲㑦扢㔵㤹攰〳慤㈴户捡㥤ㅣㅦ㔹㠵扢ㅡ㕣㠴㈵㈳㝥㍥㌵㝣攴㐷ㅡづ昲㍦收愶愹㐱㈴慡昸㍣㈲ㄳ〵㐵挶攰㡣扦㌶㍥ㄵ㌰搰搲捡搸摦敤ㄸ㥦㈸ㄴ敦敡昲㘰㌳㐴ぢ摥搰挵㝥搸㙤捦㥢昷愸㍤㙦摡ㄲㄳ㝢摥㤰挵晥㔴戲㜹㉦ㄶ晢搳慣〰㈳㙤扣敦㍡ㄶ㙤扣摦㑡㡣戹㔱扣㤷㡡㝤㠹㙣摥㐶挵扥㙣〵挴㥥户捣㔱㝢摥㉡㐷敤㜹ㅢㄴ晢ち搹扣〳㡡晤㠸ㄵ㄰㝢摥敤ㅣ㡢㌶摥攵㈴㈶昹攷ㅤ㑣散搷㤰捤㥢㤷搸慦戵〲㘲捦ㅢ㤵㘳搱挶ㅢ㤴挴㈴晦扣昹㠸晤㍡戲㜹摦ㄱ晢昵㔶㐰散㜹㡦ㄹ戵攷扤㘵搴㥥昷つ戱㍦㥤㙣摥㌲挴晥っ㉢㈰昶扣㍤㌸ㄶ㙤扣㉤㐸㑣昲捦㉥㕦散捦㈴㥢扤扤搸㥦㘵〵挴㥥㍤扢㘳搱挶ㅥ㕤㘲㤲㝦昶搶㘲㝦㌶搹散愸挵㝥㠳ㄵ㄰㝢㜶捡愳昶散㡣㐷敤搹〹㑢愷㝢づ㕡ㄷ㍢摤㈳㔱慡㉤㑤㥡㘲挷㉣㠲つ㤶㠰㉦㜴户攰愸ㄶ㜶搶㈲㌸摢ㄲ㜰㠱㕡㍦㤷㕥搹攷㑡㘶㌶㌳挶敥㔶㌲㜳㥥ㄵ㘰㐴戱晢ㄴ㥤昳挹㘵捦㈹㍡ㄷ戸㜴摡搸㑢㍡㔹㙣㘳敦㈸㌱〱㡣㍤㥦搸㕦㐸㌶㍢㍤戱扦挸ち㌰搲挶づ捥戱㘸㘳挷㈶㌱〱㡣㥤㤶搸㕦㑣㌶晢㉢戱扦挴ち㠸㍤晢㈶挷愲㡤㝤㤲挴㈴㝤昶㌷㘲㝦㈹搹㉢㉤㤹扥挵ち㠸㍤扢ㄵ挷愲㡤摤㠹攳㑤㐹㍢㈷㘲昶攴ㅥ挲扥㈰摢㍢摡㉥㡥㡢㐷〰挳㜶㘹捤㜵㕡㙣搵愲㜵愵愹㈵㙤戶㑥㡢㙤㔷戴扥㘰㙡㐹换慣搳㘲ぢㄵ慤㉦㤹㕡搲晥敡戴搸づ㐵敢㙡㔳㑢㕡㔹㥤ㄶ㕢㥢㘸㙤㌵戵愴㉤搵㘹戱㑤㠹搶戵愶㤶戴㤸㍡㉤戶ㅣ搱扡摥搴㤲㜶㔱愷挵昶㈱㕡㌷㤸㕡㔲晢敢戴搸ち㐴敢㙢愲搵挶㑡㝡㍣戴㥡搶愹摣㈹昹㔳㑥㜹愷慤㜹敡㥥捤㈷㜴戴㙥㝤改愷扦扢敡愹㤳㘶晥晢㝢搷㕤昷搴换㔷㍤昱摥昷戳㌳ㅦ扢改愶㙤昳㙦㜸攲㜷㍢ㄵ㙥㙣扡晦㥤摥ㅢ捦っ慦㍥昳戴挲戱㠷捥㍤昳挴㔵㑢挲㡢㈷㑦ㅦ㌷㙥晣昸㠳愶㍣扥晢挱挱㜳㑥㝢㐰㍤晣慦扢つ㈹愹昷㜵搹㘰晤㤷㙣㝣㕤戲愱愴收搷㘹戱〵㠸搶㉤愶㤶搴敦㍡㉤搶㜳搱晡㠶愹㈵戵戸㑥㡢戵㔹戴㙥㌳戵愴慥搶㘹戱捥㡡搶ㅤ愶ㄶ敢㥥戴散㘵㔶换㥥〵㤳ㄶㅣ慢挴敡㈶㠲扥ㅡ〱㙢㤸〸㤶搶〸㔸愹㐴戰愴㐶挰㝡㈴㠲挵㌵〲㔶ㅤㄱ㉣慡ㄱ戰戶㠸㘰㘱㡤㠰ㄵ㐴〴挷搴〸㔸㈷㐴搰㕢㈳㘰㌵㄰挱㠲ㅡ〱ぢ㐶〴昳㙢〴㉣ぢㄱ昴搴〸〸扦〸收搵〸㠸戸〸收搶〸〸戲〸收㔴ぢ㈶晣ㄷ㔰挸㘸㝡</t>
  </si>
  <si>
    <t>㜸〱捤㥤〷㝣ㄴ㘵晥晦昳㠴㘴挹㉣㈵㉢㐵㔱ㄴ愹ㄶ挰戸扤愰攸㐲㐲㙦㑡戰愳㜱换㉣㐴㔲㌰〹㑤昴㔰㐱㑦戱㥤㡡ㅤ㉢㤶戳㘰㐳捦㠲攵ㄴ㝢㔷㙣㘷㌹㑢昴散㝡昶慥晦捦攷㤹㜹㈶戳戳戳㠹摣敦晥慦搷㉤搹㠷㜹扥敤㜹收㍤捦昴敦捥㤴㠸㤲㤲㤲摦昱攱晦晣㤴㜱㘲晢摡㘵慤㙤㝡㘳㔵㜵㜳㐳㠳㥥㘹慢㙦㙥㙡慤ㅡ搷搲㤲㕡㌶扤扥戵慤ㅢっ㍣㜵昵搰户㤶搷戵搶ㅦ愵㔷搴㉤搶㕢㕡㘱㔴㕥㔲㔲㔱愱㤵㐲扦慤昹昵愹㡡㐶㉦慤㡣〵慣㑡㌴て㡢敥㉣㉡㔸㘸㉣扣㉣㝡戰攸挹愲ㄷ㡢摥㉣㉡㔹昸㔸㙣挵愲て㡢扥㉣晡戱攸捦㘲㙢ㄶ摢戰ㄸ挰㠲敤㙢摢戱ㄸ㠸愲攷昶㈸收㔴㡦㥦㤵㍥〲㜳㔳摢搶摣愲㡦ㅥ扣扦搱攷戱㠱㐰㔵愰㉡ㅣ〹〴慢晣愳〷㔷㉦㙡㘸㕢搴愲㡦㙤搲ㄷ戵戵愴ㅡ㐶て摥㘷㔱扡愱㍥㌳㑤㕦㌶愷㜹㠱摥㌴㔶㑦晢㐳改㔴㌸ㅥ〸㐷㈲戹㐴㈲摥㜳〷㐴㥥㔹㍤㝥㥦ㄶ㍤搷晡摦㡡㌹㠸㌱㘷㔵㡦慦㥡愹户晤户㘲敥㠸㤸〸㔹搳摣㤸慡㙦晡㉦〵㉤攷㌲㡤搴攸㤹㝡㉥㝣㕤㙦愹㙦㥡㔷㠵㙥攷㠱㐶㉤㔶㌵慥戵㜵㔱攳㐲㡥愳㙡扤愱㘱戶㥥㤳ぢ扤戱愶戵㙤㥦㔴㑢㘳㙢捦㐶昲搳㕢昴愶㡣摥摡扢㜱挲搲㡣摥㘰ㅡ戶㔶㌴敥㥦㙡㤹㤹㙡搴换㌸㔱搹㘸㉣挳㈹㔹扤愹慤扥㙤㔹慦挶晤㕡昵搹愹愶㜹㍡㑤捡ㅢ㈷㉤慡捦㡡戲㌲晣㤵㜴摢搹慤㘷㜲㐱愱㍦㡤搵昳㔳㉤㙤戲挶㐵ㄸ㜰戳戵つㄷ㌹ㄷ㜹晤攲㤰ㅡ散昰攲㌲慢慤㙦㥣愶户㌴改つ㙣㠴㑢㜲㤴挳㐸〲㌲㤶㠳㐵㑡捤づ㤷㤲攸㘱慥㝣㥣ㄷ戶攲ㄹ㡣㈲㍥戳戹愵ㄱ〳㜲㠶㥥㙡ㅡㅢ㡡㐴慡㐲挱㘰㈴ㅡ㠸挷愲戱㘸㈸㤰ㄸ㕤摢㤶慤搱ㄷ㡦つ㐶慢〲挱㜰㌰ㄲづ㈷〲挱㐴㈸ㅡぢ㘹㐳攰慤つ㘵㥣㘱㈸扡㑤㡥〴戴攱ㄴ㡤㐰㈱捡㕥挳慡㙦㙦㤰慢㕦㘹㕤慡戴㉥㕤㕡㤷㈹慤换㤶搶改愵㜵戹搲扡㜹愵㜵昳㑢敢敡㑢敢㡥㈸慤㕢〰ㅢ昵愹攸摥扤搴晣慣敡㍥㘹愷㈳㡦摥㌰昱晥㜳㕦㍡㜹㕥搵㙢㑤㠲㙢扢摣㔸散㡣㠹扣ㄹ〸㈶晣戱慡㤸㍦ㅥ㡦〶愲㠹㐸㈰ㅡつ慢ㄹ㠸昸慢攲㠹㘰㈲ㄸ㠸㠷㈲戱㠰㍦ㄱ㠹㙢扢挰㕢摢ㄵ㠵㘷㈴〳㑥づ㐷戴㔱ㄴ㡤㐶㈱挴㘶捣〰㘷㘲搳㌷愳㝢㤴扤戰㘹收改搳敥㍡㜹户㤲㝡㥦攰㘶㐶戶㕥㠵㠹㤱㜹昸㘲㘱扦㙡㉦ㅡ愹ち㐷晤愱㐰㈰ㅣ昶挷㐲戱㜸㌴慥敤捥攰㝥ㄴ㥥〰㐳㔴愳扤㈰㐵㈱ㄴ㐲㍣㘵戶昷㘸㜰晤㔷昷昶搹㝢搶㤵つ愳㉦㙣㤸㌵㐵ㄷ摣愲挹昶㈲㤸㠸攵户㠷挵ㄵ挷㌶㈳ㄱ㡣㘲㜶攳攱愸㙡㍤ㄸ慢㡡㈴ㄲ㤱㘰〲ぢ㉣ㅥ㑡㠴㠳㕡㤴㉤挵㔰㜸攲㡣㌷〹㑢㉢㐱搱ㄸㄴ㐲㍣㙣㌶晥攳愸ㄱ㥢ㅥ㝥攷敤挹户㍣㍥㙦昷昵㤳㉥ㅣ㈵戸㈵㤵㡤敦㠹㠹晣挶ㄳ搱慡〸㘶㉢㥡㠸挷㐲愱㐰㈸㘲戵㥤愸ち㐴攲㠱㐰㈴ㄲ㑥㠴晣晥㐰㈸慥㡤㘵㑢㝢愱昰散捤㜸ㄳ搱㜸㤲愲㜱㈸㠴戸捦㙣晣晤㤰敦改扦㑦搹㌸昵晥扦愷㌷㝤戳攱㡣戱㠲㉢戳㙣扣ㅡㄳ㜹㡤㐷㌸㠳挱㘰〸戳ㅣ〵㠱㤰㌵攳㈱㔰㡦㈷晣㤱㐰㈴ㄸ㑡㐴㘲挱㔸㐲慢㘱㑢ㄳ㔰㜸㈶㌲摥愴㜰㐸㥢㐴搱㘴ㄴ㐲摣㘱㌶晥㔰㈰㜲㙤扦昳㉦慤戹愷挷㍤㐷㤵ㅦ敤㍢㐰㜰捦㈱ㅢ㥦㡡㠹晣㐱ㄶち㠵慢〲晥㐰〲㙢㠸㍦ㅣ㠸〵㠳㙡搶挳ㄸ㘴㤱㔰㌰㤰㠸㐷㘳㠱㐴㈴ㄱ〹㘹搳搸搴㜴ㄴ㥥ㄹっ㌸ㅤぢ㝤㈶㐵戳㔰〸㜱戳搹晡摤㝢敥昸挰㥥㔷㉣㤹㜹摢攲㥦㈶㝤扡㘶敡ㅢ㠲扢㉣搹晡扥㤸挸㙢㍤ㄴづ挶慢愲㤱㜸㈴ㄶ㡥㈷攲晥㜸挴㥡昷愸扦捡㡦㤱ㅤ〳晢㐰㌸㤴〰ㄶ㙤㌶㥢慡㐵攱㤹挳㠰ㄳ搰晡㝥ㄴ敤㡦㐲㠸㙢捤搶㠷扤㍣收昰㝦捤戹㙦摣㥤㜷㠷ㅦ㔹戹㔷㑢㕣昴愰㌱扥㥥〳㔱攴户敥㡦〵慡ㄲ㠸㡦愵ㅢっ㠴㠲㠹㤸㥡昷㐸愸㉡㠶㔱ㄸ㐸㈴搰㌶愰㘰ぢ㜱㄰扣戵㠳ㄹ攷㄰ㄴ㈰ㅦ搱收㔲㜴㈸ち㈱慥㌰㕢晦散敡ㄳ晡昷晣敡晣攴改㤱㔹ㅦ㍥㍡昸攴㔵㠲㍢㘹搹㝡ㅤ㈶愲昶〱ㅦづ〷慢愲攱㔰㌰ㅥち〴晤攱戸㌵攷愱㘰ㄵ〶㍡ㄶ㐶㍣㠲㜵摣敦て㠷戵挳攱慢愵㔰㜸搲㈸扡搵㘰挸㘵㈸捡愲㄰攲㈲戳敤㔴摤戹㌳㕡㝡慣慢㌹㜱挲慦慤ㅢ昷㝥攵㔶挱㘳〳搹㜶づㄳ昹㐳㉥ㅥ慦㡡挵挳㤱㐴ㄴ㠰搱㠷戰㌵攷愱慡㜸㉣㄰㡢㐴㌰摡㘳ㄱ㉣㠰愸㌶㡦㉤捤㐷攱愹㘷扣〹ㄸ㜲㐷㔰戴〰㠵㄰㙢捣挶挷晤昰晤㠶㙢㉡ㄷ㑤㌹昱㡥摡㤱戳晢㙤㤳ㄶ㍣㈶㤱㡤㌷㘲㈲て㝢㌸ㅣ慢ち挵戰㈱㠹挶搰㜰〸㕢㌷㠵㍤㔸㤵〸〷攲㘱㝦㈸ㅥ昴挷晤㐱搰搷㥡搸㔴㌳ち捦㐲〶㥣㡡搶㡦愴愸〵㠵㄰愷㤹慤て㜹㉦搷攷扤ㅥ扤㙢㡥扤㜱晤㡤㑢晡㙤㔵㈲㜸㌰㈴㕢㙦挳㐴摥㜶㉤㠸㠵慤摡挳㥥愱㉡ㄶ㡢挶㐳攱㔸㈰㄰㑡㈴愲㔱㙤ㄱ㠳㉦㐶攱㔹挲㄰搵㐰扤㤴愲㘵㈸㠴㌸搱㙣敦愰搸昲㜳扢㍤㍡㘰晡㌵㝤摥㝦㕥㕦㍥㙡戱攰㜱㤷㙣㙦㌹㈶昲ㄷ㜳っ㡢㌹ㄴづ㘳㍤挲㌸敦ㄸ㘲㈱慣㜵戱㐴捣て晡㠹㔰㈴㡡ㄵ㐱㍢㥡つㅤ㠳挲昳㈷㠶㥢㠲㜹㕤㐱搱戱㈸㠴㔸㘱戶扤晥㠰搱ㅦ㌴㥣晣昹昴㡢敡㝦㉥㕢昳摤㡣㕦〵て昷㘴摢挷㘳㈲㡦㜴㈸ㅡっ㔶㘱戳㤱㠸㠶㘳㐱㝦㌰搶戱㑤㡤㠶慡㌰扦搸戵〴愳㝥晣ㅦづ㐵戵㤵昰搶㔶愱昰㥣挰㠰㌵ㄸ攰㈷㔲昴㘷ㄴ㐲㉣㌵㕢㕦㜳昵攰㡤戱攵㘳㘶㕤昰挹戸戵㌷㕦扣戱㐱昰㌸㔳戶㝥㌲㈶昲㕡て㠶戱摦挰ㅥ㌶㠰㝤〷㌶㘱戱㠰挵㍤㡣㤹㡦晡㠳㔱散㠵愳ㄸ㠲㈱㜰㕦捤愶㑥㐱攱㌹㤵〱愷愱昵搳㈸㍡ㅤ㠵㄰㐷㥡慤晦搸㌶戲扤㝣晦㤵㌳㉥昸攴愹㡦㌶㝥㌷晣㔵挱〳㕣搹晡㕦㌰㤱搷㍡㘷摤ㅦち〷㠲搸慣㈶攲㠱㠸摦ㅡ攲攱㉡㝦挲捦愵ㅤ㑢㐴晤搸昰挴㠳摡㤹㙣敡㉣ㄴ㥥戳ㄹ戰〶攴搷㔰㜴づち㈱㡥㌰㕢㍦攲搵攸摡㔵敦捥㥤㜱搶㈳搵〳㤶㑤㔹㝦㠲攰㤱戵㙣晤㍣㑣攴戵ㅥ㠹㘰㡣〷㠲㈱ㅣ㘱挴戰ㅢ挷挸㔲㘳㉥㔴㠵ㅤ㌹ㄶ㐹㠸㐷㈶搸攸昸ㄳ摡昹㙣敡〲ㄴ㥥ぢㄹ㜰㈲㕡扦㠸愲戵㈸㠴挸㤸慤摦晡昴㕥搷晣戲㘶㑥捤〵ㅢ搷㍥㝦攳㉦户㝤㉣晡搳ㄸ㕦捦㈵㈸昲㕡挷㐲㡤㠰㜰㈴㡥㑤㕡㌴〱扥㜱搵㝡㌸㠲㝤㘹㡣㝢㔷慣㠵㜱散㑥〳摡愵昰搶㉥㘳㥣换㔱㘰つ㡢㘸㔷㔰戴づ㠵㄰㜳捤搶扦扣㜶㐰㕣慣敡㍦㜹昵ㅤ㌳扦㜸收愵晢てㄲ㍣㤷㤰慤㕦㠵㠹晣搶㘳ㄱ㡣扡㜸㈸㠴㐳㠵㜰㉣㡣收慣搶攳㔵搸㤸㐶㌰ㄸ㘳㌱っ挸㌸昶愶㔷戳愹㙢㔰㜸晥捡㠰㔳搰晡戵ㄴ㕤㠷㐲㠸晤捣搶ㅢ昶㔸戱晤挸㤳扥慣扥散昵戹㘳摥摦昵扡㥢〴㑦㘲㘴敢㌷㘰㈲㙦搳㠶つ㐸㔵㈲㡥搱ㄶ攲愱〲㡥㔷㔴攳㈱散捦晣㔸搱戱㌳㡢㐶戰㡤㠹㐴戵昵㙣改㐶ㄴ㥥㥢ㄸ㙦〲㔶昶㥢㈹扡〵㠵㄰㌳捤挶敦昰㑦扡愸晦昹晢㡣摢㜰㥤ㄸ㤸㤸晢挴㈰㌱㠰挶昸㝡㌶愰搸搵扥㑤㑦〴㍢㡥㤹慡晣㤸㜵攰昷㘳㤸㐷㌰〲攳摡㙤㌰搷㙥愷攳摦㔰攰㤸㈹愴摤㐱搱㥤㈸㠴㤸㘴㌶㌷攱捡昳捦晡搳愰㔳愷㕥㍢㜸㡦㘳㍦㕡晤昲㐷㘲㕢ㅡ攳敢戹ㅢ㐵ㅥ改㜰㄰㠷〸搸㜷攲㈰㌱ㅡ挵㍥㍡㙥敤扣㠳挶收摤㡦㔵㄰ㅢ戹㜸㈴ㄲ搱㌶挲㕢扢㠷㜱敥㐵㠱㌵㉣愴摤㐷搱晤㈸㠴㐸㥡慤摦戳搷ㄵ㕦㝥晥搸㜶攳㔷㤷昶ㅢ搳㝡捡㤵捦㠹敤㘸㡣慦攷〱ㄴ㜹㕢㌶散㌶㜸挸ㄶ㡤㘳㌷㤱〸㘰ㄳ㘶愱㡥㐴㠱ㅡ㠷づ㌸㡥挳晥㉢ㄲ搳ㅥ㠴慦戶㠹㔱ㅥ㐲㠱ㄱㅥ搱ㅥ愶攸ㄱㄴ㐲㈴捣戶搳昷搵㜷晦敥㤷ㄹ㌵㤷ㅦ搶晢㤲〱㘵摤扦㄰〳㘹㡣慦攷㌱ㄴ昹㑢㌹㤱挰挱㍤㠶㌰㡥㑡愳㌸㙣改搸㠷㠴㌸昴挲搸㠱㘰敦㡤晤㑢㍣愱㍤づ㘷敤〹㠶㜹ㄲ〵づ㡤㐳摡㔳ㄴ㍤㡤㐲㠸愰搹昸昱敢扦㕡晥㐵㥦㔳㙡㑥摥㌷㜴㘶㘹挳挲捤㍤㥦㠵㝡㕦昳㉣愳愶㈵戵〴攷㙤ㅤ愷㠴搸戶昰㕦搷攷挲㌸ㄵ捥㐵㜲戱㕣㈰㤰㡤昸㔳愱㔴昹㄰㠴晤愳㈷㕤摣慢昴捣ㅤ㔰摦㤴㙤㕥㈲捦挲戶ㅦ㥦㙡搵㍢㑥捡㐶㤹扡昱捤㡢㥡戲慤〳摤㤵戵㙤愹㌶㝤㍢愷慥㈳㐸㠱㕢㉤捥㔱昵㔶搹摥㈰愷摢晥愹㠶㐵晡戸愵昵㠶㝡〷㠷ㅡ㘷愸捤改攲摡㠹㉤晡㤱㤶戶愰㐷攳㜰〹㘵戱㡣㕤㌰㤷㠶捡攸搷攰敡昹捤慤㝡㤳散摥愸挶㝤敡㌳ぢ昴㤶㕡㥤ㄷ㘰昴慣㥣搵晥㔴㤹愷挹愳㘶㌵㘱㐶㜱攲㥢ㅤ㙡㤷收㈶㉣㙤搳㥢戲㝡ㄶ晤㕤愸户戴㉤㥢㤳㑡㌷攸㕢攷㤹ㄸ㙤㐲戱㙤㥥㜸㘲㜳㘶㔱㙢㜵㜳㔳㕢㑢㜳㐳扥㘶㕣㜶㜱ち愷收搹ㄹ捤㔹ㅤ㘷搶㘵晣㤴㠸㤲㙥摤㠴㈸ㄹ改㜶㝡换戸慤㔵㜲㐱搸ㄶ昱づ㔸收〳昲㠷㕤搵㙣捣ㅤ收愲㐱攷㤸㉣ㅤ摥㐵㌰ㄹ㤷㘱㜶㉤㙥㘸㥢㈷㕥慤愲昵㉥挵慤㘵ㅦ慤㈵昷晦搷戸戴戴慦㌹昷ㄳㄶ攳昲挵攴㔴㔳戶㐱㙦改昴㕡㥢㘰㡦戴攷㔰㤴敦㡥戵戹㈸扤㌲㔸㠸愵㘲㔹昹㤲晡㙣摢㝣捦㝣扤㝥摥㝣ㅥㅦ攲㝡㕣㐵〵搱ㄶ㝣戴ㄷ㈰搲㌶戳㜸ㄱ㠵搷㕢攲㜹㠹㐶ㅥ慦昶戲㔱㉦ㅦ㡡晦户晣挲㐸㈹扣㌴㜹㈱〶㔷捤㕡换ㅢ㈷㌶户戴㜶敢收㌶㤷㤳㔳慤昳摢㌸㍣㍢㔷㌲摥㉢㉣㕥㐵㔱㍥ㅣ㐵㤷搷㕤㉡㘱㔴挶换㑢扤ㅡ㙢昴㕣ちㄷ昵攴摡㉤㔲攵㡤挶㜵愲ㅡ扤㌵愳昱㠲搲ㄴ慣㉢㑢㍤㤸挲捡摦戳㤱愳㕦㕦摡㔶㤳㙡㑢㜵㙦挴愵㈹㉣㈵つ㐶愳愴㤷㌱㐵捦㕥㔲愶扣扤㘶つㄱ㝣㜲搲ㄶ愵㠷ㄴㄸ㤱戰攲㘰㝤㈹改㘶㤶㥤捦〴晡㍥〸㌳攱㜱づ昴晣㑢㑣戸昲㤵㥤愴㌷捤㔹戶㔰㙦愵㜹㠵愷㔳㤴捥搵㡢挱㘶㘵搲晢戵搵㌷戴㔶愱愷㤳㕡㥡ㄷ㉤晣㙦挶㘱㉣敤ㅦ㈸搴愷㝣㈷㡣攲㍦㍥㑦挰㔵搲㝤㌱㤷㑤㕤㕤㐹〵愳㔱愲つ㘳挱搱㡡㘰扦攳㍦昹搱摥挴㝦摥捥㜴攵㈳㘰戱㈵㤷攳捡㘱摦戳ㄱ㠴收戴攸昲〲㘳㠵慣㠰㜶慦挶〳㥡㕢ㄶ愴㥢㥢ㄷ㜰㍣昵㤶戵搶昹扡摥挶㡢㜶㍤捣㡢㤴昲㘲愴㄰摤扡攵㕤㘰戳㕤摤摢ㄱ昱㍤敦愰攸㌵慥愱㘱戰㡡搸敡㜹ㄷ愲㙥戸㝣攸㘹挷㐴晦㐹㔳愶搷搴搵㑥㥤㕡ㄷ慡ぢ〶敢〲搱慡愵つ慤㑢挵昶㤸㜵㕥昷㝡昰戵搵搷挶㝢晦㌴昱扥敤㙡㙢㙥敦搱户㥦ㄸ㘸㉡ち㉥挷敤㠲㘰㐳昰搵晥㠵㐲㙣ぢ㌳㙥㔲㌰㥤晦搱㍥㐴㕤晢㠸挵挷㈸戰㘱㤰愸戱㕤昸搴愸㡡㕤昱㍦户つ摡㘷㉣㍥㐷㈱㐶愱攰㥡愹㝤㠱㐲㝤㠴て昱戹挰攵㐲ㅢ〹㜱攱㐲晢ㅡ㔲慦搶㠹㑥㡣㠶〵ㄷ㥣㐶㔰ㅡ搱㘸挴㈲㍣〸散ち愰摣㔴ㄴ㕣ㄱ摣ㅤ㙥ㄲ挰㉦昴敦〶㌳㜷〰扦戱つ㠲搱㌸摣㙣〰㑡㡤慡昰㐳㈷〱㜴㠳㐰攳ㅤㄳㄱ㠴㐸〲㈸㐷㑤㝤挴㑦扦搹〰〴㈰㉥〴愰㌱愶搶㠹㑥㠴攰攷〶攰摦〸敥ち攰ぢ㔳㔱㜰㠹㌲㡡㐸㐳搸㡢㍥散昲㘷㌰㜳〷搰て㙡慤㍦㡢慤㔱搸〰っ㌰慡㈲㠶㈰ㄲ挰戶㌴摡づ㠵㐸㐰㈴〱っ㐴㑤㝤挴㝢㜶〰㜱㠸ぢ〱散挸㤸㕡㈷㍡㌱〶㝥㙥〰㕥㉢〶攰ㅦ愶愲攰㌲改㔸㐴ㅡ挲㕥散挲㉥扦㔲ㄴ挰㐸愸戵㔱㉣㐶愳戰〱愸㌲慡㘲㉦〴㤱〰㜶愷㤱ㅦ㠵㐸㐲㈴〱〴㔰㔳ㅦ昱㡣ㅤ挰摥㄰ㄷ〲㠸㌰愶搶㠹㑥㡣㠳㥦ㅢ㠰㠷㡡〱搸㘴㉡ち㉥搵搶㈰搲㄰昶㘲㉦㌴㉡ㅥ㈸ち㈰〹戵㌶㡥挵㜸ㄴ㌶〰㌵㐶㔵㑣㐰㄰〹㘰〲㡤㈶愲㄰扣㕡㉢〱㑣㐲㑤㝤挴㥤㜶〰ㄳ㈱㉥〴㌰㡤㌱戵㑥㜴㘲㌲晣摣〰摣㔸っ挰㝡㔳㔱㜰戹㜸ㅡ㈲つ㘱㉦收戰换搷ㄷ〵戰㍦搴摡〱㉣づ㐴㘱〳㜰戰㔱ㄵ搳ㄱ㐴〲㌸㠴㐶㜳㔱㠸㤹㄰㐹〰㠷愲愶㍥攲ち㍢㠰ㄹ㄰ㄷ〲㐸㌱愶搶㠹㑥捣㠲㥦ㅢ㠰昳㡢〱㌸捦㔴ㄴ㕣戱㥥㡤㐸㐳搸㡢㈳搸攵㜳㡡〲㘸㠰㕡㙢㘴搱㠴挲〶㘰愱㔱ㄵ戵〸㈲〱ㅣ㐹愳ㄶㄴ㘲㍦㠸㈴㠰㔶搴搴㐷㥣㙡〷㌰〷攲㐲〰㑢ㄸ㔳敢㐴㈷昶㠷㥦ㅢ㠰攳㡢〱㌸捥㔴ㄴ㕣㌴㍦〸㤱㠶戰ㄷ挷戲换㉢㡡〲㌸ㅥ㙡㙤㈵㡢㔵㈸㙣〰㑥㌴慡攲㘰〴㤱〰晥㑣愳㤳㔰㠸戹㄰㐹〰㈷愳愶㍥㘲戱ㅤ挰㈱㄰ㄷ〲㌸㡤㌱戵㑥㜴攲㔰昸戹〱㘸㈸〶㘰㠱愹㈸戸㙥㝦㌸㈲つ㘱㉦捥㘵㤷敢㡢〲㌸ㅦ㙡敤〲ㄶㄷ愲戰〱㔸㙢㔴㐵ち㐱㈴㠰㡢㘹㜴〹ち㤱㠱㐸〲戸ㄴ㌵昵ㄱ㠷摢〱愴㈱㉥〴戰づ昶㕥慤ㄳ㥤挸挲捦つ挰晥挵〰散㘷㉡ち㙥ㅥ昰戲晦㄰昶攲〶㜶戹戶㈸㠰ㅢ愱搶㙥㘲㜱㌳ちㅢ㠰㕢㡤慡㤸㡦㈰ㄲ挰〶ㅡ摤㠶㐲ㅣ〱㤱〴㜰㍢㙡敡㈳愶摡〱搴㐳㕣〸攰㉥挶搴㍡搱㠹〵昰㜳〳㤰㉣〶㘰㙦㔳㔱㜰〳愳〹㤱㠶戰ㄷて戲换㘳㡢〲㜸〸㙡敤㘱ㄶ㡦愰戰〱㜸捣愸㡡㘶〴㤱〰ㅥ愷搱ㄳ㈸挴㤱㄰㐹〰㑦愲愶㍥㈲㙣〷戰㄰攲㐲〰捦㌲愶搶㠹㑥戴挰捦つ挰挸㘲〰㜶㌵ㄵ〵昷㔰ㄶ㈱搲㄰昶攲㔵㜶㜹攷愲〰㕥㠳㕡㝢㥤挵ㅢ㈸㙣〰晥㘹㔴挵㘲〴㤱〰摥愲搱摢㈸挴㔲㠸㈴㠰㜷㔰㔳ㅦ㌱挸づ㘰〹挴㠵〰摥㘷㑣慤ㄳ㥤㔸〶㍦㌷〰晤㡡〱攸㙢㉡ち㙥敡ㅣ㡤㐸㐳搸㡢捦搹攵慤㡡〲昸㌷搴摡㤷㉣扥㐲㘱〳昰㡤㔱ㄵ挷㈰㠸〴昰㉤㡤扥㐳㈱㔶㐰㈴〱㝣㡦㥡晡㠸ち㍢㠰㍦㐱㕣〸攰㘷挶搴㍡搱㠹㘳攱攷〶攰户㕦㡢ㅣち晦㙡㉡ち敥㉣慤㐴愴㈱散㐵㔹㈹扡晣㌳捣摣て㠵㍤㔰㙢摤㔹㔴愰戰〱昰ㅡ㔵戱ち㐱㠶㌲㔰てㅡ昵㐴㈱㑥㐴㔵〲攸㠵㥡晡㠸慦搰㠶㜵㌲㜴〲挴㠵〰戶㠲扤㔷敢㐴㈷㜸挷捡つ挰㠷挵〰㝣㘰㉡ち㙥㙥慤㐶㈴〹㘰㍢㜶昹晤愲〰戶㠷㕡摢㠱挵㈰昶慥攳㙣㜰戰㔱ㄵ愷㈰搰㔰捥捥㄰ㅡつ㐵㈱㑥㐳㔵〲ㄸ㠶㥡晡㠸㌷散〰㑥㠵戸㄰挰捥戰昷㙡㥤攸挴改昰㜳〳昰㐲㌱〰捦㥢㡡㠲晢㙢㘷㈲㤲〴攰㘷㤷㥦㉤ち㈰〸戵ㄶ㘲ㄱ㘶敦㍡〰㐴㡤慡㌸ぢ㠱㠶㜲㜶㘲㌴㡡愳㄰㙢㔰㤵〰ㄲ愸愹㡦㜸挴づ攰㙣㠸ぢ〱㡣㠵扤㔷敢㐴㈷捥㠱㥦ㅢ㠰㝢㡡〱搸㘸㉡ち㙥昱㥤㡦㐸ㄲ挰㐴㜶昹慥愲〰㈶㐳慤㑤㘱㌱㤵扤敢〰㌰摤愸㡡ぢ㄰㘸㈸㘷㘷〶㡤㘶愲㄰ㄷ愱㉡〱捣㐲㑤㝤挴捤㜶〰ㄷ㐲㕣〸愰ㄶ昶㕥慤ㄳ㥤㔸ぢ㍦㌷〰㔷ㄷ〳㜰㤵愹㈸戸换㜸㈹㈲㐹〰㜳搹攵㜵㐵〱ㅣ〶戵㔶挷攲㜰昶慥〳㐰摡愸㡡换㄰㘸㈸扥㕡㠶㐶㔹ㄴ攲ち㔴㈵〰ㅤ㌵昵ㄱㄷ摡〱㕣づ㜱㈱㠰㝡搸㝢戵㑥㜴㘲ㅤ晣摣〰晣愵ㄸ㠰㌳㑣㐵挱㡤捥慢ㄱ㐹〲㘸㘱㤷㑦㉢ち愰つ㙡㙤ㄱ㡢挵散㕤〷㠰愵㐶㔵昰㉥攷㔰捥捥㌲ㅡㅤ㠵㐲㕣㡢慡〴戰ㅣ㌵昵ㄱ慢散〰晥ち㜱㈱㠰ㄵ戰昷㙡㥤攸挴㜵昰㜳〳㜰㔴㌱〰换㑣㐵挱扤搶昵㠸㈴〱㥣挴㉥㉦㈹ち㘰㌵搴摡㈹㉣㑥㘵敦㍡〰㥣㙥㔴挵㡤〸㌴㤴戳㜳〶㡤晥㠲㐲摣㡣慡〴㜰㈶㙡敡㈳㥡散〰㙥㠲戸㄰挰㌹戰昷㙡㥤攸挴㉤昰㜳〳㤰㉤〶㈰㘳㉡ち敥昷摥㠶㐸ㄲ挰㈵散㜲慡㈸㠰换愰搶㉥㘷㜱〵㝢搷〱攰㑡愳㉡㙥㐷愰愱㥣㥤慢㘸㜴㌵ち㜱〷慡ㄲ挰㌵愸愹㡦㌸搰づ攰㙦㄰ㄷ〲戸ㅥ昶㕥慤ㄳ㥤戸ㄳ㝥㙥〰㘶ㄶ〳㌰挳㔴ㄴ摣㠱摥㠸㐸ㄲ挰㙤散昲戴愲〰晥〶戵㜶〷㡢㍢搹扢づ〰㜷ㅢ㔵㜱て〲つ攵散㙣愴搱㍤㈸挴㝤愸㑡〰昷愲愶㍥㘲扣ㅤ挰扤㄰ㄷ〲㜸〰昶㕥慤ㄳ㥤戸ㅦ㝥㙥〰攲挵〰挴㑣㐵挱㑤昰〷ㄱ㐹〲㜸㠲㕤㡥ㄴ〵昰ㄴ搴摡搳㉣㥥㐱㘱〳昰㥣㔱ㄵ㥢㄰㘸㈸㘷攷㜹ㅡ扤㠰㐲㍣㡣慡〴戰ㄹ㌵昵ㄱ愳敤〰ㅥ㠲戸㄰挰㉢戰昷㙡㥤攸挴㈳昰㜳〳㌰戴ㄸ㠰㈱愶愲攰㑥晣攳㠸㈴〱扣捤㉥敦㔸ㄴ挰扢㔰㙢敤㉣摥㘳敦㍡㐶挰扦㡣慡㜸〲㠱㠶㜲㜶㍥愰搱㠷㈸挴㔳愸㑡〰ㅦ愱愶㍥㘲㙢㍢㠰㈷㈱㉥〴昰ㄹ散扤㕡㈷㍡昱㌴晣摣〰昴㉣〶愰㠷愹㜰㘶〳㤴㍦㠷㐸㕢㜰ㄷ户〷㍢㥣摢扦㕥㕦挲摢㑥扤㜳㐸挰慥㕥搴摡搶㉣敦㤱昵捡搵㌴捦㙣㙥慢愹㙦㕤搸㤰㕡搶㌷㘷㑥ㅣ㌰㕦㙦挲ㅤ散ㄶ摣挸㜶挸㥡ㄷ㉥搴戳㕡慥戶㜹㔱㑢㐶㥦㔲昳扦㜰㠷ㅢ昳㠷㐵㈷㙦㙥㤷ち㝣晥戳㥢戶〸㈱㌰㑡昰㈹㈹㝦〱〱㥤昷摥㘴ㅡ戸敤㍥戹㥣昴挱戰戲㠳攸㥣晡戶〶扤㐷㑥摥愳㤶搳ㄵ㌹㔰㐴㕡㐰戶㝢㙥捥㝣摣㤳慡改㤵㥢搴㔲㥦㙤愸㙦搲戹㌰晡ㄹ愶搳昵㜹㐸〱搸愷戹戵㥥ㄹ昷扤㜲㜳㕡㔲㑤慤ぢ㜹㌷㌳戳慣㑦㕥㑤摥昶㉣捦㡤慦㙦㙡㐵㌳㜲㈹㜲扡㌲㔷㍢扦㜹〹㝥晣戱愸戱㘹㔲㙡㘱敢晦挴㔲ㄱ㕣㉣昲㈳ㄷ㡤㈸ㄵ愵愵愲愲戴攲㍦㕤㍥㥥敦戰㡥昵㌵㔲㥣〶㘳㥣戶戵搴愷ㄷㄱ㤸㙣㈳㠸戲㡣㠵㕣㠶㈵攵㥢㌱攵扣㙦㘹㕢㠴㡥愴〳昶㌵敦㐷つ慥昷扦慤㕦搴散〰㜳敤㝢㜴愷攷て㈸愶㑥摡㙦㑡㐷㍡捥晦改攷㈹攵㉦㈲昲ㅦ捥㝥攸て攳摥挶㄰㘲㐶〴㐷ㄴ搶㑣㡣〴搶㥣挳搲㥢㤳㌶ㅣ愱扤㍢㈶㈷攲〶㝡捦摣昴㔴㕡㙦挰㝤晦挶㔴㕢㙦愳挲〴っ晣㝣愱搵搴㔵㌷㌷㌶愶㌸攴昸㈳㡣摡㑣慡㐱慦挸㡤㕢搴搶㍣愳扥㐹换愱㤰攳搲ㄴ愵㤶㐲㤴㕡㙡摣愱捦捤㘶㍥㤰㥣㘶慣收㜹愹㤶晡戶昹㡤昵㤹ち㔶㤸戳昳㍦㌱㔶戱昲㤷〱愶晡愸㙤㠹昳㤶扦㜱攳ㅤ㡢扢ち㔹㌲㐴挷挵㡦ㄱ㕤㉡㍣昸㈷晥挳㜴ㄱ㙣㜸攴づ㐵晢〹搱捡昱㠵挰㕣㜹晥㉤㙦挵㐲昲敦ㄵ㤰挸㡤㤳㜸㤹〶昸㙡㍦挳㤴ㄳ晣㤶扤㠲愲搳㕣㠲敥㌰昰㑥㙦㑥㘵㈷愶㌲昸㐱㔵㜷昳攷㔴ㄵ㔸戴摣搴戴昸㤸摤㔱㡤㠴㈱㈴㈲㉤慥捦敡㉤ㄵㄴ搴攲攷㘲㘵捣ぢ昱ㄸ换㄰昷戹扢㤵㤴㤷昷愸㜰㙢㙢㡡㡡㌵摣扣㘷㙥晦㌹摡㤴㠲昸㥦敥ㅢ摦㥢㜳敢昵㜶㐳愹晤㠲㘹敤㔷捥搳慢愸㜲㝥ㅣ〶扦搱攰㜷ㄴ攵晦㠰搲戹㙣昲ㄳ㉤㤰㡥愱挱愸㑣晥㄰㠹㈹㈰ㄵ㐸㤷㤰戹㈳攵㜲㐶㝡搸㜲㍥㍣㐶扡㐷㠵晡㜵㤳愷ㄶ愳㕣捦㝡㡤敤㉢㜳㑢戸㌸㑡㑢换戰愸㍤捥㝣戹㠲㘶ㄱ慣戱㔶㤷挹㈰㘲㄰扡攰㘱摡㘰て慥㉣㠸㕦挷㕦昳扣〴㈹敥㘵晦㡥晦攴挷敢搵㑡㐹挰㉢摥㐴愹㘶摣㐳㠹㤷㑢㑤〳㜲㕣昷㐲㈱晥㠵㉡㜷晦㤸㔴㍢㉢昱㈱㙡摣㘱㤵㜸昸晢慥㍦扡㠱ㄴㅦ挱㠳ㅢ㐹捤挳挰ㅦ㘳㡡摢ㅥ㙢㉣㔶㐰摡昵㔸晣㤴ㅥ昸㙡晣戹愰ㅡ㡢攲㌳㐸搴㙣㘰㜱愹〵捣挵慣昵愰攱攷敥〶㍤㘹搰㡢〶㕦挰㠰ぢ搹搳ㅢ戵づ㜸挸搵㜴㠱攷㠳つ攰㝤㙤ぢ㙡㠳户ㄵ㠳昶㘱搰㕦㘰攰㠴昷ㅢ㘴ㄲ㥥㈶㝦ㅣ㠷㕡㠹㘳㑦㈲戸㥣㈴愸㝥っ挲戹捣〳戵㌵愴㕤㠳㉡㠵㥢〴戵㡤っ㘲㔴〴搳ㄱ㕣㐰つ㠰㡤戶㉤つ㤹慡攰㘲戰ㅤつ〶搲㠰搹ぢㄲ搴昶愸㔹愰昸ㄳ㈸ㄷ㔰㠳㘰〳㔰捣㘰㔰㐱㉢㈹昱㙥㠵㔲摢㤱㐱〷㌳㈸戳つ㥣愰㤸㘲㘰㠰攲㙥㔸㝥㥣愰㤸㠰㈰㐱つ㘵㄰㘶㈲攴㠱ㅡづ㘹搷愰㤸戱㠰㍦晣摣㡤㐱㌰㈱扦㑣㕢㔰㕤戶㡤愸㥤㘰愳敤㑣㐳愶㌴戸ㄸ散㐲㠳㕤㘹挰㉣〷〹㙡㈴㙡ㄶ㈸晥㕣换〵搴㘸搸〰搴㡥戶愰戶ㄱ戵ㅢ㠳㔶㌱㈸戳ㄲ㥣愰㤸㡡搰〵㈸㈶㉡㐸㔰㝥〶㘱挶㐲ㅥ愸㈰愴㕤㠳㘲㘶〳晥㜰愹㤳㐱ㄴ㈸愶㌷戸㜰〸挳㐶㡢搰㤰愹て㉥〶㔱ㅡ挴㘸挰㙣〸〹㉡㡥㥡〵㡡㍦㉤㜳〱㌵〶㌶〰挵㡣〸ㄵ搴〶㙡て〶摤㤳㐱㤹扤攰〴㤵㠴㑣㠲昲㡣㠵挹ㅦ摥㙥㡤㠳㥢㠴户ㄷ〳㡦㐷㉤て㕥ㄲ搲慥攱㌱㉢〲㝦㐸㤹㘰㄰〵㡦愹ㄱ㙡㌶㙣愳㙣㍣㙣戴㙡ㅡ㌲㙤挲挵愰㠶〶ㄳ㘸挰㑣ち〹㙦㈲㙡ㄶ㍣晥㌴捥〵摥㘴搸〰ㅥ戳㈹㔴㔰ㅢ扣㈹っ㍡㤵㐱㤹昹攰㠴挷㜴〷㘳㤴ㄵ摤㙥㌱ㄹ㐲㠲㥡捥㈰捣㡡挸〳㌵ㄳ搲慥㐱㌱㝢〲㝦昸㕤ㅤ㠳㈸㔰㑣愱㔰㕤戶㠱摡〷㌶摡扥㌴㘴㝡㠵㡢挱㙣ㅡ搴搲㠰ㄹㄷㄲ搴ㅣ搴㉣㔰晣ㄵ㥦ぢ愸晤㘱〳㔰㈹㕢㔰ㅢ愸〳ㄸ昴㐰〶㘵㠶㠴ㄳㄴ搳㈲扡〰挵愴〹〹敡㘰〶㘱昶㐴ㅥ愸戹㤰㜶つ㡡㔹ㄶ昸挳㡦昰ㄸ㐴㠱㘲慡㠵ぢ㠷挳㘰愳搵搱㤰㘹ㄸ㉥〶㠷搳㈰㐵〳㘶㘶㐸㔰㘹搴㉣㔰晣挱愱ぢ愸㉣㙣〰㡡搹ㄹ㉡愸つ㤴捥愰㌹〶㍤ㄶ〶㑥㔰挷㐳搶〵㈸㈶㔷㐸㔰昳ㄹ㠴㔹ㄶ㜹愰㡥㠰戴㙢㔰捣挶挰ㅦ㝥戴挷㈰ちㄴ㔳㌲㔴㤷㙤㈳慡〱㌶㕡㈳つ㤹慥攱㘲搰㐴㠳㘶ㅡ㌰㠳㐳㠲㕡㠸㥡〵㡡扦㡤㜴〱搵〲ㅢ㠰㘲ㄶ㠷ち㙡〳搵捡愰㝣㙣㠲㘰挶㠵ㄳㄴ搳㉣っ㔰㐵昷㠴㑣挲㤰愰ㄶ㌳〸戳㌱昲㐰㉤㠵戴㙢㔰捣摡挰ㅦ慥搱㌳㠸〲挵搴つ搵㘵ㅢ愸愳㘰愳㉤愷㈱搳㍡㕣っ㡥愶挱㌱㌴戸ㄴ〶ㄲ搴㥦㔰戳㐰昱㠷㥣㉥愰㡥㠵つ㐰㌱摢㐳〵戵㠱㍡㡥㐱㡦㘷㔰㘶㘶㌸㐱㌱ㅤ挳〰挵つ扣晣〴㔱摡捥搲〵㤳㌵㈴愸㔵っ挲慣㡤㍣㔰㈷㐲摡㌵㈸㘶㜷攰て㍦て㘴㄰㑣挸㉦㔳㍣㔴㤷㙤愰㑥㠲㡤㜶㌲つ㤹晥攱㘲戰㥡〶愷搰㠰ㄹ㈱ㄲ搴愹愸㔹愰昸愳㔳ㄷ㔰愷挳〶愰㤸ㄵ愲㠲摡㐰㥤挱愰㝦㘱㔰㘶㜰㌸㐱㌱㙤愳ぢ㔰㑣敡㤰愰捥㘲㄰㘶㜷攴㠱㕡〳㘹搷愰㤸〵㠲㍦晣㤶㤰㐱ㄴ㈸愶㠲愸㉥摢㐰㥤ぢㅢ敤㍣ㅡ㌲㑤挴挵攰㝣ㅡ㕣㐰〳㘶㡥㐸㔰ㄷ愲㘶㠱攲敦㘳㕤㐰慤㠵つ㐰㌱㝢㐴〵戵㠱扡㤸㐱㉦㘱㔰㘶㝡㌸㐱㌱扤愳㡢㔵㡦挹ㅦㄲ搴㘵っ挲㉣㤰㍣㔰㔷㐰摡㌵㈸㘶㡢攰て㍦㍣㘴㄰〵敡㉤㑣愹㉥摢㐰㕤〹ㅢ敤㉡ㅡ扥敤㙥㜰㌵つ慥愱挱㍢㌰㤰愰晥㡡㥡〵㡡㍦散㜵〱㜵ㅤ㙣〰㡡㔹㈶慡㔵摢搱晡昵っ㝡〳㠳㌲㈳挴〹㡡㘹㈰㕤㡣㈸㈶㠹㐸㔰㌷㌲〸戳㐵昲㐰摤っ㘹搷愰㤸㔵㠲㍦晣㑣㤱㐱ㄴ㈸愶㤶愸㉥摢㐰摤ちㅢ㙤〳つ㤹㜶攲㘲㜰ㅢつ㙥愷〱㌳㔱㈴愸扦愱㘶㠱攲慦㤰㕤㐰摤〹ㅢ㠰㘲㌶㡡ち㙡ㅢ㔱㜷㌱攸摤っ㕡㠶扥㌸㐱㌱㕤挴〰㔵昴㌸㡡挹㈴ㄲ搴㍤っ挲慣㤲㍣㔰昷㐱摡㌵㈸㘶㥦愰㝦昸㠹㈳㠳㈸㔰㑣㐱㔱㕤挶愴㍡㔱晥㍢㙣戴〷㘸挸昴ㄴㄷ㠳〷㘹戰㠹〶捣㔸㤱愰ㅥ㐲捤〲挵ㅦ㑣扢㠰㝡〴㌶〰挵慣ㄵㄵ搴〶敡㔱〶㝤㡣㐱㤹㘱攲〴挵戴㤲㉥㐰㌱改㐴㠲㝡㠲㐱㤸㝤㤲〷敡㈹㐸扢〶挵㉣ㄵ〹敡㘹〶㔱愰㠶㐰慡扡㡣㐹〵敡ㄹ搸㘸捦搲㤰㘹㉣㉥〶捦搱攰㜹ㅡ㌰戳㐵㠲㝡〱㌵ぢㄴ㝦摢敤〲敡㐵搸〰ㄴ戳㕢㔴㔰ㅢ愸㤷ㄸ昴㘵〶㘵㈶㡡ㄳㄴ搳㑦扡㔸昵㤸㥣㈲㐱扤捡㈰捣㔲挹〳昵ㅡ愴㕤㠳㡡挲㑤㠲㝡㥤㐱ㄴ㈸愶戴愸㉥㘳㔲㠱㝡〳㌶摡㥢㌴㡣扢ㅢ晣㤳〶㙦搱㠰ㄹ㌰ㄲ搴摢愸㔹愰昸㌳㜴ㄷ㔰敦挲〶愰㤸〵愳㕡戵㠱㙡㘷搰昷ㄸ㤴ㄹ㉢㑥㔰㑣㔳改〲ㄴ㤳㔸㈴愸㝦㌱〸戳㔹昲㐰㝤〸㘹搷愰㤸昵㈲㐱㝤挴㈰ちㄴ㔳㕦㔴㤷㌱愹㐰㝤っㅢ敤ㄳㅡ㌲㉤挶挵攰㔳ㅡ㝣㐶〳㘶捡㐸㔰㥦愳㘶㠱攲㉦收㕤㐰晤ㅢ㌶〰挵㙣ㄹㄵ搴〶敡㑢〶晤㡡㐱㤹搹攲〴挵㜴㤶㉥㔶㍤㈶扢㐸㔰摦㌰挸攱愸攵㠱晡づ搲慥㐱㌱㍢㐶㠲晡㥥㐱ㄴ㈸愶挸愸㉥㘳㔲㠱晡〱㌶摡㡦㌴捣扡ㅢ晣㐴㠳㥦㘹愰挳㐰㠲晡〵㌵ぢㄴ㝦摣敦〲敡㌷搸〰ㄴ戳㙡㔴慢㌶㔰扦㌳㘸〹㉥搵ぢ㘶挰㌸㐱㌱敤愵ぢ㔰㑣㡡㤱愰㜰㌵户㐴㉣㐶㉤てㄴ㝥㈶晢〷㐰㉤㠵㥢〴㔵捥㈰ちㄴ㔳㘹㔴㤷㌱愹㐰㜹㘰愳㜵愷㈱搳㙣㕣っ㉡㘸挰㈷慤〹㘶摥㐸㔰㕥搴㉣㔰㝣づ㠱ぢ愸㥥戰〱㈸㘶摦愸愰㌶㔰扤ㄸ戴㌷㠳㌲㔳挶〹㡡改㌱〶愸愲愷㌰㑣㥥㤱愰㝣っ挲㉣㥡㍣㔰㝤㈰敤㝡㐴㌱摢㐶㠲敡换㈰ちㄴ㔳㙥㔴㤷㌱愹㐰昵㠳㡤搶㥦㠶㑣挷㜱㌱搸㥡〶摢搰㠰ㄹ㍡ㄲ搴〰搴㉣㔰㝣㘶㠲ぢ愸敤㘰〳㔰捣搲㔱㐱㙤愰〶㌲攸昶っ捡㡣ㅡ㈷愸换㈰敢㘲ㅢ㜵㌹㑣㈴愸㐱っ挲㙣㥢㍣㔰㠳㈱敤ㅡㄴ戳㜲㈴愸㈱っ愲㐰㕤〵愹敡㌲㈶ㄵ愸愱戰搱㠶搱㤰㘹㍢㉥〶挳㘹㌰㠲〶捣攴㤱愰㜶㐲捤〲挵愷㍤戸㠰摡〵㌶〰挵㙣ㅥㄵ搴㜶挰戹㉢㠳㡥㘴㔰㘶摥㌸㐱晤つ戲㉥㐰㌱ㄹ㐷㠲ㅡ捤㈰㜷愲㤶〷慡ち搲慥㐱㌱㝢㐷㠲摡㥤㐱ㄴ㈸愶昰愸㉥㘳㔲㠱昲挳㐶ぢ搰㤰改㍤㉥〶㐱ㅡ㠴㘸挰㡣ㅦ〹㉡㡣㥡〵㡡て愶㜰〱ㄵ㠵つ㐰㍤㘰ぢ㙡ㅢ㔱㌱〶㡤㌳㈸㌳㜴㥣愰㤸㤶搳挵㌶㡡㐹㍢ㄲ搴ㄸ〶㘱昶㑥ㅥ愸㍤㈱敤ㅡㄴ戳㝣㈴愸戱っ愲㐰㌱搵挷㠵挳㕥戰搱昶愶㈱搳㠰㕣っ㤲㌴ㄸ㐷〳㘶〶㐹㔰攳㔱戳㐰昱㈹ㅡ㉥愰㙡㘰〳㔰捣づ㔲㐱㙤愰㈶㌰攸㐴〶㝤ㅢ〶㑥㔰㑣摦改㘲㐴㌱戹㐷㠲㥡捣㈰捣昲挹〳㌵ㄵ搲慥㐱㌱ㅢ㐸㠲㥡挶㈰ちㄴ㔳㠲㔴㤷㌱愹㐶搴㜴搸㘸㌳㘸挸㜴㈱ㄷ㠳㤹㌴㤸㐵〳㘶㄰㐹㔰晢愰㘶㠱攲ㄳ㍦㕣㐰捤㠶つ㐰㌱㡢㐸〵戵㠱慡㘵搰㌹っ捡㥣〳搹搹晤㔸㌳㍢㕢捥晢挶捥摢愱〵户慡㘵ぢ㌹摥戴慥㙤㕢搶㠰㐴〱㑥昲昶愸㌱挵ㅢ扤㕥㈹挳㑤摢收ㄶ摣㜸㉡㜳㍥扣挰昲㝤ㄶつ昷攸攷㜸㌰㠴㜴愳㠶昷挴换慦晢戹昰攱〷㤶㍦㍢摥昱㉢㜱晡昰攳㌹〰㕤散㌷愳㍥搳搲摣摡㥣㙢ㅢ㕣㡢㈴㤸挱㝣搰㐶慥愴挴㍦慥晣慦㠸攸摡㈶㘷慣慣㠹㑦㤳㕣捣ㅦ㥥㝢ㄷ㌴㌵㉦㘹㤲扤㈹㙦攵昳㐶㈴慦敥摤搹㡣㤷敤昰㌳っ昰㝣扣㝦㑥㘷敤㈰㤴扤扡昹㜸〳ㅡ㝦㈵㥥㠳㔱ㅦ㔱㍤扥㝡㜶㕤㈲㤸㑢挷㜴㝦㍡㥥㡢㘴挲㠱㔴㍣㡤攷昲挵㠳㠱㜴㌶愱㘷昱挰愶㥣攷㄰换ㄴ㡦ㄱ㑡攸㜸戸㔳㌰ㅢ㑢攳㔱㑦㤹㔴挰㥦挹愴〳㌹㍣愹㉦㥢㠹㘷戲㍥摥摡㘶㜸㙤㉥㝣戴㐳㔱昸㜸㐷㕢㡡づ愳愸㡥㈲摥摦捥户㉡㉦挵㐱捦ㅦ扤敤㡣㄰㈵㈲㉤㌲㈲㉢昴戲敥摤挵〸挷㤳㌴ち㙥㔷㕢㡦㈲昰㜸㜸户扡晣ㄲ㘰晥㘳㑥昹㑢㤱捥㍣㜴搳㌲㥣㤵㉣ち慦慦ㅢ〴散㤰㐷㐷搹扢㝡㝣㥤㉤敢挶㤳㠳慣㈷㘴昲㜶㍣㥥㌰摡敡㤹〷挹㔶㤰攴㍦㌱搴㌳ㅦ攲㍥㄰攳昷昵敡ㄷ昷ㅣ戶扥㌲㌳扡㌶㠴捤づ㘵戱〰愶㕡㍢愶㠴〷㑡戹攰ㅢ㈱攲㠴晣㔶㐰捡㤵㐵㥣㠵戹攴㄰㠵〲扦ㅡ㠵〹㠷㤸昸ぢ㈴ㅣ㘶昹挳㐴㔳敤ㅣ〹㍢っㄳ㉦敡㕣㐲㥥ㄶ搴㡤㘱ㄲ㑤㐷挲愹〴ㅥ㌱㤵㡡挶挳戹㙣㌶慤㠷昱㠰ㅤ㍣㈹㌱ㄶ捣攵〲㝡搸搳㙡㤹㐶㜲晥㤰㥥搰昵㘸㈸㠲挷敡㘵㈲愹㐰㌴ㅢ捥攸㜸㉥ㄶㅥ扦㤷㑤㠴㝣㍤捣昰㕡ㅢ㝣戴㐵㈸㝣㍤㤵㘸㌱㐵㑢㈸敡愵㐴㤶㤵昰㔱㠴慦㌸ㄱ戳挰挵㠸㘹㕣ㄳ愶换搱㈸扣扥慤㈰挰㐴㠹挶挵愱㤱扦㐶攴ㅡ〱晢晡㈸攵㉥戴搸㤵挵㑡㉡摢㌱㈵晡㐱㈹㘹㥥〰ㄱ㈷㔰挷ㅤ㕥㤴㤲收㔱㘸慣㤰收㔲㐸ぢ㘹㙥〳㈷〴挱㌵㔸㤴愰㌹〰㜵㐹㜳㌵敡〶捤㜸㉡㤶挸㘴〳戱㜰㌰ㄳづ敢㝡㌰ㄱ㐸㈵㜲挱㜰摡㥦㐹攸愹㜰㈶散㌹挵㌲つ昹戳㌰㡡㠵㜴㍣慡㌳㥣昱㐷㔳晥㜴㌶攳昷㐷㐳搹㤴㍦㄰挸攵㝣摢㥡攱戵㔳攱愳㥤㠶挲户㥤ㄲ㜵搰ㅣ愸㐴㤶㤵ㄸ㐴ㄱ扥愲挹㑥昳㙣㐶㔹㠳挲敢摢ㄱ㑡㑣ㄸ昸っ㥡㤲㉢㤱晡〶㉢㘵㍢㉤晣㉣㜶㘷戱ㄶ㑡㌱㤴㘱㔹扢㤸㌵㑣挸敦㜰㐸㈵捤戴㉢捤挳㕤㘹㡥㔰敤㕣㡥㔰愰戹ㄳ敡㤲收ㄵ愸㥢㌴愳㜸㔴㙡㈴㤵搲㐳改㜴㌸愴㘷搳㝥㍤ㅥ挵ㄳ㤱晤攱㙣っ捦攳ち㜸搶㔹愶㌹㍣㠶㌱ㅣ捡攸愹㜴㍡ㄷづ㘴搲㜱㝦㌶㥤づ挴㐲戹ㄸ挶㘹㌴ㅢ昴昱㔶㍢挳㙢㔷挲㐷扢ち㠵㙦ㄷ㈵敡搸㠴敤慡㐴㤶㤵ㄸ㑤ㄱ扥㘲㝦㍢捤敢ㄹ攵〶ㄴ㕥摦㙥㔰㘲挲㝤㙣㔶㈹㘵㤴ㄶ㌱ㄶㅢ攸摡㡥㈹攱㘷㔸㡡㙥㠷挸愲ㄹ㠴㔴搲㥣敡㑡㜳戲㉢㑤摥㐹㤷㥤戸ぢ㈵㘸㠶㔱㤷㌴敦㐶摤愰ㄹ㠹〴戲挱㜸づ㔸愲戹㜰㉡㤸㡢挷㈳搹㙣㌸ㅥ换愴㘳㠱㌴ㅥ㈱敡搹㘸㤹愶昱㐸㐳㝦㍡ㄳ㡤挵晣㜸㉣ㄸ㥦㉣㥡挰㡥㈳愰愷㌲㤱㤸摦ㅦ昱晢㜸㍦㕥搲扣〷㍥摡扤㈸㝣㔱㈵敡愰ㄹ㔳㈲ㅡ㘸㌴ㄵ㘳㈸挲㔷散㘵愷戹㠹晡㠷㔰㜸㝤㝢㐰㠹〹㜷㥡㝢㉡攵㔸㕡散挵攲㐹扡戶㘳㑡散挵戰ㄴ㍤つ㤱㐵㌳〹愹愴ㄹ㜴愵改㜷愵㌹㑥戵昳㍣㐲㠱收㜸搴㈵捤ㄷ㔰㌷㘸〶㈲㈹㍣ㄸ㉦〵㙥晥〴ㅥ〳㤸〲捣㐴ㄴ捦敢㑥㘴ㄲ戱㕣㌰ㄵ昳㙣戶㑣㌳昱㔸㉡愷攳㌱挳㜱慣昰〱㙣ㄲ㌲愹㜸㈰㠱挷㈶愷㈲戱㑣㉥㤶昲㔵㥢攱戵ㄷ攱愳扤㠴挲㔷愳㐴㉦㔳昴ち㐵ㄳ㤴挸戲ㄲ㤳㈹挲㔷散㘴愷昹㍡㕤摥㐰攱昵㑤㠱ㄲㄳ敥㌴愷㉡㘵つ㉤㈶戰㘸愷㙢㍢愶挴㜴㠶愵攸㝤㠸㉣㥡㌳㈱㤵㌴户㜳愵㌹挰㤵㈶敦扦换㑥㝣㠴ㄲ㌴昷㐱㕤搲晣ㄸ㜵㤳㘶㌶愲愷㘳改慣㥦慢㜱摡ㅦ㑢愷昴㕣㍡ㅡ㡡晡㌳搸ㅢ攱㈱搳㥥㑦㉣搳㜰㈴ㄷ㑦愴挲㝥㙣ぢ昰㘸㐰㍣慦㉦㥣搵㘳攱㑣㐸捦〵㌳搸捣㠶㝣晢㥡攱戵㑦攱愳㝤㠶挲㌷㕢㠹㍡戶㥢扣㤵㉦㐷㌰つ愴愹搸㥦㈲㝣㐵㙦㍢捤慦愹晦〶㠵搷㜷〰㤴㤸㜰愷㜹愰㔲㑥愳挵㜴ㄶ㍦搳戵ㅤ㔳攲㘰㠶愵攸㔷㠸㉣㥡㜳㈱㤵㌴㑢㕤㘹㤶戸搲㍣㔴戵㈳捡㈵捤挳㔰㤷㌴㑢㔱㌷㘸〶挳戹ㄸ㥥㔳㥡昵攳㤹愱㘱㍤㠶㥤㔲㈸ㄷ捥〴搳㝡づ㑦㔰捣㐶㠲㥥㙥㤶㘹〸㕢〲㝦〶㐷㠶㘹㍣摤搴敦昷㘳敦ㄵ挵㕥㉢㠱〱捤愳扦㤰慦捥っ慦㤵挱㐷㉢㐷攱㍢㕣㠹㍡㘸愶㤴㠸〶搲㔴㘴㈹挲㔷㝣昷㤳㙤㥦摥㠳晡㥥㈸扣㍥ㅤ捡愲㌴㜳㑡㌹㥢搴㙡㔹昴愵㙢㍢㘹捥㘷㔸㡡晡㐳㘴搱㍣〲㔲㐹昳㘳㌴㔸戸㑦晦㄰搲挲㝤晡〲搵捥戶〸㠵戱搹㠰扡愴戹ㅤ敡〶捤㜸〶㜴戰搹㡢改㝣搰慡㍦㄰捦愴戳㤹戴㍦愱攷㘲愱㘰㌶㥥昱っ戴㑣戱㘳挲ㅥ㉡㤱挵㘶㈱ㄲ㡥昸戳㠹ㅣㅥ晦换愷㤷愶㌳㌸愴ち攵㝣㡤㘶㜸㙤㝢昸㘸㍢愰昰㌵㈹㔱〷㑤㈶〵挸戱㘹㔹㠹ㄶ㡡昰ㄵ晦戴搳ㅣ挶㈸挳㔱㜸㝤扣昱㕦㤴㘶㥢㔲ㅥ㐴㙡㝣㤸㠴㌶㡡慥敤愴戹㤸㘱㈹摡つ㈲㡢收㔲㐸㈵捤ㄷ㕣㘹㍥攷㑡㜳㤹㙡㈷㠰㔰愰㜹ㄴ敡㤲㘶㄰㜵㠳㘶㍡愴〷攳㜸扥㕦㌶ㄶ㑤㠷㌳戱㘰㕣㡦攷㜸〰ㄴ㐹愴㘳愱㤴㍦收〹㔹愶搸摦㘳搷㥦挲㜳㈹㜱㕡ㄲ㡣挴搲㠱戸㥥捥〴㜸㝡㤲〸㘵攲〱摦㜲㌳扣ㄶ㠶㡦ㄶ㐱攱㍢㕡㠹㍡昶㐲挷㈸ㄱつ愴愹㌸㤶㈲㝣挵㈳㜶㥡㝢㔰扦㈷ち慦敦㌸㈸㡢搲㍣㕥㈹て㈷戵ㄴ㡢㙡扡戶㘳㑡慣㘲㔸㡡㈶㐰㘴搱㍣ㄱ㔲㐹昳㙥㔷㥡㜷扡搲㘴㑥㠰散挴ㄴ㠴〲捤㤳㔰㤷㌴愷愲㙥搰挴昶㌲ㅤ挴㐱㈳昶敢愱㌰㜶搷㠹㤸ㅥち愷昵㑣㈶㤷挵㌱㘴㈶敢㤹㘶㤹㠲㜴〰て昹挴昳戸戱愶攳㠱晥㘹㡣攳〴㡥慦昴㐴ㄶ㑦㈶捦〴㝤㈷㥢攱戵改昰搱㘶愰昰慤㔶愲㡥扤搰㈹㑡㐴〳㘹㉡㑥愷〸㕦㜱愳㥤㘶㉤昵㜳㔰㜸㝤㑣㈱㈸㑡昳㉦㑡㌹㡦搴收戳㌸㠴慥敤愴㜹ㄶ挳㔲㜴㈸㐴ㄶ捤㌵㤰㑡㥡㔷戸搲扣捣㤵㈶ㄳ〷㘴㈷㔲〸〵㥡攷愲㉥㘹愶㔱㌷㘸攲ㄱ昱㤹㘸㈴㤴换愵戰〱捣㈴昰攸㜰ㅣ㡣㈷ㄲ愹㐰㈴㥢挶㔱㔲挸㤳戱㑣挳愹ㄴ㥥㤶ㅡ〹敡㌸㜲て愷戱㠹㡤攳〴㍢ㄱ挷㈳㌳愳㍡㥥㠷ㅥ昱㥤㘷㠶搷戲昰搱㜴ㄴ扥昳㤵愸㠳收〵㑡㐴〳㘹㉡搶㔲㠴慦㌸搷㑥㜳〱昵つ㈸扣㍥收ㄹㄴ愵㜹㠹㔲昲愷㈵昲㠹摦㕡㉢㕤摢㐹昳㌲㠶愵㝣ㄱ㐴㥣㐰ㅤ搷㝤㔱㑡㥡慢㕤㘹㥥攴㑡㜳ㅤ㥣㘴㈷㤶㈱ㄴ㘸㕥㠹扡愴㜹ㄴ敡〶捤㘰㈲挵㈷㘶〳㑣㑣て挷挳㝡ち㑦㜰挶挶㌳㈵㕦ㄶ㠱〷㑡㝢㤶㕢愶㠹㐸㌶㤵つ攳㈰㈹㤰挸㠴昵㘰㉣ㄵ㑣㘵昵㐰㌶㥢㐹攵㌲㠹㕣㌸收扢捡っ慦ㅤつㅦ敤ㄸㄴ扥慢㤵愸㘳㑤㘷愲〲㍢㈱つ愴愹戸㡥㈲㝣挵㥦散㌴㔷㌲捡㉡ㄴ㕥摦昵㔰捡ㄹ攱愹愴昳㕣攸〶愵㙣㘷搴挵㉣ㄶ戱㌸ㄵ慥攲㐶㠶㘵敤㌴搶㌰㈱扦㌷㐳㉡㘹戶戸搲㕣攸㑡昳ㄶ搵捥㤹〸〵㥡户愲㉥㘹㥥㠵扡戹愶〷㜱㘶攳捦愶昴〰捥搰ㄳ〹㍤㠱愷昹愷愳挱㐸㠶敢㝡㈲㥤昵㥣㙤㤹昲㈰㍦㤲捥挶㌰㐲㜹㉥ㄴ㐹㘵戰㥡〷愳㜸㈳㐳〰㘷昶戹㤴㡦㠹っ㤲搳ㅡ昸㘸攷愰昰摤愶㐴ㅤ㘳㤳搹っ昹㔶攲㑥㡡昰ㄵ㌹㍢捤㡢ㄸ㘵㉤ち慦敦㉥㈸㡢㡥捤扢㤵㤲㑦〴㤱㑦㘸搷搶搱戵㥤散敥㘱㔸捡慦㠲挸愲㜹ㅦ愴㤲收挱慥㌴て㜴愵㜹扦㙡攷㕡㠴〲捤扦愳㉥㘹㕥㠷扡㐱㌳㠶ㄷ㝥挴挳㤹㜸㈸ㄷ捡㠶㜳㝡㉣㠵换ㄸ㈹㥣㤰晢愳㜸㕣㝦㌴ㄸ昳㕣㙦㤹攲㉡㔸ㅣ㈷攴愱㐴ㄶて㜸捦愶搳愹㌴㑥㈷㈳㌰㡥〴〲昱㤴ㅥ昵㍤㘰㠶搷㙥㠰㡦戶ㅥ㠵敦㐱㈵敡搸愷㙦㔲㈲ㅡ㐸㔳昱〸㐵昸㡡㤹㜶㥡ㅢ愸扦つ㠵搷挷戴㠶愲㌴ㅦ㔳捡㤵愴戶㡡挵㐶扡戶㤳收ㄳ㔰㑡㥡昷㐲㘴搱㝣ち㔲㐹㜳扣㉢捤愴㉢捤愷攱㈴㍢昱〰㐲㠱收㌳愸㑢㥡て愲㙥搰捣攰㍣㌲㠴昳昳㐸ㄴ㔷㌳㜰捣㥥挶㐹㘶㌰㠵㤵㍥㤰㡥攵㜰ㄴ敡搹㘴㤹㈶㈲㤱㙣っ㈷㐴㠱㘰ㅡ㠷愶戸㐴ㄹ挴㐵㤲㠸㍦慥敢㔹㕤捦愴愲㍥愶㐴挸㔱昷㄰㝣戴㠷㔱昸㥥㔳愲づ㥡捦㉢㤱㘵㈵㕥愴〸㕦ㄱ戵搳㝣㤲㔱㥥㐲攱昵㌱昷愱㈸捤㤷㤵㜲㌵㐱㥥挲㘲㌳㕤摢㐹昳㔵㠶愵攸㈵㠸㉣㥡慦㐱㉡㘹㡥㜴愵戹㡢㉢捤搷㔵㍢晦㐰㈸搰㝣〳㜵㐹昳㌵搴つ㥡搸慢㘴㐲搱㠸㍦㤱㑥㘷㌰㐴昱㕥㠳㐰㈶捡户ㅣ攰㠲㔲㌶敢て㜹㕥户㑣ㄳ㘹㝦ㄶㄷ㍤晣愱㔸っ愷㑤㤹㜸㉡㠷㡢㜸㜸〳ぢ㥥捣㡦㘷户愷ㄲ㍥收㑤㐸㥡㙦挰㐷㝢ㄳ㠵敦㥦㑡搴戱愶扦愵㐴㌴搰㘸㉡摥愵〸㕦㌱挸㑥戳㥤晡昷㔰㜸㝤敤㔰ㄶ愵昹㥥㔲昲挱㈷昲㡤〰摡㈷㜴㙤㈷捤㝦㌱㉣攵㥦戱㈱㑡昸晤㄰㔲㐹戳㡦㉢㑤㥦㉢捤㡦㔴㍢㕦㈲ㄴ㘸㝥㡣扡愴昹ㄵ敡〶㑤㕥慥挴戳攳㔳愹㌴ㅥ㘴㥦挳挱て㉥ち攱㐱昲ㄸ愲㘱㝦㍡ㄶつ㝢扥戶㑣㜳㜸㐹〸昷昵㌸㔵捡攲ㅤ㌹㝣散㍡㡥㤹㜴扣㘵㈰㠸㉢收晥㡣敦ㄳ㌳扣昶つ㝣戴㙦㔱昸㍥㔵愲づ㥡㥦㈹㤱㘵㈵晥㑤ㄱ扥挲㘳愷昹㌳愳晣㠲挲敢晢ㄲ捡愲㌴扦㔲㑡㍥㐵㐵扥攱㐰敢㠶㕢㉣〶捤㙦ㄸ㤶昲㜲㠸㉣㥡摦㐱㉡㘹晥昴愳摢戹搰て㤰ㄶ㥥ぢ㝤慦摡攱ㅢ搳㐰昳〷搴㈵㑤㉦敡收搸捣㠵戱㍥㐷ㄲ戹ㄴ㕥慥愲攷ㄲ愹っ㉥ㄲ㠵㜱㠵ㄳ㠳ㄵ㠷㐱〱㑦て换㤴搷㌲戳戸挲ㄴ昳攷戲攱㘸㌶㤱㡡昹㌳㤱㈸搶昶㕣〸挷㔴愱㡣敦㐷㌳扣搶ㄳ㍥㕡㉦ㄴ扥㥦㤴愸㘳㑤晦㔹㠹㉣㉢昱ㅢ㐵昸㡡捦㌱ㅢ搶搵攲扥㡣搲て㠵搷昷㍢㤴㐵㘹㔲㈳㤵㤷㤲摡㘵㉣〶搲戵ㅤ㔳㐲愶㔶㔰戴〳㐴ㄶ捤㌲搸㑢㥡敦扡搲㝣摢㤵㘶戹㙡㘷〸㐲㠱愶〷㜵㐹㜳㈸敡〶捤㔴搶ㅦ挴ぢ㕡挲扡㍦づ慥㜸㥤〵㜶搱㤱㘸㌰愸挷戱㝦㐹〷㈲㥥㘱㤶㘹㈰ㅥつ㘷愲戸㉣慦攳摡㐷㉥ㄵ挶攵攴っ㉥㈳昹㜱㙥挴昷扣㐴㝤㑣搳㤰㙢晡㜰昸㘸㈳㔰昸㉡㤴愸㠳㈶㜳㌵愴ㄵつ㌴㥡㡡㥥ㄴ㤱收换㜶㥡愳愸ㅦ㡤挲敢敢〵〳晣戹㕦昵㘰㥥㠶㔴㕥㑤ぢ㍥㥢㐵ぢ搱㔵搲㤴昹ㄷㄴ㐵㈰戲㘸昶㠱扤愴昹㠴㉢捤挷㕣㘹昶㔵敤㈴㄰ち㌴晢愱㉥㘹㡥㐱㕤㡤㑤ㅣ收攰攸ㅢ攷攵挱㌰摥㑢ㄱて攳摣㍢㡡㤳昰㌴慥ㄴ愵㐳㈱捦ㅥ㤶㈹㉥㌵㈵㠲搸㜰攲摤〶㝡ㄸ搷㐶㔲戹〴摥㉤㠳㐱㡣㠳㠰㘸㈲㥣昶昵㌷挳㙢㝢挲㐷ㅢ㡢挲户戵ㄲ㜵ㅣ㙦㙥愳㐴㌴㤰愶㠲ㄹㅢ㤲收㝤㜶㥡搵搴搷愰昰晡〶挲〰㝦敥㌴户㔷㑡㍥㉣㐶扥㔲㐳㥢㐶㔷㐹㜳㄰㤴㜲㑤㥦〱ㄱ㈷戰搰㑡挴㘰㐸㈵捤㕢㕤㘹摥散㑡㤳愹ㅡ昸挳㉦㕥㄰ち㌴㤹㤶㈱㘹捥㐶摤愰ㄹ昷攳㤸ㅣ㝢ㅤ㥣㔴㘲㉦ㄴ挸愵㜹戴㠳㤵ㄸ挳㌲㥣挹愴㌲㥥㕡换㌴ㅢ搴昱愶愵ㅣ㜶㔰〹ㅣ㑣昹㈳㜱㙣㕤㈳㔱㙣ㄹ晣搹㜸㈰ㄷ㡢晡㠶㤹攱戵㌹昰搱昶㐳攱ㅢ慥㐴ㅤ摢捤ㄱ㑡㘴㔹㠹㕤㈸攲搸扣摡㑥昳㄰㐶㤹㡢挲敢㘳㘶〷晥摣敦㘴㌰攳㐳㉡㠹㑦扥㌱挴㜸㜷㐸ㄶ慥㘲㌴㌴㤲愶捥ㅡっ攴㤷㤹ㅣ㤲收㠵慥㌴捦㜷愵挹㝣づ搹㑥㍤㐲㠱㈶㜳㌷㈴捤㈳㔰㌷㘸㘲昵挶晢捦攲戱ㅣ㉥づ攳㉤㐱㜸戱㐶㌸愰㠷昸㌲戶㜸㄰敢㝢摡戳挰㌲㑤改戸㡢㤱挵ぢ㑦挲ㄸ㥢戸㈳ㄴ捦攰㤵㘶㌱㕣愰挷慤戹㄰慥㜴晡㤸ㄵ㈲搷攱〶昸㘸㡤㈸㝣㐱㈵敡愰ㄹ㔲㈲换㑡㐴㈹㈲捤搳敤㌴㕢ㄹ愵つ㠵搷ㄷ㠳〱晥摣挷㈶搳㐲愴㤲㡦戱㤱㙦㐰搱㤶搳㤵㜰㠵㑣昷愰晣ㄸ㠸㉣㥡㝢挲㕥搲㍣摥㤵收戱慥㌴挷慡㜶㡥㐳㈸搰摣ぢ㜵㐹昳㜸搴つ㥡㜸ㅤっ慦ㄶ㘳㔷㠴敢挳㌸愰㑣挵戲㕣攳㐳昱〰㙥㑦挶㌳㝥捦㑡换㌴㥥㡡挴搳㌸㑤て〶戱慦昷㠷晣㠹㉣愶㜰ㄳ㈳㥡挳㙤戶㔴㍣攴㘳敡㠸愴戹ち㍥摡〹㈸㝣㐹㈵㕡㡣〹攳㥥㈵昳㐷愴ㄵつ㌴㥡㡡ㅡ㡡㐸㜳戱㥤收㈹搴㥦㡡挲敢㥢〰〳晣戹搳㘴敥㠸㔴㍥㐸㡢㑤㉣捥愶慢愴㌹ㄹㅡ㌹㌶捦㘱㐳搰挹㉦㜳㐲㈴捤㈳㕣㘹捥㜷愵㌹㑤戵㜳〱㐲㠱收㜴搴㈵捤ぢ㔱㌷搷昴ㄸ㕥㙤ㄳ㡥昲ㄵ㙡㜸㌱㘱㈲㤳挲慥㈸㄰㡢敡㠱㌰㜶昴㤸昶㕣㘴㤹㈶㜰改㍤捤㡢㈲搸ㄳ攱ㅡ㜳㉣㠱换㑣搹ㅣ捥㌳昱昲㥣㌸㕥慦攷㥢㘱㠶搷搶挲㐷扢ㄸ㠵㡦㘹㈵ㄲ㕤挷搸㘴㤲㠹ㄴ㔹㔶㘲㌶㐵愴㜹㤸㥤收㍡㐶戹ㄲ㠵搷㔷ぢ〳晣戹搳㥣愳㤴㝣挰㡥㝣㐹㡤㜶㍤㕤㐹搳户㥦㔲慥㠷愸㔷户㜲愶㑣散攱挸㉤㜰㝦扣挶㈸攷ぢ㑥㈶攰㠵㈵捣㤵挴㝢㝦昴㘵挶慦昱换㑡挷晣㘷戱㤸扤挰㠷㜱昰㕢㍥ㅢ㜳晤㝦㠸挳昱搱㤱㤵挲㠸㍢攲慢摤㠴ㄹ㉥㥦㡢搹昵扢㜵戱戳㔷㡥挲戱愴㝦攳㤴㔶㈴㌷攰搵戵㜳㥡挷㔹敦㍤摤㑡㈵㍤㡣㔲敦摤ㄸ搱㈱ㄹ㤷㙥挵㠳㕣摡㜴攵㌶慢挵昲挳㝢㉣㤰攱〲挵㈸扥愵愳㝦㐷捤昶㌴㠳㠱ㅤ搲㈹㑤慤㜸愳㡣㥥㔵ㄱ㕢昱敢晥戲搲㙥挲昵〱㈳收ㅢ㑥昹昸〲㐶挳㍢㘵愶㘴〹㘰愰换戳ㅣ挶搷户挹㘷愱㙣て扤搰㤸㉥攳戹〵㜳敢ㄹ㍢㝣昲昰㐸愰㝣㈶ㄶ挴ㅦ㙥㈳ㅦ㍢㕢攴搸昰㙡ㅢ㄰㔰ㅣ㡡搰㘴㉦戴㐳搸挸敤㤰昵ㅣ㍢㝣〶ㅡㄹ㈹㥢ㄲ㔳搱ㄴ㥢挳愸㠷捦ㅤ昴攱愱〵㐵っ㈳㤸㔳愳昴㤵ㄹ㔴㜰愶㠰㐷㌲攴㝤晥扤户㔹㑤ㅡ晦㔷㤸晦晢㤲㤵㔹攵㜱愸ㄸ㜲搶戸昲户㔷㕣晡攵㜵㝢㡣戸昸愶摦捤晦㔷散㜴搴㤵搱㕤㈳㡢㤳㡦ㅦ扤㜰昸戳㍢㡥㐹㡡〵昰ㄸ㠱㌸摡㍢㉣摥㘵㈱㌷㐷ㄳ搰愳搷昰搰㠷㠲搷㍦搴㤸ち攷敢ㅦ㝣㡤㠸㠴㍦摣ㄹ㐶㝦㝢㜵ㄳ㑣㍦攱㙡㈷挶挳㠳㘳㕤づ捦晢㌹换㙤㄰ㅢ㤸㕡㌰攵㜹〰㌲戹㉣挲ㄱ戱ㄷっㄵつ慦戶㠹搶㡢㉣敢㔶㕡㍦っ㤹㠴ㅡ㡥㄰㉡㝣挶㤸㍥〶搴㐷改挳慤戸ち㈳㤸㠱㘲㐱㕤㡥捡㤶㐱㍤㕡㜹ㄴ㠳㍡敥搴㑦扥㌸攲㡥慢㤳㔷つㄹ㔷㍤慤㘵㑡㔲慣㠴㠷ㅢ搴〸㍡敡ち㌵㙣㉡㥣慦㤴昰㥤㠰㐸昸挳晤㙤捣ㄵ愰㌲ぢ㐵㐲つ挲挳㠲晡㉣㘷昹㔴愸っ愸㑣㑤昱㍣てㄹ愰㔶ㄳ㔰㤵〹挸ㄸ愹㥢㘹㝤㥡㘵㝤ち慤㕦㠲捣㠲㉡㝤㐶㥡㍥〶搴㔷愰慦㍣ㅢ㤶㕢㠶㙥㡤昲㈸㠶づ戳㠶ㄷ戳慤㑦捥晢㘵㠷晢ㄶㅤ扡㑦㔲慣㠵㠷ㅢ扡ㄱ㈶愱㠲昱㌸摣㔴㌸㕦㐶攱扢ㄸ㤱昰㠷㉢㈰攸㍢搰㌱攵㐴愲ㅢちてぢ摤㕢㠴㜱㈵㔴〶㍡收愱㜸摥㠱っ攸㈶㘱戵ㄵ㠳㑣っ〶扡㜶㕡㕦㘵㔹慦愳昵晢㤰㔹㉢戹昴搹捥昴㌱搰㝤〰㝤攵昵戰摣㌲㜴㌷㈸㡦㘲攸晥戱㔴扣ㄱ㔹扣㈴ㄹ散㜳挳㐳㐷㕤戰㐷㔲㙣㠰㠷ㅢ扡晥㈶愱〲㜴晤㑣㠵昳㌵ㄶ扥摢ㄱ〹㝦戸㕡㠳扥〳摤㕤愸㐸㜴㝤攰㘱愱晢㠲㌰敥㠱捡㐰挷愴ㄳ捦㤷㜶ㄸㄳ〹戰㜷ㅥ㡣慦改㜳慦攵戳㤱㍥摦㐲〶摣搲摡㙢㕡ㅢ戸扦㠷愶㜲ㄳ㙣戶っ摤㐳捡愳ㄸ扡㌱扤慦㝢㍥昳昸搲攴㉤㝢摣㌵晥愸㕤挶㈶挵㤳昰㜰㐳㔷㙥ㄲ㉡㐰㔷㘶㉡㥣㉦挰昰㍤㡤㐸昸挳㑤㝦昴ㅤ攸㤸㑣㈲搱㤵挲挳㐲昷㍢㌱扣〸㤵㠱敥〵㑣㜹昸㡥㘵㌹敡挲㈱昱摢て昶慤㘰㌷㘸挴㑢㤶昵㘶㕡㤷㐳㠶㔱㌷㘹㜸㌸㌴ㄲ㍢ㄸ昸晣㘴晡ㄸ愳慥㍢㝤㜸昴㘵㙤〵㤹㑦㘲㙤〵㕦㐷㘵换愰扥愱㍣㡡㐱㕤㜱㜷改慢扢ㅤ㝤㙣昲挸扢㐲〷敥晢昷ㅥ㐹搱づて㌷愸摦愲愳慥㕢挱㙦㑣㠵昳愵ㅡ扥昷ㄱ〹㝦戸㘰㠴戹〲㔴收㤴㐸愸㕦挱挳㠲㕡挹㔹晥ㄴ㉡〳㉡ㄳ㑤㍣㕢ㄹ㤸〰〸㍢㡢改摣ㄶ㝥㥥㠷愹㉦㝤㍥戳㝣㍥愱㑦㝦挸戰㈰愴昵挷愶戵㌱ㅥ户㠱愶昲㙢搸㙣ㄹ扡㙦㤴㐷㌱㜴㡦㝣户㘷㌴扣攷ㄵ挹扢扥㉥㤹ㄵ㙤慣㐹㡡㥦攱攱㠶敥㝤㤳㔰挱㜸㝣捦㔴㌸㕦挷攱晢ㄵ㤱昰㠷㡢㕢攸㍢搰〹㜴㕤愲㝢ㄷㅥㄶ扡ㅤ㠹愱っ㉡〳ㅤ戳㑡㍣㐳㈰戳㜶〹ㄳ㠸敥㥦㈶っ㘳㠴つ愳㑦戹攵搳㡤㍥㈳㈰〳㍡㘹晤㥡㘹㙤愰摢ㄹ㥡捡ㅥ戰挱摦ㄶㅣ搰昴㔴ㅥ挵搰ㅤ㜳挵摤晥㝤ㅦ扦㉥㜹敥搳㝤㌶捥ㄳ㌳㤳愲㉦㍣㐶㜰㠶ㅤ〷㌴㉦㤹㠴ち搰扤㘸㉡㥣㉦昲昰昵㐷㈴㠹㙥㌷昴ㅤ攸㤸㉤㈲搱扤〰てぢ摤敥挴戰㍤㔴〶㍡愶㤰㜸〲〶〶慣㥣ㄱ昱㑣ㅥ㠶㄰慤㜷戰慣〷搲㍡〲㤹〵㕡晡㍣㘱晡ㄸ愰㘳搰㔷づ㠳㈵晥戶〰摤㜰攵㔱っ摤晤摦㑣扥敥㠵摦慦㐹㔶戵㍦搲㌴昲摤愹㐹㌱ちㅥ㈳㕣搰㍤㙣ㄲ㉡㐰昷㤰愹㜰扥〲挴户ㅢ㈲㐹㜴㘳搱㜷愰㘳㙡㠸㐴昷㈰㍣㉣㜴㝢ㄳ㐶ㄸ㉡〳ㅤ昳㐵㍣攳ㄴっㅥ㌲搷㜰〷㜲㕦ㅥ㡣㙡晡㐴㉣㥦㄰㝤㈶㐰㠶㔱㈷慤敦㌶慤㡤㔱㌷〹㥡捡㍤㘰㠳扦㉤㐰户愷昲㈸㠶敥㕦㡦㡤㙤㥦㝡摤昲㘴攰戵〱㡦㕤㍦㈱㤹ㄴ搵昰ㄸ攱㠲敥㜶㤳㔰〱扡摢㑣㠵昳攵㈱扥〹㠸㈴搱捤㐰摦㠱㡥㜹㈰ㄲ摤慤昰戰搰捤㈲㠶改㔰ㄹ攸㤸ㅣ攲搹ㄷ㌲㡣㈳慣㝣㙡㤷㜰愳〹挳ㄸ㐷戵昴㤹㘱昹㑣愳捦㝥㤰ㄹ㉢㙣㐸㕣㘷㕡ㅢ攸づ㠰愶戲ㄶ㌶昸摢〲㜴㜳㤴㐷㌱㜴㝡㙥晤㙢ㄳ㜳挷㈷㜷㤹慢㡦㍥攴挷摥㐹㜱〸㍣㐶戸愰扢捡㈴㔴㠰敥㑡㔳攱㝣敤㠸敦㔰㐴㤲攸づ㐵摦㠱㉥㠵扡㐴㜷〵㍣㉣㜴㜵挴㤰㠵捡㐰挷㑣㄰㑦ち㌲愰㥢摡㠱敥ㄲㄳ㠶㠱㉥㐳ㅦ摤昲挹搰㐷㠷っ攸攸㈳㉥㌴慤つ㜴昳愰愹㕣〰ㅢ晣㙤〱扡〶攵㔱っ摤捤て㕥㝥昲攷摦㉥㑦㡥扤㌵扥戶晤愴敥㐹搱ち㡦ㄱ㉥攸捥㌱〹ㄵ愰㕢㘳㉡㥣㉦㉣昱㉤㐲㈴㠹慥ㄱ㝤〷㍡㘶㜸㐸㜴㘷挱挳㐲搷㑣っ㐷㐳㘵愰㘳摡㠷攷㐸挸攴搶㡢㉢㙣㌵㔷搸搳㑤ㄸ〶扡㔶晡ㅣ㘳昹㉣愷捦㈲挸㠰㑥㕡慦㌶慤つ㜴㑢愰愹㕣〹ㅢ晣㙤〱扡㔵捡愳ㄸ㍡㐴㉢㈹昹㘶㕤昲㑦㍦㉦㜹昱昵愵昳㤲攲㔴㜸㡣㠰捣戹㥢㌸挱㈴㔴㠰㙥㤵愹㜰扥敡挴㜷ㅡ㈲㐹㜴挷愰敦㐰挷㜴づ㠹敥㜸㜸㔸攸㔶㄰挳ㅡ愸っ㜴捣昱昰ㅣ㘷㘰㤸挲ㄱ昴愷㍣っ㉢㘹㝤㡥㘵㝤㌶慤㑦㠰っ愰㘹㙤ㅥ昱ㅤ㘵晡ㄸ愰晦っ㝤攵㐵戰挴摦ㄶ愰㕢慢㍣㡡愱扢㐳㕢㜸捥㑥慢㡦㐹晥㌲㈲㜴攱㡥㙦㔶㈴挵㍡㜸㡣㜰㐱户挸㈴㔴㠰慥捤㔴㌸㕦㤲攲扢ち㤱㈴扡搳搰㜷愰㘳敥㠶㐴搷〲てぢ摤ㄹ㠴㜱〳㔴〶㍡㈶㜴㜸捥㌴㘰ㄸ挷㜵㌵摣捦㌶攵挱㌸㥢㍥敢㉤㥦敢改㜳づ㘴㜲㌷〱敢㈳㑣㙢㘳搴㥤〷㑤攵〶搸攰㙦ぢ搰摤愶㍣㡡愱ㅢ㌳敡攴〳捥㤸㝥㐳㜲昳㘹㕢㉦摢㝤挳慣愴搸〸㡦ㄱ㉥攸㜴㤳㔰〱扡慣愹㔸㜳昵攰㡤戱攵㘳㘶㕤昰挹戸戵㌷㕦扣戱挱㜷㉦㈲㐹㜴ㄷ愳敦㐰昷〰敡ㄲ㕤ㅡㅥㄶ扡㑢㠹攱㈱愸っ㜴捣摥昰㕣㙥㘰㤸㐶㘸㠷攵㘱㔸㐷敢㠷㉤敢㑤戴扥ち㌲戹㝡昳〰㕡晡ㅣ㙣晡ㄸ愳敥ㅡ攸㉢㥦㠴㈵晥戶〰摤㔳捡愳ㄸ扡㤳㡦㝣扡㙣㜳昵扡㘴㜲挲愳ぢ㔷慥㤹㤰ㄴ㥢攱㌱挲〵摤㝥㈶愱〲㜴㜳㑣㠵昳挵㉣扥㤷㄰㐹愲㕢㡦扥〳ㅤ戳㌲㈴扡搹昰戰搰摤㐴ㄸ㙦㐰㘵愰㘳慡㠶攷ㄶ〳〶挶㥢㕡〵㘷收挱搸㐰㥦㌷㉤㥦搷改㜳㍢㘴挶愸ぢ㠹愹愶戵㌱敡敥㠰愶戲ㅤ㌶昸摢〲㜴敦㈹㡦㘲攸敥㕦㍦攲晤〹ぢ㔷㈶慦昸晣改㡤㘷捥昵㈵挵㈷昰ㄸ攱㠲㙥㠲㐹愸〰㕤㡤愹㜰扥搲挵昷ㄹ㈲㐹㜴昷愲敦㐰挷ㄴっ㠹㙥㍣㍣㉣㜴昷ㄳ挳㌷㔰ㄹ攸㤸㤷攱㜹挰挰㌰㤱摢扡扤昲㌰㙣愲昵户㤶昵搷戴㝥ㄸ㌲㡣㍡㕡㥢摢扡㌱愶㡦㌱敡ㅥ㠵扥昲㘷㔸攲㙦ぢ搰晤愲㍣㡡愱㕢户换㘷㌷慦㌸攲戸㘴敤㤸捡㔹挷敦摢㉢㈹扡攱㐴㝤㠴ぢ扡㠸㐹愸〰㕤搸㔴㌸㕦〶攳㉢㐷㈴㠹敥㘹昴ㅤ攸㤸㙦㈱搱〵攱㘱愱㝢㤶㌰㝡㐲㘵愰㘳ㄲ㠶攷㜹挸㡣〳つ㕣挹㌳㌱ㄸ㈳㘸㌳慤㝢㔹搶㍤㘸晤ㄲ㘴搶ち㡢㠳㤳㠸ㄸ㘹晡ㄸ攸㕥㠱扥戲㉦㉣户っㅤ㤳㉣愴㐷㌱㜴㉤ㅢ搷㝤㌰攷攰㉢㤳㝦晤㘱捥㌵挷㍣㌵㌱㈹〶挲挳つ摤〸㤳㔰〱扡攱愶挲昹ㅡㄹ摦づ㠸㈴搱扤㠹扥〳ㅤ㤳㉢㈴扡愱昰戰搰扤㐵ㄸ挳愱㌲搰㌱攳挲昳㡥ㅤ〶昶㥣ㄱ㌱㈸て㐶㍢㝤㐶㔸㍥挳攸昳㍥㘴挰㉤慤户㌳慤つ摣ㅦ㐰㔳㌹ち㌶㕢㠶㙥戴昲㈸㠶㙥挰昰㐳户㍥昳搸慢㤲㙢敡㤷㜵摦㝡敢挹㐹ㄱ㠲㠷ㅢ扡晥㈶愱〲㜴晤㑣㠵昳〵㌴扥〸㈲㐹㜴㥦愱敦㐰挷㑣ち㠹慥て㍣㉣㜴㕦㄰〳戳ㅥっ㜴㑣慦昰㝣〹㤹ㅣ㐷㍣慥㥢㈰慦攴㤹㌰㡣㜱昴㌵㝤挶㕡㍥㝢搰攷㕢挸㠰㑥㕡㝢㑤㙢〳摤昷搰㔴㔶挳㘶换搰搵㈸㡦㘲攸㙥摣昶挶挰㕤扢ㅦ㤵㙣扣㍥昱㤵㜸㘶慦愴㤸〶て㌷㜴攵㈶愱〲㜴㘵愶挲昹敡ㅡ摦っ㐴㤲攸㝥㐵摦㠱㡥㘹ㄳㄲ㕤㈹㍣㉣㜴扦ㄳ〳㤳ㄷっ㜴捣愵昰㠸ち㠹〱㤷搱㜱㈵敦晢扣㉢㜹搰㠸晤㉣敢㕡㕡㤷㐳〶搰戴㔶㔷昲㑣ㅦ〳㜴㜷攸㉢て㠱攵㤶愱㘳慥㠴昴㈸㠶づ㕢戵㤲㤲扦㥦㥡晣散戲㑢敦昸㈱㌸㈰㈹戲昰㜰㐳昷㉤扡攳㝥扤捥㔴㌸㕦㝡攳搳ㄱ㐹愲敢㠵扥〳ㅤ㜳㈴㈴扡慦攰㘱愱慢㈴っ㘶㉡ㄸ攸㤸㌸攱搹ち㌲㡣㈰ㅣ㘸㠴挴攷㈶〶㘳〴昵愵㜵愳㘵扤㠰搶晤㈱〳㍡㕡㥢攸㍥㌶㝤っ㜴摢㐰㕦搹ち换㉤㐳挷挴㠸㑥搱㝤㜹搶て㑦敤扢攴愸攴收㜷慥㍡昴㤵㠹㥥愴㔸づて㌷㜴敦㥢㠴ち㐶摤㝢愶挲昹扡ㅣ摦㌱㠸㈴搱敤㠰扥〳ㅤㄳ㈲㈴扡㜷攱㘱愱摢㤱㌰㔶㐱㘵愰㘳㤶㠴㘷㠸〱挳㌸㈴挶㥥ㄳ搷敢昲㘰っ愳捦〹㤶捦㑡晡㡣㠰っ戸愵昵㙢愶戵㠱㝢㘷㘸㉡㑦㠱捤㤶愱㘳ㄶ㐴愷攸㑡㜷搸愶攷㈳〷㕦㥢散㔶㍥昴戹㘷㜳搳㤳攲㙣㜸戸愱㝢挹㈴㔴㠰敥㐵㔳攱㝣搱㡥敦ㅣ㐴㤲攸㜶㐳摦㠱㡥搹てㄲ摤ぢ昰戰搰敤㑥っ捣㐱㌰搰㌱㈵挲ㄳ㌰㌰攰㘶㘲㐸㍣㤳㠷㈱㐴敢㡢㉤敢㡢㘸ㅤ㠱っ愳㡥搶收愸㝢挲昴㌱㐶㕤っ晡捡㜵戰摣㌲㜴㔷㉡㡦㘲㉢散〱晢扦㍡㍤ㄸ㔹㤱ㅣ收摦㘷晣㔹㌵摥愴戸ㅥㅥ㙥攸ㅥ㌶〹ㄵ愰㝢挸㔴ㄴ扣愲㘷㍤㈲㜵昵㡡ㅥ㍥摡㐲㙦攵㈳ㄱ㕡㉢戱攵㈸捦昱愹〶㍤㜲㠶㤸㠹つ㜸ㅣ㐷㝤㐳㠳㝣㤲㐵㑦扣㔱愳㘵㠱摥㌲ㅤ㉦㡥挱㝢㌴㙡敢ㅢ捤㠷㈴攰㠵㌲㝣㐱㠱㝡㘷㠳㈶㙢㜴昶攴㘶戵攰㈵づ摤㜳㔳㕡昱挲㥦㙣㐵攳㍥愹戶㌶扤愵改㝦攱㜵ㅢ㜸戶〸㥦挵㠸㡦昱愲つ搷挷㝡昰㜹ㅤ慥㐹〴㤲㔸㔵〷㡦改㜸ㄵっ戳㌵㑡昹㈲㡥晦散摤㍦㥥戱ㄸ㘲敡〹攴㔹摢慢㘵捡挴㠳㔸挴㐶㤶敦戱㈵扦戳换捣㑦搰昶㠶扤扣戹㉦戳㡡㔰㜸戵㜱ㄴ昱搱㉥戲㈸㈹㘷摥㠸㜳挶昸㤰ㄵ㍥ち慦愴㝣㐹㝤戶㙤扥㘷扥㕥㍦㙦㝥ㅢㅥ愶搲㠳㜳慢㍥㘵ㅢ攰摡㔹摡〵㔷㡢敥㡤㜵愹㤶㤶搴戲㡡挶扡〶扤㘹㕥摢晣㡡扡挵挸㌲挱敢㜰戰〳慤愸愸搰慡搱ㅦ㌶挵慦㘰㘲〴愳㙡㌵㤰㜲㥤㤶搲㝢㈱攱㐸昵㑣㠰搴㝤昶敦㜶㥤晤㐹㥣搷㜷ㄱ愶㘳昶愷㔰搴㌱晢㠲㜹〹㐴愰㍥㘲ㄳ㉡戲ぢ搳㘰㘹㜵㡣挹〵㔲㍡ㅤ㔲慢㘳㑦㐳捡㡥㘹散㔸㤹戸搵戵ㄳ戳搸㘲㝥㈷昶愵挸搶㠹㘷ㄱ㈳慦ㄳ㥢㔵㜳戵戰戴㍡挱㥢昱戲ㄳ㜳搸ㅣ㝡㑣㡤㜸ㄳ㔲搹〹づ㡥㌲㜱㥤㙢㈷づ㘰㡢昹㥤㌸㠸㈲㕢㈷㜸㐷㍣慦ㄳ敤慡戹㐳㘰㘹㜵㠲户戵㘵㈷收戲㌹搵㠹捦昲㍢㜱㠵㙢㈷敡ち㍢㤱㜲㜴攲ぢ㘷㈷扥㔶捤㘵散捤昱〶戱散㐴ㄶ㔲慢㙢扦㥡㥤昰攸㤰扡㡦㤳ぢ㕤㍢㌶㡦扤挸愷㔳㑦㤱㡤づ敦摣收搱改㠶昱㉢扢戰挰摥㠵敥㑡摡〰愹㐵愷ㄷ愴戶㜱㜲㤶㙢㈷㥡ぢ㍢㜱愴愳ㄳ㤵㠸㤳搷㠹扥慡戹㔶㝢㜳摢㈸㘹ㅢ愴ㄶ㥤ㅤ昲㍢戱摡戵ㄳ㑢ち㍢戱捣搱㠹ㅤ㥤㥤ㄸ愶㥡㕢㙥敦挴捥㑡㝡戴扤ㄳ扢攵㜷攲㜸搷㑥慣㈸散挴㜱㡥㑥散敥散㐴㐸㌵户搲摥㕣㑣㐹㔷㐱㙡㉤㡥戱慡ㄳ挶ㅡ㜳㤴㙢㈷晥㕣搸㠹㤳ㅤ㥤搸摢搹㠹㙡搵摣㈹昶收㈶㈹改愹㤰㕡㡢㘳㠶敡〴〷㙢㤹㘸㜱敤挴ㄹ㙣㌱㝦㘰㥥㐹㤱㙤㘰捥㜲㜶愲㔶㌵㜷㌶〳慢ㄵ昴〰㈵㕤〳愹搵㠹㐳昳㍢㜱㠴㙢㈷捥㉢散挴〵㡥㑥搴㌹㍢㤱㔱捤㕤㘴敦挴㍣㈵㕤㙢敦㐴愳敡㠴戱㌸搲慥㥤戸戴戰ㄳ㤷㍢㍡搱散散㐴慢㙡㙥㥤扤ㄳ㑢㤴昴㑡㝢㈷㡥㔱㥤㌰ㄶ挷挱慥㥤戸愶戰ㄳ搷㍡㍡戱挲搹㠹㤵慡戹敢敤捤晤㔹㐹㙦㠰搴㕡㐸愷愹㑥ㄸ晢㤳搹慥㥤戸愹戰ㄳ户㌸㍡㜱㠶戳ㄳ㘷慢收㌶搸㥢㍢㑦㐹㙦㠳搴ㅡㄳㄷ攷㜷㘲慡㙢㈷敥㈸散挴㕤㡥㑥㕣敡散挴㍡搵摣㐶㝢㜳搷㈸改㍤㤰㕡㈴搶慢㑥ㄸ㡢㘳扣㙢㈷敥㉦散挴〳㡥㑥摣攴散挴〶搵摣㈶㝢㜳㜷㈸改㐳㤰㕡㈴敥捤敦挴ㄸ搷㑥㍣㕡搸㠹挷ㅤ㥤戸摦搹㠹㑤慡戹㈷敤捤㍤慡愴㑦㐱㙡㤱㜸㕡㜵挲ㄸㄳ㐱搷㑥㍣㕢搸㠹攷ㅤ㥤㜸搶搹㠹捤慡戹捤昶㑥扣愲愴㉦摡㍢昱㘶㝥㈷㐶扡㜶攲㤵挲㑥晣挳搱㠹户㥣㥤㘸㔷捤扤㙥㙦敥〳㈵㝤〳㔲㙢㜱㝣愶㍡㘱㙣㈷㠶扡㜶攲慤挲㑥扣攳攸挴ㄷ捥㑥㝣慤㥡㙢户㜷攲㝢㈵㝤捦摥㠹㕦㔵㈷㡣㠱戹㥤㙢㈷㍥㈸散挴㐷㡥㑥晣敥散㐴㌷ㄸ挸攳㠹㑦散捤㜵㔷搲㑦㌱㘱㡤〹㕥㕥㤱挷ㄳ㐶㈷晡戸㜶攲ぢㄸ㌹昶ㅤ㕦㔲㘴摢㜷㔴愲㥥㝦㍣〱㠱散挴搷㤸戰挰㙦愳愴摦㘰挲敡挴づ愸搸づ㙡扣慥㥤昸ㅥ㐶㡥㑥晣㐸㤱慤ㄳ㍢愲㥥搷㠹㘱㄰挸㑥晣㡣〹慢戹㥤㤵昴ㄷ㑣㔸㕤攳㈹扦㡤㐴愹㙢㈷㝥㠷㤱愳ㄳ〲㙦摤戳㜷㘲㜷㤸攴㜵㈲〴㠱散㐴㌷㔸㕡捤挵㤴戴っ㔲搵戵昲扤㈱晤挳愷㠰捣㈳敦㡢㤳攵〶㍤挳㤷㠲昲搵㤲愳ㅡ㜰㉡昷〷摥攴㔹㡥㐶挵㌸㌴挶ㄸ㥡㠷㌵㑣昰㕢㔹㙤㑡㉢㜸捥㔵㔹愳㙡㍤愹㥦㠴ㅡ扢愸㜵愷挷ㄴ㔳愷㔵搸晤愷㈹て改㍦㕤搵愴晦㉣搴愴扦㐶㡦㝤㤵扦搷敥㕦慢㍣愴晦ㅣ㔵㤳晥〷㈸晦ㅥ昴㌸㐸昹昷戴晢ㅦ愲㍣愴晦㕣㔵㤳晥㜵捡扦ㄷ㍤㔲捡扦户摤㍦㘳昷愸捣慡ㅡ愳㠹㜹捡扦㤲ㅥ昵捡摦㘷昷㕦㘰昷愸㙣戰搷㐴戳昲摦㡡ㅥ㐷㉡晦㍥㜶晦㔶攵挱ㅥ㔷戶愹㥡㙣㝦㠹昲敦㑢㡦㘵捡扦㥦摤㝦戹昲㤰晥㐷慢㥡昴㕦愱晣晢搳攳㌸攵扦戵摤㝦愵摤愳㜲㤵慡㐹㝥㝦㔶晥摢搰攳㘴攵㍦挰敥㝦㡡摤愳昲㔴㔵㤳敤㥦愱晣户愵挷㤹捡㝦㍢扢晦搹㜶㡦捡㌵昶㥡㌸㑦昹て愴挷〵捡㝦㝢扢晦㐵㜶㡦捡戵昶㥡戸㔴昹敦㐰㡦换㤵晦㈰扢晦㍡攵㈱昹㕤愹㙡戲晦搷㈸晦ㅤ改㜱慤昲ㅦ㙣昷扦摥敥㔱㜹㠳扤㈶㙥㔲晥㐳攸㜱㡢昲ㅦ㙡昷摦愰㍣㘴晢户愹㥡㙣晦づ攵㍦㡣ㅥ㜷㈹晦攱㜶晦㡤㜶㡦捡㝢㔴㑤㉥扦晢㤵晦〸㝡㍣愰晣㜷戲晢㙦㔲ㅥ㙣戱昲㈱㝢㑤㍣慡晣㜷愶挷攳捡㝦ㄷ扢晦㤳㜶㡦捡愷散㌵昱慣昲摦㤵ㅥ捦㉢晦㤱㜶晦捤㜶㡦捡ㄷ㔵㑤昶晦ㄵ攵㍦㡡ㅥ晦㔰晥愳敤晥慦摢㍤㉡摦㔰㌵挹敦㉤攵扦ㅢ㍤摥㔱晥㔵㜶晦㜶攵㈱昹扦愷㙡搲晦〳攵扦㍢㍤㍥㔲晥㝥扢晦㈷㜶㡦捡㑦敤㌵昱㠵昲て搰攳㑢攵ㅦ戴晢㝦㙤昷愸晣挶㕥ㄳ摦㉢晦㄰㍤㝥㔴晥㘱扢晦捦捡㐳昶晦ㄷ㔵㤳晤晦㕤昹㐷攸挱㍤㤷摣晥㐷敤晥摣㑢㔱㙡㙣晦戹㜷戲㙡㐲敥㌶愰搳㘲㄰慢㡦㡦扢て敥挱戴㌸㈶㜰搵㕣敥ㅣ㔸捦戳攲㑥㐲㕡㡤㌱慣攴㉥愰挰㡡扢〲㘹戵愷㘱㈵㌷昴〵㔶摣攰㑢慢扤っ㉢戹㌹㉦戰攲㘶㕤㕡㈵つ㉢戹搱㉥戰攲挶㕢㕡㡤㌷慣攴愶戹挰㡡㥢㘸㘹㔵㘳㔸挹つ㜰㠱ㄵ㌷挴搲㙡愲㘱㈵㌷戳〵㔶摣摣㑡慢挹㠶㤵摣㤸ㄶ㔸㜱愳㉡慤愶ㅡ㔶㜲㤳㔹㘰挵㑤愷戴㥡㙥㔸挹つ㘳㠱ㄵ㌷㤰搲㙡愶㘱㈵㌷㝦〵㔶摣っ㑡慢㝤っ㉢戹㤱㉢戰攲挶㑥㕡捤㌶慣攴愶慣挰㡡㥢㌴㘹㌵挷戰㤲ㅢ慣〲㉢㙥戸愴搵晥㠶㤵摣㉣ㄵ㔸㜱昳㈴慤づ㌴慣攴挶愷挰㡡ㅢ㈱㘹㜵戰㘱㈵㌷㌱〵㔶摣搴㐸慢戹㠶㤵摣㤰ㄴ㔸㜱㠳㈲慤づ㌳慣攴收愲挰㡡㥢つ㘹㜵戸㘱㈵㌷ち〵㔶摣㌸㐸慢戴㘱㈵㔷晤〲㉢㙥〲愴㔵搶戰㤲㉢㜸㠱ㄵ㔷㜴㘹㤵㌳慣攴㙡㕣㘰挵搵㔹㕡捤㤷㔶㍥戵ㅡち慥㥦昲㜶搶㜹摦ㄹ户戳挶挳户〲㉦昸攵㉡㈹ㄵ攷㍡ㄴ㕣ぢ愵攲ㅣ㠷㠲㉢㥥㔴慣㜱㈸戸慥㐹挵搹づ〵㔷㉦愹㌸换愱攰ㅡ㈵ㄵ㘷㍡ㄴ㕣㠹愴攲㉦づ〵搷ㅢ愹㌸挳愱攰慡㈲ㄵ愷㍢ㄴ㕣㍢愴攲㌴㠷㠲㉢㠴㔴㥣敡㔰㜰ㅤ㤰㡡㔳ㅣちづ㝢愹㔸敤㔰㜰愴㑢挵挹づ〵〷户㔴㥣攴㔰㜰㍣㑢挵㥦ㅤちづ㘱愹㌸搱愱攰愸㤵㡡ㄳㅣちづ㔴愹㔸攵㔰㜰㙣㑡挵㑡㠷㠲挳㔱㉡㡥㜷㈸㌸〲愵攲㌸㠷㠲㠳㑥㉡㡥㜵㈸㌸捥愴㘲㐵扥愲挷晦〳㤷㔷㝦㤵</t>
  </si>
  <si>
    <t>㜸〱捤㥤〷㝣ㄴ㘵晥晦昳愴㉣㤹愵㘴ㄵ戱㈱ち〸㌶㌴㙣㥦㕤ㄵ〹㈴昴㉡〱昴㙣㜱换㉣㐴㔲㌰〹捤㜲ㄶ散㠸摤戳㌷㄰扤戳ㄷ散敤ㄴ换搹㉢㜶捦ㄲ㍤㝢㙦㘷攵晦昹㍣㌳捦㘴㜶㜶㌶㤱晢摤晦昵扡㈵晢㌰捦户㍤摦㜹敦㌳戳扢㌳摦㥤㈹ㄱ㈵㈵㈵ㅢ昰攰晦㝣㤴㜳㘱㥢晡㘵敤ㅤ㐶㜳㜵㙤㙢㔳㤳㤱改㘸㙣㙤㘹慦ㅥ搳搶㤶㕡㌶戵戱扤愳っ〶扥㠶㐶攸摢㉢ㅡ摡ㅢて㌳㉡ㅢㄶㅢ㙤敤㌰慡㈸㈹愹慣搴㑡愱摦捡㝡〶㔴㐷愳㤷㔶捥〶㔶㈵㥡㡦㑤㉦㌶㤵㙣㌴㌶㝥㌶扤搹昴㘱搳㤷㑤㍦㌶㔵㙣〲㙣㌶㘱戳㈹㥢晥㙣㌶㘳㌳㠰捤收㙣戶㘰戳㈵ㅢ㡥慦㙤捤㘶㈰㥡㍥摢愰㤹㕤㍢㜶㐶晡㄰慣㑤㝤㐷㙢㥢戱敢攰戹㘶捥愳㐲愱敡㔰㜵㌴ㄶち㔷〷㜷ㅤ㕣扢愸愹㘳㔱㥢㌱慡挵㔸搴搱㤶㙡摡㜵昰捣㐵改愶挶捣ㄴ㘳搹散搶〵㐶换㈸㈳ㅤ㡣愴㔳搱㐴㈸ㅡ㡢攵㤲挹㐴㥦㐱㠸㍣扤㜶散捣㌶㈳搷晥摦㡡戹㉤㘳捥愸ㅤ㕢㍤摤攸昸㙦挵摣づ㌱ㄱ戲慥戵㌹搵搸昲㕦ち㕡挱搷㌴㔶㘷㘴ㅡ昹攲ㅢ㐶㕢㘳换扣㙡愴㥤〷ㅡ㍤扤㝡㑣㝢晢愲收㠵㥣㐷戵㐶㔳搳㉣㈳㈷㕦昴收扡昶㡥㤹愹戶收昶㍥捤攴㘷戴ㄹ㉤ㄹ愳扤㕦昳戸愵ㄹ愳挹㌲㙣慦㙣㥥㥢㙡㥢㥥㙡㌶捡戹㔰搵㙣扥㠶㤳戲㐶㑢㐷㘳挷戲扥捤㜳摡㡤㔹愹㤶㜹〶㑤㉡㥡㈷㉣㙡捣㡡昲㜲晣㤵㤴敤攸㤵㤹㝣愱㤰㑦㜳敤晣㔴㕢㠷散昱㈵っ㜹搹㍡愶㡢㕣㡢扣扣㌸愵〶扢扣昸㥡搵㌷㌶㑦㌱摡㕡㡣㈶づ挲㔷㜲㠴换㐸〲㌲㕦〷㥢㤴㕡ㅤ扥㑡愲户戵昱㜱㕤㌸㡡㙦㌰㥡攴昴搶戶㘶㑣挸㘹㐶慡㘵㔴㍣㔹ㅤ㠹攸挹㜸㉣ㅣ㡤㐶昱㡣㐵㜶慤敦挸搶ㄹ㡢㐷〵慢㈳戱戸慥㐷㤲挱㤸ㅥ〹㐷㠲挱㘰㕣ㅢ〲㜷㙤㈸〳㙤㡦愶㙣㔲㈴愹つ愳㘸㌸ㅡ㔱晥㍡戶㝤攷㠸摣晥㑡ㅢ㔲愵つ改搲㠶㑣㘹㐳戶戴挱㈸㙤挸㤵㌶捣㉢㙤㤸㕦摡搰㔸摡㜰㐸㘹挳〲搸愸㐷㘵慦㕥愵搶攳搳挷㕥㕡戹攷扤〷搵摣昱搳挷ㅦ㙣㌹㜳搱㜳㠲㥢扢摣㕢散㠸〵摤戹〶攱㘸㍣㕥ㅤつ挵攳愱㔸㌸ㅣつ㠶㘲㙡〵ㄲ㠹敡㔰㈴ㄹ㡤挴昴㘸㈲慥挷戱ㄲ摡㑥㜰搶㜶㐶攳摢㠵昱㈶㐵㘲摡〸㡡㜶㐵㈳挴㡢挸㥦敢戰敢搷慤㈲昹捤摤ㄳ慥扢昳昲搵㘵〳㙥戹㔵㜰㌷㈳〷慦挶㐲㈲㙦昰㐸㉣㔲ㅤ㡢〱㕢㈲ㅡ㡥攸昱㘴㔴㡤ㅥ搱慢攳㄰㈶㈳挱㔰㈴㤲㡣㐵挲㜱㙤㈴㠷ち愲昱㠵ㄸ㜰㔲㐴搷挲ㄴ㐵搰〸昱㤴㌵晡㔶㠷㕥㌳㜴挵昷晦㤸㜸搶〶晤㠳户㡦搸昹ㅥ挱晤㥢ㅣ㍤㠶㠵㥤㥣愳㐷挲昶㜰愱敡㜸㕣て㠵㠳戱㐸㈸㥣㡣㘱㍣㉤捥搰㍡ㅡ㕦㠲〱㙡昱㕡㈵㈹摡ㅤ㡤㄰㡦㔸愳㥤昵摣戸搷慥晢攲晣㜱㙢㘷㍣㝥搵㕥㝢㑣㥦㈰戸㈳㤵愳敤㠹㠵扣愹愲㐷慡挳戱㐸㉣ㄱづ挶昵愴ㅥち㜶つ㡥愹㠲㔵て㘳㑦ㄶ㡥㐷㈳搱㐴㌰㤸搴㐶㜱慣扤搰昸㐶㌳攲㐴っ㕦㐳搱ㄸ㌴㐲摣㙦つ㍦昱挴挷㕢捥㥣搹慦敥扥愶摦㉥㕢㌴敢改捦〴户㘶㌹㝣㉤ㄶ昲㔱攳㔵慣㡥挶㈳攱㜰㌸ㄹち㈷㘲㜱晢㠵㡥㈴慢昵㜸㈴㤹㡣〶愳攱㔰㈸ㅣ㡦改㕡ㅤ㠷ㅡ㠷挶㌷㥥〱㈷〲昵〴㡡㈶愲ㄱ攲づ㙢昴㠵㑢ㅥ㍢昹摤ㅦ昷ㅣ㝦挵㕢㥦㍣㜶搸戶㥢づㄳ㝣敦㤰愳㑦挶㐲摣㠹㍡ㅣて挶慡攳挹㠴㥥搰㠳挹㜸㌸ㅥ戱㐷㑦㐶慡㐳㈱㄰㐹㠶愳〰ㅦ㠹㘸㔳㌸搰㔴㌴扥㘹っ㌷ㄱ㤳㙣㍡㐵㌳搰〸㜱㤳㌵昶て搵摦ㅦ㝥挴㠸㕢敢㙥㡦㙥扥㝣㝤晢㜳㥡攰㕢㤶ㅣ㝢㙦㉣攴捦昰㐸㈴㕡ㅤ搳㤳〰㡢㠱ㄲ挱慥㐹㤶㠸㔴㐷挳〹慣戲㥥っ㠶挳昱㜰㐴㥢挵㤱敡搱昸㘶㌳摥㘴っ㍥㠷愲戹㘸㠴昸㥢㌵昸㌱搷㌴〴敥㥤晦愷摡㜳㜷摡㘵摡扤㈳攷晢㐴㙦ㅡ攳改摢ㄷ㑤晥㡡㠷㠲㠹敡戸ㅥ㡣㈶昴㄰戸挷敤昹ㅤ愹搶昱㔲〰㑢㍣ㄶ㡤〶戱愱㘹㝦㠲慦戶ㅦ愳散㡦愶㙣ち愰ㅦ㐰搱㠱㘸㠴㔸㘵㡤㝤攲戴搰㥥㔳㉦扡㝥搲㌵㔷㑣㙢㝣慡攴摥㌲挱㜷㘸㌹㜶〳ㄶ昲㕦㜲㕤㡦㔵㠷挳挸㐰㡦㠷昵㜰㈸㘹敦㥣愲搱敡㐸㈲㤴㠸㐷ㄳ㠹㌰昶㑤昱㔸㔲㍢ㄸ摥㕡ち㡤㉦㡤愶㙣㍣㐶捦㔰㤴㐵㈳挴㐵搶攸摦敥昰㘳㘸㘶㕤㙥散昹敦捤扤晢㤳愵愷つㄵ晣㘸㈰㐷捦㘱㈱㙦扥㈷㐲㤸㔶挱㜸ㅣ㜳㉥ㅥ搱昵㘸捣㕥昷㈰愸〷戱慤〷ㄳㄸㅢ㥡㘰㈸愹捤攳㔸昳搱昸ㅡㄹ㜱㍣收晢㈱ㄴ㉤㐰㈳挴㌹搶昰㌷㝣摦敢捥昷晦晡慦㘹㌷捦㡤㝤晤㐰扦攰㘰挱て㈵㜲昸㘶㉣攴㙤摣㘱挴㔵戰愳㤱㙡慥㙤㄰摢ㅦ㌶昱㘸㐸㙢㘱攸㔶㌴扥㠵っ㔰㡢㤵㍤㤴愲㌶㌴㐲慣戴㐶ㅢ㄰搹㜳攴昰搲戳㈶㕤昴敡㠲搷戶晣晢㜹㝢〹㝥晡㤱愳㜵㘰㈱て㌵戶㉤慣㈳收㔶㉣ㄶ㑢攰ㄳ㐹㈴愴挶挶捡攲㠱て㌵㔴攱ㄵ搷㤳摡㈲づ戵ㄸ㡤㙦〹〳㡥挳扡㉥愵㘸ㄹㅡ㈱㑥戰㐶扦㜵捣〳攷扤搱㝢㔵摤摡㜵〷㑣捤㤵㉦摥㕢昰㘳㤷ㅣ晤㜰㉣攴愱㡥㠷慢㐳攱㐸㌴慡㠷㈲㍡昶愳挱㘸戲㙢昴㐸㠸敦㑥挱㐴㌰ㄱ搳㠳㘱㍤愸㙢㐷㜰慣㈳搱昸晥捣㠸㔳㌰晣㔱ㄴㅤ㡤㐶㠸愳慣攱㉢扥㍦㘵搸ㅤ㜳慥ㅡ昷㐰晤㡡㠱搳て㍣㙢愰攰〷㍥㌹晣戱㔸挸ㅢ㍥㤶愸㑥㈰㜴㍣ㄱ㠹㜳㘳㑡挶㥤挳〳㍡昶㈸搱㐴㌸ㄱ收㝥㍥慡㉤㠷扢㜶ㅣㅡ摦昱㡣㌸ㄵ挳㥦㐰搱㠹㘸㠴㔸㙡つㅦ㝡㜴捡攷户晦搶㌴昵搲昷愶捣昳つ晦攵㝤挱㡦㥡㜲昸㤳戱㤰挷㍥㤴㑣挶慡㐱㌷〹扡ㄸ㑣敦摡户㐴㐲搵挹㔰ㄲ敢慣㐷㜵散搷㠲昱㤰㜶ち㠷㕡㠱挶㜷㉡〳㑥挵㉢扦㤲愲搳搰〸㜱愸㌵㝡㘷昶敢摤摢㤷搶㡤㕢㌵摥㘸改昳搵摢〱挱捦戸㜲昴㌳戰㤰户昲㜱散搷㈲愱㌸㜶㕥㈱捣戱㘴㍣攴㕣㜹捣㠹㘰㈴ㄲ挴慢㤲㐰ち㘰㝦㈶挷㍡ぢ㡤敦㙣㐶㥣㡣㤵㍦㠷愲㜳搱〸㜱㠸㌵晣攴㙢扥昸㈴㜷攲捡㐹搷㥦昸晥ㄹ㐳搳户㙦㈶昸改㕡づ㝦ㅥㄶ昲㔶㍥ㅣ㑣昲扤㉢愹挷昴㄰攸㠶ㄲ扡㝡改昵㘸㌵挶㡣㘱㔲㠴㤱ㅥ㜶昸㜱敤㝣づ㜵〱ㅡ摦㠵っ㌸ㄵ㝢户㡢㈸扡ㄸ㡤㄰ㄹ㙢昴ぢ㙥㕡扦㑦昵㜹㍢㑣扣㘰昷㕢㌶摤攲挸つ㘷㡡〱㌴挶搳㜷㈹㥡晣搱戱㉢慦㑥挸㡤㥢敢ㅥ敥摡戵㐶昱㈱ㅥ㕢㐳㌸ㄶ㡥㈴㈲㠹㘴㈴ㄴ搳㉥㠳户㜶㌹攳㕣㠱愶㙣〲搰慦愲㘸㌵ㅡ㈱づ戰㐶㝦愶晤㤳挹㐷㝤㍦戵收㠴㐹㕦昴ㅡ戵昴换扦〸㝥㥦㤰愳慦挱㐲晥㡥ㅤ㕢㔳戵ㅥぢ㠲㐱㈴㥣㑣㌸摥㔴㈲㜸㔱挲㜱散㝤㐲挹㈰摥搸昴㤸㜶ㄵ㐷扡ㅡ㡤敦慦㡣㌷ㄹ㠳晦㡤愲㙢搰〸㌱挷ㅡ晣戲〹㠳捥㝡㍥昳攷〹㜷昸㘲攱挹㕦㥤㜶戵攰昷ㄸ㌹昸㜵㔸挸㕦㜵㡣㕡慤㈷㤲摣摥昴ㄸ〶户㍦㑢攸㠹敡㘴㍣㠱改㤶㑣挴ㄲ㤱㘴〴戳敥㝡づ㜵〳ㅡ摦㡤っ㌸〵攰㙦愲攸㘶㌴㐲㑣户㐶敦户扥昷㥦㜷㍥㈵㌶㜹㔵慦慢搶㡣摡㜲㐱㔰㙣㐹㘳㍣㝤户愲挹ㅦㅤ㐴慢㤳㔱慣ㅥ㘷㍦摥㔸扡㜶敤㜸㐱ㄲ㠹㄰昶㝥㤸㜸扡㡥㤷㐰㕢ぢ㙦敤㌶挶戹ㅤつ昶㌷扡㜶〷㐵㜷愲ㄱ㘲㠲㌵晡愱扢昹㈶扣戱晥扢戱搷〴㈳㈷晣昶㐹改づ㘲㉢ㅡ攳改扢ㅢ㑤摥㥣搷昵㙡㝣慥挵㥥㈵㠶㔷ㅣ㝢㤷㤸㜳捥㈷攵㈷㥣㜸〸ㅦ㘷愲搱㘴㕣搷敥㠱扢㜶㉦〳摤㠷〶慦㝢㔲扢㥦愲〷搰〸㔱㘳つ晦搳㍢慢㐲㝢〷ㅥ慡戹㙡挲㉤昷㝣晥搳敤㌵㘲㙢ㅡ攳改㝢㄰㑤摥捡㐷㠲㐹扤㥡㝢㔴㍤ㄴ㡡〴挳愱戰晤㘱㈲㥡慣㡥㐵攲㐱㙣㠹㔱散づ㘲㠹㔰㕣㝢〸摥摡㍡挶㜹ㄸ㑤㔹ㅤ㔶晥ㄱ㡡ㅥ㐵㈳㐴搲ㅡ晤慣ㄵ敢㜶㕢㜹㔵晦改㉢慥敡挸搶扥㌵㜱㠵ㄸ㐸㘳㍣㝤晦㐰㤳户昲搸摥挲戱㔸㍣ㄹ㡡㘲㈴散昲㘳㘱戵挵㘱㔷ㅦ挷㝥㈸㠸慣㘲㌱㝣㥣〶ㅡ敤㜱戸㙢㑦㌰搰㤳㘸㌰㝣㔲㝢㡡愲愷搱〸ㄱ戶㠶㥦昹昶㌵㡦㙦昸攵攴改㙢昴㔹㔷ㅦ愹捦㝤愸捦戳㔰敦㙤㝤晢愸㙢㑢㉤挱昷戹慥慦㡡搸戴昸慦攷敦挸昸㡡㥣㡢攵昴㕣㈸㤴㡤〵㔳㤱㔴挵㄰㠴晤愳㕦挶昸㜶搳㈷户㑦㘳㑢戶㜵㠹晣㜶戶捤搸㔴扢搱昵㘵㙤㠴愵ㅢ摢扡愸㈵摢㍥搰㕢㔹摦㤱敡㌰戶㜶敢扡㠲ㄴ戸搵攳扢慢搱㉥挷摢搶敤㌶㌷搵戴挸ㄸ戳戴搱㔴て㜲愹昱捤戵㌵㕤㕣㍢扥捤㌸搴搶ㄶ㘴㌴〶㠷㔶ㄶ换搸〵㙢㘹慡捣扣〶搷捥㙦㙤㌷㕡㘴㝡㈳㥡㘷㌶㘶ㄶㄸ㙤昵〶て捣ㄸ㔹戹慡〳愸戲扥㍥㡦㤸搱㠲ㄵ挵ㄷ攲散㔰愷㌴㌷㙥㘹㠷搱㤲㌵戲挸㜷愱搱搶戱㙣㜶㉡摤㘴㙣㥥㘷㘲㡥〹挵㔶㜹攲昱慤㤹㐵敤戵慤㉤ㅤ㙤慤㑤昹㥡㌱搹挵㈹㝣㘵捦㑥㙢捤ㅡ昸挶㕤捥㐷㠹㈸㈹㉢ㄳ愲㘴ㄷ慦慦扤㡣摢㕥㉤㕦〸挷㑢㍣〸慦昹㤶昹搳慥㝡ㄶ搶づ㙢搱㘴㜰㑥㤶づ敢㈱㤸㡣换㌰㍢ㄷ㌷㜴慣ㄳ㡦㘲搱㝡愷攲搶㌲㐷晢㤵晢晦㙢㕣㕡摡摦㕡晢㜱㡢㜱㔸㘳㘲慡㈵摢㘴戴㜵㝢っ㑥㌰㈳敤㌹㌴ㄵ㈳戱㌵ㄷ愵㔷づぢ戱㔴㉣慢㔸搲㤸敤㤸敦㥢㙦㌴捥㥢捦㡦㤱㌸㑥㔷㔹㐹戴〵て敤〵㠸戴ㄷ搹扣㠴挶敦㉦昱慤愷㤱捦慦扤㙣昶㉢㠶攲晦㡤㍦㘰㔲ち㉦㑤ㅥ愰挱搱戴昶㡡收昱慤㙤敤㘵㘵㕥㙢㌹㌱搵㍥扦㠳搳戳㝢㈵攳扤挲收㔵㌴ㄵ挳搰昴㜸㍣愶ち㐶攵㍣散搴户戹捥挸愵㜰戰㑦㙥摤㈲㔵搱㙣ㅥ㍦慡㌳摡㌳ㅡて㌴㑤挲戶戲搴㠷㈵㙣晣㝤㥡㌹晢㡤愵ㅤ㜵愹㡥㔴慦㘶ㅣ戲挲慢愴挱㘸㠴昴㌲㤷攸搹㔷捡㤴户摦敡㈱㐲㐰㉥㍡愲昴㤶〲㌳ㄲ㌶ㅣ㙣㉦㈵㘵㔶摢晤㑡㈰昷㙤戱ㄲ㍥昷㐴捦㍦昴㠴㈳㘲搹〹㐶换散㘵ぢ㡤㜶㥡㔷晡扡㐵改摥扣ㄸ㙣㐶㈶㍤愷愳戱愹扤ㅡ㤹㑥㘸㙢㕤戴昰扦ㄹ㠷戱戴搷搰愸㐷挵づ㤸挵㝦㝣㥤㠰慢愴搷㘲扥㌶つつ㈵㤵㡣㐶㠹戶㍤ㅢ捥㔶〴摢㠰晦攴㐳㝢ぢ晦昹扢搳㔵っ㠷挵挶ㅣ愶慢㠰㝤㥦㘶㄰㥡摤㘶挸〳㡦㤵戲〳摡㝤㥢昷㘹㙤㕢㤰㙥㙤㕤挰昹搴㑦昶摡攷ㅢ㐶〷て收昵戶づ㕥捡㠳㤴㐲㤴㤵攵ㅤ㜷㜳ㅣ昵摢づ昱㝤敦愲改㍢愶愹㘹戰㡡搸敥㝢て愲㌲ㅣ㔶昴㜵㘲㘱挰㠴㐹㔳敢ㅡ敡㈷㑦㙥㠸㌴㠴挳つ愱㜸昵搲愶昶愵㘲ㅢ慣㍡㡦㠷㍤昴晡㈹㝦㑢昴晢㜹晣晤㕢搷搷摤搶扢晦㘶㘲愰愵㈸㌸㑡户ㄳ㠲つ挱㔳晢ㄷㅡ戱ㄵ捣戸㑢挱㜲晥㐳晢〸㝤敤㘳㌶㥦愰挱㡥㐱愲挶㝥攱㌳戳㉢㜶挶晦摣㌷㘸㥦戳昹〲㡤ㄸ㠱㠶㕢愶昶㈵ㅡ昵㄰〱挴攷ぢ㉥㕦戴㕤㈰㉥㝣搱扥㠵搴慦㜵愳ㄳ扢挲㠲㉦㥣㐶㔰ㅡ搱㘸挴㈲㝣〸散〹愰挲㔲ㄴㅣ㈹ㅣ〹㌷〹攰㔷晡㤷挱捣ㅢ挰敦ㅣ㠳㘰㌴㑥㌷〷㠰㔲戳㉢㠲搰㐹〰㘵㄰㘸㍣㤳㈲挲㄰㐹〰ㄵ攸愹㠷昸昹㜷〷㠰㄰挴㠵〰㌴挶搴扡搱㠹〸晣扣〰㝣㠵攰㥥〰扥戴ㄴ〵〷㉢攳㠸㌴㠴㔹㙣捡㤴㍦㠷㤹㌷㠰捤愰搶〶戰搹ㅣ㡤〳挰㤶㘶㔷攸〸㈲〱㙣㐵愳慤搱㠸㈴㐴ㄲ挰㐰昴搴㐳扣敦〴㤰㠰戸㄰挰㜶㡣愹㜵愳ㄳ扢挳捦ぢ挰敢挵〰扣㘶㈹ち㡥㥦㡥㐲愴㈱捣㘲㈷愶晣㑡㔱〰扢㐰慤㡤㘰戳㉢ㅡ〷㠰㙡戳㉢昶㐲㄰〹㘰㈴㡤㠲㘸㐴つ㐴ㄲ㐰〸㍤昵㄰捦㌸〱㡣㠶戸㄰㐰㡣㌱戵㙥㜴㘲っ晣扣〰㍣㕣っ挰㍡㑢㔱㜰〴户づ㤱㠶㌰㡢扤㌰愸㜸戰㈸㠰ㅡ愸戵㌱㙣挶愲㜱〰愸㌳扢㘲ㅣ㠲㐸〰攳㘸㌴ㅥ㡤攰㌱㕣〹㘰〲㝡敡㈱敥㜴〲ㄸて㜱㈱㠰㈹㡣愹㜵愳ㄳㄳ攱攷〵攰㠶㘲〰慥户ㄴ〵〷㤱愷㈰搲㄰㘶㌱㥢㈹㕦㕢ㄴ挰㕣愸戵㝤搸散㡢挶〱㘰㍦戳㉢愶㈲㠸〴戰㍦㡤づ㐰㈳愶㐳㈴〱ㅣ㠸㥥㝡㠸㔵㑥〰搳㈰㉥〴㤰㘲㑣慤ㅢ㥤㤸〱㍦㉦〰攷ㄷ〳㜰㥥愵㈸㌸㤲㍤ぢ㤱㠶㌰㡢㐳㤸昲戹㐵〱㌴㐱慤㌵戳㘹㐱攳〰戰搰散㡡㝡〴㤱〰づ愵㔱ㅢㅡ㌱〷㈲〹愰ㅤ㍤昵㄰愷㍡〱捣㠶戸㄰挰ㄲ挶搴扡搱㠹戹昰昳〲㜰㙣㌱〰挷㔸㡡㠲愳改㝦㐲愴㈱捣攲㘸愶㝣㔴㔱〰挷㐲慤㉤㘷㜳ㅣㅡ〷㠰ㄳ捣慥搸て㐱㈴㠰ㄳ㘹㜴ㄲㅡ㜱〰㐴ㄲ挰挹攸愹㠷㔸散〴戰㍦挴㠵〰㔶㌲愶搶㡤㑥ㅣ〸㍦㉦〰㑤挵〰㉣戰ㄴ〵㠷昴て㐶愴㈱捣攲㉦㑣戹戱㈸㠰昳愱搶㉥㘰㜳㈱ㅡ〷㠰㡢捤慥㐸㈱㠸〴㜰〹㡤㉥㐵㈳㌲㄰㐹〰㤷愱愷ㅥ攲㘰㈷㠰㌴挴㠵〰㔶挳摥慦㜵愳ㄳ㔹昸㜹〱㤸㕢っ挰ㅣ㑢㔱㜰㔶㠱㘷〳㠶㌰㡢敢㤸㜲㝤㔱〰㌷㐰慤摤挸收㈶㌴づ〰户㤸㕤㌱ㅦ㐱㈴㠰㕢㘹戴ㄶ㡤㌸〴㈲〹攰㌶昴搴㐳㑣㜶〲㘸㠴戸㄰挰㕤㡣愹㜵愳ㄳぢ攰攷〵愰愶ㄸ㠰搱㤶愲攰扣㐶ぢ㈲つ㘱ㄶて㌱攵㔱㐵〱㍣っ戵昶〸㥢㐷搱㌸〰晣挳散㡡㔶〴㤱〰ㅥ愷搱ㄳ㘸挴愱㄰㐹〰㑦愲愷ㅥ㈲敡〴戰㄰攲㐲〰捦㌲愶搶㡤㑥戴挱捦ぢ挰㉥挵〰散㙣㈹ち㑥戵㉣㐲愴㈱捣攲㔵愶扣㘳㔱〰慦㐳慤扤挱收㑤㌴づ〰晦㌴扢㘲㌱㠲㐸〰㙦搳攸ㅤ㌴㘲㈹㐴ㄲ挰扢攸愹㠷搸搶〹㘰〹挴㠵〰㍥㘰㑣慤ㅢ㥤㔸〶㍦㉦〰㥢ㄵ〳搰摦㔲ㄴ㥣敤㌹〲㤱㠶㌰㡢㉦㤸昲㈶㐵〱㝣〵戵昶㌵㥢㙦搰㌸〰㝣㘷㜶挵㤱〸㈲〱㝣㑦愳ㅦ搰㠸愳㈰㤲〰㝥㐴㑦㍤㐴愵ㄳ挰㥦㈱㉥〴昰ぢ㘳㙡摤攸挴搱昰昳〲昰晢㙦㐵㍥ち晦㘶㈹ち捥㌷㉤㐷愴㈱捣愲扣ㄴ㈹晦〲㌳敦㡦挲㍥愸戵㕥㙣㉡搱㌸〰昸捤慥㌸づ㐱㠶㌲㔰㙦ㅡ昵㐱㈳㑥㐰㔷〲攸㡢㥥㝡㠸㙦㌰㠶晤㘵攸㜸㠸ぢ〱㙣〲㝢扦搶㡤㑥昰㌴㤶ㄷ㠰㡦㡡〱昸搰㔲ㄴ㥣昱㍡〵㤱㈴㠰慤㤹昲〷㐵〱㙣〳戵㌶㠸捤戶捣慥敢摢攰㘰戳㉢㔶㈰搰㔰慥捥㄰ㅡつ㐵㈳㔶愲㉢〱㙣㡦㥥㝡㠸㌷㥤〰㑥㠵戸㄰挰㡥戰昷㙢摤攸挴㘹昰昳〲昰㐲㌱〰捦㕢㡡㠲㤳㙥㘷㈲㤲〴㄰㘴捡捦ㄶ〵㄰㠶㕡㡢戰㠹㌲扢㉥〰㜱戳㉢捥㐲愰愱㕣ㅤ㥤㐶〹㌴攲ㅣ㜴㈵㠰㈴㝡敡㈱ㅥ㜵〲㌸ㅢ攲㐲〰愳㘰敦搷扡搱㠹㜳攱攷〵攰摥㘲〰敥戱ㄴ〵愷晤捥㐷㈴〹㘰㍣㔳扥慢㈸㠰㠹㔰㙢㤳搸㑣㘶㜶㕤〰愶㥡㕤㜱〱〲つ攵敡㑣愳搱㜴㌴攲㈲㜴㈵㠰ㄹ攸愹㠷戸挹〹攰㐲㠸ぢ〱搴挳摥慦㜵愳ㄳㄷ挳捦ぢ挰㔵挵〰慣戱ㄴ〵㘷ㅥ㉦㐳㈴〹攰〰愶扣扡㈸㠰㠳愰搶ㅡ搸ㅣ捣散扡〰愴捤慥戸ㅣ㠱㠶攲愹㘵㘸㤴㐵㈳㔶愱㉢〱ㄸ攸愹㠷戸搰〹攰ち㠸ぢ〱㌴挲摥慦㜵愳ㄳ慢攱攷〵攰㡣㘲〰㑥户ㄴ〵㈷㍦慦㐲㈴〹愰㡤㈹慦㉣ち愰〳㙡㙤ㄱ㥢挵捣慥ぢ挰㔲戳㉢㜸敡㜳㈸㔷㘷ㄹ㡤づ㐳㈳晥㠶慥〴㜰㌸㝡敡㈱㡥㜳〲昸㉢挴㠵〰㡥㠲扤㕦敢㐶㈷慥㠱㥦ㄷ㠰挳㡡〱㔸㘶㈹ち㑥挰㕥㡦㐸ㄲ挰㐹㑣㜹㐹㔱〰愷㐰慤慤㘰㜳㉡戳敢〲㜰㥡搹ㄵ㌷㈰搰㔰慥捥改㌴㍡〳㡤戸〹㕤〹攰㑣昴搴㐳戴㌸〱摣〸㜱㈱㠰㜳㘱敦搷扡搱㠹㥢攱攷〵㈰㕢っ㐰挶㔲ㄴ㥣〳㕥㡢㐸ㄲ挰愵㑣㌹㔵ㄴ挰攵㔰㙢㔷戰㔹挵散扡〰㕣㘹㜶挵㙤〸㌴㤴慢戳㠶㐶㔷愱ㄱ㜷愰㉢〱㕣㡤㥥㝡㠸㝤㥤〰㙥㠷戸㄰挰戵戰昷㙢摤攸挴㥤昰昳〲㌰扤ㄸ㠰㘹㤶愲攰㌴昴㍤㠸㈴〱慣㘵捡㔳㡡〲戸ㅤ㙡敤づ㌶㜷㌲扢㉥〰㜷㥢㕤㜱㉦〲つ攵敡摣㐳愳㝢搱㠸晢搱㤵〰敥㐳㑦㍤挴㔸㈷㠰晢㈰㉥〴昰㈰散晤㕡㌷㍡昱〰晣扣〰㈴㡡〱搰㉤㐵挱㠹昰㠷㄰㐹〲㜸㠲㈹挷㡡〲㜸ち㙡敤㘹㌶捦愰㜱〰㜸捥散㡡㜵〸㌴㤴慢昳㍣㡤㕥㐰㈳ㅥ㐱㔷〲㜸ㄱ㍤昵㄰扢㍡〱㍣っ㜱㈱㠰㔷㘰敦搷扡搱㠹㐷攱攷〵㘰㘸㌱〰㐳㉣㐵挱戹昸挷ㄱ㐹〲㜸㠷㈹㙦㔷ㄴ挰㝢㔰㙢㥤㙣摥㘷㜶㕤㌳攰㕦㘶㔷㍣㠱㐰㐳戹㍡ㅦ搲攸㈳㌴攲㈹㜴㈵㠰㡦搱㔳て戱戹ㄳ挰㤳㄰ㄷ〲昸ㅣ昶㝥慤ㅢ㥤㜸ㅡ㝥㕥〰晡ㄴ〳搰摢㔲戸慢〱㉡㥥㐳愴㡤㌸㡢摢㥢〹攷收㌶ㅡ㑢㜸摡愹㕦づ㠵搹戵㡢摡㍢㕡攵㌹戲扥戹扡搶改慤ㅤ㜵㡤敤ぢ㥢㔲换晡攷慣㠵㝤收ㅢ㉤㌸㠳摤㠶ㄳ搹㉥㔹敢挲㠵㐶㔶换搵户㉥㙡换ㄸ㤳敡晥ㄷ捥㜰㘳晤昰搲挹㤳摢愵〲㡦晦散愴㉤㐲〸捣ㄲ㍣㑡㉡㕥㐰㐰昷戹㌷㔹ㅥ敥㌸㑦㉥ㄷ〳㌰慣敡㈲㍡扢戱愳挹攸㥤㤳攷愸攵㜲㘵づㄴ㔱ㄶ㤰敤㤵㥢㍤ㅦ攷愴敡晡收㈶戴㌵㘶㥢ㅡ㕢っ扥ㄸ㥢㤹愶㔳㡤㜹㈸〱㤸搹摡摥挸㑡晣扥戹搹㙤愹㤶昶㠵㍣㥢㤹㔹戶㘹㕥㑦㥥昶慣挸㡤㙤㙣㘹挷㌰昲㔵攴㜲㔵慥㝥㝥敢ㄲ晣㈸㘴㔱㜳换㠴搴挲昶晦㠹㔷㐵昰㘵㤱て昹搲㠸㔲㔱㕡㉡㉡㑢㉢晦搳搷挷昷〳戶戱晥㘶ㄹ昱㘰捣搳㡥戶挶昴㈲〲㤳㘳㠴搱㤶戳㤱慦㘱㐹挵㡢㔸㜲㥦户㜴扣㠴慥愲〳收㥡昷㘳〷捦昳摦昶㉦㙤〶挱㕣晢ㄱ改昴昹㌷㥡挹ㄳ收㑣敡㉡挷昹㍦晤㙣愵攲㈵㐴晥挳搵て〳㘰摣捦㥣㐲慣㠸攰㡣挲㤶㠹㤹挰㥥㝢㕡晡㜳搲㠶㌳戴㕦搷攲㜸㥣㐰敦㤳㥢㥡㑡ㅢ㑤㌸敦摦㥣敡攸㘷㜶㔸㠰㠱㥦㌵戴㕢扡摡搶收收ㄴ愷ㅣ㝦㥣㔱㥦㐹㌵ㄹ㤵戹㌱㡢㍡㕡愷㌵戶㘸㌹㌴㜲㕥㕡愲搴㔲㠸㔲㑢捤㌳昴戹㔹慣〷㤲换㡣搵㍡㉦搵搶搸㌱扦戹㌱㔳挹づ㙢㜶晥㈷收㉡㌶晥㜲挰㔴て戵㉦㜱㥦昲㌷㑦扣攳攵慥㐶㤵っ搱昱攵挷㡣㉥ㄵ㍥晣ㄳ晦㘱戹〸㜶㍣昲つ㐵晢ㄹ搱㉡昰㠴挰摡㜸扥㤲愷㘲㈱昹敡㈸㐸攴捥㐹扣㑣〳㍣戵㕦㘰捡〵㍥换㕦㐱搳㙤㉤㐱㉦ㄸ昸愷戶愶戲攳㔳ㄹ晣搰慡㤷昵㌳慢㑡扣戴摣搵戴〵㔸摤㔱㡢㠲㈱ㄴ㈲㉤㙥捣ㅡ㙤㤵ㄴ搴攳㘷㘴攵慣ぢ昱㤹慦㈱捥㜳㤷㤵㔴㔴昴慥昴ㅡ㙢㤲㡡㌵捣㍡㘷敥晣㤹摡愴㠲昸㥦敤㥤ㄸ捤戵昵晢换搰㙡扦㘲㔹晢㡤敢昴㉡扡㕣ㅦ㤷挱敦㌴搸㠰愶攲㌵㈸摤慦㑤㝥愱〵捡㌱㌴ㄸ㤵昳㙣㝦㌹㑢㐰㉡㔱㉥㈱㙢㐷㉡攴㡡昴㜶搴㝣昸捣㜲㡦㑡昵慢㈷㕦㍤㘶戹㤱昵㥢晢㔷搶㤶昰攵㈸㉤㉤挷㑢敤㜳搷换ㄵっ㡢㘰捤昵㠶㉣〶ㄱ摢㈲〵ㅦぢ〷㝢㜳㘳㐱晣〶晥挸㘷㍤愴㌸㤷扤〱晦挹㠷摦慦㤵㤲㠰㕦扣㠵㔶慤戸㡦ㄲ㍦㕦㌵つ挸㜱摣ぢ㡤昸ㄷ扡㝣晢挷愲㝡戳ㄲㅦ愱挷㌷慣ㄲㅦ㝦昷昵㐷㜷㤰攲㘳㜸㜰㈷愹昹ㄸ昸ㄳ㉣㜱摦㘳捦挵㑡㐸㝢㥥㡢㥦搱〳㑦㡤㍦㈳㔴㜳㔱㝣づ㠹㕡つ扣㕣敡〵收换慣昵愶攱ㄷ摥〶㝤㘸搰㤷〶㕦挲㠰㉦戲慦ㅦ㝡づ㜸㌱㉦㜸〱搸〰摥户㡥愰づ㜸㥢㌰攸愶っ晡㉢っ摣昰㝥㠷捣㠴搷ㅦ㈶㝦ㄸㅥ㕦㍢〹㙦㌳〶收㥡攷挱摢ㅣ搲㥥攱㤵挲㑤挲摢㐲〶㌱㍢㠲㈵ちㅥ昰戶㠴㡤戶ㄵつ㔹扥攰㘱戰㌵つ〶搲㠰ㄵつㄲ摥㌶攸㌹攰改㕥昰戶㠵つ攰戱慡㐱〵㜵挰摢㡥㐱〷㌳㈸㉢㄰摣昰㔸㜶㈰攱㘹㝣㙢㤶て扥〳㍢摥㠶〵㡢ㄲ㈴愸愱っ挲敡㠴㍣㔰挳㈰敤ㄹㄴ慢ㄸ昰㠷㕦挶㌱〸ㄶ攴㤳愵っ㉡㘵挷㉣摢〱㌶摡㡥㌴㘴㤹㠳㠷挱㑥㌴搸㤹〶慣㝣㤰愰㜶㐱捦〶挵摦㜶㜹㙣愲扢挲〶愰戶㜳〴慤愲挴扦〹㌳摢㡤㐱慢ㄹ㤴㤵ち㙥㔰㉣㑦攸〱ㄴ㡢ㄷ㈴愸㈰㠳戰㡡㈱て㔴ㄸ搲㥥㐱戱摡〱㝦㌸晣挹㈰㔸㤰㑦㤶㍣㜸㜰㠸挲㐶㡢搱㤰攵㄰ㅥ〶㜱ㅡ攸㌴㘰㠵㠴〴㤵㐰捦〶挵㕦愱㜹㠰摡ㅤ㌶〰挵㉡〹ㄵ搴㌱愳昶㘰搰㍤ㄹ㤴ㄵつ㙥㔰㌵㤰㤹愰戸㌹捡㠷㝢㐶㡤㠱㠹〴戵ㄷ㠳㡣㐵㉦て㔴つ愴㍤㠳㘲㔵〴晥㔰㌲挱㈰㔸㤰㑦㤶㐶愸㤴ㅤ㌳㙡㉣㙣戴㕡ㅡ戲㙣挲挳愰㡥〶攳㘸挰㑡ち〹㙡㍣㝡づ㔰㥥㥢摥㐴搸〰ㄴ慢㈹㔴㔰〷愸㐹っ㍡㤹㐱㔹昹攰〶挵㜲〷ㄳ㤴晣戱㉦㐹戹㐱戱ㄸ㐲㠲㥡捡㈰慣㡡挸〳㌵ㅤ搲㥥㐱戱㝡〲㝦昸扤ㅤ㠳㘰㐱㍥㔹㐲愱㔲㜶㠰㥡〹ㅢ㙤㙦ㅡ戲扣挲挳㘰ㄶつ敡㘹挰㡡ぢ〹㙡㌶㝡づ㔰㥥㍢昸戹戰〱愸㤴㈳愸〳搴㍥っ扡㉦㠳戲㐲挲つ㡡㘵ㄱ㍤㠰㘲搱㠴〴戵ㅦ㠳戰㝡㈲て搴〱㤰昶っ㡡㔵ㄶ昸挳敦昳ㄸ㐴㠱㘲愹㠵〷㠷㠳㘰愳㌵搰㤰㘵ㄸㅥ〶〷搳㈰㐵〳㔶㘶㐸㔰㘹昴㙣㔰晣㈵愲挷愶㤷㠵つ㐰戱㍡㐳〵㜵㠰㌲ㄸ㌴挷愰㐷挳挰つ敡㔸挸㑣㔰㐵㌷㍤ㄶ㔷㐸㔰昳ㄹ㠴㔵ㄶ㜹愰づ㠱戴㘷㔰慣挶挰ㅦ㝥换挷㈰ちㄴ㑢㌲㔴捡㡥ㄹ搵〴ㅢ慤㤹㠶㉣搷昰㌰㘸愱㐱㉢つ㔸挱㈱㐱㉤㐴捦〶挵㥦㑤㝡㠰㙡㠳つ㐰戱㡡㐳〵㜵㠰㙡㘷㔰㕥㑥㐱戰攲挲つ㡡㘵ㄶ㍤㠰㘲ㄱ㠶〴戵㤸㐱㔸㡤㤱〷㙡㈹愴㍤㠳㘲搵〶晥㜰㡣㥥㐱ㄴ㈸㤶㙥愸㤴ㅤ愰づ㠳㡤㜶㌸つ㔹搶攱㘱㜰〴つ㡥愴挱㘵㌰㤰愰晥㡣㥥つ㡡扦昰昴〰㜵㌴㙣〰㡡搵ㅥ㉡愸〳搴㌱っ㝡㉣㠳戲㌲挳つ㡡攵ㄸ㈶愸愲ㅦて㔸慣㈱㐱ㅤ挷㈰慣摡挸〳㜵〲愴㍤㠳㘲㜵〷晥昰㥢㐱〶㔱愰㔸攲愱㔲㜶㠰㍡〹㌶摡挹㌴㘴昹㠷㠷挱㈹㌴㔸㐱〳㔶㠴㐸㔰愷愲攷〰攵昹慥㜷ㅡ㙣〰㡡㔵㈱㉡愸〳搴改っ㝡〶㠳戲㠲挳つ㡡㘵ㅢ㍤捣㈸ㄶ㜵㐸㔰㘷㌱〸慢㍢昲㐰㥤〳㘹捦愰㔸〵㠲㍦晣扥㤰㐱ㄴ㈸㤶㠲愸㤴ㅤ愰晥〲ㅢ敤㍣ㅡ戲㑣挴挳攰㝣ㅡ㕣㐰〳㔶㡥㐸㔰ㄷ愲㘷㠳攲捦㘸㍤㘶搴挵戰〱㈸㔶㡦愸愰㡥捦㔱㤷㌰攸愵っ捡㑡て㌷㈸㤶㜷昴㌰愳㔸晣㈱㐱㕤捥㈰慣〲挹〳戵ち搲㥥㐱戱㕡〴㝦昸㌱㈲㠳㈸㔰㙦㘳㐹愵散〰㜵㈵㙣戴㌵㌴㝣挷摢攰㉡ㅡ㕣㑤㠳㜷㘱㈰㐱晤ㄵ㍤ㅢㄴ㝦昱敢〱敡ㅡ搸〰ㄴ慢㑣搴愸㡥ㄹ㜵㉤㠳㕥挷愰慣〸㜱㠳㘲ㄹ㐸て愰㔸㈴㈲㐱摤挰㈰慣ㄶ挹〳㜵ㄳ愴㍤㠳㘲㔵〹晥昰搳㐵〶㔱愰㔸㕡愲㔲㜶㠰扡〵㌶摡慤㌴㘴搹㠹㠷挱㕡ㅡ摣㐶〳㔶愲㐸㔰户愳㘷㠳攲㙦㤳㍤㐰摤〹ㅢ㠰㘲㌵㡡ち敡〰㜵ㄷ㠳摥捤愰攵挸挵つ㡡攵㈲㍤㠰㘲㌱㠹〴㜵㉦㠳戰慡㈴て搴晤㤰昶っ㡡搵㈷挸て㍦㜳㘴㄰〵㡡㈵㈸㉡㘵㉣慡㉦捡㝦㠷㡤昶㈰つ㔹㥥攲㘱昰㄰つ搶搱㠰ㄵ㉢ㄲ搴挳攸搹愰昸㉢㙡て㔰㡦挲〶愰㔸戵愲㠲㍡㐰㍤挶愰晦㘰㔰㔶㤸戸㐱戱慣㐴㠲昲㍤づ㤳㍦晣㐵㤹㠵㈸ㄲ摥ㄳっ捣㡡㤴㍣㜸㑦㐱摡㌳㍣㔶慥㐸㜸㑦㌳㠸㠲㌷〴㔲戵ㅡ㔸㔴昰㥥㠱㡤昶㉣つ㔹摡攲㘱昰ㅣつ㥥愷〱慢㕤㈴扣ㄷ搰㜳挰昳摣㙦扤〴ㅢ挰㘳挵㡢ち敡㠰户㥥㐱㕦㘶㔰㔶愷戸攱戱㈴愵㠷㔹挶㠲ㄵ〹敡㔵〶㘱攵㑡ㅥ愸搷㈱敤ㄹ㔴ㅣ㙥ㄲ搴ㅢっ愲㐰戱捣㐵愵㡣㐵〵敡㑤搸㘸㙦搱㌰攱㙤昰㑦ㅡ扣㑤〳㔶挵㐸㔰敦愰㘷㠳攲捦搵㍤㘶搹㝢戰〱㈸㔶挶愸㔱ㅤ愰㍡ㄹ昴㝤〶㘵ㄵ㡢ㅢㄴ㑢㔷捣㔹昶〱㑣晥昰㉣㘳戱㡢㠴昷㉦〶㘶搵㑢ㅥ扣㡦㈰敤ㄹㅥ慢㘳㈴扣㡦ㄹ㐴挱㘳㠹㡣㕡つ㉣㉡㜸㥦挰㐶晢㤴㠶㉣㥦昱㌰昸㡣〶㥦搳㠰ㄵ㌵ㄲ摥ㄷ攸搹昰昸㙢㝢て㜸㕦挱〶昰㔸㔵愳㠲㍡攰㝤捤愰摦㌰㈸㉢㘰摣昰㔸昶㘲捥戲愲㥦攰㔹ㄴ㈳㐱㝤挷㈰〷愳㤷〷敡〷㐸㝢〶挵㉡ㅡ〹敡㐷〶㔱愰㔸㑡愳㔲挶愲〲昵㙦搸㘸㍦搱㌰敢㙤昰㌳つ㝥愱㠱〱〳〹敡㔷昴㙣㔰扣㌰㠰〷愸摦㘱〳㔰慣扥㔱愳㍡㐰㙤㘰搰ㄲㅣ搲ㄷ慣㤴㜱㠳㘲㜹㑣て愰㔸㍣㈳㐱攱愸㙦㠹㔸㡣㕥ㅥ㈸晣㥣昶て㠰㕡ち㌷〹慡㠲㐱ㄴ㈸㤶摣愸㤴戱愸㐰昹㘰愳昵愲㈱换㜱㍣っ㉡㘹挰㉢戵〹㔶攸㐸㔰㝥昴㙣㔰扣㠸㠱〷愸㍥戰〱㈸㔶改愸愰づ㔰㝤ㄹ戴ㅦ㠳戲愲挶つ㡡㘵㌴㈶愸愲㐷ㄹ㔸㘴㈳㐱〵ㄸ㠴搵㌶㜹愰㌶㠵戴攷ㄹ挵慡ㅣ〹慡㍦㠳㈸㔰㉣捤㔱㈹㘳㔱㠱摡っ㌶摡〰ㅡ戲㙣挷挳㘰㜳ㅡ㙣㐱〳㔶昲㐸㔰㕢愲㘷㠳攲昵ㄶ㍣㐰㙤つㅢ㠰㘲㌵㡦ち敡〰㌵㤰㐱户㘱㔰㔶摥戸㐱㕤づ㔹て㌳敡ち㤸㐸㔰摢㌲〸慢㜲昲㐰つ㠶戴㘷㔰慣摥㤱愰㠶㌰㠸〲戵〶㔲㤵㌲ㄶㄵ愸愱戰搱戶愷㈱换㝢㍣っ㠶搱㘰㌸つ㔸昱㈳㐱敤㠰㥥つ㡡㤷㠶昰〰戵ㄳ㙣〰㡡㔵㍦㉡愸〳搴捥っ扡ぢ㠳戲㐲挷つ敡㜶挸㑣㔰㐵扦ㄳ戲㘸㐷㠲摡㤵㐱敥㐴㉦て㔴㌵愴㍤㠳㘲㤵㡦〴㌵㤲㐱ㄴ㈸㤶晡愸㤴戱愸㐰〵㘱愳㠵㘸挸㌲㈰て㠳㌰つ㈲㌴㘰㘵㤰〴ㄵ㐵捦〶挵㡢㔸㜸㠰㡡挳〶愰ㅥ㜴〴㜵㠰搲ㄹ㌴挱愰慣攴㜱㠳㘲昹㑥て㌳㡡挵㍤ㄲ搴敥っ挲㉡㥦㍣㔰㝢㐲摡㌳㈸㔶〳㐹㔰愳ㄸ㐴㠱㘲㐹㤰〷㠷扤㘰愳㡤愶㈱换㠵㍣っ㙡㘸㌰㠶〶慣㈰㤲愰挶愲㘷㠳攲昵㌶㍣㐰搵挱〶愰㔸㐵愴㠲㍡㐰㡤㘳搰昱っ晡づっ摣愰㔸收搳挳㡣㘲ㄱ㤰〴㌵㤱㐱㔸つ㤴〷㙡㌲愴㍤㠳㘲搵㤰〴㌵㠵㐱ㄴ㈸㤶づ愹㤴戱愸㘶搴㔴搸㘸搳㘸挸戲㈲て㠳改㌴㤸㐱〳㔶ㅡ㐹㔰㌳搱㜳㠰昲㥣㔱戳㘰〳㔰慣㌶㔲㐱ㅤ愰敡ㄹ㜴㌶㠳戲㌶㐱㈶㍢㠷㍤㉢搹ち㥥㕦㜶㥦㌶㉤㌸愵㉤㐷挸昱攴㜶㝤挷戲㈶ㄴㄴ㜰㤱愷㔱捤㈵㥥㄰昶㑢ㄹ㑥敥戶戶攱㘴㔴戹晢㈲〷戶敦戳ㄸ戸昷㘶慥ぢ㐸㐸㌷㙡㜸敥扣攲㥡㕦ち㉦㤲㘰晢㌳昱慥㕦㤳搳㠷て摦㍥㐸㜱戳㘹㡤㤹戶搶昶搶㕣挷攰㝡ㄴ换っ收〵㌹㜲㈵㈵挱㌱ㄵ㝦㐵㐴捦㌱戹㘲攵㉤扣ㅡ攵㘲晥㐰摤扦愰愵㜵㐹㡢捣愶愲㥤搷㈵㤱扣㝡昵攲㌰㝥㡥挳挷昶㠰ㄷ攰㜹㜶㍡㙢㝦㐲摢户㉣挰ㄳ搵昸㉢昱敤㠷晥昰摡戱戵戳ㅡ攲挹㜴㍣㤴挵㜵㤷愲搱㜴㌴㤶换攰摡㔷戸㙣㘰㍡ㄲ㑢㘷ㄲ挱㕣㌲攷摢摦㌶搵戳挱㑣㌴愲㐷㜰愵ㄸ㈳ㅡて攵㤲愹㜰㉡ㅥ捤㠵ㄲ㤹㙣㌸㘲〴搳〱㥥〲㘷㜸敤〰昸㘸〷愲〹昰捣户ㄴㅤ㐴㔱〳㐵㍣て㉥㐵㌴㤰愶ㄵ愵昸搰昳㐷㑦㑦挳愹㐴愴㐵㐶㘴㠵㔱摥慢㤷ㄸ敥扡攲㐶挱㘹㙤晢㤲〵㍥ㅦ捦㙡㔷㕣ち捣㝦捣㈹晦㔵愴㌳㍦扡㘹ㄹ收㥤㐵攳て㤴㐱挰㠴㝣〶摡㝥戵㘳ㅢㅣ搵㌹扥ㅣ㘴㝤㈰㤳愷敤㜱㠵搲㜶摦㍣㐸㌶㠱㈴晦㡡愳扥昹㄰㙦ち㌱㝥㠷慦㝥㤹捦㘹ㅢ㈸户愲㙢㐳㌸散㔰㌶ぢ㘰慡㜵㘲㐹昸愰㤴㉦㝣㌳㐴㕣㤰捦㑡㐸戹戱㠸戳戰㤶㥣愲㔰攰搷愵㌰攱ㄴㄳ㘷㐰挲㘹㤶㍦㑤㌴㌵捥愱戰挳㌴昱愳捦㔷挸搷㠶扥㌹㑤搲㐶㑥て㐵戳改㜰㈶㤱㠸㠶㐲挹㔴㈸ㅤ搵㜳愹㜰㈴㤷换㠶㘲愱㤰慦摤㌶搵㘳改㔰㈴㥡㠲㌲㥣㠹ㅡ㤹㘰㈲ㅤ〹㘷ㄳ㤱㠸㜹㘱㉤㍤ㅣ攸㙤㠵搷㍡攰愳㉤㐲ㄳ攸愳㐴㡢㈹㕡㐲㔱㕦㈵戲慤㐴㠰㈲㍣挵〹㔸〵扥㡣㔸挶戱㘳扡ㅣ㠱挶ㅦ搸〴〲㉣㤴㘸㝣㌹㌴昲搷㠸㕣㈳攰挰愶㑡戹ㄳ㉤㜶㘶戳㥣捡㑥㉣㠹捤愰㤴㌴㡦㠷挸愶戹㌹愴㤲收㘱ㄸ慣㤰收㔲㐸ぢ㘹㙥愱挶㌹ㄹ愱㐰㜳㑢昴㈵捤㔳搰㌷㘹㘶㜲㌱㈳ㅣ㑣〷㜳戸戰㔶搴㠸㐵㔲戸昰㔶㈲㥤㡢㈵ㄳ㠹㉣慥㠱㤶昴慤戰㑤㐳〶慥㑡ㄵ㑢敢㠶ㅥ捡攰攲㘷搸攲㜲搹㠸㤱捥攲㡡㑤戹㕣㌴ㅣづ㙣㘵㠵搷㑥㠵㡦戶ㄲ㑤㘰㙢㈵㍡㡤愲搳㈹ㅡ愸㐴戶㤵搸㤶㈲㍣㐵㡢㤳收搹㜴㌹〷㡤㍦戰ㅤ㤴㔸昰愶㌹㔸㈹㐷搲㈲挸收㈲扡㜶㤲收㔰㠶愵攸ㄲ㠸戸㠰㝥㠹ㄸ㠶㔶搲㑣㝢搲㍣搸㤳收㜰㌸挹㈴慥㐰ぢ㥡㍢愰㉦㘹慥㐲摦愴愹㘷㌳攱㘸㈶ㄵ捣愴㡤㜰搴㠸〶搳戸㤶㔹㌶㙤攰㈲㥤ㄱ㈳㥢㑡㠵㝤慢㙤搳㘸㉥ㄶ换ㅡ㠹㘰㔴㑦㘰㙦㤷㌱㔲昱㑣挴㌰㌲㜱捣攷㉣慥㝦ㅢつ昰昴㍢挳㙢㔷挲㐷㕢㠳㈶戰㤳ㄲ㜵敤挲㜶㔶㈲摢㑡散㑡ㄱ㥥㘲慥㤳收戵㡣㜲ㅤㅡ㝦㘰㌷㈸戱㘰㑥㐶㜳㙥捡㔹捡〹ㅡ愸㔶捡㑥㕡攸㙣攲㙣搶㐲㈹㠲っ换摥㙤散㘱㐱㍥挳㤰㑡㥡㤳㍤㘹㑥昴愴ㄹ㔱攳摣㠵㔰愰ㄹ㐵㕦搲扣ㅢ㝤㤳㘶㉣㤶㌶ㄲ挰㤴挴愵㉤愳㠹㔴㌰㥤㡥〴ㄳ㌹挳㌰搲㤹㙣㌴ㄱ㐹昹敥戱㑤㔳戹㄰㌶晥㔸㉡㤹㌱㐲搱㘸㉥㥣㌴っㅤ㜴愳戱㤴ㄱ㑦攱愲搶〱㥥愳㤷㌴敦㠵㡦㜶ㅦ㥡㐰㕣㠹扡㘸敡㑡㐴〳㡤愶㘲㜷㡡昰ㄴ㝢㌹㘹慥愳晥㘱㌴晥挰ㅥ㔰㘲挱㝢㙥敥愹㤴愳㘸戱ㄷ㥢㈷改摡㐹㜶㝢㌱㉣㐵㑦㐳㘴搳慣㠱㔴搲っ㝢搲っ㝡搲ㅣ愳挶㜹ㅥ愱㐰㜳㉣晡㤲收ぢ攸㥢㌴㔳㈹㈳ㄴ换攰晡㙡挹㔴㈶㥡捥愶㜰戹㍢㈳㡤㉢っ挶㔲攱㄰慥ち㥣昲扤㘸㥢㈶愳搹㙣㈸㥣挳昵㉤㜱慤搱㕣搶㐸愶愲㤹㑣㍡ㄷ㌷㌲戹㌴慥挵㤶っ搴㕡攱戵㤷攰愳慤㐷ㄳ愸㔳愲慥㉤㝤㥣ㄲ搹㔶㘲㈲㐵㜸㡡ㅤ㥣㌴摦㘰㤴㌷搱昸〳㤳愰挴㠲㌷捤挹㑡㔹㐷㡢㜱㙣㍡改摡㠹㈵㌱㤵㘱㈹晡〰㈲㥢收㜴㐸㈵捤慤㍤㘹㙥改㐹㤳攷改㘵ㄲㅦ愳〵捤㤹攸㑢㥡㥦愰㙦搲㑣㘲㥥㠵昰㘶愲攳扡㜸搱㘴ㄴㅦ㑦挲㔱㝣昶搰㜵散㑣㤳㠹㘴捣昷愹㙤㡡㉢ㄱ敢攱㐴挲㐸攳㕡扣搱㜸㈶㥥㑡昱攲戴扡ㄱ捤愶攰ㄱ搲〳㝢㕢攱戵捦攰愳㝤㡥㈶㌰㑢㠹扡摥㠵敡㤵挸戶ㄲ㜳㈹挲㔳昴㜳搲晣㤶㔱扥㐳攳て散〳㈵ㄶ扣㘹敥慢㤴㔳㘸㌱㤵捤㉦㜴敤挴㤲搸㡦㘱㈹晡つ㈲㥢收〱㤰㑡㥡愵㥥㌴㑢㍣㘹昲㘴扥㑣㐲㔴㐸㥡〷愱㉦㘹㤶愲㙦搲㌴昰捥ㄳ㡦攱つ㍡㠷ㅤ㘲ち㤷昵捤攲捤㈶㤳挵㤵㐶挳㝡㈸ㅤ搳㝤㘵戶㘹㌶㠷捦㠵㤱戰㠱ぢ㔵收愲搹㘸〶㜳㔵て攵㐲㐹散ㄸ挰㌹㤷っ㌴㔸攱戵㜲昸㘸ㄵ㘸〲〷㉢㔱ㄷ捤㤴ㄲ搹㔶㈲㑢ㄱ㥥攲㠷㥦ㅤ敦改扤ㄹ愵てㅡ㝦挰㠰戲㈸捤㥣㔲捥㈲戵㝡㌶晤改摡㐹㥡昳ㄹ㤶愲〱㄰搹㌴て㠱㔴搲晣〴〳ㄶ扥愷㝦〴㘹攱㝢晡〲㌵捥㔶〸㠵戹搹㠴扥愴戹㌵晡㈶捤㔰㌰㤷搵㘳戸㡥㘵づ㔷戰㑤〵㠳改㑣捡〰慣㄰㍥昹㈴㐲愹㘰搸㌷搰㌶挵〵搶㠳㔹㕣㍥㍡㤱挳挵ㄷ㘳搹㕣㍡ㄷ挱㘵ㄸ挳搸搲㤳愹㤸ㄱ㌷〲捤㔶㜸㙤ㅢ昸㘸㠳搰〴㕡㤴愸㙢㑢㘷昱〰㤳攸戲ㄲ㙤ㄴ攱㈹晥改愴戹㍤愳っ㐳攳て戴㐳㔹㤴㘶㠷㔲晥㠹㔱㜹搱〹㙤〴㕤㍢戱㈴ㄶ㌳㉣㐵扢㐱㘴搳㕣ち愹愴昹㠲㈷捤攷㍣㘹㉥㔳攳㠴㄰ち㌴て㐳㕦搲っ愳㙦敤㌷㜹㌳㠴愸㤱㡣㐷㌲㌹㕣㍣㍤㥡㌲㌲攱㔴㌲ㄷ〵戳っ慥扦ㅢ昱㐵㙣㔳㕣㌰ㄶ扢搵㔴㌰㥥挹攰ㄳ㙡㉣㤵㡡㘰㑥㠷昴㌰ㅢ㕣扣㌳ㄲ㌸摣ち慦㐵攱愳挵搰〴㡥㔰愲㉥㥡慣㌰㤰㌴㘹㈰㑤挵搱ㄴ攱㈹ㅥ㜵搲摣㠳晡㍤搱昸〳挷㐰㔹㤴收戱㑡㜹㌰愹愵搸搴搲戵ㄳ㑢攲㌸㠶愵㘸ㅣ㐴㌶捤ㄳ㈰㤵㌴敦昶愴㜹愷㈷㑤搶づ挸㈴㈶㈱ㄴ㘸㥥㠴扥愴㌹ㄹ㝤㤳㘶㌶㤴挸愵㌲改㘴㕡㡦愴愲搸挰搳戸㐸㌹慥戹㥡挲搵捡㔳戱㜸㍡散㥢㘲㥢㐶㈳ㄹ㍤㠵ㅤ㐱㐸㑦㈶愲戹㘸㉡ㄹぢ攲㡤㍤㥡挱捥㌶㥥换挴㠲㠱㤳慤昰摡㔴昸㘸搳搰〴㑥㔱愲慥昷昴ㄵ㑡㐴〳㘹㉡㑥愳〸㑦㜱㠳㤳㘶㍤昵戳搱昸〳㉣㌵㈸㑡昳っ愵㥣㐷㙡昳搹散㑦搷㑥搲㍣㡢㘱㈹㍡㄰㈲㉥愰㡦㥦㐶愳㤵㌴㔷㜹搲扣摣㤳㈶ぢっ㘴ㄲ㈹㠴〲捤扦愰㉦㘹愶搱户戶昴ㄴ敥㠲㤰㠹㠴㜹㤵散㘸㌴㤲㑣攳㠳㘶㍣ㄳ捡㐶挳昱㐴㌲ㄳ㡡昹㌲戶㘹㌶㘹㈴ㄲ㤹㘰㍣㤵挹敡搸㙦敡昸㌸㠰ぢ㘷㘷搳愹㘴㈲愳敢㐶㉥㜰㥥ㄵ㕥换挲㐷㌳搰〴捥㔷愲慥戹㜹㠱ㄲ搹㔶攲㘲㡡昰ㄴ㝦㜱搲㕣挰㈸㑤㘸晣〱搶㈳挸ㄵ攱㤷ㅦ昷攷捤㑢㤵戲㤳搴㕡搹昰挷㈸㕡〷㕣挵攵っ换摥㈲昶戰㈰㥦慢㈰㤵㌴㑦昱愴㜹㤲㈷捤搵㙡㥣㘵〸〵㥡㔷愲㉦㘹ㅥ㠶扥㐵㌳㥤挱㌵㥦㤳改愸ㄱ㑥攰〳㑦㌰㘹挴㘲㤹㤰㤱捤挶㐲戸㠹㐳㉣攱㍢摣㌶挵㔵戱挳戸㌰㜵〸㤷㘳挷捣㌴搲改㔴〶㉦㐴㉡㠷㑦愷攱㈸㍥昵〷搶㔸攱戵㈳攰愳ㅤ㠹㈶㜰㤵ㄲ㜵捤㑤ㄶ㌴挸㉤㥤〶搲㔴㕣㐳ㄱ㥥攲捦㑥㥡换愹㍦づ㡤㍦㜰㉤㤴㐵攷收㜵㑡戹㠸搴ㄶ戳㔹㐱搷㑥戲扢㠱㘱㈹㕡〹㤱㑤昳㈶㐸㈵捤㌶㑦㥡ぢ㍤㘹摥慣挶㌹ㄳ愱㐰昳ㄶ昴㈵捤戳搰户昶㥢挱㜴㈴㤲捥愵㌰ㄹ戱㠹㘷㐲改㐴㌶ㄴて㈶㌲愱〴㍥晦㈴㡣愴敦㙣摢㌴㠷捦昶愹㔴㉥㡣て愴挱㘸㈴㤱㑡攱攳㈷摥捦愳挱㔴〲摦摡愳㝡攰㔶㉢扣㜶づ㝣戴㜳搱〴搶㉡㔱ㄷ㑤㔶㍤㐸㥡戶㤵戸㤳㈲㍣㐵捥㐹昳㈲㐶戹ㄸ㡤㍦㜰ㄷ㤴㐵㘹摥慤㤴扣㜲㠸扣扥扢戶㥡慥㥤愴㜹㉦挳㔲扥〶㈲㥢收晤㤰㑡㥡晢㜹搲摣搷㤳收〳㙡㥣扦㈱ㄴ㘸晥ㅤ㝤㐹昳ㅡ昴㑤㥡搸戰昱愱㌱ㅤ挶扢㜹㌰ㅡ捡攰敤ㄹ㕦㠱昴㙣㍡㠹㉢㠵ㅢ戹㕣挸㜷慤㙤ㅡ捣攲㙢㘴㈲㤱捣收㜰㤰㉣㥡㌶昰扤ㄳ㕦㠶搲昱㌴扦㠲㘲㤷ㅡ㜸搰ち慦㕤〷ㅦ敤㝡㌴㠱㠷㤴愸㡢收㍡㈵戲慤挴愳ㄴ攱㈹愶㍢㘹摥捡㈸㙢搱昸〳㉣㝦㈸㑡昳ㅦ㑡戹㥣搴㡥㘳㜳て㕤㍢㐹昳〹㈸㈵捤晢㈰戲㘹㍥〵愹愴㌹搶㤳㘶㡤㈷捤愷攱㈴㤳㜸㄰愱㐰昳ㄹ昴㈵捤㠷搰㌷㘹㠶ㄳ㤹㔸ㄶ㤷㥣挶つ㉣㜸㠹㝦ㅤ晢㐲㝣敥㐹㘷昱ㅥㄴ㑣挴ㄳ㠶㙦㥤㙤ㅡ挲攵戸㜹㌷㠹㠴㡥㤹㤸㡥敢愹㑣㉥ㄸ挱〵戲戱敦挴㤱挹愰ㅥ㘰㤹㠴㥣㜵て挳㐷㝢〴㑤攰㌹㈵敡摡㙦㍥慦㐴戶㤵㜸㠹㈲㍣㐵摣㐹昳㐹㐶㜹ち㡤㍦挰㝡㠸愲㌴㕦㔶捡㔳〸㜲〵㥢ㄷ改摡㐹㥡慦㌲㉣㐵敢㈱戲㘹扥づ愹愴戹㡢㈷捤㥤㍣㘹扥愱挶㜹つ愱㐰昳㑤昴㈵捤搷搱户昶㥢㝡㍣㡡慦㌳愹㌸㈶㘹㌴愷〷ㄳ㐹㍤换〳戳㠹㔴㌶㤳挳㌵摤㝤㙦㜴㤹挶㔳㐹〳㜷昱㠹ㄸ昱㔰㌴㥥㌳㤲㌹㕣㐶㍢㤲づㄹ扣㕤㑥㈲㤹っ戰㤶㐲搲㝣ㄳ㍥摡㕢㘸〲晦㔴愲慥戹昹戶ㄲ搱㐰愳愹㜸㡦㈲㍣挵戶㑥㥡㥤搴扦㡦挶ㅦ攸㠴戲㈸捤昷㤵㤲ㄷ㐸㤱㜷ㄳ搰㍥愵㙢㈷㘹晥㡢㘱㈹晦㥣〳㔱挲攷㐷㤰㑡㥡㥢㝡搲っ㜸搲晣㔸㡤昳㌵㐲㠱收㈷攸㑢㥡摦愰㙦捤㑤ㅣ㍢挲㜵晦㈳愱㉣戰㠶㌲㐴㤴㑤挴㜳㐰ㅡ㡢㘷戰晤晡扥戵㑤㜱㤹晥㙣㐸挷晤〰㈲㌸㘲㡥㐳愲㠹㘴捡㐸攱收ㄴ戸㕢㠵㠱㥢摥攸㠱㑦慤昰摡㜷昰搱扥㐷ㄳ昸㑣㠹扡扥ぢ㝤慥㐴㌴㤰愶攲㉢㡡昰ㄴ㍥㈷捤㕦愸晦ㄵ㡤㍦昰㌵㤴㐵㘹㝥愳㤴扣摡㡡扣㍢㠲㔶㠶㔳㉣㈶捤敦ㄸ㤶昲ち㠸㙣㥡㍦㐰㉡㘹晥晣㤳搷㜷愱㝦㐳㕡昸㕤攸㐷㌵づ敦戸〶㥡晦㐶㕦搲昴愳㙦搲搴㜱㈰〳㐷㉦愲㈱㐳㑦攱㔰㐶㍣慤㈷攲㤸㜲搸㠳愶戳㝡㈴慤晢㝡摢愶㌰挱扤ㅥㄲ〶敥ㅦ㤳挳搱戹㌰㜶慦㘱捣㑤㈳㡤愹㤹ぢ攷搲㠱㥦慣昰㕡ㅦ昸㘸㝤搱〴㝥㔶愲慥㉤晤ㄷ㈵愲㠱㌴ㄵ扦㔳㠴愷昸〲慢㘱ㅦ㉤敥㑦晤㘶㘸晣㠱つ㔰ㄶ愵㐹㡤㔴㕥㐶㙡㤷戳ㄹ㐸搷㑥㉣〹㔹㕡㐱搱㈰㠸㙣㥡攵戰㤷㌴摦昳愴昹㡥㈷捤ち㌵捥㄰㠴〲㑤ㅦ晡㤲收㔰昴慤㉤ㅤ㉣昱㕤㈶ㄶっ㐶㜰〸㌸㥢㑢攱㕥㍦㌸愴㤴㠹挶挳搹㕣㌶㤸昳㙤㙦㥢挶㐲㌹扣つ愵搳搸㝢攲㌶㉡㠹㜸ちㄸ㜱㙡㈷ㅢ㌶㜰㐰㌴㥥搵〳㉣搳㤰㕢晡㌰昸㘸挳搱〴㉡㤵愸㡢㈶㙢㌵愴ㄵつ㌴㥡㡡㍥ㄴ㤱收换㑥㥡㈳愸摦ㄵ㡤㍦搰ㄷ〶昸昳㍥敡搱㑦㈹慦愲〵慦攱愲㐵攸㉡㘹捡晡ぢ㡡㘲㄰搹㌴㌷㠵㡢愴昹㠴㈷捤㝦㜸搲散慦挶㐹㈲ㄴ㘸㙥㠶扥愴戹㍢晡㈶㑤扣㌳挷昰㐵㍢ㅤて昲愰愵㥥挰挷挷㘰〸㙦昰㌹ㅣ愴换㐶㜲ㄱ摦ㅥ戶㘹㉣㠱户㝤㝣〴㡤㘵㜰㑢㈹散㉢搳戸〵㐸づ㌷愵㌰っ摣慥〱㐴〳〳慣昰摡㥥昰搱㐶愱〹㙣慥㐴㕤㕢晡ㄶ㑡㐴〳㘹㉡㔸戱㈱㘹摥敦愴㔹㑢㝤ㅤㅡ㝦㘰㈰っ昰攷㑤㜳ㅢ愵攴㐵㘵攴敤㌸戴㈹㜴㤵㌴户㠵㔲㙥改搳㈰戲㘹づ㠶㔴搲扣挵㤳收㑤㥥㌴㔹慡㠱㍦晣㌲〶愱㐰㤳㘵ㄹ㤲收㉣昴㑤㥡挱㜰㌲㤷挲摤㝡昰昶㥣挲摢㔱㈲㤱㡡攱攳㜹㉡㠵捦昳戸㐳㔷㍣散慢户㑤㈳愱㘸ㄸ挷㐳㘲愱㌴㑥㕣攰摥㘰〹摣㍤㉣㥣㐸昳㕣㈳㡥㝡挶挲㠱敤慤昰摡㙣昸㘸㜳搰〴㠶㈹㔱搷摣ㅣ慥㐴戶㤵搸㠹㈲捥捤慢㥣㌴昷㘷㤴〳搰昸〳慣散挰㥦㌷㑤㔶㝣㐸攵㕡㕡摣挶㈶㐳㔷㐹㜳㔷㘸㈴㑤〳㈲㥢㘶㌵愴㤲收㠵㥥㌴捦昷愴挹㝡づ㌹㑥㈳㐲㠱㈶㙢㌷㈴捤㐳搰㌷㘹㐶㜰㜷愳㌸㍥昱ㄸ㤱㌴づ〱攳戳㔱㌴㡢戳㍥㝡搰㐸昳搳愴㥥昱㉤戰㑤㜱㠴ㅥ㌷㘳捡〵昱愵㈹ㅤつ㐵昱搵ㅥ昷㑦挱㠹㌹㥣愵㤳攷㘳〳慣ち㤱摢㜰ㄳ㝣戴㘶㌴㠱戰ㄲ㜵扤愷㐷㤴挸戶ㄲ㜱㡡㐸昳㌴㈷捤㜶㐶改㐰攳て攸㌰挰㥦㌷㑤㤶㠵㐸㈵㉦㜷㈳敦㤶愲ㅤ㑥㔷㐹㔳㤶㝢㔰㝥㈴㐴㌶捤㍤㘱㉦㘹ㅥ敢㐹昳㘸㑦㥡愳搴㌸挷㈰ㄴ㘸敥㠵扥愴㜹㉣晡搶摣っ攲ㄳ㑦搸㐸敡㤱㙣㌸捡敤㌶ㄹ㌳㤲搸ㄵ昲㤴㐶㈲ㄷ㡦昹㤶摢愶愱㤴㠱ㅢ收攱ㅢ㔲㍣㡥〳㈴㤸㤶戸换㔲ㄲ㔶昲㝢㘶㈶ㅢて戰㜴㐴搲㍣づ㍥摡昱㘸〲㌵㑡搴㌵㌷㔹㍦㈲慤㘸愰搱㔴搴㔱㐴㥡㡢㥤㌴㔷㔰㝦㉡ㅡ㝦㘰ㅣっ昰攷㑤㤳戵㈳㔲昹㄰㉤搶戱㌹㥢慥㤲收㐴㘸攴摣㍣㤷〳㐱㈷㥦慣〹㤱㌴て昱愴㌹摦㤳收ㄴ㌵捥〵〸〵㥡㔳搱㤷㌴㉦㐴摦愴㤹㡢㈵昰㡥㠳㤳㡥㌸愲ㄹ挵㜷敦㘴㍣ㅢ挱〹摥㔸㄰㜷敡挲ㄷ昱㤰敦㈲摢ㄴㅦ愵㘲㝡㍣ㅤ㡦㠷搳㝡ㄴ㠷㠷㜱晢㥡㘸㌲㠹捦㔴改㕣㌲㤱搲㡤挰㌴㉢扣㜶㌱㝣戴㑢搰〴愶㉢㔱搷摣㘴㤱㠹愴㘹㕢㠹㔹ㄴ㤱收㐱㑥㥡慢ㄹ攵㑡㌴晥㐰㍤っ昰攷㑤㜳戶㔲昲㐲㍣昲㘶㌶摡戵㜴㈵捤挰ㅣ愵扣ㅥ愲扥㘵ㄵ㉣㤹搸挳㔵㕢攰㝤ㄹ㡥ㄱ敥ㅢ愱㡣挳㡤㑤㔸㉢㠹ㅢ㈴ㄹ换捣㕦敤㤷㤷敥晥㥦挵㘲昵〲㉦摡挱㘷挵㉣慣昵晦㈱づ攷㐷㔷㔵ち㈳㙥㠷愷㜶㈳㔶戸攲〰慣㙥搰㉢挵敥㙥㔹ち挷㤲〱捤㤳摡㔱摣㠰㕢摦捥㙥ㅤ㘳摦㌷㜵ㄳ㔵昴㌰㐲摤㥦㘳㜸㤷㘴㑣扡ㅤㄷ㝣改㌰㤴摢㡣㌶摢て昷扢㐰㠵ぢㄴ㈳㜸㌷㡦〱㕤㍤挷㔵て〶㜶㐹㈷戵戴攳捥㌳㐶㔶㐵㙣挷㔵〰捡㑢换㠴攷㠵㐸慣㍢愴昲㌲〷㡣㠶㝢捦㑣捡ㄲ挰㐰㡦㙢㍥㡣㙤散㤰搷㑣搹〶㝡愱戱㕣挶㜷㌳搶戶捦愸㘱搳㠶㐵㤲扢っ㥢㠴戶㘲㍡㕥㡥㍦㍣㔲㍥㝣㡥㡢㜹㡣㉢㉦摤㡡戰攲㐰っ挰㔷㐰㘸晢㜳愸摢㈰昳㡤㤲㠳㠸挹ㄸ㠴〳㜱㍥昹戵㍢㘸捤㑤㐴㠹〴㙢㙡搸㘱戴慡っ㍡昸愶㠰㑢㌷攴㍤扥ㅡ㙤㜵㙢捣晦㉢慤晦〳㌵㔵㔹攵㜱愰ㄸ㜲搶㤸㡡㜷㡥扡散敢㙢昶ㄸ㝥挹㡤ㅢ慣晦㡦㡡㙦昸㈹㜱挵㥣扤㙢昶晣㘲㑡㈲扤晥攵搱㘲〱㍣㠶㈳㡥昶㉥㥢昷搸㜰〳ㄲ攳㤰挴敢戸㌸㐴挱㙤㈲敡㉣㠵晢㌶ㄱ㠱㘶㐴挲ㅦ捥っ㈳摦扥㘵㠲攵㈷摣散挴㔸㜸㜰慥换改昹〰㔷戹〳㘲ㄳ㔰ㅢ㤶㝣て㐲㘶〲㡡㠹扤㘰愸㘸昸戵㜵戴㕥㘴㕢户搳晡ㄱ挸捣㔷㉥㈶㕦戹㤸搸摤昲㌱㕦㠲挷攸挳捦㙢㉡㡣㘰〵㡡つ昵㜰㜴㌶づ敡ㄱ捡愳ㄸ搴㔹搱昳愶慦慦㕢㕤搳㌲攸搳攵㥦㔵捥慤ㄱ换攱攱〵㌵㠶㐴㍤愱㐶㉤㠵晢搶ㄳ㠱攳ㄱ〹㝦㌸扦㡤戵〲㔴㔶愱㐸愸㘱㜸搸㔰㥦攵㉡㥦ち㤵〹㤵愵㈹扥攷㈱㌳愱敡愲摡〲㘴捥扡ㄷ㘹扤搲戶㕥㐱敢昵㤰㤹㔰㜵〹㔵ㄷ扢㔸㍥㈶搴㔷攸挳户㐶ㅢ㉡ぢ㔱㙣愸㘷愳戳㜱㔰捦㔱ㅥ挵愰㝥昱搲愲捦〶㘶㔶搵㝣㝢昹〵摢摦晤晣搸ㅡ㜱ㄱ㍣扣愰づ户搸ㄵ捣搴㘱㤶挲㝤㍢㡢挰㈵㠸㠴㍦ㅣㅢ挱㕡〱㉡㡢㔱㈴搴愱昰戰愱扥捤㔵扥ㄲ㉡ㄳ㉡㉢㔴㝣敦㐲〶愸戵搸㕦㠸㙤㉤㐰㈶搴㑥㕡慦戱慤㔷搳晡〳挸散㝤㡣昴搹摡昲㌱愱㝥〸㝤搵戵戰摣㌸㜴搷㈹㡦㘲攸戰㙡㈵㈵㌵ㅤ㌵㝤㡦昶㥤㜳挲㜵㍦㡦ㄶ㙢攱攱㠵㙥㠰㐵愸〰摤㘶㤶挲㝤㈳㡣挰㙤㠸㠴㍦ㅣ挷㐱敥㐰㜷ㄷ㍡ㄲ摤愶昰戰搱㝤㐹ㄸ昷㐲㘵愲㘳㌹㡡敦㙢㈷㡣㠹〴搸㉦て挶户昴戹捦昶戹㠷㍥摦㐳〶摣搲摡㙦㔹㥢戸㝦㠴愶㙡ㅤ㙣㌶づ摤挳捡愳ㄸ扡昹攱㠹㌷敤㍥㜳㔶捤愹㕦〴㜶㍡㝣扢㔷㐷㡢㈷攱攱㠵慥挲㈲㔴㠰慥摣㔲戸㙦愱ㄱ㜸ㅡ㤱昰㠷㜲〰攴づ㜴㉣㌳㤱攸㑡攱㘱愳摢㐰っ㉦㐱㘵愲㝢〱㑢㍥摥扥搹挴愰㡢摦晦敤摣㍦㤶㐱㈳搶摢搶㉦搲扡〲㌲㝢㔳〶㍡㕤晣㙣昹㤸戳慥ㄷ昴㔵㙦挰㜲攳搰扤愹㍣㡡愱晢敥敥㤵㈳㍥㙦㕡㕤戳晢㐵㈷㥤昶挴扢戵㌵愲ㄳㅥ㕥攸扥㐷㍡㥥㝢挱敦㉣㠵晢收ㅢ㠱て㄰〹㝦㌸㘰㠴摣㠱㡥㌵㈵ㄲ摤㌷昰戰搱㔵ㄱ挶㘷㔰㤹攸㔸㘸攲摢〴㌲ㄳ㕤㑣㝣㘱㘱㌰㘷㔰㝦㕡㝦㙥㕢㝦㑡敢〱㤰搹㙦㉤㐰ㄷㄳ㥦㔸㍥㈶扡㉤愰慦晡ㄶ㤶ㅢ㠷敥㍢攵㔱っ摤敡慤㥢ㅥ㌳昶扦戲收攵愹愷慦㕥㌶㘱㥦ㅡ昱ぢ㍣扣搰㝤㘰ㄱ㉡㤸㜵敦㕢ち昷㙤㍢〲扦㈱ㄲ晥㜰㜰ぢ戹〳㥤㐰敡ㄲ摤㝢昰戰搱㙤㐷ㄸ攵㔰㤹攸㔸㔵攲ㅢ〲ㄹ搰㑤㈶㠶㝦㕡ㄸ㑣㜴摢搳扡挲戶㉥愳昵㜰挸㙣㜴搲攷㜵换挷㐴户㈳昴㔵扤㘱㠹扦㡤昸㐰搳㐷㜹ㄴ㐳昷敡㝢㤷摤扣搳愸㔵㌵晥㉢㍦㙡捥扤㌱扢㐶昴㠷挷㜰慥戰敢〳捤㝡㡢㔰〱扡㤷㉣㠵晢㠶ㅦ㠱〱㠸㈴搱敤㠶摣㠱㡥搵㈲ㄲ摤ぢ昰戰搱㡤㈴㡣㙤愰㌲搱戱㠴挴ㄷ㠲っ攸愶㜰攳㝢挶挲㘰愲㡢搰㝡㤰㙤㍤㤰搶㌱挸散つ㔶晡㍣㘱昹㤸攸㜴攸慢戶㠷㈵晥㌶〲摤㌰攵㔱っ摤㉤㙦㙤㌹㜹㥦㘵㤷搷扣晦捥㠳㤵敤㙦搶搴㠸ㄱ昰ㄸ敥㠱敥ㄱ㡢㔰〱扡㠷㉤㠵晢㔶㈱㠱摤㄰㐹愲ㅢ㠵摣㠱㡥愵㈱ㄲ摤㐳昰戰搱㡤㈶㡣㈸㔴㈶㍡搶㡢昸挶㌸㘱㡣㈷挰晢昳㘰搴搲㈷㘶晢㐴攸㌳づ㌲攰㤶搶㜷㕢搶㈶敥〹搰㔴敤〱ㅢ晣㙤〴扡㍤㤵㐷㌱㜴㥦晣摤〸ㅦ㝡挳㥡㥡ㅦ收㍣昳捤㍢挱昱㌵愲ㄶㅥ挳㍤搰摤㘶ㄱ㉡㐰户搶㔲戸㙦㌲ㄲㄸ㠷㐸ㄲ摤㌴攴づ㜴慣〳㤱攸㙥㠱㠷㡤㙥〶㌱㑣㠵捡㐴挷攲㄰摦摥㤰㤹昳〸㕦㘹〰㈳㈹㙥戰㘰㤸昳愸㥥㍥搳㙣㥦㈹昴㤹〳㤹㠹㉥㈹慥戱慣㑤㜴晢㐰㔳㔵てㅢ晣㙤〴扡搹捡愳ㄸ扡〷〷摤㝤昷つぢ㘷搷晣昹戰㠹㙦㕦昵搹敢愳挵晥昰ㄸ敥㠱㙥㡤㐵愸〰摤㤵㤶挲㝤㝢㤲挰㠱㠸㈴搱ㅤ㠸摣㠱㉥㠵扥㐴户ちㅥ㌶扡〶㘲挸㐲㘵愲㘳㈵㠸㉦㘵㘲挰㘷㌴㕤㕣㥡㠷㈱㐳㙢挳戶捥搰摡㠰捣摥㘰愵捦㠵㤶㡦〹㝡ㅥ昴㔵ぢ㘰㠹扦㡤㐰搷愴㍣㡡愱㐳戴㤲㤲昹㙢㙡慡㥦㝡攰挷挷㍥ㅡ㔷㈳㍡攰㌱ㅣ㌲昷扥敥㕣㡢㔰〱扡㜳㉣㠵晢挶㈶㠱㐵㠸㈴搱㌵㈳㜷愰㘳㠵㠷㐴㜷ㄶ㍣㙣㜴慤㠴㜱〴㔴㈶㍡㤶㝤昸づ戵㘱㘰搶㡤攳慣㍢㉤て㐶㍢㝤㡥戴㝤づ愷捦㈲挸㌰敢愴昵㈹㤶戵㌹敢㤶㐰㔳戵ㅣ㌶昸摢〸㜴挷㈹㡦㘲攸㙡㉦ㅤ㔲㔹㝤晥㥣㥡慡㙦搶扤摡㜹攸㥢愳挵ち㜸っ昷㐰㜷扣㐵愸〰摤㜱㤶挲㝤㑢㤴挰㑡㐴㤲攸㡥㐴敥㐰挷㜲づ㠹敥㔸㜸搸攸㡥㈲㠶㜳愰㌲搱戱挶挳㜷㡣㠹〱扢晣愴昸㜳ㅥ㠶攵戴㍥搷戶㍥㥢搶挷㐳㘶㙦摥搲攷㌰换挷㥣㜵㈷㐲㕦㜵ㄱ㉣昱户ㄱ攸㉥㔶ㅥ挵搰敤㔸扡㘶搰搳㔵㌳㙡〶㡥摦户愴㝡搱㑢愳挵㙡㜸っ昷㐰户挸㈲㔴㠰慥挳㔲戸㙦愶ㄲ㔸㠳㐸ㄲ摤㑡攴づ㜴慣摤㤰攸摡攰㘱愳㍢㥤㌰慥㠳捡㐴挷㠲づ摦㤹㤰㘱〶㑤㈵扡ㄶぢ㠳㌹㠳捥愶昵昵戶昵戵戴㍥ㄷ㌲ㅢ㥤昴㌹挴昲㌱搱㥤〷㝤搵慤戰挴摦㐶愰㕢慢㍣㡡愱ㅢ㜹攳㡥㠳ㅥ捣㑤慢昹攴戵㠵㜷敦㜹攰㡢愳挵㍤昰ㄸ敥㠱捥戰〸ㄵ愰换㕡ち昷㙤㔸〲昷㈱㤲㐴㜷〹㜲〷扡〷搱㤷攸搲昰戰搱㕤㐶ㄸて㐳㘵愲㘳昵㠶敦ち挸㑣㜴扡㌸挸挲㘰愲㕢㑤敢㐷㙣敢㜵戴㕥〳㤹扤慦〳㍡㕤散㘷昹㤸攸慥㠶扥敡㐹㔸攲㙦㈳搰㍤愵㍣㡡愱摢㘱昵昸户㕥ㄸ㜹㔹捤㐵愹㤳㝥㍣昴搳搱㌵攲㐵㜸っ昷㐰㌷挷㈲㔴㠰㙥戶愵㜰摦挰㈵戰ㅥ㤱㈴扡敢㤱㍢搰戱㉡㐳愲㥢〵てㅢ摤㡤㠴昱㈶㔴㈶㍡㤶㙡昸㙥戶㘱㘰㕦㠷て戹㐹㌱㍤て挶慤昴㜹换昶㜹㠳㍥户㐱〶摣搲㝡戲㘵㙤攲扥〳㥡慡㑥搸攰㙦㈳搰扤慦㍣㡡愲㝢㘲慢㙦㥡收捦慣㔹㜱攲摣扤扦戸㜸晤㘸昱㈹㍣㠶㝢愰ㅢ㘷ㄱ㉡㐰㔷㘷㈹摣户㝥〹㝣㡥㐸ㄲ摤㝤挸ㅤ攸㔸㠲㈱搱㡤㠵㠷㡤敥〱㘲昸づ㉡ㄳㅤ敢㌲㝣て㐲㘶捥㈳ㅣ戵挳㍣挲㤱㍥ぢ㠶㌹㡦搶搱攷㝢摢攷㕢晡㍣〲㤹㌹㔳㜱㡣捦戲㌶搱㍤〶㑤搵㉦戰挱摦㐶愰晢㔵㜹ㄴ㐳㤷㝤㜳晥㈷㜳昷戹扣收㤱捦摥㝤昶㤵ㅢ㘷搵㠸㌲㝣ㅤㅦ敥㠱㉥㘶ㄱ㉡㐰ㄷ戵ㄴ敥㥢挶〴㉡㄰㐹愲㝢ㅡ戹〳ㅤ敢㉤㈴扡㌰㍣㙣㜴捦ㄲ㐳ㅦ愸㑣㜴㉣挲昰㍤て㤹扤〹㑥攰㈶㔸㙤挱㌰搱扤㐸㥦扥戶㑦㙦晡慣㠷っ攸愴昵㉥㤶戵㠹敥ㄵ㘸慡晡挳㘶攳搰戱挸㐲㝡ㄴ㐳㔷摢攷慢㌱てㅥ㝦㘵㑤昸挶㈳户㑢〸㝣㌸ㄹ〸て㉦㜴挳㉤㐲〵攸㠶㔹ち昷敤㘶〲㠳㄰㐹愲㝢ぢ戹〳ㅤ㡢㉢㈴扡愱昰戰搱扤㑤っ挳愰㌲搱戱攲挲昷㉥㘴㌶㍡㙣㠲扡搸搶㠲㘱愲敢愴捦㜰摢㘷㝢晡㝣〰㤹戹挱敡㘲㙢换摡㐴昷㈱㌴㔵㈳㘰戳㜱攸㜶㔵ㅥ挵搰扤晣㜵敢挰愳攷㕤㔱㜳捥〷㙢慦㠸㍥㌷愶㐶㐴攰攱㠵㙥㠰㐵愸〰摤㘶㤶挲㝤愳㥡㐰っ㤱㈴扡捦㤱㍢搰戱㤲㐲愲摢ㄴㅥ㌶扡㉦㠹㠱㔵て㈶㍡㤶㔷昸扥㠶捣摥㘰昱㜱㈳㈶晡㔹㌰㑣㜴摦搲㘷㤴敤戳〷㝤扥㠷っ攸愴戵摦戲㌶搱晤〸㑤㔵㉤㙣㌶づ㕤㥤昲㈸㠶㙥挰愷㘳㐷㥥㔳㝢㐵捤挳晢慤㍤昸昷晢敡㙢挴ㄴ㜸㜸愱慢戰〸ㄵ愰㉢户ㄴ敥㕢摣〴愶㈱㤲㐴昷ㅢ㜲〷㍡㤶㑤㐸㜴愵昰戰搱㙤㈰〶ㄶ㉦㤸攸㔸㑢攱ㄳ㤵ㄲ〳㍥摥攲㜸摤㡦㜹挷敢愰ㄱ㜳㙣敢㝡㕡㔷㐰㘶捦㔱改昳戳攵㘳㠲敥〵㝤搵晥戰摣㌸㜴慣㤵㤰ㅥ挵搰晤戰昴攷㥡昷㍥扣慡收晢㡢㥦扡昱挶㐳㈷搴㠸っ㍣扣搰㝤㡦㜴扣㡦搷㔹ち昷捤㜱〲〶㈲㐹㜴㝤㤱㍢搰戱㐶㐲愲晢〶ㅥ㌶扡㉡挲㘰愵㠲㠹㡥㠵ㄳ扥㑤㈰㌳昷㕢㐹昱㠵㠵挱㥣㐱晤㘹摤㙣㕢㉦愰昵〰挸㑣㜴㜸㍦挶扥㉥㈹㍥戱㝣㑣㜴㕢㐰㕦搵づ换㡤㐳挷挲㠸㙥搱㍤㜶散扡摦㝦摥户扥㘶摡挵晥㜸攲㠸搷㐶㡢挳攱攱㠵敥〳㡢㔰挱慣㝢摦㔲戸㙦慢ㄳ㌸ㄲ㤱㈴扡㐱挸ㅤ攸㔸㄰㈱搱扤〷てㅢ摤㜶㠴挱㡡〴ㄳㅤ慢㈴㝣㐳㙣ㄸ㌸㠵㔳挷戹昷捦㍣ㄸ摢搳攷㜸摢㘷㌹㝤㠶㐳〶摣搲晡㜵换摡挴扤㈳㌴㔵㉢㘰戳㜱攸㔸〵搱㉤扡㙤㍥摡攱㑡㕦攴慦㌵㈳攷て摣敢攲㠷㈷搶㠸戳攱攱㠵㙥扤㐵愸〰摤㑢㤶挲㝤㐳㥥挰戹㠸㈴搱敤㠶摣㠱㡥搵てㄲ摤ぢ昰戰搱㡤㈴〶搶㈰㤸攸㔸ㄲ攱ぢ搹ㄸ㤲攲㤹㍣っㄱ㕡㕦㘲㕢㕦㐴敢ㄸ㘴昶慣〳扡愴㜸挲昲㌱㘷㥤づ㝤搵㙡㔸㙥ㅣ㍡㤶㍣㜴㡢敥捡敦㉥ㅥ㝤攰㜳㜳㙢㘶ㅤ㤰晥㜴㘰摦㝦㡥ㄶ搷挲挳ぢ摤㈳ㄶ愱〲㜴て㕢㡡㠲㕢昹㕣㡦㐸㍤摤捡㠷㤷戶㌰摡攵敤㘶慡昰㠹愸㈲挷慢ㅡ昴捥㤹㘲ㄶ㌶攰㜲ㅣ㡤㑤㑤昲㑡ㄶ㝤㜰攷㡤戶〵㐶摢㔴摣㘰〶昷摢愸㙦㙣戶㉥㤲㠰ㅢ捦昰㐶〶敡摥づ㥡散搱搹㤷㥢搱㠶㥢㍤昴捡㑤㙡挷㡤㠱戲㤵捤㌳㔳ㅤㅤ㐶㕢换晦挲㙤㌹㜰㙤ㄱ㕥戳ㄱて昳㠶ㅣ㥥㤷昵攰昵㍡㍣换〷㈴戱敡㉥ㅥ㔳㜱换ㄸ㔶㙢㤴昲㠶ㅤ晦搹㍤㠲㝣愳㌰挵搴㔵改戲㡥㕢搰㤴㡢㠷昰ㄲ㥢㔵扥㐷㤷㙣㘰捡慣扡搱㐶挳㕥㥥摣㤷㔵㐵㘸晣摡ㄸ㡡㜸つㅣ搹㤴㔴戰㙥挴扤㘲扣挸ち㉦㡦㔷㔲戱愴㌱摢㌱摦㌷摦㘸㥣㌷扦〳ㄷ㔳改捤戵㔵㡦昲㕢攱摡㕤搹〵㌷㡢㕥捤つ愹戶戶搴戲捡收㠶㈶愳㘵㕥挷晣捡㠶挵愸㌲挱㙤㜳昰〶㕡㔹㔹愹搵㈲ㅦ㙥扤ㅣ㑥戰㌰㠲㔱戵㍡㐸㈹㤱搲晢㈰攱㑣昵㡤㠳搴㝢昵敦昶㕣晤〹㕣搷昷㄰愶㙢昵㈷㔱搴戵晡㠲㜵〹㐴愰ㅥ㘲ㅤ㍡㌲㠵㈹捥ㄴ㔸㕣㈰愵㔳㈱戵搳㝤ㅡ㔲㤹搸㌴㐸扤ㄳ扢挵㌳戱ㄹ捣㈲㍦戱扤㈹㜲㈴挶㜳晢㜹㠹扤愸㔲愸㠷愵捤㠶㈷攸㘵㘲戳㈱戵ㄳ㝢换㑡㑣攳㠴㈹ㄷ搷㜸㈶戱て㐷捣㑦攲㑦ㄴ㌹㤲攰戹昰扣㈴㍡搵㜰晢挳搲㑥㠲㈷戴㘵ㄲ〷㜰㌸愰愴㐶㝣㥥㥦挴㉡捦㈴ㅡち㤳㐸戹㤲昸搲㥤挴户㙡戸㡣㜳㌸㥥ㅡ㤶㐹㘴㈱戵㔳晢㑤㈵挱㤷愸㕣㕣攸㤹挴㍣㡥㤸㑦愲㤱㈲〷〹㥥㥦捤㈳㔱㠶昹㉢㠷㕢攰ㅣ慥㤷㤲㌶㜱㌸㐵愲㉦愴㥣㈷ㅡ㈷㜰戹㌸换㌳㠹㔶㡥㤸㥦挴愱ㄴ㌹㤲愸㐲㥣扣㈴晡慢攱摡㘱㘹慦昳ㄶ㑡摡挱攱㔴ㄲ㠳昲㤳㌸挵㌳㠹㈵㠵㐹㉣㜳㈵戱㥤㍢㠹敤搵㜰㠷㍢㤳搸㔱㐹㡦㜰㈶戱㥢㑡挲㝣㌹㡥昵㑣攲愸挲㈴㡥㜱㈵㌱搲㥤㐴㐴つ户摣㤹㠴慥愴挷㌹㤳ㄸ㤵㥦挴㘱㥥㐹㥣㔸㤸挴挹慥㈴㐶扢㤳愸㔵挳慤㜰づ㌷㐱㐹㑦㠵搴㝥㤱愶愹㈴捣㑤戴捤㌳㠹搳ぢ㤳㌸搳㤵挴っ㜷ㄲ昵㙡戸戳㥤㐹散愳愴攷㌸㤳㌸㔰㈵㘱扥ㅣ㠷㜸㈶㜱㕥㘱ㄲㄷ戸㤲㘸㜰㈷㤱㔱挳㕤攴ㅣ㙥㥥㤲㕥っ愹㍤㌱㥢㔵ㄲ㈶㠹戴㘷ㄲ㤷ㄵ㈶㜱㠵㉢㠹㔶㜷ㄲ敤㙡戸搵捥攱㤶㈸改㤵㤰摡㉦挷㤱昹㐹散攷㤹挴搵㠵㐹晣捤㤵挴㔱敥㈴㤶慢攱慥㜵づ㜷愲㤲㕥〷愹㑤㘲㘵㝥ㄲ戳㍣㤳戸戱㌰㠹㥢㕤㐹㥣敥㑥攲㙣㌵摣慤捥㈴捥㔳搲戵捥㈴㉥戱㤲昰摤〶愹昷㥢摡㘴捦挴敥㘰ㄶ昹㍢戰扢㈸㜲散挰㉥㜳㈷戶㕡愵㜰て㉣敤ㄷ攳㙡㈵扤ㄷ㔲㥢捥昵㔶㘲搶㥢摡㔸捦㈴ㅥ㈸㑣攲㐱㔷ㄲ㌷扡㤳戸㔵つ户捥㌹摣ㅤ㑡晡㌰愴㜶㙡昷㔹㐹昸ㅥ㠱搴㥢捥敥㥥㠹㍤挶㉣昲改㍣㑥㤱㠳捥〳敥挴搶愹ㄴ㥥㠴愵捤攱㌱㈵㝤ち㔲㍢戱愷慤挴㌴㜳㔳づ㝢㈶昱㙣㘱ㄲ捦扢㤲㜸搶㥤挴㡢㙡戸ㄷ㥤㐹扣愲愴㉦㌹㤳㜸㉢㍦㠹㕤㍣㤳㜸愵㌰㠹搷㕣㐹扣敤㑥愲㔳つ昷㠶㌳㠹て㤵昴㑤㘷ㄲ㥦慢㈴捣㜷摢愱㥥㐹扣㕤㤸挴扢慥㈴扥㜴㈷昱慤ㅡ慥搳㤹挴㡦㑡晡扥㌳㠹摦㔴ㄲ收换戱戵㘷ㄲㅦㄶ㈶昱戱㉢㠹つ敥㈴捡㘰㈰㍦㜷㝣敡ㅣ慥㤷㤲㝥㠶〵㝢愶昴㐵㐷㝥敥㌰昷慣㥢㝡㈶昱㈵㡣㕣ㄳ昳㙢㡡ㅣㄳ戳ち晤晣捦ㅤ㄰挸㈴扥挵㠲㍤〵户㔰搲敦戰㘰㈷㌱〸ㅤ㤹㠴㐹挲敦㤹挴㡦㌰㜲㈵昱ㄳ㐵㡥㈴戶㐳㍦㉦㠹敤㈱㤰㐹晣㠲〵㝢戸ㅤ㤵昴㔷㉣搸愹敤㠶㡥㠳㐴愹㘷ㄲㅢ㘰攴㑡㐲攰㉥㝥捥㈴㐶挲㈴㉦㠹〸〴㌲㠹㌲㔸摡挳改㑡㕡づ愹㑡慤㘲㌴愴㝦昸慢㈲㉢捤晢攳㑢㜵㤳㤱攱㑤㐶㜹慢捡ㄱ㑤昸捡昷〷敥っ㕡㠱㐱挵ㄸっ挶ㄸ㥡㡦㍤㉣昰㔹㔵㙢㐹㉢晢戰㔷愷㝡晣愶㈶㈶愰挷ㄴ戵㕥昴㤸㘴改戴㑡愷晦ㄴ愷㐷搵㔴搵㘳㌴㌱〳㍤改慦搱㘳㙦攵敦㜷晡搷㉢て㡥㔸㌵㕢昵愴晦㍥捡扦㌷㍤晥愴晣晢㌸晤昷㔷ㅥ搲晦〰搵㤳晥つ捡扦㉦㍤㔲捡扦㥦搳㍦攳昴愸捡慡㥥㕣晦㜹捡扦㡡ㅥ㡤捡㍦攰昴㕦攰昴愸㙡㔲㍤㌹㝥慢昲摦㠴ㅥ㠷㉡晦㑤㥤晥敤捡㐳收摦愱㝡搲㝦㠹昲敦㑦㡦㘵捡㝦㌳愷晦攱捡㐳晡ㅦ愱㝡搲晦㈸攵㍦㠰ㅥ挷㈸晦捤㥤晥换㤵㠷昴㍦㑥昵愴晦㠹捡㝦ぢ㝡㥣慣晣户㜴晡慦㜰㝡㔴㥤慡㝡㤲摦改捡㝦㉢㝡㥣愹晣户㜶晡㥦慤㍣㌸㘲搵㌹慡㈷晤捦㔳晥〳改㜱㠱昲摦挶改㝦㤱搳愳敡㘲搵㤳昹㕦愶晣〷搱攳ち攵扦慤搳㝦戵搳愳敡㑡搵㤳攳㕦慤晣户愳挷摦㤴晦㘰愷晦戵㑥㡦慡敢㔴㑦㡥㝦愳昲ㅦ㐲㡦㥢㤵晦㔰愷晦慤捡㐳昲㕦慢㝡搲晦づ攵扦㍤㍤敥㔲晥挳㥣晥昷㈸て改㝦慦敡㐹晦〷㤴晦㜰㝡㍣愸晣㜷㜰晡慦㜳㝡㔴㍤慣㝡㜲晤ㅦ㔳晥㍢搲攳㜱攵扦㤳搳晦㐹攵挱ㄱ慢㥥㔲㍤改晦慣昲摦㤹ㅥ捦㉢晦㕤㥣晥㉦㉡て改晦㤲敡㐹晦㔷㤴晦〸㝡扣愶晣㜷㜵晡扦愱㍣愴晦㥢慡㈷晤摦㔶晥扢搱攳㕤攵㕦敤昴敦㔴ㅥ搲晦㝤搵㤳晥ㅦ㉡晦㤱昴昸㔸昹〷㥤晥㥦㍡㍤慡㍥㔳㍤㐶ㄳ㕦㉡晦㄰㍤扥㔶晥㘱愷晦户捡㠳㈳㔶㝤愷㝡搲晦㐷攵ㅦ愱挷㑦捡㍦敡昴晦挵改㔱昵慢敡挹晣㌷㈸晦ㄸ㍤昸捥㈵昷晦㜱愷㍦摦愵㈸慤㤴攳昳摤㐹昶攴昸昲㙤〳㍡㑤㠷㔸㍤〲㝣晢攰㍢㤸㤶挰〲㡥慥换㌷〷昶昳慣昸㈶㈱慤㜶㌷慤攴㕢㐰㠱ㄵ摦ち愴搵㥥愶㤵摣搱ㄷ㔸㜱㠷㉦慤昶㌲慤攴敥扣挰㡡扢㜵㘹㔵㘳㕡挹㥤㜶㠱ㄵ㜷摥搲㙡慣㘹㈵㜷捤〵㔶摣㐵㑢慢㍡搳㑡敥㠰ぢ慣戸㈳㤶㔶攳㑤㉢戹㥢㉤戰攲敥㔶㕡㑤㌴慤攴捥戴挰㡡㍢㔵㘹㌵搹戴㤲扢捣〲㉢敥㍡愵搵㔴搳㑡敥ㄸぢ慣戸㠳㤴㔶搳㑤㉢戹晢㉢戰攲㙥㔰㕡捤㌴慤攴㑥慥挰㡡㍢㍢㘹㌵换戴㤲扢戲〲㉢敥搲愴搵㙣搳㑡敥戰ち慣戸攳㤲㔶㜳㑤㉢戹㕢㉡戰攲敥㐹㕡敤㙢㕡挹㥤㑦㠱ㄵ㜷㐲搲㙡㍦搳㑡敥㘲ち慣戸慢㤱㔶〷㤸㔶㜲㐷㔲㘰挵ㅤ㡡戴㍡挸戴㤲扢㡢〲㉢敥㌶愴搵挱愶㤵摣㈹ㄴ㔸㜱攷㈰慤搲愶㤵摣昴ぢ慣戸ぢ㤰㔶㔹搳㑡㙥攰〵㔶摣搰愵㔵捥戴㤲㥢㜱㠱ㄵ㌷㘷㘹㌵㕦㕡〵搴㘶㈸戸㝤捡搳㕥攷晤㘰㥥昶ㅡぢ摦㑡摣ㅣ㤸㥢愴㔴晣挵愵攰㔶㈸ㄵ攷扡ㄴ摣昰愴攲ㅣ㤷㠲摢㥡㔴㥣敤㔲㜰昳㤲㡡戳㕣ち㙥㔱㔲㜱愶㑢挱㡤㐸㉡捥㜰㈹戸摤㐸挵改㉥〵㌷ㄵ愹㌸捤愵攰搶㈱ㄵ㉢㕤ち㙥㄰㔲㜱慡㑢挱㙤㐰㉡㔶戸ㄴ㥣昶㔲㜱㡡㑢挱㤹㉥ㄵ㈷扢ㄴ㥣摣㔲㜱㤲㑢挱昹㉣ㄵ㈷扡ㄴ㥣挲㔲㜱㠲㑢挱㔹㉢ㄵ挷扢ㄴ㥣愸㔲㜱㥣㑢挱戹㈹ㄵ换㕤ち㑥㐷愹㌸搶愵攰っ㤴㡡㘳㕣ち㑥㍡愹㌸摡愵攰㍣㤳㡡愳昲ㄵ扤晦ㅦ㌶愹扡散</t>
  </si>
  <si>
    <t>㜸〱捤㥤〷㝣ㄴ搵晡昷㜳㔲㤶捣〲㘶愵㔸㐰㤰㙡〱㡣摢ぢ㡡〶ㄲ㐰扡ㄲ挴㙥摣㌲㉢㤱ㄴ㑣㐲戳㉢㔸ㄱㅢ㘰挳㡥㘰慦搸㐵扤ち敡戵㕤ぢ㝡敤㝡㌵㝡慦扤户㙢㝤㝦扦㌳㜳㈶戳戳戳㠹摣晦㝤㍦㥦扢㘴て㜳㥥㜶㥥昹敥㤹搹摤㤹㘷㘷㡡㐴㔱㔱搱ㅦ㜸昰㝦㍥㑡戹戰㐳敤攲搶㌶扤戱戲扡戹愱㐱㑦户搵㌷㌷戵㔶㡥㙤㘹㐹㉥㥥㕡摦摡㔶〲〳㑦㕤㍤昴慤㘵㜵慤昵挷攸攵㜵ぢ昴㤶㔶ㄸ㤵ㄵㄵ㤵㤷㙢挵搰㙦㙦㍥㝤慡愳搱㑢㉢㘵〳慢㈲捤挳愶ㅢ㥢㜲㌶ㅡㅢ㉦㥢敥㙣㝡戰改挹㘶㉢㌶ㄵ㙣㝣㙣戶㘶搳㡢㑤㙦㌶㝤搸昴㘵戳つ㥢㙤搹㙣挷㠶攳㙢晤搸昴㐷搳㘳〷㌴戳慡挷捤㐸ㅤ㠵戵愹㙤㙢㙥搱㐷つ㥡㙤攴㍣㈶㄰愸っ㔴㠶㈳㠱㘰愵㝦搴愰敡昹つ㙤昳㕢昴㌱㑤晡晣戶㤶㘴挳愸㐱晢捥㑦㌵搴愷愷攸㡢㘷㌵捦搵㥢挶攸㈹㝦㈸㤵っ挷〳攱㐸㈴㥢㐸挴㝢っ㐰攴改搵攳昶㙤搱戳慤晦慤㤸〳ㄹ㜳㐶昵戸捡改㝡摢㝦㉢收㡥㠸㠹㤰㌵捤㡤挹晡愶晦㔲搰㌲扥愶㤱ㅡ㍤㕤捦ㄷ㕦搷㕢敡㥢㡥慣㐴摡㌹愰搱㡢㔵㡥㙤㙤㥤摦㌸㡦昳愸㕡㙦㘸㤸愹㘷攵㡢摥㔸搳摡戶㙦戲愵戱戵㐷㈳昹改㉤㝡㔳㕡㙦摤慡㜱晣愲戴摥㘰ㅡ戶㤶㌷捥㑥戶㑣㑦㌶敡愵㕣愸㘸㌴㕥挳㐹ㄹ扤愹慤扥㙤㜱捦挶晤㕢昵㤹挹愶㈳㜵㥡㤴㌵㑥㥣㕦㥦ㄱ愵愵昸㉢㉡搹搹㉤㌳昹㐲㈱㥦挶敡㌹挹㤶㌶搹攳㑢ㄸ㜰戳戵㑤ㄷ戹ㄶ㌹㜹㜱㑡つ㜲㜸昱㌵慢慤㙦㥣愲户㌴改つㅣ㠴慦攴㐸㠷㤱〴㘴扣づㄶ㈹戵㍡㝣㤵㐴㜷㜳攳攳扡㜰ㄴ捦㈰㌴㈳愶㌷户㌴㘲㐲㑥搳㤳㑤㘳㠲戱㐴㈸㔸ㄹ㠸晢攳㠹㘰㈲㥣〸挵㠳愳㙡摢㌲㌵晡㠲㌱〱扦摦慦つ㠶扤㌶㠴㥥㐳搱㤴㡣て昹戵㘱ㄴつ㐷㈳㑡摦挰挶㙥ㅦ㠲ㅢ㕣㜱㕤戲戸㉥㔵㕣㤷㉥慥换ㄴ搷改挵㜵搹攲扡㈳㡢敢收ㄴ搷搵ㄷ搷ㅤ㔵㕣㌷ㄷ㌶敡㔱摥慤㕢戱昹ㄸ昷㐲搹㤴㜹ㄷㅦ㌰改愴ㅦㄶ㍦㌸㙣搲挵㔹挱敤㕢敥ㅥ㜶挶㐲㍣㈷攵㔰㌴㕥ㄹて挴晣戱㐴㈰ㄶて〷〳㘱㤵㜲㈸㕣ㄹ㠸〶㈲㠹㜰㈴ㅡ〸㠵晤㠱㔸㐸摢〵摥摡慥㘸㍣㈳ㄸ㜰㥦㔰㐸ㅢ㐹搱㈸㌴㐲㙣挶ち㜰㈵敥㐸㡦㝦昵㤵敡敦愷慦晢㘹晣攷㤳㥥㜹昷㜶挱ㅤ㡢ㅣ扤ㄲぢ戹愳〳㔸㘵搰つ㔸搸㕦ㄹ㡣〷晤愱㐴㍣攰㡦㐵ㄳ〱㝦㔴摢㥤㐳昹搱㜸〲っ㌸ㅥ愳〷㈹ち愱ㄱ攲㔹㜳昴㈷户慤晥㙡晤ぢ㈳㈶㥤㌶攵昹挷挷㥤敤㤹㈱戸㐷㤳愳㐷戰㤰晢㜲〵㠲挱㔰㘵㌸㡣㌱ㄲ〰㄰㡡㈴搴扡换㤷㉢捡攰㌱㌴㥥㌸㐳㑣挶换㤵愰㘸㌴ㅡ㈱ㅥ㌷挷晢昴敥㙥户㌶㉤㝣㘸晡㔵慦晤扤㜸捦㝢㉦ㅣ㈱戸昳㤴攳敤㠹㠵〱㜶搶愱㐰㈰ㄶ捤ㄹ㘲っ攳敤㠵挶戳㌷扤慡㌱㐴ㄵ㐵㘳搱〸昱戰㌹挴愶㈹て㥥晢捣挰㍤昷㌹㝤攴敡つ㕦㑤㘸㥤㈸戸㤵捡㈱慡戱㤰〳㌴㤰昰〷㉡㈳㠱㔸㈲ㅡ昰㠷攳㤱㘸㌰愶挶ぢ挶㉡挳挱㘰㌸㤱㠸㈶㘲〰㥥〸㠴戵ㅡづ㌵ㅥ㡤㘷〲〳㑥〵搰㠹ㄴ敤㠳㐶㠸㝢捤搱㙢㈶慣ㅡ扤㘳挹㙢ㄳㅦ㌹㘴捦㤷づ晥㜴㘵㐰昰㍤㐱㡥㍥ㄹぢ㌹愳〷愳攱㔰㘵㈲㄰っ㐷㈳昱㘰搰㥦昰㠷搴攸愱㜸㘵㈰ㄸ㡦㠷㘳戱㤰㍦ㄴ㡤〵攳㈱㙤ち㠷㥡㡡挶㌳㡤〱㈷㘰昴改ㄴ捤㐰㈳挴敤收攸慢昷㕢㜱敡昱㉢㝦㥤扡㝥愷慡挳㕥摤㌶㜵慦攰㥢㤱ㅣ㝤㍦㉣攴㡥敥昷㘳㉡㈷ㄲ攱㔸㈴ㄲっ攱㡤挳㥡捡挱㜸㈵㔶摡ㅦ〷㤰〸搲昳㐷㈲摡㑣づ㔵㡢挶㌳㡢〱愷㘰昴晤㈹㥡㡤㐶㠸ㅢ捣搱㕦㝥搰㥢扥敥敤〳㈷摥攷摦昱捡搳㌶㕦㌰㔶㜴愷㌱㥥㥥〳搱攴㑥愶㠸㍦ㄸ愹㡣挷愲搱㐰㉣㤶㠸〵㐳戹摢晥㐱戰搷づ愶攷㈱㘸㑡㈶攲㤵㍥㤴愲挳搰〸㜱㡤㌹摥改摤ㅦ㍥攱㥢捣㍤㔵㑢捦㍦慣扤晦㥤扥户〵摦㜰攵㜸㜵㔸挸㕤㕢㑣摥捡㔰挷攴㡤㕡攳㠵晣㤵㔱㝦っ戸㈳挱㜰ㄸ㠹㠴〳摡ㄱ昰搶㤲㘸㍣㈹㌴㤸捡㈱㉤㑤㔱〶㡤㄰慢捤搱挳戳慦摥㝢攰㡡㔵攳ㅦㅥ昹扢昷戰㐳㉦㝥㐲昰㥤㕥㡥㥥挵㐲敥摡攲㤵㑥攰㈵戵㕥㘹㙢㜴戹改ㅣ挹攰㜳搰㜸敡ㄹ㘲〲搶昶㈸㡡收愲ㄱ㘲愵㌹㕥户㔱摥㜸戴搷搴ㄹて慦㝦攷摢挹㕦扣晣戸攰㠷ち㌹㕥㈳ㄶ㜲搷㌶ㄸ挶㡥ㄵ㜳㌷ㄸ㑣㠴晣㙣慤㤹〵ち愱㐸㈴ㄲ昷㐷挳搸㔵攱戵搷㥡㌸㔴㌳ㅡ捦㍣〶㥣㠴戵㍤㥡愲ㄶ㌴㐲㉣㌷㐷㝦㘴昹搸摤摥扣㘱扦慡敢ㅥ扦晢㡤㍤㉢扦敦㉤昸㘹㐶㡥摥㠶㠵摣搱昱摡㔶㐶㙣慦㙤挴ㅡ㍤㕡㠹㘹ㅥ㡢昸晤攰ㅣ昵㘳㐹㥢捦愱ㄶ愰昱㉣㘴挰㠹ㄸ㝤ㄱ㐵㡢搱〸㜱㥡㌹晡愰㝢昷敥戹敡㠶㍢㈶㥤昹晥㥤敦敤ㄷ慥ㅥ㉡昸㌱㑡㡥㝥㉣ㄶ㜲㐷㑦㘰㕥㘳戳挱㑢ㅡ昶㠷㠳㤸攰㙡昴㠰ㅦ㥢㕢挸ㅦつ㐵㠳㠹㌸㌶慢㐰㐰㍢㡥㐳ㅤ㡦挶㜳〲〳㑥〸㐵戴ㄳ㈹㍡〹㡤㄰㈷㥡愳㑦晣晡收挳ㅦ昹敢敡㐹慢慥㝦敥摥㜷㙥ㅥ㜸愹攰攷㌷㌹晡㈹㔸挸㜹愵㈳晥愸摦ㅡ㉦敥慦㡣㘳㘶㘳㥦ㅣ㡦㠴攲晥㘰㑣㕢〲㝢㙤㈹ㅡ捦愹っ㔱㡤昱㑥愳攸㜴㌴㐲㉣㌲挷扢㌰㌹昸㥥㥤ㅥ晤戱晡愲㘷㉥ㅦ扤慥晡晡㡢〴㍦㉡捡昱捥挴㐲捥㜸㐱扣㈱㘱㘷攱昲㠶㈴㘷搶㔹っ扥っ㡤攷㙣㠶搸〷㌳㙢㌹㐵攷愰ㄱ攲㘸㜳扣㠳敡捦㥤㝣捡㘹换㈷㥣昶搳㤴ㄵ㙦っㄸ昵愸攰愷㔲㌹摥㜹㔸挸ㄹ㉦ㄴつ㕢敢ㄷ〹㔶攲㕤ㅢ㕢㙦〴ㄳ㈹㄰㡡㠷挳摡昹っ㝥〱ㅡ捦ち㠶愸挶慢戹㤲愲㔵㘸㠴㌸捡ㅣ敦㡢㝦㡦㜹㙡搰㕢㈷㑤扡㘳摦㍢扥晢攲愰捦摥ㄲ晣〰㉣挷扢〸ぢ㌹慦㘶挸ㅦ挳㕣挲晢㕡〲扢挸㜰㌸ㄴ戰㘶㜲挰㥦愸㡣㈵㌰㜸㄰㙦㜹搸㔳㠷㐳摡挵ㅣ敡ㄲ㌴㥥㑢ㄹ㜰㍣攸慥愶攸㌲㌴㐲愴捤搱㐷㍥晤攴㐳扢つ扣㜹摡扡慢ㅥ摥慤㍣㄰昹㕣昴愵㌱㥥㥥㉢搰㐴敤㙦㐱挱㐴挴㕦㤹挰晥㌱攸㡦晢㐳ㅤ㝢㐸㙣㕤㔸攷㜸㌰ㄲて㠴㌰捤挲戱愸㜶㈵㝣戵慢ㄸ攵㙡㌴㈵㌵㔸昳㙢㈸㕡㠳㐶㠸㐳捤戱㤷捥摡扣㘲昲散收ㄹ㌷㔵〷搷㍤晥攲㉤㈷ぢ㝥攰㤷㘳慦挵㐲づ改㈰昶捦搸ㄱ㜷散㥦㜳昷ㄹ敢ㄸ晣㍡㌴㥥敢ㄹ㘲ち㕥搹ㅢ㈸扡ㄱ㡤㄰晢㥢攳扤㌳扡晡扣愳㐷㍦㔷㜵搱㠶ㄷ扥㜸㜰挲散ㄳ〴扦㕢挸昱㙥挶㐲捣扥慥㔸㍤㙣㥤ㄱ㝦㉣㡣㜷㥥㔰㈴摡戱搹〴㈰昷晢㐳㜸ㅦ攰㈷㥢㔸㈴慣摤挲㤱㙥㐵攳戹㡤昱㙡〰晡㜶㡡敥㐰㈳挴㜴㜳昰昶㠹㜷敦㝢晡攲㕦愶㥤摥㙢攴㥡捤㍤㙥ㅡ㈹戶愳㌱㥥㥥昵㘸㜶戱て㑥搰〹㌰㜵㠲㤶㤳昸㉥㔸㙢㜷搳敦ㅥ㌴ㄸ捤慦摤㑢搱㝤㘸㠴㤸㘸㡥㜶昱晢㤷慤㥤㉣ㅥ㥦扥愶㜶搹扥ㄷ慤摡㘱㍢戱㍤㡤昱昴㍣㠰㈶㘷㔲〵㌱㘹㉡攳攱㘸ㄸ㥦㐰㈳昸戸ㄴ戱㍥㘶㈴戰敢㠰㌲捣て㜷晥㜸㌴ㅥ㑡㘸て挲㕢摢挰㌸て愱挱づ㉡愲㍤㑣搱㈳㘸㠴愸㌲㐷摦㌴㝥摤敡戹摢ㅦ㌸㘵捤捡攷晢晦㜰敢昵愷㠸㝥㌴挶搳昳㈸㥡摣ㄷㄶ㍢攷㐰愵㙤攷㙣㝤攸㤰㙢晢ㄸ散戵㡤昴摣㠴〶扢㘳扦昶㌸㐵㑦愰ㄱ㈲㘱㡥㌷慣敡昹㉢㕦摦扤捦㤴攵ㅦ㝦晣㤷て㜷昹攲〹搱㥦挶㜸㝡晥㡡㈶㘷㍣㝥挸㠹㘰ㄷ㘱㝤挸戱搶㔶㡥昷ㄴ散戵愷改昹っㅡ㝣慣昱㙢捦㔲昴ㅣㅡ㈱㠲收㜸搱扦㥣搸昷愹敤㝦ㅡ户攴摥愱㑤愷㍥㍢㌲摤攳㜹愸昷㌳㍦攲搷戴㈴ㄷ攲㑢㔳挷昷㌱㝣〹攵扦慥扦㠸攲㝢㘸㌶㤲㡤㘵〳㠱㑣挴㥦っ㈵换〶㈳散㥦晤挶挳昷㠰ㅥ搹〳敡㥢㌲捤ぢ攵㔷愰ㅤ挶㈵㕢昵㡥㙦㐴㈳㑤摤戸收昹㑤㤹搶晥敥捡摡戶㘴㥢摥捦愹敢〸㤲攷㔶㡢㉦㠸㝡慢ㅣ㙦愰搳㙤㜶戲㘱扥㍥㜶㔱扤愱ㅥ攰㔰攳敢㘱㜳慡戰㜶㐲㡢㝥戴愵捤换㘸㉣㡥㕦㉣㤰戱昳搶搲㔰ㄹ㜹つ慡㥥搳摣慡㌷挹昴㐶㌶敥㕢㥦㥥慢户搴敡㍣晡愱㘷攴慡昶愵捡晣㡥㍡㜲㐶ㄳ㔶ㄴ摦㍡㌳㐳散搲散昸㐵㙤㝡㔳㐶捦㈰摦㜹㝡㑢摢攲㔹挹㔴㠳扥㑤㡥㠹㌱㈶ㄴ摢攷㠸㈷㌴愷攷户㔶㌷㌷戵戵㌴㌷攴㙡挶㘶ㄶ㈴昱扤㌸㌳慤㌹愳攳㙢㙤㈹ㅦ㐵愲愸愴㐴㠸愲ㄱ㙥摦㉤ㄹ户戵㔲扥㄰戶㤷㜸〰㕥昳敤㜲愷㕤攵㑣慣ㅤ搶愲㐱攷㥣㉣ㅥ搶㐵㌰ㄹ㤷㘱㜶㉤㙣㘸㕢㈷ㅥ㉡愲昵㉥㠵慤㘵㡥搶㉢昷晦搷戸戸戸户戹昶攳ㄷ攰搸挱㍥挹愶㑣㠳摥搲改㠱㉥挱㡣戴ㄷ搰㤴敤㡥慤戹㈰扤㔲㔸㠸㐵㘲㜱搹挲晡㑣摢ㅣ捦ㅣ扤晥挸㌹晣㙣㠷㠳㘱攵攵㐴㥢昷搰㕥㠲㐸摢捣收㘵㌴㕥㙦㤱攷ㄵㅡ㜹扣摡摦㡤㝥搹㄰晣扦攵㐷㈵㡡攱愵挹愳㈰㌸㘴搵㕡搶㌸愱戹愵戵愴挴㙤㉤昷㐹戶捥㘹攳昴散㕣挹㜸慦戲㜹つ㑤搹㌰㌴㕤ㅥ昴愸㠰㔱㈹㡦敤昴㙣慣搱戳㐹ㅣ㔱㤳㕢户㐸㤶㌵ㅡ〷㘹㙡昴搶戴挶愳㌹㤳戰慤㉣昲㘰〹ㅢ㝦㡦㐶捥㝥㝤㔱㕢㑤戲㉤搹慤ㄱ挷㠵昰㉡㘹㌰ㅡ㈹扤㡣㈵㝡昶㤴㌲攵敤㌵㝢㠸攰㤳㡢戶㈸摤愵挰㠸㠴つ〷摢㑢㔱㠹搹㜶扥ㄲ挸㝤㈰㔶挲攳㥣攸戹挷㜷㜰搸㈹㌳㔱㙦㥡戵㜸㥥摥㑡昳㜲㑦愷㈸㥤㥢ㄷ㠳捤㐸愷昶㙦慢㙦㘸慤㐴愶ㄳ㕢㥡攷捦晢㙦挶㘱㉣敤㜵㌴敡㔱戶ㄳ㘶昱㥦㕦㈷攰㉡敡戶㠰慦㑤㕤㕤㔱㌹愳㔱愲つ㘵挳搹㡡㘰㝦攰㍦昹搰摥挶㝦摥捥㜴㘵挳㘱戱㈵挷挲捡㘰摦愳ㄱ㠴㘶戵攸昲攸㕥戹散㠰㜶捦挶〳㥡㕢收愶㥡㥢攷㜲㍥㙤㈵㝢慤㜳㜴扤㡤㐷捣扡㥢㐷〸攵㤱㐰㈱㑡㑡㜲㡥㜵搹づ慤敤㠸昸㥥昷搰昴ㅣ摢搰㌰㐸㐵㙣昵扣て㔱〹㡥摤㜹摡戱搰㜷攲愴愹㌵㜵戵㤳㈷搷㠵敡㠲挱㍡㝣愰㕢搴搰扡㐸散㠰㔵攷㈱愸挷摥㌸敢㠶昸㔶㍦㑦㜸戸㕦㙤捤摤摤㝢昷ㄱ晤㑤㐵摥㤱戱㕤㄰㙣㌰㥥摡㍦搱㠸敤㘱挶㕤ち㤶㜳ㅦ摡㐷攸㙢ㅦ戳昹〴つ㜶っㄲ㌵昶ぢ㥦ㄹ㕤戱㉢晥攷扥㐱晢㥣捤ㄷ㘸挴㐸㌴摣㌲戵㉦搱愸㠷昰㈱㍥㕦㜰昹愲㡤㠰㌸晦㐵晢ㄶ㔲慦搶㠹㑥㡣㠲〵㕦㌸㡤愰㌴愲搱㠸㐵㜸㄰搸ㄵ㐰㤹愹挸㍢㌸户㍢摣㈴㠰㕦改㕦〲㌳㜷〰扦㜳っ㠲搱㌸摤㙣〰㡡㡤慥昰㐳㈷〱㤴㐰愰昱㜴㠵〸㐲㈴〱㤴愱愷ㅥ攲攷摦㙤〰〲㄰攷〳搰ㄸ㔳敢㐴㈷㐲昰㜳〳昰ㄵ㠲扢〲昸搲㔴攴ㅤㅦ㡣㈲搲㘰㘶搱㡢㈹㝦づ㌳㜷〰㝤愰搶晡戲搹〶㡤つ挰㜶㐶㔷挴㄰㐴〲搸㥥㐶晤搰㠸〴㐴ㄲ㐰㝦昴搴㐳㝣㘰〷㄰㠷㌸ㅦ挰㡥㡣愹㜵愲ㄳ愳攱攷〶攰㡤㐲〰㕥㌷ㄵ㜹〷㉣挷㈰搲㘰㘶戱ぢ㔳㝥戵㈰㠰ㄱ㔰㙢㈳搹㡣㐲㘳〳㔰㘹㜴挵㕥〸㈲〱散㑥㈳㍦ㅡ㔱〵㤱〴㄰㐰㑦㍤挴摦散〰昶㠶㌸ㅦ㐰㠴㌱戵㑥㜴㘲㉣晣摣〰㙣㉡〴㘰愳愹挸㍢㥣㕡㠳㐸㠳㤹挵㕥ㄸ㔴㍣㕡㄰㐰ㄵ搴摡㔸㌶攳搰搸〰搴ㄸ㕤㌱ㅥ㐱㈴㠰昱㌴㥡㠰㐶昰㠰慡〴㌰ㄱ㍤昵㄰昷搹〱㑣㠰㌸ㅦ挰ㄴ挶搴㍡搱㠹㝤攰攷〶攰搶㐲〰㙥㌱ㄵ㜹㐷㜴愷㈰搲㘰㘶㌱㡢㈹摦㔴㄰挰㙣愸戵〳搸ㅣ㠸挶〶攰㘰愳㉢愶㈲㠸〴㜰〸㡤づ㐵㈳愶㐳㈴〱ㅣ㠶㥥㝡㠸㙢散〰愶㐱㥣て㈰挹㤸㕡㈷㍡㌱〳㝥㙥〰㉥㉥〴攰㈲㔳㤱㜷㔰㜹㈶㈲つ㘶ㄶ㐷㌱攵㔵〵〱㌴㐰慤㌵戲㘹㐲㘳〳㌰捦攸㡡㕡〴㤱〰㡥愶㔱ぢㅡ戱㍦㐴ㄲ㐰㉢㝡敡㈱捥戶〳㤸〵㜱㍥㠰㠵㡣愹㜵愲ㄳ戳攱攷〶攰㤴㐲〰㑥㌶ㄵ㜹挷戵て㐲愴挱捣攲㈴愶㝣㘲㐱〰愷㐰慤㉤㘱戳ㄴ㡤つ挰㘹㐶㔷ㅣ㡣㈰ㄲ挰改㌴㍡〳㡤㌸ㄴ㈲〹攰㑣昴搴㐳㉣戰〳㌸〴攲㝣〰换ㄹ㔳敢㐴㈷づ㠳㥦ㅢ㠰㠶㐲〰收㥡㡡扣〳敤㐷㈰搲㘰㘶㜱㈱㔳慥㉦〸攰㘲愸戵㑢搸㕣㡡挶〶攰㌲愳㉢㤲〸㈲〱㕣㑥愳㉢搰㠸㌴㐴ㄲ挰㤵攸愹㠷㌸挲づ㈰〵㜱㍥㠰㌵戰昷㙡㥤攸㐴〶㝥㙥〰㘶ㄷ〲戰扦愹挸㍢搶捦㐳昶㠳㤹挵捤㑣戹戶㈰㠰㕢愱搶㙥㘳㜳㍢ㅡㅢ㠰㍢㡤慥㤸㠳㈰ㄲ挰㝡ㅡ摤㠵㐶ㅣ〵㤱〴㜰㌷㝡敡㈱㈶摢〱搴㐳㥣て攰㝥挶搴㍡搱㠹戹昰㜳〳㔰㔵〸挰摥愶㈲敦攴㐳ㄳ㈲つ㘶ㄶ㡦㌱攵㌱〵〱㙣㠲㕡㝢㥣捤ㄳ㘸㙣〰晥㙡㜴㐵㌳㠲㐸〰㑦搱攸㘹㌴攲㘸㠸㈴㠰㘷搰㔳てㄱ戶〳㤸〷㜱㍥㠰攷ㄹ㔳敢㐴㈷㕡攰攷〶㘰㐴㈱〰扢㥡㡡扣昳ㅦ昳ㄱ㘹㌰戳㜸㡤㈹敦㕣㄰挰ㅢ㔰㙢㙦戲㜹ぢ㡤つ挰㍢㐶㔷㉣㐰㄰〹攰㕤ㅡ晤〳㡤㔸〴㤱〴昰ㅥ㝡敡㈱〶摡〱㉣㠴㌸ㅦ挰㠷㡣愹㜵愲ㄳ㡢攱攷〶愰㑦㈱〰扤㑤㐵摥㈹㤸攳㄰㘹㌰戳昸㠲㈹㙦㕤㄰挰㔷㔰㙢㕦戳昹〶㡤つ挰㜷㐶㔷ㅣ㡦㈰ㄲ挰昷㌴晡〱㡤㌸ㄱ㈲〹攰㐷昴搴㐳㤴摢〱㥣〰㜱㍥㠰㕦ㄸ㔳敢㐴㈷㑥㠲㥦ㅢ㠰摦㝦㉢昰㔱昸㌷㔳㤱㜷ㄶ㘸〹㈲つ㘶ㄶ愵挵㐸昹ㄷ㤸戹㝦ㄴ昶㐰慤㜵㘳㔳㡥挶〶挰㙢㜴挵㔲〴ㄹ挲㐰摤㘹搴〳㡤㌸つ㕤〹愰㈷㝡敡㈱扥挱ㄸ搶㤷愱㔳㈱捥〷戰㌵散扤㕡㈷㍡挱㜳㑤㙥〰㍥㉡〴攰㕦愶㈲敦戴搴㔹㠸㈴〱昴㘳捡ㅦㄶ〴戰〳搴摡〰㌶〳㤹㕤挷户挱㐱㐶㔷㉣㐳愰㈱㕣㥤挱㌴ㅡ㠲㐶㉣㐷㔷〲ㄸ㡡㥥㝡㠸户散〰捥㠶㌸ㅦ挰捥戰昷㙡㥤攸挴㌹昰㜳〳昰㔲㈱〰㉦㥡㡡扣昳㘴攷㈳㤲〴攰㘷捡捦ㄷ〴㄰㠴㕡ぢ戱〹㌳扢づ〰㔱愳㉢㉥㐰愰㈱㕣㥤ㄸ㡤攲㘸挴㑡㜴㈵㠰〴㝡敡㈱㥥戰〳㔸〱㜱㍥㠰㌱戰昷㙡㥤攸挴㉡昸戹〱搸㔰〸挰㠳愶㈲敦挴摤挵㠸㈴〱㑣㘰捡昷ㄷ〴戰て搴摡㈴㌶㤳㤹㕤〷㠰愹㐶㔷㕣㠲㐰㐳戸㍡搳㘸㌴ㅤ㡤㔸㡤慥〴㌰〳㍤昵㄰户摢〱㕣ち㜱㍥㠰㕡搸㝢戵㑥㜴攲㌲昸戹〱㔸㔷〸挰㕡㔳㤱㜷敥昰㑡㐴㤲〰づ㘵捡㙢ち〲㌸ㅣ㙡慤㡥捤ㄱ捣慥〳㐰捡攸㡡慢㄰㘸〸㥥㕡㥡㐶ㄹ㌴攲ㅡ㜴㈵〰ㅤ㍤昵㄰㤷摡〱㕣つ㜱㍥㠰㝡搸㝢戵㑥㜴㘲つ晣摣〰㥣㔷〸挰戹愶㈲敦〴收㍡㐴㤲〰㕡㤸昲昲㠲〰摡愰搶收戳㔹挰散㍡〰㉣㌲扡㠲攷㌲㠷㜰㜵ㄶ搳攸ㄸ㌴攲〶㜴㈵㠰㘳搱㔳て戱搴づ攰㝡㠸昳〱㥣〸㝢慦搶㠹㑥摣〸㍦㌷〰挷ㄴ〲戰搸㔴攴㥤㔱扤〵㤱㈴㠰㌳㤸昲挲㠲〰捥㠲㕡㕢挶收㙣㘶搷〱攰ㅣ愳㉢㙥㐵愰㈱㕣㥤㜳㘹㜴ㅥㅡ㜱㍢扡ㄲ挰昹攸愹㠷㘸戲〳戸つ攲㝣〰慢㘰敦搵㍡搱㠹㍢攰攷〶㈰㔳〸㐰摡㔴攴㥤搵扤ぢ㤱㈴㠰㉢㤸㜲戲㈰㠰慢愰搶慥㘶㜳つ戳敢〰㜰慤搱ㄵ㜷㈳搰㄰慥捥㕡ㅡ慤㐳㈳敥㐵㔷〲戸づ㍤昵㄰〷摡〱摣〳㜱㍥㠰㥢㘰敦搵㍡搱㠹晢攰攷〶㘰㝡㈱〰搳㑣㐵摥㠹收〷ㄱ㐹〲戸㡢㈹㑦㈹〸攰ㅥ愸戵㝢搹摣挷散㍡〰㍣㘰㜴挵〶〴ㅡ挲搵㜹㤰㐶ㅢ搰㠸㠷搱㤵〰ㅥ㐲㑦㍤挴㌸㍢㠰㠷㈰捥〷昰㈸散扤㕡㈷㍡昱〸晣摣〰挴ぢ〱㠸㤹㡡扣㜳摤㡦㈱㤲〴昰㌴㔳㡥ㄴ〴昰㉣搴摡㜳㙣晥㠶挶〶攰〵愳㉢㌶㈲搰㄰慥捥㡢㌴㝡〹㡤㜸ㅣ㕤〹㘰㌳㝡敡㈱㐶搹〱㙣㠲㌸ㅦ挰慢戰昷㙡㥤攸挴ㄳ昰㜳〳㌰愴㄰㠰挱愶㈲敦攴晢㔳㠸㈴〱晣㠳㈹敦㔸㄰挰晢㔰㙢敤㙣㍥㘰㜶ㅤ㌳攰㥦㐶㔷㍣㡤㐰㐳戸㍡晦愲搱㐷㘸挴戳攸㑡〰ㅦ愳愷ㅥ㘲ㅢ㍢㠰㘷㈰捥〷昰㌹散扤㕡㈷㍡昱ㅣ晣摣〰昴㈸〴愰扢愹㜰㔶〳㤴扤㠰㐸㕢㜰ㄶ户㍢ㄳ捥捥慥搷ㄷ昲戴搳㔶㔹㔴㍦㔷捦㙦㙤㙢㤶攷挸㝡㘶㙢㥡愷㌷户搵搴户捥㙢㐸㉥敥㥤㌵ㄷづ㤸愳㌷攱っ㜶ぢ㑥㘴㍢㘴捤昳收改ㄹ㉤㕢摢㍣扦㈵慤㑦慡昹㕦㌸挳㡤昵挳㑢㈷㑦㙥ㄷぢ㍣晥戳㤳戶〸㈱㌰㑢昰㈸㉡㝢〹〱㥤攷摥㘴つ戶敤㍣戹㕣昴挱戰愲㠳攸慣晡戶〶扤㝢㔶㥥愳㤶换攵㔹㔰㐴㔹㐰愶㕢㜶搶ㅣ㥣㤳慡改㤹㥤搸㔲㥦㘹愸㙦搲昹㘲昴㌱㑣愷敡㐷愲〴㘰摦收搶㝡㤶扢昷捣捥㙡㐹㌶戵捥攳搹捣昴攲㕥㌹㍤㜹摡戳㉣㍢慥扥愹ㄵ挳挸㔷㤱换ㄵ搹摡㌹捤ぢ昱换㡢昹㡤㑤ㄳ㤳昳㕡晦㈷㕥ㄵ挱㤷㐵㍥攴㑢㈳㡡㐵㜱戱㈸㉦㉥晦㑦㕦ㅦ捦て搸挶㝡ㅢ㠵㑣㠳㌰㑦摢㕡敡㔳昳〹㑣㡥ㄱ㐴㕢捡㐶扥㠶㐵㘵㥢戱攴㍣㙦㘹㝢〹ㅤ㐵〷捣㌵攷ㄷ〵慥攷扦慤㥦戳っ㠰戹昶㈳搲改昱ㄳ㥡挹ㄳ昷㥦搴㔱㡥昳㝦晡㙤㐸搹换㠸晣愷慢ㅦ晡挲㜸㉢㘳ち戱㈲㠲㌳ち㕢㈶㘶〲㝢捥㘹改捤㑡ㅢ捥搰慤㍡ㄶ㈷攰〴㝡㡦散搴㘴㑡㙦挰㜹晦挶㘴摢㔶㐶㠷〵ㄸ昸敤㐰慢愹慢㙥㙥㙣㑣㜲捡昱ㄷ㄰戵改㘴㠳㕥㥥ㅤ㍢扦慤㜹㕡㝤㤳㤶㐵㈳攷愵㈹㑡㉥㠲㈸戹挸㌸㐳㥦㥤挹㝡㈰戹捣㔸捤㐷㈶㕢敡摢收㌴搶愷换搹㘱捤捥晦挴㕣挵挶㕦ち㤸敡愱昶㈵捥㔳晥挶㠹㜷扣摣㤵愸㤲㈱㍡扥晣㤸搱挵挲㠳㝦攲㍦㉣ㄷ挱㡥㐷扥愱㘸㍦㈳㕡ㄹ㥥㄰㤸ㅢ捦㔷昲㔴㉣㈴㕦㥤〸㠹摣㌹㠹扦搳〰㑦敤ㄷ㤸㜲㠱捦搲㔷搱㜴㕡㑢搰つ〶摥愹捤挹捣㠴㘴ㅡ扦㘶敡㘶晥㤶愹ㅣ㉦㉤㜷㌵㉤㍥㔶㜷㔴愳㘰〸㠵㐸ぢ敡㌳㝡㑢㌹〵戵昸慤㔶㈹敢㐲㍣挶㙢㠸昳摣㈵㐵㘵㘵摤换摤挶㥡愴㘲つ㌳捦㤹摢㝦ぢ㌶㈹㉦晥㘷晢挵昷收摡㝡扤㈵㘸戵㕦戱慣晤挶㜵㝡つ㕤慥㡦挳攰㜷ㅡ晣㠱愶散㜵㈸㥤慦㑤㙥愱〵捡㌱㌴ㄸ㤵捡㕦〱戱〴愴ㅣ攵ㄲ戲㜶愴㑣慥㐸㜷㕢捤㠷挷㈸昷㈸㔷㍦㉤昲搴㘲㤶敢ㄹ慦戱㝦㘵㙤〹㕦㡥攲攲㔲扣搴ㅥ㘷扤㕣摥戰〸搶㔸慢换㘲㄰㌱㄰㈹㜸㔸㈹搸㥤ㅢぢ攲搷昱㠷㌵慦㐰㡡㜳搹㝦攰㍦昹昰㝡戵㘲ㄲ昰㡡户搱慡ㄵ昷㔰攲攵慢愶〱㌹㡥㝢愱ㄱ晦㐴㤷㙦晦㔸㔴㙦㔶攲㈳昴昸㠶㔵攴攱㡦慢晥散づ㔲㝣って敥㈴㌵て〳㝦㠲㈵敥㝢慣戹㔸づ㘹搷㜳昱㌳㝡攰愹昱户㝡㙡㉥㡡捦㈱㔱慢㠱㤷㑢扤挰㝣㤹戵敥㌴晣挲摤愰〷つ㝡搲攰㑢ㄸ昰㐵昶㙣㠵㥥〵㡦㍦敡㜱㠱攷㠳つ攰㝤㙢ぢ㙡㠳户㌵㠳昶㘲搰㕦㘱攰㠴昷㍢㘴ㄲ㥥㈶㝦㤹㠶㕥㤱攳㥤㐴昰㜵㤲愰晡㌰〸搷㌲〷搴㌶㤰㜶つ慡ㄸ㙥ㄲ搴戶㌲㠸搱ㄱ㉣㐷㜰〱戵ㅤ㙣戴敤㘹挸㔲〵ㄷ㠳㝥㌴攸㑦〳㔶㉦㐸㔰㍢愰㘷㠱攲敦㡦㕣㐰つ㠴つ㐰戱㠲㐱〵戵㠱摡㤱㐱〷㌱㈸慢つ㥣愰㔸㘲㘰㠰攲摢戰㝣㌸㐱戱〰㐱㠲ㅡ挲㈰慣㐴挸〱㌵っ搲慥㐱戱㘲〱㝦昸攵ㄹ㠳㘰㐱㍥㔹戶愰㔲戶捤愸㥤㘰愳敤㑣㐳㤶㌴戸ㄸ散㐲㠳㕤㘹挰㉡〷〹㙡〴㝡ㄶ㈸晥㜰捡〵搴㈸搸〰搴㡥戶愰㌶㔰扢㌱㘸㈵㠳戲㉡挱〹㡡愵〸㕤㠰㘲愱㠲〴攵㘷㄰㔶㉣攴㠰ち㐲摡㌵㈸㔶㌶攰て㠷㍡ㄹ㐴㠱㘲㜹㠳ぢ㠷㌰㙣戴〸つ㔹晡攰㘲㄰愵㐱㡣〶慣㠶㤰愰攲攸㔹愰昸昳㉦ㄷ㔰愳㘱〳㔰慣㠸㔰㐱㉢㈸昱㙥捤捣昶㘰搰㍤ㄹ㤴搵ぢ㑥㔰㔵㤰ㄹ愰ち㙥㝡㘳㘱㈲㐱敤挵㈰攳搰换〱㔵〵㘹搷愰㔸〱㠱㍦㤴㐷㌰〸ㄶ攴㤳㘵㄰㉡㘵摢㡣ㅡ〷ㅢ慤㥡㠶㉣㤱㜰㌱愸愱挱㜸ㅡ戰㙡㐲㠲㥡㠰㥥〵㡡扦㔴㜳〱戵て㙣〰㡡㤵ㄳ㉡愸㙤㐶㑤㘲搰挹っ捡㉡〷㈷㈸㤶㌶㜴〱㡡㠵てㄲ搴㔴〶㘱〵㐴づ愸改㤰㜶つ㡡㤵ㄲ昸挳捦摣ㄸ㐴㠱㘲戹㠴㑡搹〶㙡㕦搸㘸晢搱㤰愵ㄴ㉥〶㌳㘹㔰㑢〳㔶㔷㐸㔰戳搰戳㐰昱㐷㜵㉥愰㘶挳〶愰㤲戶愰㌶㔰〷㌰攸㠱っ捡㙡〸㈷㈸㤶㐰㜴〱㡡〵ㄲㄲ搴挱っ挲㑡㠹ㅣ㔰㠷㐲摡㌵㈸㔶㔴攰て扦㤰㘳㄰〵㡡㘵ㄵ㉥ㅣづ㠷㡤㔶㐷㐳㤶㕣戸ㄸㅣ㐱㠳㈴つ㔸㠵㈱㐱愵搰戳㐰昱昷㝦㉥愰㌲戰〱㈸㔶㘲愸愰㌶㔰㍡㠳㘶ㄹ昴㈴ㄸ㌸㐱㥤〲㔹ㄷ晢㈸ㄶ㔲㐸㔰㜳ㄸ㠴ㄵㄵ㌹愰㡥㠲戴㙢㔰慣扣挰ㅦ㝥㕣挷㈰ちㄴ换㉦㔴捡戶ㄹ搵〰ㅢ慤㤱㠶㉣捤㜰㌱㘸愲㐱㌳つ㔸慤㈱㐱捤㐳捦〲挵ㅦ㉥扡㠰㙡㠱つ㐰戱㘲㐳〵戵㠱㙡㘵㔰㕥㥦㐰戰扡挲〹㡡㈵ㄵ㕤捣㈸ㄶ㕣㐸㔰ぢㄸ㠴㤵ㄷ㌹愰ㄶ㐱摡㌵㈸㔶㘸攰て挷攳ㄹ㐴㠱㘲㤹㠶㑡搹〶敡ㄸ搸㘸挷搲㤰㈵ㅣ㉥〶挷搱攰㜸ㅡ㕣〹〳〹敡〴昴㉣㔰晣㡤愵ぢ愸㤳㘰〳㔰慣散㔰㐱㙤愰㑥㘶搰㔳ㄸ㤴㔵ㄸ㑥㔰㉣扤攸㘲㐶戱㌰㐳㠲㕡捡㈰慣搰挸〱㜵ㅡ愴㕤㠳㘲㈵〷晥昰㈳㍥〶㔱愰㔸捥愱㔲戶㠱㍡〳㌶摡㤹㌴㘴愹㠷㡢挱㔹㌴㔸㐶〳㔶㝦㐸㔰㘷愳㘷㠱攲㡦㐳㕤㐰㥤〳ㅢ㠰㘲〵㠸ち㙡〳㜵㉥㠳㥥挷愰慣搶㜰㠲㘲㠹㐶ㄷ㌳㡡〵ㅣㄲ搴〵っ挲㑡㡥ㅣ㔰㉢㈱敤ㅡㄴ㉢㍥昰㠷㕦〳㌲㠸〲挵戲て㤵戲つ搴㠵戰搱㉥愲㈱㑢㐲㕣っ㉥愶挱㈵㌴㘰㤵㠸〴㜵㈹㝡ㄶ㈸晥㡥搵〵搴㘵戰〱㈸㔶㡡愸愰㌶㔰㤷㌳攸ㄵっ捡慡づ㈷㈸㤶㜲㜴〱㡡㠵ㅥㄲ搴㔵っ挲㡡㡦ㅣ㔰搷㐰摡㌵㈸㔶㠶攰て㍦ㅥ㘴㄰〵敡㕤㉣愹㤴㙤愰慥㠵㡤戶㤶㠶晦㜰㌷㔸㐷㠳敢㘸昰ㅥっ㈴愸敢搱戳㐰昱㈷户㉥愰㙥㠴つ㐰戱愲㐴㡤㙡〳㜵ㄳ㠳摥捣愰慣晥㜰㠲㘲挹㠷〴攵戹〵㈶㝦晡晢ㅦ㡢㐴㈴扣㕢ㄹ㤸搵㈲㌹昰㙥㠷戴㙢㜸慣㉡挱ㅦ㝥㡣挸㈰ちㅥ㑢㑢搴㙡搸攰摤〹ㅢ㙤㍤つ㔹㜶攲㘲㜰ㄷつ敥愶〱㉢㔱㈴扣㝢搰戳攰昱ㄷ挳㉥昰敥㠳つ攰戱ㅡ㐵〵戵挱扢㥦㐱ㅦ㘰搰㔲攴攲㠴挷㜲ㄱ㘳㤶ㄱ㥥㝣〴搱摡㡥㈴ちㄶ㤳㐸㔰ㅢㄸ㠴㔵㈵㌹愰ㅥ㠶戴㙢㔰慣㍥㐱㝥昸㈵㈳㠳㘰㐱㍥㔹㠲愲㔲挶愲晡愲晣ㄷ搸㘸㡦搲㤰攵㈹㉥〶㡦搱㘰㈳つ㔸戱㈲㐱㙤㐲捦〲挵㥦㍡扢㠰㝡〲㌶〰挵慡ㄵㄵ搴昶㘹晤㐹〶晤㉢㠳戲挲挴〹㡡㘵㈵〶愸㠲摦晦㔸㜴㈲㐱㍤捤㈰慣㍥挹〱昵㉣愴㕤㠳㘲㤵㡡〴昵ㅣ㠳㈸㔰㠳㈱㔵㈹㘳㔱㠱晡ㅢ㙣戴攷㘹挸㌲ㄶㄷ㠳ㄷ㘸昰㈲つ㔸搹㈲㐱扤㠴㥥〵㡡扦搱㜶〱昵㌲㙣〰㡡搵㉤㉡愸㙤㐶扤挲愰㝦㘷㔰㔶愲㌸㐱戱晣挴〰㔵昰㙢つ㡢㔳㈴愸搷ㄸ㠴㔵㉡㌹愰摥㠰戴㙢㔰㔱戸㐹㔰㙦㌲㠸〲挵㤲ㄶ㤵㌲ㄶㄵ愸户㘰愳扤㑤挳戸扢挱㍢㌴㜸㤷〶慣㠰㤱愰晥㠱㥥〵㡡㍦㉥㜷〱昵㍥㙣〰㡡㔵㌰㙡㔴摢㡣㙡㘷搰てㄸ㤴ㄵ㉢㑥㔰㉣㔳改㘲搳㘳ㄱ㡢〴昵㑦〶㘱㌵㑢づ愸㡦㈰敤ㅡㄴ慢㕥㈴愸㡦ㄹ㐴㠱㘲改㡢㑡ㄹ㡢ち搴㈷戰搱㍥愵㈱换㘲㕣っ㍥愳挱攷㌴㘰愵㡣〴昵〵㝡ㄶ㈸晥づ摥〵搴㔷戰〱㈸㔶换愸愰戶ㄹ昵㌵㠳㝥挳愰慣㙣㜱㠲㘲㌹㑢ㄷ㌳㡡挵㉥ㄲ搴㜷っ㜲〴㝡㌹愰㝥㠰戴㙢㔰慣㡥㤱愰㝥㘴㄰〵㡡㈵㌲㉡㘵㉣㉡㔰㍦挱㐶晢㌷つ㌳敥〶㍦搳攰ㄷㅡ攸㌰㤰愰㝥㐵捦〲挵ㅦ敤扢㠰晡ㅤ㌶〰挵慡ㅡ㌵慡つ搴ㅦっ㕡㠴㐳昵㠲ㄵ㌰㑥㔰㉣㝢改㘲ㅦ挵愲ㄸ〹ち㐷㜳㡢挴〲昴㜲㐰攱㘷戲㝦〲搴㈲戸㐹㔰㘵っ愲㐰戱㤴㐶愵㡣㐵〵捡〳ㅢ慤ㅢつ㔹㘶攳㘲㔰㑥〳㕥收㑣戰昲㐶㠲昲愲㘷㠱攲搵〶㕣㐰昵㠰つ㐰戱晡㐶〵戵㠱敡挹愰㕢㌱㈸㉢㘵㥣愰㔸ㅥ搳挵愶挷攲ㄹ〹捡挷㈰慣愲挹〱搵ぢ搲慥㘷ㄴ慢㙤㈴愸摥っ愲㐰戱攴㐶愵㡣㐵〵慡て㙣戴扥㌴㘴㌹㡥㡢挱㌶㌴搸㤶〶慣搰㤱愰戶㐳捦〲挵㉢㈳戸㠰敡〷ㅢ㠰㘲㤵㡥ち㙡〳搵㥦㐱㜷㘰㔰㔶搴㌸㐱㕤〵㔹ㄷ㌳敡㙡㤸㐸㔰〳ㄹ㠴搵㌶㌹愰〶㐱摡㌵㈸㔶攵㐸㔰㠳ㄹ㐴㠱㕡ぢ愹㑡ㄹ㡢ち搴㄰搸㘸㐳㘹挸戲ㅤㄷ㠳㘱㌴ㄸ㑥〳㔶昲㐸㔰㍢愱㘷〳攵㍡愳㜶㠱つ㐰戱㥡㐷〵戵㠱摡㤵㐱㐷㌰㈸㉢㙦㥣愰敥㠱慣㡢ㄹ挵㘲ㅣ〹㙡ㄴ㠳摣㠷㕥づ愸㑡㐸扢〶挵敡ㅤ〹㙡㜷〶㔱愰㔸挲愳㔲挶愲〲攵㠷㡤ㄶ愰㈱换㝢㕣っ㠲㌴〸搱㠰ㄵ㍦ㄲ㔴ㄸ㍤ぢㄴ慦㍦攱㌲愳愲戰〱愸㐷㙤㐱㙤愰㘲っㅡ㘷㔰㔶攸㌸㐱戱㉣愷㡢ㄹ挵愲ㅤ〹㙡㌴㠳戰㝡㈷〷搴㥥㤰㜶つ㡡㔵㍥ㄲ搴ㄸ〶㔱愰㔸敡攳挲㘱㉦搸㘸㝢搳㤰㘵㐰㉥〶㔵㌴ㄸ㑢〳㔶〶㐹㔰攳搰戳㐰昱挲ㄹ㉥愰㙡㘰〳㔰慣づ㔲㐱㙤愰挶㌳攸〴〶晤〷っ㥣愰㔸扥搳〵㈸ㄶ昷㐸㔰晢㌰〸慢㝣㜲㐰㑤㠶戴㙢㔰慣〶㤲愰愶㌰㠸〲挵㤲㈰㤵㌲ㄶ搵㡣㥡ちㅢ㙤ㅡつ㔹㉥攴㘲㌰㥤〶㌳㘸挰ち㈲〹㙡㕦昴㉣㔰扣攲㠷ぢ愸㤹戰〱㈸㔶ㄱ愹愰㌶㔰戵っ㍡㡢㐱㔹㜳㈰㤳摤㥦㍤㌳搹㌲㥥㌷㜶㥥づ捤㍢㔵㉤㐷挸昲愴㜵㙤摢攲〶ㄴち㜰㤱愷㐷㡤㈵㥥攸昵㑡ㄹ㑥摡㌶户攰挴㔳愹昳攲〵㤶敦昳ㄸ戸㝢ㅦ挷㠵㈱愴ㅢ㌵㍣㈷㕥㜶攳㉦昹ㄷ㍦戰晣㤹㜸挷慦挴改挳㠷攷〰愴搸㘷㕡㝤扡愵戹戵㌹摢㌶愸ㄶ㐵㌰㠳㜸愱㡤㙣㔱㤱㝦㙣搹昵㠸攸㍡㈶㔷慣戴㠹㤷㜲㕣挰ㅦ㥥㝢攷㌶㌵㉦㙣㤲搹㤴戵昲㝡㈳㤲㔷户㙥ㅣ挶换㜱昸ㄸち㜸㍥㥥㍦愷戳㜶㄰摡㥥㈵㍥㥥㠰挶㕦㤱攷㘰昴㠷㔷㡦慢㥥㔹ㄷ〸挶㌲㤱㘸㌶㄰㑢㠶搲攱㔰㌶㥥㡡㈶㘳㠱㐸㉣㤵挶挵ㄴ㐳㔹㍤攰㌹挴㌲つ㘶㌲改㔰㌶㤹㡤攳㌲㐵攱㌰慥㈷ㄴ搱昵㐰㕡㑦敢搱愸㕦捦㐶㐲㍥㥥摡㘶㜸敤㔰昸㘸㠷愱昱昱㡣戶ㄴㅤ㑥㔱ㅤ㐵㍣扦㥤㙢㔵㔶㡣て㍤㝦昶戴㌳㐲ㄴ㠹㤴㐸㡢㡣搰㑢扢㜵ㄳ挳ㅤ㔷搲挸㍢㕤㙤㕤㡡挰攳攱搹敡戲㉢㠰昹捦㌹攵扥㡡㜴收㐷㌷㉤捤㔵挹愰昱晡㑡㈰㘰㐲ㅥㅤ敤㔶搵攳敡㙣㔵㌷㥥㉣㘴㍤㈰㤳愷攳㜱㜹捦㔶捦㤱㤰㙣つ㐹敥攵㍡㍤㜳㈰敥〵㌱㝥㕦慦㝥㜱捦㘹敢㉢㌵愳㙢㠳㌹散㄰㌶㜳㘱慡戵㘳㐹㜸愰㤴㉦㝣㈳㐴㕣㤰捦㜲㐸戹戱㠸ぢ戰㤶㥣愲㔰攰㔷愳㌰攱ㄴㄳ攷㐱挲㘹㤶㍢㑤㌴㌵捥搱戰挳㌴昱愲捦㔷挸搳㠲扥㌱㑤晣㝥㕣愸㌱㤱㡡㐷戲攱㔸㌸㠴㙢散改攱㔸㍣ㄳ搷搳㐱㕣㈸㌲ㅤ㠸㝡㕡㉤搳㑣ちㄷ㐴㡡㠶㌳戸攲㑢㌰㥣㡣㠵㔲晥㈰慥㜶ㄵ㡢挵㔳㝡㥡㤷㙡昳㜵㌷挳㙢㙤昰搱收愳昱昵㔰愲〵ㄴ㉤愴愸愷ㄲ㔹㔶挲㐷ㄱ㥥攲㌴慣〲㕦㐶㉣攳㌸㌱㕤㡥㐳攳昵㙤つ〱ㄶ㡡㌴扥ㅣㅡ昹㙢㐴慥ㄱ戰慦㤷㔲敥㐲㡢㕤搹㉣愱戲ㅤ㑢愲て㤴㤲收愹㄰㔹㌴户㠱㔴搲㍣〶㠳攵搳㕣〴㘹㍥捤㙤搵㌸㘷㈲ㄴ㘸㙥㠷扥愴㜹ㄶ晡〶㑤㕣㈴ㄷ㔷昶㑣改㈹㕣挱〶㔷㤵㑢㈷搲晥㐸㌴ㅡ㡥㈴㐲㠹㜰㈶㤹捤㝡㤶㔹愶㈱ㅤ摢愱㍦㤳㑥挴㜴ㅤㄷ㝡㡡挶㘳挹㜰㈴㥣㑡㘲戳㑤晢㔳㠹㤴㙦㝢㌳扣㜶㌶㝣戴攵㘸㝣晤㤴愸㠳㘶㝦㈵愲㠱㌴ㄵ〳㈹挲㔳㌴搹㘹慥愰㝥㈵ㅡ慦㙦㐷㈸戱攰㑥㜳㤰㔲敥㑥ぢ㍦㥢搵㜴㙤㈷捤㈱っ㑢搱攵㄰㔹㌴㠷㐱㉡㘹愶㕣㘹ㅥ攱㑡㜳戸ㅡ攷㙡㠴〲捤㥤搰㤷㌴慦㐱摦愰㤹っ㐶㈳㤹㔴㉡㥢づ㠵戳㘱㑣捣㘴㈴㥥挱昵戰戲戸〸㈷㉥㐶ㅣ〹㝡搶㔸愶改㐰㈸ㄸ捤㈶昵㐸㍣㤴〹敢戸㐶㔴㈲ㄵつ㘶戳㠹戸ㅥづ㘷戲搹㤴㡦愷摡ㄹ㕥扢ㄶ㍥摡㕡㌴扥㕤㤴愸㘳ㄷ戶慢ㄲ㔹㔶㘲ㄴ㐵㜸㡡搹㜶㥡㌷㌱捡捤㘸扣扥摤愰挴㠲㍢捤㑡愵㡣搲㈲挶㘶㍤㕤摢戱㈴晣っ㑢搱摤㄰㜱〱㝤㕣摥〱慤愴㌹搹㤵收㍥慥㌴㜹㈶㕤㈶㜱㍦㕡搰っ愳㉦㘹㍥㠰扥㌹㌷搳晥㔸㌲ㄳ㑢〴㘳挱ㄴ收㔹㍣ㄵ昱挷昵㔸ㅡ㤷㉦ぢ㐴㈲㝡㈰攰㜹搰㌲挵ㅥ㈰ㄴ㑥〷〲愹愰㍦㠵昷㠳㘰㉡㠰㑢㠳改ㄱ㕣㉡㌱㤳㐸㘴晣㘱ㅦ捦挷㑢㥡ㅢ攰愳㍤㠴挶ㄷ㔵愲づ㥡㌱㈵愲㠱㐶㔳㌱㥡㈲㍣挵㕥㜶㥡ㅢ愹摦㠴挶敢摢〳㑡㉣ㄸ㥢戶戱愵换㙤㥥㥢扢㙦㑦愵㙣愷挵㕥㙣挶戰㜹ㄶ㑡戱ㄷ挳戲昷ㅣ㝢㔸㤰捦㉡㐸㈵捤愰㉢㑤扦㉢捤戱㙡㥣ㄷㄱち㌴挷愱㉦㘹扥㠴扥㐱㌳㡤㔹㤵挵晥㌱㠸昷搴㜰㥡ㄷ扢㡤㈵搳㌱㍦㠰愵㐲㠱㐸㌴攵搹㙣㤹敡戸敥㈰㐸㘶㤲㈱散㘴搳挱㜴㉡㤰㡥㐷〲㤱㜸㌶㤳捤挴㐲㠱戴慦摡っ慦扤っㅦ敤ㄵ㌴扥ㅡ㈵敡搸搲挷㉢㤱㘵㈵昶愱〸㑦戱㤳㥤收㥢㡣昲ㄶㅡ慦㙦ㄲ㤴㔸㜰㥦㥢㤳㤵戲㠶ㄶ攳搹戴搳戵㥤散愶㌲㉣㐵ㅦ㐲㘴搱㥣づ愹愴搹捦㤵收㜶慥㌴㜹㑥㕥㈶昱㌱㕡搰摣ㄷ㝤㐹昳ㄳ昴つ㥡昱愴㍦㠹㌹愶晢㠳㤹㌰㜶㠶㤹㘴㈶㠸㑢晣㈵㐳㠱㙣㌸ㅡ㐸㐷挲㥥㑦㉤搳㘴㈴㤱搱昵㘴㉣㥢〹㘳ㅡ挷戳挹㐸㌶㤴㡡㈶攲㔹ㅤㄷ敡㑣愶㜵摦㝥㘶㜸敤㌳昸㘸㥦愳昱捤㔴愲づ㥡㍣扤㉦㘷戰㘵㈵㘶㔳㠴愷搸捡㑥昳㕢㐶昹づ㡤搷㜷〰㤴㔸㜰愷㜹愰㔲㑥愱挵㔴㌶扦搰戵ㅤ㑢攲㘰㠶愵攸㌷㠸㉣㥡㠷㐲㉡㘹ㄶ扢搲㉣㜲愵挹ㄳ昷㌲〹㔱㈶㘹ㅥ㡥扥愴㔹㡣扥戹愵㘷昴㔸㌴㡤ぢ㕦㠶㜴㝦㌸㠵㜷ㄳ㍤ㅤづ攲㜲搳㠹㔸㌲ㅡ〸㐶〲㥥ㄲ换㌴ㄳ㡢愵㐰㍡ㅤ搳㐳愹㜰㈲ㄹ㑤㘴昰㤶㡥つ㍥ㄱ㡥攳㜳㘰㌴攵慢㌳挳㙢愵昰搱捡搰昸㡥㔰愲づ㥡㐹㈵戲慣㐴㠶㈲㍣挵て㍦摢摥搳扢㌳㑡て㌴㕥㥦づ㘵㐱㥡㔹愵㥣㐹㙡戵㙣㝡搳戵㥤㌴攷㌰㉣㐵㝤㈱戲㘸ㅥ〵愹愴昹〹〶捣㝦㑦晦〸搲晣昷昴戹㙡㥣敤ㄱち㜳戳〱㝤㐹戳ㅦ晡收㤶ㅥ㑥敡改㐴捡㥦捣攲㘲戴㐹㜰㑡挵挱㈹㠵㥥㍦ㄴ昱㘳㙥昶户㑣戱㑢〵㍣㝦㈴㤹捣〶挲㠹㜴㉣㤹挲搵捡挳〹散㐸戳㝡㈶ㄲ㐹晡ㅡ捤昰摡づ昰搱〶愰昱㌵㈹㔱挷㝥㤳㠵〲㜲㙥搲㐰㥡㡡ㄶ㡡昰ㄴ敦搸㘹づ愵㝥ㄸㅡ慦㡦挵〰〵㘹戶㈹攵㐱愴挶㡢㐹㘸㈳改摡㑥㥡ぢㄸ㤶愲摤㈰戲㘸㉥㠲㔴搲㝣挹㤵收ぢ慥㌴ㄷ慢㜱〲〸〵㥡挷愰㉦㘹〶搱㌷㘹敡晥㈸敥㈵㠰㡢㤰㘷㈳㜸㐳捦㈶㜰㤹攱㔴㈴㤰㐹愴ㄲ昱㜴摣ㅦ昱㠴㉣㔳㝣〸捤愴ㄲ搹戴㥥ち㜳㕢㡦愴戲㤱㔸ㅡ㕦㘶搲㤱㑣㌰ㅢ㑡㐴㝣挷㥡攱戵㌰㝣戴〸ㅡ摦㜱㑡搴㌱㌷㔹㑤㈰㘹搲㐰㥡㡡㤳㈸挲㔳㍣㘱愷戹〷昵㝢愲昱晡㑥㠶戲㈰捤㔳㤴昲〸㔲㑢戲愹愶㙢㍢㤶挴㔲㠶愵㘸㍣㐴ㄶ捤搳㈰㤵㌴ㅦ㜰愵㜹㥦㉢㑤搶〹挸㈴㈶㈱ㄴ㘸㥥㠱扥愴㌹ㄹ㝤㠳㘶㌸ㄳ挱㤷户㐴㌰慥㘳㡢㑤挷昵㘴搲ㅦ捡㐴搳搹愰づ㕡㝡㈸攳㤹㘲㤹挶㜱㠱攱㜴㉣ㅤ㑥〶㔳㝡㌸㤲挴晢ㄴ慥㜹ㅣて㈷㤳戸㠰㈹慥㜲ㅣ昷㥤㘹㠶搷愶挲㐷㥢㠶挶㜷㤶ㄲ㜵捣捤㘵㑡㘴㔹㠹㜳㈸挲㔳摣㙡愷㔹换㈸戳搰㜸㝤㉣㉢㈸㐸昳㍣愵㍣㤲搴收戰㌹㠴慥敤愴㜹〱挳㔲㜴ㄸ㐴ㄶ捤㤵㤰㑡㥡搷戸搲扣捡㤵㈶㡢〹㘴ㄲ㐹㠴〲捤ぢ搱㤷㌴㔳攸ㅢ㌴昵㘸㈲㥤捣㘲㈳㡥愶㈲攱〰扥ㄵ攱ㄳ㝡㈴ㄵ㠸愶㌳㍡戶昳㔸搶㤳戶㑣戳晥㘴㈴ㄶ攴昵㐸㔳戱㌰㠰挶搳愱㐴㌰敡て㈶昹攱㍤㤴搱㝤ㄷ㤹攱戵っ㝣㌴ㅤ㡤敦㘲㈵敡㤸㥢㤷㈸㤱㘵㈵㉥愳〸㑦㜱愱㥤收㕣㐶㘹㐰攳昵戱昶愰㈰捤㉢㤴㤲㍦㉤㤱㔷敢搶㕡改摡㑥㥡㔷㌱㉣攵昳㈱戲㘸㕥〳愹愴㜹㤶㉢捤㌳㕣㘹慥㔱攳㉣㐶㈸搰扣ㄶ㝤㐹昳ㄸ昴つ㥡㠱㔴ㄴ晢捣㘸挲㥦㡡愵挲愱㘸㈶㥥昱挷㘲搱㑣㈲㠳㙦㍣昱㜰㍣散㌹搶㌲挵㤱㠷㈴㜶㤶晥㙣㈶㤹〸㠷昵㙣㈲㥢挲㤵愲㤳㜸ㄷ㡢㘲㙦攱㡦昸搶㥡攱戵攳攰愳ㅤ㡦挶户㑥㠹㍡㘸戲㜸㐱㙥改㌴㤰愶攲㐶㡡昰ㄴ㈷搸㘹㉥愱㝥㈹ㅡ慦敦㈶㈸ぢ搲扣㔹㈹攷㤳摡〲㌶换攸摡㑥㥡户㌲㉣㐵换㈱戲㘸摥づ愹愴搹攲㑡㜳㥥㉢捤㍢搴㌸攷㈳ㄴ㘸摥㠹扥愴㜹〱晡收㤶ㅥ换愴㌲㈱㝣㉥㑡㘴挳攱㈴㉥㔰ㅦ〰摢㔴〴摦扤昱扤㌲ㅣ㑣㝡㔶㔸愶㤱㤰㕦㡦〴戲昸敡㠹摢㑣〴㘳挹戸㕦㑦㘴㘲㜱㝣㥡ち攲㜶ㄳ挱戰㡦㠵っ㤲搳㑡昸㘸慢搰昸敥㔲愲ぢ㈹扡㠸㈲㔶㌳攴㕡㠹晢㈸挲㔳㘴敤㌴㔷搳攵㌲㌴㕥摦晤㔰ㄶ愴昹㠰㔲昲㡡㈰昲㙡敡摡ㅡ扡戶㤳收〶㠶愵㝣㉤㐴㕣㐰ㅦ㍦㙢㐵㉢㘹ㅥ散㑡昳㐰㔷㥡㡦挰㐹㈶㜱〳㐲㠱收㕦搰㤷㌴㙦㐴摦愰ㄹ㑢攲㘰〷扥㘴㈷戲㤹㜴㌸ㄳ挳㍤㙥ㄲ㤹㘸㌶㠲敦散昸愸ㄴ捤挶㍤㌷㔹愶搱㑣㌸ㅤ昵挷㘳㍡㍥攰㠷晤ㄹ㍤愵㐷㌱戳㔳晣晣ㅦ㑣愷愳㌱摦愳㘶㜸敤㘶昸㘸户愰昱㍤愶㐴ㅤ㌴㌷㉡ㄱつ愴愹㜸㠲㈲㍣挵㜴㍢捤昵搴摦㠵挶敢㘳㔹㠳㕣ㄱㅥ收㜰㝥ㄷ晡慢㔲戶㤳摡㔲㌶㑢搸㙣㠰慢㜸ㅡ㑡㐹昳㈱昶㐸㤲捦㘷㈱㤵㌴挷戹搲慣㜲愵昹ㅣ㥣㘴ㄲ㡦㈲ㄴ㘸晥つ㝤㐹昳㌱昴捤晤㘶ㅣ搷攸挷〵㥡㈳㤹㔸㌶㥣〱搷㌰ㄸ攱挳扣ㅥ㡥攲㉡攱愹㤰㘷㘳㠷㘹㌸ㄴ〱㘱扣ㄳ攱㝡攸昱㔰㍡ㄹて㠷搲昱㉣扥ㅤ攱昰㔳㌲㥥昵戱㈴㐲捥扡㑤昰搱ㅥ㐷攳㝢㐱㠹㍡摥㠵㕥㔴㈲ㅡ㘸㌴ㄵ㉦㔳㠴愷㠸摡㘹㍥㐳晤戳㘸扣㍥搶㍥挸ㄵ㤱摦㈷ㅤ挷㤰晥慥㤴㘷㤱攱㌲㌶㥢改摡㑥㙥慦㌱㉣㐵慦㜰㈰㉣愰㕦㈴摥㐰㉢㘹㡥㜰愵戹㡢㉢捤㌷攱㈴㤳㜸ㅤ愱㐰昳㉤昴㈵捤㌷搰㌷㘸攲搰㔱㈸攴攷ㄷ㥣㐴ㅡ㥦挲〳㈹摣㤹㈱㤹挰㜵慦㠳搸ㅤ敡㤹㡣攷㑤换搴㡦㑦㑥戱㈸㍥㠵攲㤳㝥㔸挷㡣㡥攲㉢㘹搶㥦捡㈶㤲㐹摣㠴㈵敥㘳摤㠴愴昹ㄶ㝣戴户搱昸摥㔱愲㡥晤收扢㑡㘴㔹㠹昷㈹挲㔳っ戴搳㙣㘷㤴て搰㜸㝤敤㔰捡ㄵ㜱㥢㥢ㅦ㈸㘵㍢愹㕤挰㠶㤷㐰搱㍥㠳慢昸㈷挳戲昷㌹㝢㔸㤰捦㡦㈰㤵㌴㝢戹搲昴戹搲晣㔸㡤昳㌵㐲㠱收㈷攸㑢㥡摦愰㙦搰挴㜱捡㐴〰㐷㌳㤳挱㜸㈶ㅣ挹挴㔳戸搵㐳㌶㠱摢㤸愴〳㍡敥敥㤰昶㝣㙢㤹㠶愲㍡づ㠴挴戲㤸戳㠱㌰扥摣挷㜱っ㉦愸敢昸㠴㤵挶户捣㐴挰昷愹ㄹ㕥晢づ㍥摡昷㘸㝣㥦㈹㔱挷㤶晥戹ㄲ搱㐰㥡㡡慦㈸挲㔳㜸散㌴㝦愱晥㔷㌴㕥摦搷㔰ㄶ㥣㥢摦㈸㈵慦愲㈲敦㕢愰㤵攰ㄴ㡢㌱㌷扦㘳㔸捡换㈰戲㘸晥〰愹愴昹昳扦摤扥ぢ晤〴㘹晥㜷愱ㅦ搵㌸扣㕤ㄹ㘸晥㠴扥愴改㐵摦愰ㄹ挴昱㡡〴摥慢㜱㍢〷㕣昸㍥㠵て昰昸㈸㡥愳㤵昱㜰㈶捡敢挶㝢扡㕢愶㝡㈲㤵捥攲〶㐷㜸搷㡡攰ㄶ㈲〱摣攷〳㘷ㄹ晣昸愲ㅥ昵㘳㥢㑦昹晥㙤㠶搷㝡挰㐷敢㠹挶昷戳ㄲ㜵捣捤㕦㤴挸戲ㄲ扦㔳㠴愷昸〲慢㘱ㅤ㉤敥捤㈸㝤搰㜸㝤㝦㐰㔹㤰㈶㌵㔲㜹㈵愹㕤挵愶㍦㕤摢戱㈴㘴㘹〵㐵〳㈰戲㘸㤶挲㕥搲㝣摦㤵收㍦㕣㘹㤶愹㜱〶㈳ㄴ㘸㝡搰㤷㌴㠷愰㙦搰㡣攳㐶㐲㤱㘸㍡㠴捤ㅤ㙦攸昸㡥㤳捡昰㑣㑤㈶㤸づ㐶㔲昱㤸摦㌳搴㌲挵㉣挶挷昹㑣㈰㥣挶摥㤵㈷㜵攲昱㈸づ㠲㐴㘳挹㠴㡥扤㘹挸挷㌲つ戹愵て㠳㡦㌶ㅣ㡤慦㕣㠹㍡昶㥢慣搵㤰㔶㌴搰㘸㉡㝡㔰㐴㥡㝦户搳ㅣ㐹晤㈸㌴㕥㕦㑦ㄸ攰捦晤愸〷敢㌴愴㜲ㅤ㉤㜸㙤ㄶ㉤㐴㔷㐹㔳搶㕦㔰ㄴ㠱挸愲搹ぢ昶㤲收搳慥㌴晦敡㑡戳户ㅡ㈷㠱㔰愰搹〷㝤㐹㜳㌴晡〶㑤㝦㈲ㄱ挱ㄱ㈱散㍣昱㠵ㄱ㐷㍡㤳愱㄰づ搱㘵㠲㝡㈰㤹㑡㘲捦攸搹挳㌲〵戹㜴㈴慥攳㘴㐶っ㥦摥㜱㈶㈳ㄸ搶㠳㌱〸㠲昸㤶㥥㡡愴㝤㝤捤昰摡㥥昰搱挶愰昱㙤愳㐴ㅤ㕢晡戶㑡㐴〳㘹㉡㔸戱㈱㘹㍥㙣愷㔹㑤㝤つㅡ慦慦㍦っ昰攷㑥㜳〷愵攴挵㘲攴㡤㌳戴㈹㜴㤵㌴〷㐲㈹户昴㘹㄰㔹㌴〷㐱㉡㘹摥改㑡昳㜶㔷㥡㉣搵挰ㅦ㝥〵㠳㔰愰挹戲っ㐹㜳㈶晡〶捤㑣㌸㤹挶戹愱㘴㉣ㄳ㡣㠷戱㔷㑣挵ㄲ攱㔴㈸ㅤ捡㤰㉥摥㤲㍣戵㤶㘹〲㠷㡡搲搸㑦攲㥢㍤敥晢ㄱ搱ㄳ昸戸ㄴ㐸晢ㄳ改㐸㄰㜷捤搰㠳扥愱㘶㜸㙤ㄶ㝣戴晤搱昸㠶㈹㔱挷摣ㅣ慥㐴㌴㤰愶㘲ㄷ㡡㌸㌷搷搹㘹ㅥ㐲晤愱㘸扣㍥㔶㜶攰捦㥤㈶㉢㍥愴昲㉥㕡摣捤㈶㑤㔷㐹㜳ㄴ㌴㤲愶づ㤱㐵㤳㤵ㅣ㤲收愵慥㌴㉦㜶愵挹㝡づ㌹㑥㍤㐲㠱㈶㙢㌷㈴捤愳搰㌷㘸挶昰㤹㍤㠴㡦㡦㜸㔷挷㔱て㝣散挱户昶っ扥㘸挶昰㕥敤㑦㐶搳㥥戹㤶愹㍦ㅣぢ㘵㔲㘹ㅥ㐴收〹愱㔰㉡㤳挵㝢㜹㈴㥢昴晢昵㄰㡥摢晢㔸ㄵ㈲户攱〶昸㘸㡤㘸㝣㐱㈵敡㤸㥢㈱㈵戲慣㐴㤴㈲搲㍣挷㑥戳㤵㔱摡搰㜸㝤㌱ㄸ攰捦㥤㈶换㐲愴㤲㤷戱㤱㌷㍡搱㡥愵慢愴㈹换㍤㈸㍦ㅥ㈲㡢收㥥戰㤷㌴㑦㜱愵㜹㤲㉢捤㌱㙡㥣㤳ㄱち㌴昷㐲㕦搲㍣〵㝤㜳㑢挷攷捣㈴㡦愷攳昰㈶㘸挵攲㌱㥣戱㡥㘷昹愶㡥㝢愶㠴愳㥥㈵ㅤ愶愱㜴㌴〵慢㠸㥥㡣㠴昱㠹㌴ㄹ挶㤱㤲㠴ㅥ挷挱扣㑣㌲ㄲ㡣晡㔸㍡㈲㘹㉥㠵㡦㜶㉡ㅡ㕦㤵ㄲ㜵捣㑤搶㡦攴㕡㠹ㅡ㡡㐸㜳㠱㥤收㌲㐶㌹ㅢ㡤搷㌷ㅥ〶昸㜳愷㌹㐱㈹ㅦ愳挵㐶㌶㉢攸㉡㘹敥〳愵㥣㥢慢㈰戲㘸戲㈶㐴搲㍣捡㤵收ㅣ㔷㥡㔳搴㌸㤷㈰ㄴ㘸㑥㐵㕦搲扣ㄴ㝤㠳㘶㈴㡣敦㌱㌸㜰㥥㐸攱敢㘲〲㕦搰戳搹㠸㍦㤰昱㐷㌳㌸㤲㤱㑡〵㍣慢㉤搳っ㡥㜸愶挳㠱㜴㈶㉥㙦㤱㠶㑦㔲㝥㝣㤷捦㐴㐳搹㔰ㄴ㥦昷ㄳ扥㘹㘶㜸敤㌲昸㘸㤷愳昱戱慣㐴愲敢愰挹㈲ㄳ㈹愲㠱㌴ㄵ㌳㈹㈲捤挳敤㌴搷㔰㝦㉤ㅡ慦慦ㄶ〶昸㜳愷㌹㑢㈹㜹㠱ㅤ㜹㤳ㅡ敤㈶扡㤲愶㙦㝦愵扣〵愲㥥㈵㘵㉣㤹搸挳㔱㕢攰㝥㜹㡤㤱捥ㅢ㥣㡣挷つ㑢㔸㉢㠹晢㈸改㡢㡤㕦攳㤷ㄶ㡦晥捦㘲戱㝡㠱ㄷ攳攰戳㙣㈶搶晡晦㄰㠷㜳愴愳㉡㠵ㄱ㜷挴㔳扢つ㉢㕣㜶㈸㔶搷敦㤶㘲㘷昷晢㠴㘳㔱摦挶㐹慤㈸㙥挰㝤㘳㘷㌵㡦戵㙥㍡扡戵㉡㝡ㄸ愹敥扢㌱扣㐳㌲㌶搵㡡ぢ戹戴改捡㙤㐶㡢攵㠷晢㔸愰挲〵㡡㤱扣㑢㐷摦㡥㥥敤㙡〶晤㍢愴㤳㥡㕡㜱㐷ㄹ㍤愳㈲戶攲搷晤愵挵㈵挲昵〲㈳收敤㐵㜹昹〲㐶挳㍤㘵㈶㘵〸愰扦换戵ㅣ挶搵户挹㙢愱散〰扤搰㔸㉥攳戹〳㙢敢ㄹ㌳㙣晣戰㤰扦㙣㍡㕥㠸㍦㍤㐶㉥㜶㡥挸戹攱搵搶㈳愰㌸っ愱挹㕥㘸㠷㜰㤰扢㡤㐱愶㘱㄰㌱ㄹ㠳㜰㈰捣㜷㔸摦㑢㙢㙥ㅣㄴ㌱㠰㘰㌵㡤搲㔷愴搱挱㜷〴㕣㡣㈱攷昱搵摥㘶户捡昸扦摣晣摦㔷㔵㤱㔱ㅥ㠷㠹挱ㄷ㡣㉤晢挷㠹㔷㝥㝤攳ㅥ挳㉦扦敤て昳晦ㄳ攷㤶晤㘵㐵昷㠹㙦ㅡㅥ㔵攷㔶㠹戹昰ㄸ㡥㌸摡㝢㙣摥㘷㈳㜷㐴攳㤱搱ㅢ戸摣㐳摥㡤ㅦ㙡㑣㠵昳挶て扥㐶㐴挲ㅦ捥〹㈳摦㥥㈵㠲㠵㈷摣攰挴㌸㜸㜰㤶换㠹昹〸㔷戹つ㘲〳㔰ぢ㤶㍣㡦㐲㠶㔷㘱㥦㘱愱㤰搸ぢ㠶㡡㠶㔷摢㐸敢昹㤶㜵㉢慤ㅦ㠷慣挷㤸㘱挰ㄹㅡ㘱昸㡣㌶㝤っ愸㑦搲㠷摦㈲㔴ㄸ挱摡ㄳぢ敡戱攸㙣ㄹ搴攳㤴㐷㈱愸㠳ㅥっㅤ㜸捤挹搷㔴ㅤ摤户㘹昰㙤㝤挶㔶㠹㈵昰㜰㠳ㅡ㐱愲慥㔰挳愶挲㜹㌳〹摦愹㠸㠴㍦㥣搹挶㕡〱㉡敢㑦㈴搴㈰㍣㉣愸捦㜳㤵捦㠶捡㠰捡愲ㄴ捦㡢㜶㑣㤸攰㈱㔱㤹㠳㘹㌳㝤㤶㕢㍥换攸昳ち㘴挶收㄰ㄲ㈳㑣㙢㘳㕥扦ち㑤挵ち搸㙣ㄹ扡㤵捡愳㄰扡つ㐷㘵㙦㘸㝥㘹㙤㤵晦㥥晡昷戶ㅦ㔶㔳㈵㔶挳挳つ摤㜰㤳㔰摥㝣ㅣ㘶㉡㥣户愱昰㕤㡥㐸昸挳戱て攴づ㜴㉣㌶㤱攸㠶挰挳㐲昷㉥㌱㕣ぢ㤵㠱㡥ㄵ㈸㥥昷っっ㤳戹挱づ捣挱搰㑥敢戵㤶昵ㅡ㕡㝦㘸㔸换捤扢㥦㘹㙤捣挴㝦㐱㔳㜱ㄳ㙣戶っ摡捤捡愳㄰戴㥥㤷扣昶搴㕢昷扦㕣㠵㤵㉢㉡攲㐶扣ㅥㅥ㙥搰晡㥡㙣昲愰昵㌱ㄵ捥㕢㔷昸敥㐶㈴晣攱〸つ㜲〷戴晢搱㤱搰㝡挱挳㠲昶㈵㌱㙣㠰捡㠰挶㐲ㄳ捦搷㌶っ㕢攵㘰昸㤶搶て㔹搶て搲晡㝢挳扡㥡㠸扤愶戵㌱搳㝥㠴愶㘲㈳㙣戶っ摡㈶攵㔱〸㥡㠴搵昲㑥㤵晣㥦搰㥥㠵㠷ㅢ戴㌲㤳㑤ㅥ戴㔲㔳攱扣摤㠵敦㌹㐴挲ㅦ㑥昱㈳㜷㐰㘳改㠸㠴㔶ってぢ摡ㅦ挴昰㌲㔴〶戴㤷戰攴攱扤㡤戱挱㑤攵收昹晢㑦昶㍤㕦〹㌴攲ㄵ换㝡㌳慤换㈰戳昶㝣搲攷㘷搳挷㤸㙦摤愰慦㜸ㄳ㤶㕢㠶敥㉤攵㔱〸摤扤攷㈵㌳扤敥戹扣㙡散て户㝣戵㑢挳ㅥ㔵愲ㅤㅥ㙥攸扥㐷㍡慥晢户敦㑣㠵昳㐶ㄹ扥てㄱ〹㝦㌸〸㠴摣㠱㡥㜵㈲ㄲ摤㌷昰戰搰㔵㄰挶㘷㔰ㄹ攸㔸㍣攲搹ㅡ㌲愰㥢㐰㜴㕦㤸ㄸ㡣ㄹ搴㥢搶㥦㕢搶㥦搲扡㉦㘴ㄶ㍡改昳㠹改㘳愰摢ㄶ晡㡡㙦㘱戹㘵攸扥㔳ㅥ㠵搰〵㤲昷㔵㙥扥敥摡慡摢扢昷敢㝢㠲慦扡㑡晣〲て㌷㜴ㅦ㥡㠴昲㘶摤〷愶挲㜹㡢つ摦㙦㠸㠴㍦ㅣ戰㐲敥㐰㈷㤰扡㐴昷㍥㍣㉣㜴㍢ㄲ㐶㈹㔴〶㍡㔶㡡㜸〶㐳〶㜴㔳㠸敥ㅤㄳ㠳㠱㙥㈸慤换㉣敢ㄲ㕡て㠷捣㐲㈷㝤摥㌰㝤っ㜴㍢㐳㕦搱ㅤ㤶昸摢㠲㡦㉡㍤㤴㐷㈱㜴㍢慦摣挱㜷㐹晡捡慡慢㜶戸㙡摣㈵㍦敤㔹㈵㝡挳㘳㌸㔷搸昱㔱攵ㄵ㤳㔰ㅥ扡㤷㑤㠵昳收ㅣ扥扥㠸㈴搱敤㠶摣㠱㡥ㄵ㈰ㄲ摤㑢昰戰搰敤㑥ㄸ㍢㐰㘵愰㘳㔹㠸㈷〰ㄹ搰挹㥤晤摦㜲㌰㠴㘸㍤挰戲敥㑦敢㠸㘱㍤㤱㝢戹愷㑤㙢〳㜴っ㥡㡡愱戰挱摦ㄶ㐰ㅢ愶㍣ち㐱㕢㝥挶挹晤ㄶ捤㝢慤ち㔱㡤户㠶㤱昰ㄸ㡥㘵㈷戴挷㑤㌶㜹搰㌶㤹ち攷つ㍤㝣扢㈱㤲㠴㌶〶戹〳ㅡぢ㍤㈴戴挷攰㘱㐱摢㥢ㄸ挲㔰ㄹ搰㔸晤攱ㄹぢ㤹㌵㠳昰慥ㅡㄲて㥢㌰㡣ㄹ㔴㑤㥦㠸攵ㄳ愲捦㜸挸〰㕡㕡㍦㘰㕡ㅢ攸㈶㐲㔳戱〷㙣昰户〵攸昶㔴ㅥ㠵搰㜵敦㜳捣搵户慦扣慡㙡㜳㙦晤㠹㠶搵㝢㔵㠹㙡㜸っ㜷㐱㜷户㐹㈸て摤㕤愶挲㜹㉢㄰摦㜸㐴㤲攸愶㈱㜷愰㘳㔵㠷㐴㜷㈷㍣㉣㜴㌳㠸㘱㉡㔴〶㍡㤶㝡㜸昶㌳㌰㘰㡦攵ㄷ户收㘰愸愵昵㌴换㝡ち慤昷㌷慣攵散扣搱戴㌶㄰ㅦ〰㑤㐵㉤㙣昰户〵搰㘶㈹㡦㐲搰㡥㕦㥣晤昹挹ㄷ㕦慦㐲㔴㘳扥ㅤ〲㡦攱㔸㜶捥户戵㈶㥢㍣㘸搷㥡ち攷敤㐳㝣㠷㈱㤲㠴㜶ㄸ㜲〷戴㈴晡ㄲ摡㌵昰戰愰搵ㄱ㐳〶㉡〳ㅡ㉢㍡㍣㐹〳挳㈴捥戴㉢㑣っ挶摣㐹搳㕡户慣搳戴搶㈱戳㘶愷昴戹搴昴㌱搰ㅤ〹㝤挵㕣㔸攲㙦ぢ搰㌵㈸㡦㐲攸愶㙣搷㜷㜳㘶改搵㔵晤㡦昰㥤晦敤㠸慡㉡搱ち㡦攱㉥攸㔶㤹㠴昲搰慤㌴ㄵ捥ㅢ㡦昸收㈳㤲㐴搷㠸摣㠱㡥㤵ㅡㄲ摤〵昰戰搰㌵ㄳ挶㜱㔰ㄹ攸㔸扥攱㌹摡づ〳晢慤㤰㌸㈷〷㐶㉢㝤㡥户㝣㡥愵捦㝣挸戰愹㑡敢戳㑣㙢〳昷㐲㘸㉡㤶挰〶㝦㕢㠰㙥愹昲㈸㠴慥晢㘸昱晥愸攵㙢慡搶㌵搷摤㜹㜹昷㜱㔵㘲ㄹ㍣㠶扢愰㍢搵㈴㤴㠷㙥愹愹㜰摥戲挴户ㅣ㤱㈴扡攳㤱㍢搰戱㉣㐳愲㍢〵ㅥㄶ扡ㄳ㠹㘱㈵㔴〶㍡搶㙡㜸㑥㌶㌰㘰㔳㡤㠸ㄳ㜲㌰㉣愱昵㉡换㝡〵慤㑦㠵捣㤸㜵㤱ㄱ晣㄰ㄳㄱ挷㤸㍥挶慣㍢㥤㍥㍣愶㙢㝤㡢㘵㘵㠶昵㉤㜶㌵㍡昸摢〲愸㤷㈹㡦㐲㔰敦㠹〵㑥㕡㝤摦扡慡敡攳捦㕥㜶敥㉦〷㔵㠹㌵昰ㄸ敥〲㜵扥挹㉥て㙡㥢愹㜰摥〶挵户ㄶ㤱㈴搴攵㔸㉢㐰㘵㜵㠶㠴摡〲てぢ敡戹㕣攵㥢愱㌲愰戲㘴挳㜳扥ㅤㄳ扥㉤㐴㐴㔳づ愶ㄵ昴戹挵昲戹㠹㍥慢㈰挳㝣㤴搶㐷㤹搶挶㝣扣〸㥡㡡昵戰挱摦ㄶ愰扢㑢㜹ㄴ㐲㠷㘸㐵㐵㥢搶㔷㝤㍦㜴挵㝥〷㕥㥡慤ㄲㅢ攰㌱ㅣ㌲攷㕥㔰㌷〹攵愱换㤸ち攷つ㔴㝣て㈱㤲㐴㜷㌹㜲〷扡㐷搱㤷攸㔲昰戰搰㕤㐹っ㥢愰㌲搰戱㍥挳㜳戵㠱㐱扥ㄹㅣ㙥㘲㌰收搶ㅡ㕡㍦㙥㔹㙦愴昵㕡挳ㅡ挷㘰晣攲㘰搳摡㠰㜶ㅤ㌴ㄵ捦挰〶㝦㕢〰敤㔹攵㔱〸摡㐷㌷㔴㝤攱ㅤ昲㙡ㄵ愲ㅡ㙦ㅤ㥢攱㌱ㅣ换㑥㘸晢㥢㙣昲愰捤㌲ㄵ捥㥢慥昸㕥㐱㈴〹敤ㄶ攴づ㘸慣戸㤰搰㘶挲挳㠲㜶ㅢ㌱扣〵㤵〱㡤㘵ㄸ㥥㍢っっ㤸㍢㈱㌱㍤〷挳㝡㕡扦㙤㔹扦㐹敢扢㈱戳摥㍡愴捦㘴搳挷〰㝤㉦昴ㄵ敤戰挴摦ㄶ愰晢㐰㜹ㄴ㐲㐷㘲㐵昳㙥慥ㅡ戴㜰挸㘳攱扤㈷㔷㠹捦攰㌱ㅣ㌲㈷扡昱㈶愱㍣㜴㌵愶挲㜹扢ㄶ摦攷㠸㈴搱㍤㠴摣㠱㡥攵ㄵㄲ摤㌸㜸㔸攸ㅥ㈱㡣敦愰㌲搰戱收挲昳愸〵〳㝢㌴ㅣ㜰㡡㠸扤㜲㘰㙣愴捦昷㤶捦户昴㜹ㅣ㌲㙣慡搲㝡戴㘹㙤捣扡㈷愱愹昸〵㌶昸摢〲㜴扦㉡㡦㐲攸㈲攳捥㙡散㈳慥慦㝡㌲戵㘰攸敥慤㠷㔴㠹ㄲ㝣㉤ㅦ敥㠲㉥㘲ㄲ捡㐳ㄷ㌶ㄵ捥ㅢ扤昸捡㄰㐹愲㝢づ戹〳ㅤ㙢㈹㈴扡㈰㍣㉣㜴捦ㄳ㐳て愸っ㜴㉣戰昰扣㘸㘰愸攱慣慢捣挱戰㤹搶㍤㉤敢敥戴㝥〵㌲㙢搶㐹㥦ㄱ愶㡦㌱敢㕥㠵扥愲㌷㉣户っㅤぢ㈸愴㐷㈱㜴㝦㌹㙥㝤慦㡦㝢㕥㔷戵摤愲㐵㕢㑦㤸㌸扥㑡昴㠷㠷ㅢ扡攱㈶愱㍣㜴挳㑣㠵昳ㄶ㌱扥〱㠸㈴搱扤㡤摣㠱㡥㠵ㄳㄲ摤㄰㜸㔸攸摥㈵っ㔶㉥ㄸ攸㔸㑤攱㜹て㌲捣㈰戹㤷ㅢ㤸㠳愱㥤搶挳㉤敢愱戴晥搰戰挶户㔸扦攸㘷㕡ㅢ昳敤㕦搰㔴㡣㠴捤㤶㐱ㅢ愵㍣ち㐱扢昸慤慤㙦摣晢㡡捤㔵㤸㘱挶㕥㉥〴て㌷㘸㝤㑤㌶㜹搰晡㤸ち攷㙤㘵㝣ㄱ㐴㤲搰㍥㐷敥㠰挶晡〸〹慤ㄷ㍣㉣㘸㕦ㄲ〳㙢ㄹっ㘸㉣㥡昰㝣つ㤹昵攱〳㌳㈸㈲戶㌲㘱ㄸ㌳攸㕢晡㡣戱㝣昶愰捦昷㤰〱戴戴昶㥡搶〶扡ㅦ愱愹愸㠶捤㤶愱㘳㔱㠴昴㈸㠴㙥昳㌵㍦晤扣晤愱㌷㔴ㄵ㥦㜶㤴㈸㉢㍡慣㑡㑣㠱㠷ㅢ扡㌲㤳㔰ㅥ扡㔲㔳攱扣㈱㡤㙦ㅡ㈲㐹㜴扦㈱㜷愰㘳㌱㠴㐴㔷ってぢ摤ㅦ挴挰挲〵〳ㅤ㉢㈴㍣愲㕣㘲㤰昳敤昷ㅦ敤㈷㜳㑡愰ㄱ晢㕢搶戵戴㉥㌳慣〱捤㉦㝥㌶慤つ㘸摤愰愹㌸〴㌶㕢〶㡤戵て㥤㐲晢敡㤰㈳づ㐸扦昸㔶挷㝣㑢挳挳つ摡昷㐸挷晤㔸㥤愹㜰摥挴挶愷㈳㤲㠴搶ㄳ戹〳ㅡ㙢ㅥ㈴戴㙦攰㘱㐱慢㈰〶㔶ㅥㄸ搰㔸〸攱搹摡挰㠰㙦〸ㄱ昱㐵づ㠶摥戴㙥戴慣攷搲扡㉦㘴搶散㤴㍥㥦㤸㍥挶散摣ㄶ晡㡡㔶㔸㙥ㄹ㍡ㄶ㍡㜴㡡慥攵㈰㔱㜷挷挹㙢慢敥扦㙤挰て㈵ㄷㅦ㔸㈵㡥㠵㠷ㅢ扡て㑤㐲㜹昳敤〳㔳攱扣晤㡤敦㜸㐴㤲攸〶㈰㜷愰㘳㠱㠳㐴昷㍥㍣㉣㜴㍢ㄲ〶㡢ㄱっ㜴慣㝡昰っ㠶っ㥢ㅤ扥㤷晡挵㍢㈶〶㘳〶つ愵昵愹㤶昵ㄲ㕡て㌷慣攵散㝣挳戴㌶愰敤っ㑤挵㌲搸㙣ㄹ㌴搶㌳㜴ち敤戰挳摦攸㜶挲㠷慦㜴捣户ㄵ昰㜰㠳昶㡡挹㈶て摡换愶挲㜹换ㅣ摦㉡㐴㤲搰㜶㐳敥㠰挶㍡〶〹敤㈵㜸㔸搰㜶㈷〶搶ㅣㄸ搰㔸摣攰〹搸㌰晣㉤〷㐳㠸搶㤷㕢搶慢㘹ㅤ㌱慣㜱㐰ㅤ㐷改㑣㙢〳㜱っ㥡㡡㌵戰搹㌲㘸㉣㕢攸ㄴ㕡换捦ㅢ㑥㜸收晣㤷㍡愰摤〴て㌷㘸㡦㥢㙣昲愰㙤㌲ㄵ㜹户搹戹〵㤱扡扡捤づ㉦㑦愱户捡㕢挱㔴攰㕤愹㉣换㉢ㄳ㜴捦ㅡ㘲ㄶ㈷攰㤲ㅡ昵つつ昲㙡ㄴ㍤㜰㔷㡣㤶戹㝡换㔴摣晣〵昷挲愸慤㙦㌴㉦㜴㠰㥢挲昰㈶〳敡扥ぢ㥡散搱搹㤳㥤搱㠲ㅢ㌱㜴换㑥㙡挵㑤㝢㌲攵㡤晢㈶摢摡昴㤶愶晦㠵㕢㘶攰晡㈰扣㥥㈲ㅥ挶捤㌲㕣㉦捤挱㙢㙥戸ㄶ〲㐸㘲㤵ㅤ㍣愶攲㜶㉥慣戸㈸收捤㌴晥戳晢昷㜸挶㘰㡡愹慢㕦㘶㙣户㠷㈹ㄵ㡦攱㈵㌶㉡㜵㑦㉡晡㠳㈹戳挶㐰摢ㅢ昶昲㌴扤慣づ㐲攳搵挶㔲挴换戳挸愶愸㡣戵ㅦ捥ㄵ攳㠵㔲㜸㌹扢愲戲㠵昵㤹戶㌹㥥㌹㝡晤㤱㜳摡㜰㐱㤴敥㕣㕢昵㈸㕤て搷捥㑡㈷戸㉦改搶㔸㤷㙣㘹㐹㉥㉥㙦慣㙢搰㥢㡥㙣㥢㔳㕥户〰㤵㈲戸愵つ摥㉥换换换戵㙡攴挳愱昸ㄴ㉣㜱㘰㔴慤挶㤴㜲㉣昱㄰㈴㥣愹㥥昱㤰扡慦晥〳慥慢㍦㤱敢晡扥㡣㘱㌴㕥㙤ㄲ㐵ㅤ慢㉦㔸㘱㐰〴敡㈱㌶愲㈳㔳㤸㘲愶㈰ㄳ㘳㤹㠰㤴㑥㠵㤴扢ㄹ㈹㝤づ㔲㈶愶㌱戱㔲㜱愷㙢ㄲ㌳㌸㘲㙥ㄲ晢㔱㘴㑢㠲㘷攴㜳㤲搸慣㠶慢戵て挷搳敡㌲㠹㔹㤰㌲〱㤹挴摢㤰捡㈴㌸㌹㑡挵㡤慥㐹ㅣ挰ㄱ㜳㤳㌸㠸㈲㕢ㄲ㍣户㥤㤳㐴扢ㅡ敥㄰晢㜰㍣㑤㉤㤳㌸搴㤴㤲㥣昸㍣㌷㠹㙢㕣㤳愸换㑦㈲改㐸攲㑢㘷ㄲ摦慡攱搲昶攱㜸摡㔷㈶㤱㌱愵㤲挴㙦㉡〹攳攵戸搴㌵㠹㈳昳㤳愸㜷㈴挱㜳慦㌹㈴㑡㌰㔷攵㜰㜳敤挳㜵㔳搲〶㐸慤㌹搱ㄳ㔲摢㥣戸挰㌵㠹收晣㈴㡥㜶㈴㔱㠱㌸㌹㐹昴㔶挳戵摡㤳搸㔶㐹摢散㐹っ挸㑤攲㉣搷㈴ㄶ收㈷戱搸㤱挴㡥捥㈴㠶慡攱㡥戵㈷戱戳㤲ㅥ㘷㑦㘲㌷㤵㠴㌱㌱㑦㜱㑤攲挴晣㈴㑥㜶㈴戱扢㌳㠹㤰ㅡ㙥㠹㤹㠴㥣㠲㌱㈵㕤㙡㑡攵㥣ㄸ愳㤲㌰收挴㌱慥㐹㥣㥥㥦挴㤹㡥㈴昶㜶㈶㔱慤㠶㕢〶㑢敢搵㥦愸愴㘷摢㤳㤸愶㤲㌰㐸戴戸㈶㜱㙥㝥ㄲ攷㍢㤲㤸攱㑣愲㔶つ户挲㍥摣〱㑡扡搲㤴㑡㍥㠷愹㈴っㄲ㐷戹㈶㜱㔱㝥ㄲ㤷㌸㤲愸㜳㈶㤱㔶挳慤戶㈷㜱愴㤲㕥〶愹挵愷㌱㌷㠹㤴㙢ㄲ㔷收㈷㜱戵㈳㠹㘶㘷ㄲ慤㙡戸㌵昶攱ㄶ㉡改戵㤰㜲㍥挸㌹㜱扣㤹㠴㘷㉤愴敥敦㈷〷扢㈶㜶ㅤ戳㜸㕦搲㌴ㅡ慦㜶〳㐵戶扤攸㠹捥挴㤶愸ㄴ㙥戲愷㜰扡㤲摥っ愹㐵㘷戹㤹㤸挶挴㑡挵㑣搷㈴㙥攳㠸戹㐹摣㐱㤱㉤㠹㜳㥤㐹慣㔰挳慤户て㜷㤱㤲摥〵愹㐵攷㜲㤵㠴㌱㔹㈷扢㈶㜱㙦㝥ㄲ昷㍢㤲戸搲㤹挴ㅡ㌵摣㠳收㜰㤲攱㜵㑡扡挱㥥挴㉤㉡〹㘳戲㡥㜳㑤攲㤱晣㈴ㅥ㜵㈴㜱㥢㌳㠹昵㙡戸㡤昶攱敥㔵搲㑤㤰㕡㉦挷㐳㉡〹攳攵ㄸ敤㥡挴㤳昹㐹㍣攵㐸攲ㄱ㘷ㄲㅢ搵㜰捦搸㠷㝢㔲㐹㥦㠵搴㝡㌹㥥㔳㐹ㄸ㈴㠲慥㐹㍣㥦㥦挴㡢㡥㈴㥥㜷㈶戱㔹つ户搹㍥摣慢㑡晡㌲愴ㄶ㠹户㔵ㄲ挶㥣ㄸ攱㥡挴慢昹㐹扣敥㐸攲㕤㘷ㄲ敤㙡戸㌷捤㈴攴㥣昸㤷㤲扥㘵㑡㐹㐳㝣慥㤲㌰㕥㡥㈱慥㐹扣㥢㥦挴㝢㡥㈴扥㜴㈶昱慤ㅡ慥ㅤ㤶搶㍡晦愸愴ㅦ搸㤳昸㑤㈵㘱㤰攸攷㥡挴扦昲㤳昸搸㤱挴ㅦ捥㈴㑡㘰㈰㍦㘳㝣㙡づ㈷㐹㜴㔳搲捦㑣愹㈴挱㐳㉡昲㌳㠶㐱愲㤷㙢ㄲ㕦挲挸戱㥦昸㥡㈲摢㝥愲〲晤摣捦ㄸ㄰挸㈴扥挵㠲㌵〵户㔵搲敦戰㘰昱ㄹ㠰㡥敤㜳愷搷㌵㠹ㅦ㘱攴㐸攲摦ㄴ搹㤲搸ㄱ晤㥣㈴㠶㐲㈰㤳昸〵ぢ㔶ㄲ㍢㉢改慦愶㔴昲攱㤷㝤㕢ㄲ挵慥㐹晣〱㈳㐷ㄲ㐲换㑤㘲㜷㤸攴㈴ㄱ㠲㐰㈶㔱〲㑢㈶㈱㠷㡢㈹㘹愹㈹愵愶㙣㙦㐸晦昴㔷㐰搶㠲昷挶㤷攵〶㍤捤ㅢ㝢㡥挳敤㈱㐷㌶攰慢摣㥦戸ㅢ㘷ㄹ〶ㄵ㘳㌱ㄸ㘳㘸ㅥ昶戰挰㘷㐵戵㈹㉤攷㜷慥㡡ㅡ搵㐳〷㌷㜱㐲㡦㈹㙡摤攸㌱挹搴㘹攵㜶晦㈹捡㐳晡㑦㔵扤ㅥ昴㥦㠱㥥昴搷攸戱㥦昲昷摡晤㙢敤ㅥㄵ戳㔴㡦搱挴〱捡扦㍢㍤づ㔲晥㍤散晥㠷搸㍤㉡づ㔵㍤㤹㝦㥤昲敦㐹㡦愴昲摦捡敥㥦戶㝢㔴㘴㔴㑦㡥㝦愴昲慦愰㐷扤昲昷搹晤攷摡㍤㉡ㅡ㔴㑦慥㝦戳昲摦㥡ㅥ㐷㉢晦㕥㜶晦㔶攵㈱昹戵愹㥥昴㕦愸晣㝢搳㘳戱昲敦㘳昷㍦㔶㜹㐸晦攳㔴㑦晡㥦愸晣晢搲攳㘴攵扦㡤摤㝦㠹昲㈰戱㡡愵慡㈷搷晦㜴攵扦㉤㍤捥㔴晥摢搹晤㤷㈹て㡥㔸㜱戶敡㐹晦㜳㤵晦昶昴㌸㕦昹昷戳晢慦戰㝢㔴慣㔴㍤昹晡㕤愴晣晢搳攳ㄲ攵扦㠳摤㝦戵昲㤰敢㝦㤹敡挹昵扦㔲昹て愰挷搵捡㝦愰摤㝦㡤摤愳攲㕡搵㤳昹㕦愷晣㜷愴挷つ捡㝦㤰摤晦㈶扢㐷挵捤慡㈷挷扦㑤昹て愶挷ㅤ捡㝦㠸摤㝦扤摤愳攲㉥搵㤳攳摦慢晣㠷搲攳㝥攵㍦捣敥晦愰昲㤰慦摦〶搵㤳晥㡦㈸晦攱昴㜸㔴昹敦㘴昷摦㘸昷愸搸愴㝡㌲晦㈷㤵晦捥昴㜸㑡昹敦㘲昷㝦挶敥㔱昱慣敡挹昱㥦㔷晥扢搲攳㐵攵㍦挲敥扦搹敥㔱昱戲敡挹昱㕦㔵晥㈳改昱扡昲ㅦ㘵昷㝦㔳㜹挸昵㝦㑢昵攴昸敦㉡晦摤攸昱㥥昲慦戴晢户㉢て㡥㔸昱㠱敡㐹晦㝦㈹晦摤改昱戱昲昷摢晤㍦㔵ㅥ㜲晣捦㔴㑦晡㝦愹晣〳昴昸㕡昹〷敤晥摦摡㍤㉡扥㔳㍤戹晥㍦㉡晦㄰㍤晥慤晣挳㜶晦㕦㤴〷㐷慣昸㔵昵㤸㡤昸㐳昹㐷攸挱㜷㉥戹晦㡦摡晤昹㉥㐵㈹㑣攱捦㜷㈷搹㤳昹换户つ㠸戵ㄸ挴敡攱攳摢〷摦换戵㌸ㄶ㜰扣㕣扥㌹戰㥦㘳挵㌷〹㘹㌵摡戰㤲㙦〱㜹㔶㝣㉢㤰㔶㝢ㅡ㔶㜲㐷㥦㘷挵ㅤ扥戴摡换戰㤲扢昳㍣㉢敥搶愵㔵㤵㘱㈵㜷摡㜹㔶摣㜹㑢慢㜱㠶㤵摣㌵攷㔹㜱ㄷ㉤慤㙡っ㉢戹〳捥戳攲㡥㔸㕡㑤㌰慣攴㙥㌶捦㡡扢㕢㘹戵㡦㘱㈵㜷愶㜹㔶摣愹㑡慢挹㠶㤵摣㘵收㔹㜱搷㈹慤愶ㅡ㔶㜲挷㤸㘷挵ㅤ愴戴㥡㙥㔸挹摤㕦㥥ㄵ㜷㠳搲㙡㕦挳㑡敥攴昲慣戸戳㤳㔶㌳つ㉢戹㉢换戳攲㉥㑤㕡捤㌲慣攴づ㉢捦㡡㍢㉥㘹㌵摢戰㤲扢愵㍣㉢敥㥥愴搵㠱㠶㤵摣昹攴㔹㜱㈷㈴慤づ㌶慣攴㉥㈶捦㡡扢ㅡ㘹㜵愸㘱㈵㜷㈴㜹㔶摣愱㐸慢挳つ㉢戹扢挸戳攲㙥㐳㕡ㅤ㘱㔸挹㥤㐲㥥ㄵ㜷づ搲㉡㘵㔸挹㑤㍦捦㡡扢〰㘹㤵㌱慣攴〶㥥㘷挵つ㕤㕡㘵つ㉢戹ㄹ攷㔹㜱㜳㤶㔶㜳愴㤵㑦㙤㠶㠲摢愷㍣㤱㜵搱て挶㠹慣㜱昰㉤挷㑤㝡戹㐹㑡挵㠵づ〵户㐲愹㔸攵㔰㜰挳㤳㡡㤵づ〵户㌵愹㔸攱㔰㜰昳㤲㡡ぢㅣち㙥㔱㔲㜱扥㐳挱㡤㐸㉡捥㜳㈸戸摤㐸挵戹づ〵㌷ㄵ愹㌸挷愱攰搶㈱ㄵ换ㅤち㙥㄰㔲㜱戶㐳挱㙤㐰㉡㤶㌹ㄴ㥣昶㔲㜱㤶㐳挱㤹㉥ㄵ㘷㍡ㄴ㥣摣㔲㜱㠶㐳挱昹㉣ㄵ愷㍢ㄴ㥣挲㔲㜱㥡㐳挱㔹㉢ㄵ愷㍡ㄴ㥣愸㔲戱搴愱攰摣㤴㡡㈵づ〵愷愳㔴㥣攲㔰㜰〶㑡挵挹づ〵㈷㥤㔴㥣攴㔰㜰㥥㐹挵㠹戹㡡敥晦て〸ち㔷㑣</t>
  </si>
  <si>
    <t>81.41-123.37</t>
  </si>
  <si>
    <t>110.14B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</si>
</sst>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_);[Red]\(&quot;$&quot;#,##0\)"/>
    <numFmt numFmtId="165" formatCode="&quot;$&quot;#,##0.00_);\(&quot;$&quot;#,##0.00\)"/>
    <numFmt numFmtId="166" formatCode="&quot;$&quot;#,##0.00_);[Red]\(&quot;$&quot;#,##0.00\)"/>
    <numFmt numFmtId="167" formatCode="_(&quot;$ &quot;#,##0.00_);_(&quot;$ &quot;\(#,##0.00\)"/>
    <numFmt numFmtId="168" formatCode="0.0%"/>
    <numFmt numFmtId="169" formatCode="_(&quot;$ &quot;#,##0_);_(&quot;$ &quot;\(#,##0\)"/>
  </numFmts>
  <fonts count="6" x14ac:knownFonts="1">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sz val="11"/>
      <color theme="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rgb="FF92D050"/>
        <bgColor indexed="64"/>
      </patternFill>
    </fill>
    <fill>
      <patternFill patternType="solid">
        <fgColor rgb="FFFFFFCC"/>
      </patternFill>
    </fill>
    <fill>
      <patternFill patternType="solid">
        <fgColor rgb="FF00FF00"/>
        <bgColor indexed="64"/>
      </patternFill>
    </fill>
    <fill>
      <patternFill patternType="solid">
        <fgColor rgb="FF00FFFF"/>
        <bgColor indexed="64"/>
      </patternFill>
    </fill>
  </fills>
  <borders count="12">
    <border>
      <left/>
      <right/>
      <top/>
      <bottom/>
      <diagonal/>
    </border>
    <border>
      <left/>
      <right/>
      <top/>
      <bottom style="thin">
        <color auto="1"/>
      </bottom>
      <diagonal/>
    </border>
    <border>
      <left/>
      <right/>
      <top style="thin">
        <color auto="1"/>
      </top>
      <bottom style="double">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2">
    <xf numFmtId="0" fontId="0" fillId="0" borderId="0"/>
    <xf numFmtId="0" fontId="5" fillId="5" borderId="4" applyNumberFormat="0" applyFont="0" applyAlignment="0" applyProtection="0"/>
  </cellStyleXfs>
  <cellXfs count="82">
    <xf numFmtId="0" fontId="0" fillId="0" borderId="0" xfId="0"/>
    <xf numFmtId="0" fontId="0" fillId="2" borderId="0" xfId="0" applyFill="1"/>
    <xf numFmtId="14" fontId="0" fillId="0" borderId="0" xfId="0" applyNumberFormat="1"/>
    <xf numFmtId="2" fontId="0" fillId="0" borderId="0" xfId="0" applyNumberFormat="1"/>
    <xf numFmtId="3" fontId="0" fillId="0" borderId="0" xfId="0" applyNumberFormat="1"/>
    <xf numFmtId="10" fontId="0" fillId="0" borderId="0" xfId="0" applyNumberFormat="1"/>
    <xf numFmtId="0" fontId="0" fillId="0" borderId="0" xfId="0" applyAlignment="1">
      <alignment horizontal="right"/>
    </xf>
    <xf numFmtId="0" fontId="1" fillId="0" borderId="0" xfId="0" applyFont="1"/>
    <xf numFmtId="0" fontId="2" fillId="0" borderId="0" xfId="0" applyFont="1"/>
    <xf numFmtId="0" fontId="0" fillId="0" borderId="0" xfId="0" applyAlignment="1">
      <alignment vertical="top" wrapText="1"/>
    </xf>
    <xf numFmtId="37" fontId="0" fillId="0" borderId="0" xfId="0" applyNumberFormat="1" applyAlignment="1">
      <alignment horizontal="right" vertical="top"/>
    </xf>
    <xf numFmtId="37" fontId="0" fillId="0" borderId="0" xfId="0" applyNumberFormat="1"/>
    <xf numFmtId="0" fontId="2" fillId="0" borderId="0" xfId="0" applyFont="1" applyAlignment="1">
      <alignment vertical="top" wrapText="1"/>
    </xf>
    <xf numFmtId="164" fontId="0" fillId="0" borderId="0" xfId="0" applyNumberFormat="1" applyAlignment="1">
      <alignment wrapText="1"/>
    </xf>
    <xf numFmtId="0" fontId="0" fillId="0" borderId="0" xfId="0" applyAlignment="1">
      <alignment wrapText="1"/>
    </xf>
    <xf numFmtId="3" fontId="0" fillId="0" borderId="0" xfId="0" applyNumberFormat="1" applyAlignment="1">
      <alignment wrapText="1"/>
    </xf>
    <xf numFmtId="37" fontId="0" fillId="0" borderId="0" xfId="0" applyNumberFormat="1" applyAlignment="1">
      <alignment wrapText="1"/>
    </xf>
    <xf numFmtId="37" fontId="0" fillId="0" borderId="0" xfId="0" applyNumberFormat="1" applyAlignment="1">
      <alignment vertical="top" wrapText="1"/>
    </xf>
    <xf numFmtId="167" fontId="0" fillId="0" borderId="0" xfId="0" applyNumberFormat="1" applyAlignment="1">
      <alignment horizontal="right" vertical="top"/>
    </xf>
    <xf numFmtId="165" fontId="0" fillId="0" borderId="0" xfId="0" applyNumberFormat="1"/>
    <xf numFmtId="0" fontId="0" fillId="0" borderId="1" xfId="0" applyBorder="1" applyAlignment="1">
      <alignment vertical="top" wrapText="1"/>
    </xf>
    <xf numFmtId="3" fontId="0" fillId="0" borderId="1" xfId="0" applyNumberFormat="1" applyBorder="1" applyAlignment="1">
      <alignment wrapText="1"/>
    </xf>
    <xf numFmtId="0" fontId="0" fillId="0" borderId="1" xfId="0" applyBorder="1" applyAlignment="1">
      <alignment wrapText="1"/>
    </xf>
    <xf numFmtId="37" fontId="0" fillId="0" borderId="1" xfId="0" applyNumberFormat="1" applyBorder="1"/>
    <xf numFmtId="37" fontId="0" fillId="0" borderId="1" xfId="0" applyNumberFormat="1" applyBorder="1" applyAlignment="1">
      <alignment horizontal="right" vertical="top"/>
    </xf>
    <xf numFmtId="0" fontId="0" fillId="0" borderId="2" xfId="0" applyBorder="1" applyAlignment="1">
      <alignment vertical="top" wrapText="1"/>
    </xf>
    <xf numFmtId="37" fontId="0" fillId="0" borderId="2" xfId="0" applyNumberFormat="1" applyBorder="1"/>
    <xf numFmtId="37" fontId="0" fillId="0" borderId="1" xfId="0" applyNumberFormat="1" applyBorder="1" applyAlignment="1">
      <alignment wrapText="1"/>
    </xf>
    <xf numFmtId="0" fontId="0" fillId="0" borderId="0" xfId="0" applyBorder="1" applyAlignment="1">
      <alignment vertical="top" wrapText="1"/>
    </xf>
    <xf numFmtId="0" fontId="2" fillId="0" borderId="3" xfId="0" applyFont="1" applyBorder="1"/>
    <xf numFmtId="37" fontId="0" fillId="0" borderId="3" xfId="0" applyNumberFormat="1" applyBorder="1"/>
    <xf numFmtId="0" fontId="2" fillId="0" borderId="1" xfId="0" applyFont="1" applyBorder="1" applyAlignment="1">
      <alignment vertical="top" wrapText="1"/>
    </xf>
    <xf numFmtId="0" fontId="2" fillId="0" borderId="1" xfId="0" applyFont="1" applyBorder="1"/>
    <xf numFmtId="0" fontId="0" fillId="0" borderId="1" xfId="0" applyBorder="1"/>
    <xf numFmtId="0" fontId="2" fillId="0" borderId="0" xfId="0" applyFont="1" applyAlignment="1">
      <alignment horizontal="right"/>
    </xf>
    <xf numFmtId="0" fontId="0" fillId="0" borderId="0" xfId="0" applyFill="1" applyBorder="1" applyAlignment="1">
      <alignment vertical="top" wrapText="1"/>
    </xf>
    <xf numFmtId="39" fontId="0" fillId="0" borderId="0" xfId="0" applyNumberFormat="1"/>
    <xf numFmtId="0" fontId="0" fillId="3" borderId="0" xfId="0" applyFill="1"/>
    <xf numFmtId="37" fontId="0" fillId="3" borderId="0" xfId="0" applyNumberFormat="1" applyFill="1"/>
    <xf numFmtId="10" fontId="0" fillId="3" borderId="0" xfId="0" applyNumberFormat="1" applyFill="1"/>
    <xf numFmtId="0" fontId="0" fillId="4" borderId="0" xfId="0" applyFill="1"/>
    <xf numFmtId="3" fontId="0" fillId="4" borderId="0" xfId="0" applyNumberFormat="1" applyFill="1"/>
    <xf numFmtId="10" fontId="0" fillId="4" borderId="0" xfId="0" applyNumberFormat="1" applyFill="1"/>
    <xf numFmtId="0" fontId="0" fillId="0" borderId="0" xfId="0" applyFill="1"/>
    <xf numFmtId="37" fontId="0" fillId="0" borderId="0" xfId="0" applyNumberFormat="1" applyBorder="1" applyAlignment="1">
      <alignment wrapText="1"/>
    </xf>
    <xf numFmtId="37" fontId="0" fillId="0" borderId="0" xfId="0" applyNumberFormat="1" applyBorder="1"/>
    <xf numFmtId="0" fontId="2" fillId="0" borderId="0" xfId="0" applyFont="1" applyFill="1" applyAlignment="1">
      <alignment horizontal="right"/>
    </xf>
    <xf numFmtId="0" fontId="2" fillId="0" borderId="1" xfId="0" applyFont="1" applyFill="1" applyBorder="1" applyAlignment="1">
      <alignment horizontal="right"/>
    </xf>
    <xf numFmtId="10" fontId="0" fillId="0" borderId="1" xfId="0" applyNumberFormat="1" applyBorder="1"/>
    <xf numFmtId="166" fontId="0" fillId="0" borderId="0" xfId="0" applyNumberFormat="1"/>
    <xf numFmtId="0" fontId="0" fillId="0" borderId="5" xfId="0" applyBorder="1"/>
    <xf numFmtId="9" fontId="0" fillId="0" borderId="6" xfId="0" applyNumberFormat="1" applyBorder="1"/>
    <xf numFmtId="0" fontId="0" fillId="0" borderId="7" xfId="0" applyBorder="1"/>
    <xf numFmtId="168" fontId="0" fillId="0" borderId="8" xfId="0" applyNumberFormat="1" applyBorder="1"/>
    <xf numFmtId="10" fontId="0" fillId="0" borderId="8" xfId="0" applyNumberFormat="1" applyBorder="1"/>
    <xf numFmtId="166" fontId="0" fillId="0" borderId="8" xfId="0" applyNumberFormat="1" applyBorder="1"/>
    <xf numFmtId="2" fontId="0" fillId="0" borderId="8" xfId="0" applyNumberFormat="1" applyBorder="1"/>
    <xf numFmtId="0" fontId="0" fillId="0" borderId="9" xfId="0" applyBorder="1"/>
    <xf numFmtId="10" fontId="0" fillId="0" borderId="10" xfId="0" applyNumberFormat="1" applyBorder="1"/>
    <xf numFmtId="0" fontId="0" fillId="0" borderId="0" xfId="0" applyBorder="1"/>
    <xf numFmtId="0" fontId="0" fillId="0" borderId="5" xfId="0" applyBorder="1" applyAlignment="1">
      <alignment vertical="top" wrapText="1"/>
    </xf>
    <xf numFmtId="10" fontId="0" fillId="0" borderId="11" xfId="0" applyNumberFormat="1" applyFill="1" applyBorder="1"/>
    <xf numFmtId="10" fontId="0" fillId="0" borderId="6" xfId="0" applyNumberFormat="1" applyBorder="1"/>
    <xf numFmtId="0" fontId="0" fillId="0" borderId="7" xfId="0" applyBorder="1" applyAlignment="1">
      <alignment vertical="top" wrapText="1"/>
    </xf>
    <xf numFmtId="10" fontId="0" fillId="0" borderId="0" xfId="0" applyNumberFormat="1" applyFill="1" applyBorder="1"/>
    <xf numFmtId="0" fontId="0" fillId="0" borderId="9" xfId="0" applyBorder="1" applyAlignment="1">
      <alignment vertical="top" wrapText="1"/>
    </xf>
    <xf numFmtId="10" fontId="0" fillId="0" borderId="1" xfId="0" applyNumberFormat="1" applyFill="1" applyBorder="1"/>
    <xf numFmtId="0" fontId="0" fillId="0" borderId="0" xfId="0" applyFill="1" applyBorder="1" applyAlignment="1">
      <alignment horizontal="right" vertical="top" wrapText="1"/>
    </xf>
    <xf numFmtId="0" fontId="0" fillId="0" borderId="0" xfId="0" applyFont="1" applyAlignment="1">
      <alignment horizontal="left"/>
    </xf>
    <xf numFmtId="0" fontId="2" fillId="0" borderId="1" xfId="0" applyFont="1" applyBorder="1" applyAlignment="1">
      <alignment horizontal="right"/>
    </xf>
    <xf numFmtId="37" fontId="0" fillId="0" borderId="0" xfId="0" applyNumberFormat="1" applyFill="1"/>
    <xf numFmtId="37" fontId="0" fillId="5" borderId="4" xfId="1" applyNumberFormat="1" applyFont="1"/>
    <xf numFmtId="37" fontId="0" fillId="4" borderId="0" xfId="0" applyNumberFormat="1" applyFill="1"/>
    <xf numFmtId="9" fontId="0" fillId="4" borderId="0" xfId="0" applyNumberFormat="1" applyFill="1"/>
    <xf numFmtId="39" fontId="0" fillId="0" borderId="0" xfId="0" applyNumberFormat="1" applyFill="1" applyBorder="1"/>
    <xf numFmtId="0" fontId="0" fillId="0" borderId="0" xfId="0" quotePrefix="1"/>
    <xf numFmtId="169" fontId="0" fillId="0" borderId="0" xfId="0" applyNumberFormat="1" applyAlignment="1">
      <alignment horizontal="right" vertical="top"/>
    </xf>
    <xf numFmtId="37" fontId="0" fillId="0" borderId="0" xfId="0" applyNumberFormat="1" applyBorder="1" applyAlignment="1">
      <alignment horizontal="right" vertical="top"/>
    </xf>
    <xf numFmtId="0" fontId="0" fillId="0" borderId="0" xfId="0" applyFont="1" applyFill="1" applyAlignment="1">
      <alignment horizontal="left"/>
    </xf>
    <xf numFmtId="37" fontId="0" fillId="0" borderId="0" xfId="0" applyNumberFormat="1" applyAlignment="1">
      <alignment horizontal="right" wrapText="1"/>
    </xf>
    <xf numFmtId="37" fontId="0" fillId="6" borderId="0" xfId="0" applyNumberFormat="1" applyFill="1"/>
    <xf numFmtId="2" fontId="0" fillId="7" borderId="8" xfId="0" applyNumberFormat="1" applyFill="1" applyBorder="1"/>
  </cellXfs>
  <cellStyles count="2">
    <cellStyle name="Normal" xfId="0" builtinId="0"/>
    <cellStyle name="Note" xfId="1"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Diluted Shares Outstanding </a:t>
            </a:r>
          </a:p>
        </c:rich>
      </c:tx>
      <c:overlay val="0"/>
    </c:title>
    <c:autoTitleDeleted val="0"/>
    <c:plotArea>
      <c:layout>
        <c:manualLayout>
          <c:layoutTarget val="inner"/>
          <c:xMode val="edge"/>
          <c:yMode val="edge"/>
          <c:x val="0.112283030280661"/>
          <c:y val="0.140698239879856"/>
          <c:w val="0.847059275490812"/>
          <c:h val="0.541469626994389"/>
        </c:manualLayout>
      </c:layout>
      <c:lineChart>
        <c:grouping val="standard"/>
        <c:varyColors val="0"/>
        <c:ser>
          <c:idx val="0"/>
          <c:order val="0"/>
          <c:tx>
            <c:v>Diluted Shares Outstanding</c:v>
          </c:tx>
          <c:marker>
            <c:symbol val="none"/>
          </c:marker>
          <c:cat>
            <c:strRef>
              <c:f>'Income Statement'!$B$8:$G$8</c:f>
              <c:strCache>
                <c:ptCount val="6"/>
                <c:pt idx="0">
                  <c:v>2011</c:v>
                </c:pt>
                <c:pt idx="1">
                  <c:v>2012</c:v>
                </c:pt>
                <c:pt idx="2">
                  <c:v>2013</c:v>
                </c:pt>
                <c:pt idx="3">
                  <c:v>2014</c:v>
                </c:pt>
                <c:pt idx="4">
                  <c:v>2015</c:v>
                </c:pt>
                <c:pt idx="5">
                  <c:v>2016E</c:v>
                </c:pt>
              </c:strCache>
            </c:strRef>
          </c:cat>
          <c:val>
            <c:numRef>
              <c:f>'Income Statement'!$B$29:$G$29</c:f>
              <c:numCache>
                <c:formatCode>#,##0</c:formatCode>
                <c:ptCount val="6"/>
                <c:pt idx="0">
                  <c:v>1580.236</c:v>
                </c:pt>
                <c:pt idx="1">
                  <c:v>1583.0</c:v>
                </c:pt>
                <c:pt idx="2">
                  <c:v>1695.0</c:v>
                </c:pt>
                <c:pt idx="3">
                  <c:v>1647.0</c:v>
                </c:pt>
                <c:pt idx="4" formatCode="#,##0;\-#,##0">
                  <c:v>1521.0</c:v>
                </c:pt>
                <c:pt idx="5" formatCode="#,##0;\-#,##0">
                  <c:v>1412.0</c:v>
                </c:pt>
              </c:numCache>
            </c:numRef>
          </c:val>
          <c:smooth val="0"/>
        </c:ser>
        <c:dLbls>
          <c:showLegendKey val="0"/>
          <c:showVal val="0"/>
          <c:showCatName val="0"/>
          <c:showSerName val="0"/>
          <c:showPercent val="0"/>
          <c:showBubbleSize val="0"/>
        </c:dLbls>
        <c:smooth val="0"/>
        <c:axId val="1620391056"/>
        <c:axId val="1621194512"/>
      </c:lineChart>
      <c:catAx>
        <c:axId val="1620391056"/>
        <c:scaling>
          <c:orientation val="minMax"/>
        </c:scaling>
        <c:delete val="0"/>
        <c:axPos val="b"/>
        <c:numFmt formatCode="General" sourceLinked="0"/>
        <c:majorTickMark val="out"/>
        <c:minorTickMark val="none"/>
        <c:tickLblPos val="nextTo"/>
        <c:txPr>
          <a:bodyPr/>
          <a:lstStyle/>
          <a:p>
            <a:pPr>
              <a:defRPr sz="1200"/>
            </a:pPr>
            <a:endParaRPr lang="en-US"/>
          </a:p>
        </c:txPr>
        <c:crossAx val="1621194512"/>
        <c:crosses val="autoZero"/>
        <c:auto val="1"/>
        <c:lblAlgn val="ctr"/>
        <c:lblOffset val="100"/>
        <c:noMultiLvlLbl val="0"/>
      </c:catAx>
      <c:valAx>
        <c:axId val="1621194512"/>
        <c:scaling>
          <c:orientation val="minMax"/>
          <c:min val="1200.0"/>
        </c:scaling>
        <c:delete val="0"/>
        <c:axPos val="l"/>
        <c:majorGridlines/>
        <c:numFmt formatCode="#,##0" sourceLinked="1"/>
        <c:majorTickMark val="out"/>
        <c:minorTickMark val="none"/>
        <c:tickLblPos val="nextTo"/>
        <c:txPr>
          <a:bodyPr/>
          <a:lstStyle/>
          <a:p>
            <a:pPr>
              <a:defRPr sz="1200"/>
            </a:pPr>
            <a:endParaRPr lang="en-US"/>
          </a:p>
        </c:txPr>
        <c:crossAx val="162039105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Gilead's</a:t>
            </a:r>
            <a:r>
              <a:rPr lang="en-US" baseline="0"/>
              <a:t> Efficiency and Long Term Asset Turnover</a:t>
            </a:r>
            <a:endParaRPr lang="en-US"/>
          </a:p>
        </c:rich>
      </c:tx>
      <c:layout>
        <c:manualLayout>
          <c:xMode val="edge"/>
          <c:yMode val="edge"/>
          <c:x val="0.153046794094813"/>
          <c:y val="0.039928712202466"/>
        </c:manualLayout>
      </c:layout>
      <c:overlay val="1"/>
    </c:title>
    <c:autoTitleDeleted val="0"/>
    <c:plotArea>
      <c:layout>
        <c:manualLayout>
          <c:layoutTarget val="inner"/>
          <c:xMode val="edge"/>
          <c:yMode val="edge"/>
          <c:x val="0.135333818511316"/>
          <c:y val="0.13782524608483"/>
          <c:w val="0.716120713532814"/>
          <c:h val="0.609275992289133"/>
        </c:manualLayout>
      </c:layout>
      <c:lineChart>
        <c:grouping val="standard"/>
        <c:varyColors val="0"/>
        <c:ser>
          <c:idx val="1"/>
          <c:order val="1"/>
          <c:tx>
            <c:strRef>
              <c:f>DCF!$A$72</c:f>
              <c:strCache>
                <c:ptCount val="1"/>
                <c:pt idx="0">
                  <c:v>Useful Life</c:v>
                </c:pt>
              </c:strCache>
            </c:strRef>
          </c:tx>
          <c:spPr>
            <a:ln w="25400" cap="flat" cmpd="sng" algn="ctr">
              <a:solidFill>
                <a:schemeClr val="accent2"/>
              </a:solidFill>
              <a:prstDash val="solid"/>
            </a:ln>
            <a:effectLst/>
          </c:spPr>
          <c:marker>
            <c:symbol val="none"/>
          </c:marker>
          <c:cat>
            <c:numRef>
              <c:f>DCF!$B$70:$P$70</c:f>
              <c:numCache>
                <c:formatCode>General</c:formatCode>
                <c:ptCount val="15"/>
                <c:pt idx="0">
                  <c:v>2011.0</c:v>
                </c:pt>
                <c:pt idx="1">
                  <c:v>2012.0</c:v>
                </c:pt>
                <c:pt idx="2">
                  <c:v>2013.0</c:v>
                </c:pt>
                <c:pt idx="3">
                  <c:v>2014.0</c:v>
                </c:pt>
                <c:pt idx="4">
                  <c:v>2015.0</c:v>
                </c:pt>
                <c:pt idx="5">
                  <c:v>2016.0</c:v>
                </c:pt>
                <c:pt idx="6">
                  <c:v>2017.0</c:v>
                </c:pt>
                <c:pt idx="7">
                  <c:v>2018.0</c:v>
                </c:pt>
                <c:pt idx="8">
                  <c:v>2019.0</c:v>
                </c:pt>
                <c:pt idx="9">
                  <c:v>2020.0</c:v>
                </c:pt>
                <c:pt idx="10">
                  <c:v>2021.0</c:v>
                </c:pt>
                <c:pt idx="11">
                  <c:v>2022.0</c:v>
                </c:pt>
                <c:pt idx="12">
                  <c:v>2023.0</c:v>
                </c:pt>
                <c:pt idx="13">
                  <c:v>2024.0</c:v>
                </c:pt>
                <c:pt idx="14">
                  <c:v>2025.0</c:v>
                </c:pt>
              </c:numCache>
            </c:numRef>
          </c:cat>
          <c:val>
            <c:numRef>
              <c:f>DCF!$B$72:$P$72</c:f>
              <c:numCache>
                <c:formatCode>0.00</c:formatCode>
                <c:ptCount val="15"/>
                <c:pt idx="0">
                  <c:v>11.19785131951613</c:v>
                </c:pt>
                <c:pt idx="1">
                  <c:v>54.25716187050359</c:v>
                </c:pt>
                <c:pt idx="2">
                  <c:v>45.16521739130434</c:v>
                </c:pt>
                <c:pt idx="3">
                  <c:v>16.14285714285714</c:v>
                </c:pt>
                <c:pt idx="4">
                  <c:v>22.61615853658537</c:v>
                </c:pt>
                <c:pt idx="5">
                  <c:v>25.17491166077739</c:v>
                </c:pt>
                <c:pt idx="6">
                  <c:v>27.62232519337158</c:v>
                </c:pt>
                <c:pt idx="7">
                  <c:v>28.61997315196307</c:v>
                </c:pt>
                <c:pt idx="8">
                  <c:v>29.67395975730987</c:v>
                </c:pt>
                <c:pt idx="9">
                  <c:v>30.78746653561157</c:v>
                </c:pt>
                <c:pt idx="10">
                  <c:v>31.96385467852905</c:v>
                </c:pt>
                <c:pt idx="11">
                  <c:v>33.20667518915722</c:v>
                </c:pt>
                <c:pt idx="12">
                  <c:v>34.51967960095568</c:v>
                </c:pt>
                <c:pt idx="13">
                  <c:v>35.90683130199325</c:v>
                </c:pt>
                <c:pt idx="14">
                  <c:v>37.37231749868911</c:v>
                </c:pt>
              </c:numCache>
            </c:numRef>
          </c:val>
          <c:smooth val="0"/>
        </c:ser>
        <c:dLbls>
          <c:showLegendKey val="0"/>
          <c:showVal val="0"/>
          <c:showCatName val="0"/>
          <c:showSerName val="0"/>
          <c:showPercent val="0"/>
          <c:showBubbleSize val="0"/>
        </c:dLbls>
        <c:marker val="1"/>
        <c:smooth val="0"/>
        <c:axId val="1614847600"/>
        <c:axId val="1483363504"/>
      </c:lineChart>
      <c:lineChart>
        <c:grouping val="standard"/>
        <c:varyColors val="0"/>
        <c:ser>
          <c:idx val="0"/>
          <c:order val="0"/>
          <c:tx>
            <c:strRef>
              <c:f>DCF!$A$71</c:f>
              <c:strCache>
                <c:ptCount val="1"/>
                <c:pt idx="0">
                  <c:v>LTAT</c:v>
                </c:pt>
              </c:strCache>
            </c:strRef>
          </c:tx>
          <c:marker>
            <c:symbol val="none"/>
          </c:marker>
          <c:cat>
            <c:numRef>
              <c:f>DCF!$B$70:$P$70</c:f>
              <c:numCache>
                <c:formatCode>General</c:formatCode>
                <c:ptCount val="15"/>
                <c:pt idx="0">
                  <c:v>2011.0</c:v>
                </c:pt>
                <c:pt idx="1">
                  <c:v>2012.0</c:v>
                </c:pt>
                <c:pt idx="2">
                  <c:v>2013.0</c:v>
                </c:pt>
                <c:pt idx="3">
                  <c:v>2014.0</c:v>
                </c:pt>
                <c:pt idx="4">
                  <c:v>2015.0</c:v>
                </c:pt>
                <c:pt idx="5">
                  <c:v>2016.0</c:v>
                </c:pt>
                <c:pt idx="6">
                  <c:v>2017.0</c:v>
                </c:pt>
                <c:pt idx="7">
                  <c:v>2018.0</c:v>
                </c:pt>
                <c:pt idx="8">
                  <c:v>2019.0</c:v>
                </c:pt>
                <c:pt idx="9">
                  <c:v>2020.0</c:v>
                </c:pt>
                <c:pt idx="10">
                  <c:v>2021.0</c:v>
                </c:pt>
                <c:pt idx="11">
                  <c:v>2022.0</c:v>
                </c:pt>
                <c:pt idx="12">
                  <c:v>2023.0</c:v>
                </c:pt>
                <c:pt idx="13">
                  <c:v>2024.0</c:v>
                </c:pt>
                <c:pt idx="14">
                  <c:v>2025.0</c:v>
                </c:pt>
              </c:numCache>
            </c:numRef>
          </c:cat>
          <c:val>
            <c:numRef>
              <c:f>DCF!$B$71:$P$71</c:f>
              <c:numCache>
                <c:formatCode>#,##0.00;\-#,##0.00</c:formatCode>
                <c:ptCount val="15"/>
                <c:pt idx="0">
                  <c:v>2.477695119504519</c:v>
                </c:pt>
                <c:pt idx="1">
                  <c:v>0.643219795735616</c:v>
                </c:pt>
                <c:pt idx="2">
                  <c:v>0.718906430496727</c:v>
                </c:pt>
                <c:pt idx="3">
                  <c:v>1.468436578171091</c:v>
                </c:pt>
                <c:pt idx="4">
                  <c:v>1.205458708819619</c:v>
                </c:pt>
                <c:pt idx="5" formatCode="0.00">
                  <c:v>1.093971506772405</c:v>
                </c:pt>
                <c:pt idx="6" formatCode="0.00">
                  <c:v>1.056572047631985</c:v>
                </c:pt>
                <c:pt idx="7" formatCode="0.00">
                  <c:v>1.019741581690315</c:v>
                </c:pt>
                <c:pt idx="8" formatCode="0.00">
                  <c:v>0.983521475684679</c:v>
                </c:pt>
                <c:pt idx="9" formatCode="0.00">
                  <c:v>0.947949928135828</c:v>
                </c:pt>
                <c:pt idx="10" formatCode="0.00">
                  <c:v>0.913061862639536</c:v>
                </c:pt>
                <c:pt idx="11" formatCode="0.00">
                  <c:v>0.878888853631657</c:v>
                </c:pt>
                <c:pt idx="12" formatCode="0.00">
                  <c:v>0.845459083841241</c:v>
                </c:pt>
                <c:pt idx="13" formatCode="0.00">
                  <c:v>0.81279733219726</c:v>
                </c:pt>
                <c:pt idx="14" formatCode="0.00">
                  <c:v>0.780924990561286</c:v>
                </c:pt>
              </c:numCache>
            </c:numRef>
          </c:val>
          <c:smooth val="0"/>
        </c:ser>
        <c:dLbls>
          <c:showLegendKey val="0"/>
          <c:showVal val="0"/>
          <c:showCatName val="0"/>
          <c:showSerName val="0"/>
          <c:showPercent val="0"/>
          <c:showBubbleSize val="0"/>
        </c:dLbls>
        <c:marker val="1"/>
        <c:smooth val="0"/>
        <c:axId val="1614927456"/>
        <c:axId val="1614835264"/>
      </c:lineChart>
      <c:dateAx>
        <c:axId val="1614847600"/>
        <c:scaling>
          <c:orientation val="minMax"/>
        </c:scaling>
        <c:delete val="0"/>
        <c:axPos val="b"/>
        <c:numFmt formatCode="General" sourceLinked="1"/>
        <c:majorTickMark val="out"/>
        <c:minorTickMark val="none"/>
        <c:tickLblPos val="nextTo"/>
        <c:txPr>
          <a:bodyPr/>
          <a:lstStyle/>
          <a:p>
            <a:pPr>
              <a:defRPr sz="1200"/>
            </a:pPr>
            <a:endParaRPr lang="en-US"/>
          </a:p>
        </c:txPr>
        <c:crossAx val="1483363504"/>
        <c:crosses val="autoZero"/>
        <c:auto val="0"/>
        <c:lblOffset val="100"/>
        <c:baseTimeUnit val="days"/>
      </c:dateAx>
      <c:valAx>
        <c:axId val="1483363504"/>
        <c:scaling>
          <c:orientation val="minMax"/>
        </c:scaling>
        <c:delete val="0"/>
        <c:axPos val="l"/>
        <c:majorGridlines/>
        <c:title>
          <c:tx>
            <c:rich>
              <a:bodyPr rot="-5400000" vert="horz"/>
              <a:lstStyle/>
              <a:p>
                <a:pPr>
                  <a:defRPr sz="1400"/>
                </a:pPr>
                <a:r>
                  <a:rPr lang="en-US" sz="1400">
                    <a:solidFill>
                      <a:srgbClr val="C00000"/>
                    </a:solidFill>
                  </a:rPr>
                  <a:t>Useful Life</a:t>
                </a:r>
              </a:p>
            </c:rich>
          </c:tx>
          <c:overlay val="0"/>
        </c:title>
        <c:numFmt formatCode="0.00" sourceLinked="1"/>
        <c:majorTickMark val="out"/>
        <c:minorTickMark val="none"/>
        <c:tickLblPos val="nextTo"/>
        <c:txPr>
          <a:bodyPr/>
          <a:lstStyle/>
          <a:p>
            <a:pPr>
              <a:defRPr sz="1200">
                <a:solidFill>
                  <a:srgbClr val="C00000"/>
                </a:solidFill>
              </a:defRPr>
            </a:pPr>
            <a:endParaRPr lang="en-US"/>
          </a:p>
        </c:txPr>
        <c:crossAx val="1614847600"/>
        <c:crosses val="autoZero"/>
        <c:crossBetween val="between"/>
      </c:valAx>
      <c:valAx>
        <c:axId val="1614835264"/>
        <c:scaling>
          <c:orientation val="minMax"/>
        </c:scaling>
        <c:delete val="0"/>
        <c:axPos val="r"/>
        <c:title>
          <c:tx>
            <c:rich>
              <a:bodyPr rot="-5400000" vert="horz"/>
              <a:lstStyle/>
              <a:p>
                <a:pPr>
                  <a:defRPr sz="1400">
                    <a:solidFill>
                      <a:srgbClr val="0070C0"/>
                    </a:solidFill>
                  </a:defRPr>
                </a:pPr>
                <a:r>
                  <a:rPr lang="en-US" sz="1400">
                    <a:solidFill>
                      <a:srgbClr val="0070C0"/>
                    </a:solidFill>
                  </a:rPr>
                  <a:t>Long</a:t>
                </a:r>
                <a:r>
                  <a:rPr lang="en-US" sz="1400" baseline="0">
                    <a:solidFill>
                      <a:srgbClr val="0070C0"/>
                    </a:solidFill>
                  </a:rPr>
                  <a:t> Term Asset Turnvoer</a:t>
                </a:r>
                <a:endParaRPr lang="en-US" sz="1400">
                  <a:solidFill>
                    <a:srgbClr val="0070C0"/>
                  </a:solidFill>
                </a:endParaRPr>
              </a:p>
            </c:rich>
          </c:tx>
          <c:overlay val="0"/>
        </c:title>
        <c:numFmt formatCode="#,##0.00_);\(#,##0.00\)" sourceLinked="1"/>
        <c:majorTickMark val="out"/>
        <c:minorTickMark val="none"/>
        <c:tickLblPos val="nextTo"/>
        <c:txPr>
          <a:bodyPr/>
          <a:lstStyle/>
          <a:p>
            <a:pPr>
              <a:defRPr sz="1200">
                <a:solidFill>
                  <a:srgbClr val="0070C0"/>
                </a:solidFill>
              </a:defRPr>
            </a:pPr>
            <a:endParaRPr lang="en-US"/>
          </a:p>
        </c:txPr>
        <c:crossAx val="1614927456"/>
        <c:crosses val="max"/>
        <c:crossBetween val="between"/>
      </c:valAx>
      <c:catAx>
        <c:axId val="1614927456"/>
        <c:scaling>
          <c:orientation val="minMax"/>
        </c:scaling>
        <c:delete val="1"/>
        <c:axPos val="b"/>
        <c:numFmt formatCode="General" sourceLinked="1"/>
        <c:majorTickMark val="out"/>
        <c:minorTickMark val="none"/>
        <c:tickLblPos val="none"/>
        <c:crossAx val="1614835264"/>
        <c:crosses val="autoZero"/>
        <c:auto val="1"/>
        <c:lblAlgn val="ctr"/>
        <c:lblOffset val="100"/>
        <c:noMultiLvlLbl val="0"/>
      </c:catAx>
    </c:plotArea>
    <c:legend>
      <c:legendPos val="r"/>
      <c:layout>
        <c:manualLayout>
          <c:xMode val="edge"/>
          <c:yMode val="edge"/>
          <c:x val="0.607110998177669"/>
          <c:y val="0.160369473084724"/>
          <c:w val="0.181721466624544"/>
          <c:h val="0.13166728648244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Relationship Id="rId3"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154792</xdr:rowOff>
    </xdr:from>
    <xdr:to>
      <xdr:col>0</xdr:col>
      <xdr:colOff>2835037</xdr:colOff>
      <xdr:row>10</xdr:row>
      <xdr:rowOff>59535</xdr:rowOff>
    </xdr:to>
    <xdr:pic>
      <xdr:nvPicPr>
        <xdr:cNvPr id="1025" name="Picture 1" descr="http://www.gilead.ca/img/logo.gif"/>
        <xdr:cNvPicPr>
          <a:picLocks noChangeAspect="1" noChangeArrowheads="1"/>
        </xdr:cNvPicPr>
      </xdr:nvPicPr>
      <xdr:blipFill>
        <a:blip xmlns:r="http://schemas.openxmlformats.org/officeDocument/2006/relationships" r:embed="rId1" cstate="print"/>
        <a:srcRect/>
        <a:stretch>
          <a:fillRect/>
        </a:stretch>
      </xdr:blipFill>
      <xdr:spPr bwMode="auto">
        <a:xfrm>
          <a:off x="0" y="535792"/>
          <a:ext cx="2835037" cy="1428743"/>
        </a:xfrm>
        <a:prstGeom prst="rect">
          <a:avLst/>
        </a:prstGeom>
        <a:noFill/>
      </xdr:spPr>
    </xdr:pic>
    <xdr:clientData/>
  </xdr:twoCellAnchor>
  <xdr:twoCellAnchor editAs="oneCell">
    <xdr:from>
      <xdr:col>2</xdr:col>
      <xdr:colOff>321469</xdr:colOff>
      <xdr:row>7</xdr:row>
      <xdr:rowOff>178594</xdr:rowOff>
    </xdr:from>
    <xdr:to>
      <xdr:col>25</xdr:col>
      <xdr:colOff>37395</xdr:colOff>
      <xdr:row>39</xdr:row>
      <xdr:rowOff>59532</xdr:rowOff>
    </xdr:to>
    <xdr:pic>
      <xdr:nvPicPr>
        <xdr:cNvPr id="2" name="Picture 1"/>
        <xdr:cNvPicPr>
          <a:picLocks noChangeAspect="1" noChangeArrowheads="1"/>
        </xdr:cNvPicPr>
      </xdr:nvPicPr>
      <xdr:blipFill>
        <a:blip xmlns:r="http://schemas.openxmlformats.org/officeDocument/2006/relationships" r:embed="rId2" cstate="print"/>
        <a:srcRect l="9020" t="36111" r="34575" b="20255"/>
        <a:stretch>
          <a:fillRect/>
        </a:stretch>
      </xdr:blipFill>
      <xdr:spPr bwMode="auto">
        <a:xfrm>
          <a:off x="4607719" y="1512094"/>
          <a:ext cx="13681957" cy="5976938"/>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95250</xdr:colOff>
      <xdr:row>7</xdr:row>
      <xdr:rowOff>47626</xdr:rowOff>
    </xdr:from>
    <xdr:to>
      <xdr:col>18</xdr:col>
      <xdr:colOff>547688</xdr:colOff>
      <xdr:row>26</xdr:row>
      <xdr:rowOff>11906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0.06502</cdr:x>
      <cdr:y>0.75549</cdr:y>
    </cdr:from>
    <cdr:to>
      <cdr:x>0.97534</cdr:x>
      <cdr:y>0.96865</cdr:y>
    </cdr:to>
    <cdr:sp macro="" textlink="">
      <cdr:nvSpPr>
        <cdr:cNvPr id="2" name="TextBox 1"/>
        <cdr:cNvSpPr txBox="1"/>
      </cdr:nvSpPr>
      <cdr:spPr>
        <a:xfrm xmlns:a="http://schemas.openxmlformats.org/drawingml/2006/main">
          <a:off x="345280" y="2869406"/>
          <a:ext cx="4833938" cy="8096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t>Figure</a:t>
          </a:r>
          <a:r>
            <a:rPr lang="en-US" sz="1100" b="1" baseline="0"/>
            <a:t> 6 - </a:t>
          </a:r>
          <a:r>
            <a:rPr lang="en-US" sz="1100" b="0" baseline="0"/>
            <a:t>Gilead has repurchased shares over the last three years, indicating they believe their shares are undervalued</a:t>
          </a:r>
        </a:p>
        <a:p xmlns:a="http://schemas.openxmlformats.org/drawingml/2006/main">
          <a:r>
            <a:rPr lang="en-US" sz="1100" b="0" baseline="0"/>
            <a:t>Source: </a:t>
          </a:r>
          <a:r>
            <a:rPr lang="en-US" sz="1100" b="0" i="0">
              <a:latin typeface="+mn-lt"/>
              <a:ea typeface="+mn-ea"/>
              <a:cs typeface="+mn-cs"/>
            </a:rPr>
            <a:t>Gilead</a:t>
          </a:r>
          <a:r>
            <a:rPr lang="en-US" sz="1100" b="0" i="0" baseline="0">
              <a:latin typeface="+mn-lt"/>
              <a:ea typeface="+mn-ea"/>
              <a:cs typeface="+mn-cs"/>
            </a:rPr>
            <a:t> Sciences, Inc. </a:t>
          </a:r>
          <a:r>
            <a:rPr lang="en-US" sz="1100" b="0" i="0">
              <a:latin typeface="+mn-lt"/>
              <a:ea typeface="+mn-ea"/>
              <a:cs typeface="+mn-cs"/>
            </a:rPr>
            <a:t>(2016). </a:t>
          </a:r>
          <a:r>
            <a:rPr lang="en-US" sz="1100" b="0" i="1">
              <a:latin typeface="+mn-lt"/>
              <a:ea typeface="+mn-ea"/>
              <a:cs typeface="+mn-cs"/>
            </a:rPr>
            <a:t>Form 10-K 2011-2016</a:t>
          </a:r>
          <a:r>
            <a:rPr lang="en-US" sz="1100" b="0" i="0">
              <a:latin typeface="+mn-lt"/>
              <a:ea typeface="+mn-ea"/>
              <a:cs typeface="+mn-cs"/>
            </a:rPr>
            <a:t>. Retrieved from SEC EDGAR website http://www.sec.gov/edgar.shtml</a:t>
          </a:r>
          <a:endParaRPr lang="en-US" sz="1100" b="1"/>
        </a:p>
      </cdr:txBody>
    </cdr:sp>
  </cdr:relSizeAnchor>
</c:userShapes>
</file>

<file path=xl/drawings/drawing4.xml><?xml version="1.0" encoding="utf-8"?>
<xdr:wsDr xmlns:xdr="http://schemas.openxmlformats.org/drawingml/2006/spreadsheetDrawing" xmlns:a="http://schemas.openxmlformats.org/drawingml/2006/main">
  <xdr:twoCellAnchor>
    <xdr:from>
      <xdr:col>13</xdr:col>
      <xdr:colOff>130968</xdr:colOff>
      <xdr:row>26</xdr:row>
      <xdr:rowOff>178595</xdr:rowOff>
    </xdr:from>
    <xdr:to>
      <xdr:col>24</xdr:col>
      <xdr:colOff>488155</xdr:colOff>
      <xdr:row>50</xdr:row>
      <xdr:rowOff>59531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0.39763</cdr:x>
      <cdr:y>0.14171</cdr:y>
    </cdr:from>
    <cdr:to>
      <cdr:x>0.39932</cdr:x>
      <cdr:y>0.74866</cdr:y>
    </cdr:to>
    <cdr:sp macro="" textlink="">
      <cdr:nvSpPr>
        <cdr:cNvPr id="7" name="Straight Connector 6"/>
        <cdr:cNvSpPr/>
      </cdr:nvSpPr>
      <cdr:spPr>
        <a:xfrm xmlns:a="http://schemas.openxmlformats.org/drawingml/2006/main" flipV="1">
          <a:off x="2797969" y="631029"/>
          <a:ext cx="11906" cy="270271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0.29103</cdr:x>
      <cdr:y>0.14171</cdr:y>
    </cdr:from>
    <cdr:to>
      <cdr:x>0.51269</cdr:x>
      <cdr:y>0.22193</cdr:y>
    </cdr:to>
    <cdr:sp macro="" textlink="">
      <cdr:nvSpPr>
        <cdr:cNvPr id="8" name="TextBox 7"/>
        <cdr:cNvSpPr txBox="1"/>
      </cdr:nvSpPr>
      <cdr:spPr>
        <a:xfrm xmlns:a="http://schemas.openxmlformats.org/drawingml/2006/main">
          <a:off x="2047873" y="631030"/>
          <a:ext cx="1559721" cy="3571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Historical       Projected</a:t>
          </a:r>
        </a:p>
      </cdr:txBody>
    </cdr:sp>
  </cdr:relSizeAnchor>
  <cdr:relSizeAnchor xmlns:cdr="http://schemas.openxmlformats.org/drawingml/2006/chartDrawing">
    <cdr:from>
      <cdr:x>0.10998</cdr:x>
      <cdr:y>0.84492</cdr:y>
    </cdr:from>
    <cdr:to>
      <cdr:x>0.89679</cdr:x>
      <cdr:y>0.9893</cdr:y>
    </cdr:to>
    <cdr:sp macro="" textlink="">
      <cdr:nvSpPr>
        <cdr:cNvPr id="10" name="TextBox 9"/>
        <cdr:cNvSpPr txBox="1"/>
      </cdr:nvSpPr>
      <cdr:spPr>
        <a:xfrm xmlns:a="http://schemas.openxmlformats.org/drawingml/2006/main">
          <a:off x="773905" y="3762375"/>
          <a:ext cx="5536407" cy="6429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t>Figure</a:t>
          </a:r>
          <a:r>
            <a:rPr lang="en-US" sz="1100" b="1" baseline="0"/>
            <a:t> 1 - Historical long term asset turnovers reflect the firm's growth through acquisition. </a:t>
          </a:r>
          <a:endParaRPr lang="en-US" sz="1100" b="1"/>
        </a:p>
        <a:p xmlns:a="http://schemas.openxmlformats.org/drawingml/2006/main">
          <a:r>
            <a:rPr lang="en-US" sz="1100"/>
            <a:t>Source: </a:t>
          </a:r>
          <a:r>
            <a:rPr lang="en-US" sz="1100" b="0" i="0">
              <a:latin typeface="+mn-lt"/>
              <a:ea typeface="+mn-ea"/>
              <a:cs typeface="+mn-cs"/>
            </a:rPr>
            <a:t>Gilead</a:t>
          </a:r>
          <a:r>
            <a:rPr lang="en-US" sz="1100" b="0" i="0" baseline="0">
              <a:latin typeface="+mn-lt"/>
              <a:ea typeface="+mn-ea"/>
              <a:cs typeface="+mn-cs"/>
            </a:rPr>
            <a:t> Sciences, Inc. </a:t>
          </a:r>
          <a:r>
            <a:rPr lang="en-US" sz="1100" b="0" i="0">
              <a:latin typeface="+mn-lt"/>
              <a:ea typeface="+mn-ea"/>
              <a:cs typeface="+mn-cs"/>
            </a:rPr>
            <a:t>(2016). </a:t>
          </a:r>
          <a:r>
            <a:rPr lang="en-US" sz="1100" b="0" i="1">
              <a:latin typeface="+mn-lt"/>
              <a:ea typeface="+mn-ea"/>
              <a:cs typeface="+mn-cs"/>
            </a:rPr>
            <a:t>Form 10-K 2011-2016</a:t>
          </a:r>
          <a:r>
            <a:rPr lang="en-US" sz="1100" b="0" i="0">
              <a:latin typeface="+mn-lt"/>
              <a:ea typeface="+mn-ea"/>
              <a:cs typeface="+mn-cs"/>
            </a:rPr>
            <a:t>. Retrieved from SEC EDGAR website http://www.sec.gov/edgar.shtml</a:t>
          </a:r>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17</xdr:col>
      <xdr:colOff>523875</xdr:colOff>
      <xdr:row>1</xdr:row>
      <xdr:rowOff>88675</xdr:rowOff>
    </xdr:from>
    <xdr:to>
      <xdr:col>21</xdr:col>
      <xdr:colOff>559594</xdr:colOff>
      <xdr:row>12</xdr:row>
      <xdr:rowOff>164153</xdr:rowOff>
    </xdr:to>
    <xdr:pic>
      <xdr:nvPicPr>
        <xdr:cNvPr id="1024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6466344" y="279175"/>
          <a:ext cx="2464594" cy="2170978"/>
        </a:xfrm>
        <a:prstGeom prst="rect">
          <a:avLst/>
        </a:prstGeom>
        <a:noFill/>
        <a:ln w="1">
          <a:noFill/>
          <a:miter lim="800000"/>
          <a:headEnd/>
          <a:tailEnd type="none" w="med" len="med"/>
        </a:ln>
        <a:effectLst/>
      </xdr:spPr>
    </xdr:pic>
    <xdr:clientData/>
  </xdr:twoCellAnchor>
  <xdr:twoCellAnchor editAs="oneCell">
    <xdr:from>
      <xdr:col>17</xdr:col>
      <xdr:colOff>523875</xdr:colOff>
      <xdr:row>12</xdr:row>
      <xdr:rowOff>142874</xdr:rowOff>
    </xdr:from>
    <xdr:to>
      <xdr:col>21</xdr:col>
      <xdr:colOff>583406</xdr:colOff>
      <xdr:row>23</xdr:row>
      <xdr:rowOff>150819</xdr:rowOff>
    </xdr:to>
    <xdr:pic>
      <xdr:nvPicPr>
        <xdr:cNvPr id="1024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6466344" y="2428874"/>
          <a:ext cx="2488406" cy="2103445"/>
        </a:xfrm>
        <a:prstGeom prst="rect">
          <a:avLst/>
        </a:prstGeom>
        <a:noFill/>
        <a:ln w="1">
          <a:noFill/>
          <a:miter lim="800000"/>
          <a:headEnd/>
          <a:tailEnd type="none" w="med" len="med"/>
        </a:ln>
        <a:effectLst/>
      </xdr:spPr>
    </xdr:pic>
    <xdr:clientData/>
  </xdr:twoCellAnchor>
  <xdr:twoCellAnchor editAs="oneCell">
    <xdr:from>
      <xdr:col>8</xdr:col>
      <xdr:colOff>619125</xdr:colOff>
      <xdr:row>1</xdr:row>
      <xdr:rowOff>95253</xdr:rowOff>
    </xdr:from>
    <xdr:to>
      <xdr:col>17</xdr:col>
      <xdr:colOff>540543</xdr:colOff>
      <xdr:row>23</xdr:row>
      <xdr:rowOff>154781</xdr:rowOff>
    </xdr:to>
    <xdr:pic>
      <xdr:nvPicPr>
        <xdr:cNvPr id="10243"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9906000" y="285753"/>
          <a:ext cx="6577012" cy="425052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zoomScale="80" zoomScaleNormal="80" zoomScalePageLayoutView="80" workbookViewId="0">
      <selection activeCell="B12" sqref="B12"/>
    </sheetView>
  </sheetViews>
  <sheetFormatPr baseColWidth="10" defaultColWidth="8.83203125" defaultRowHeight="15" x14ac:dyDescent="0.2"/>
  <cols>
    <col min="1" max="1" width="42.6640625" bestFit="1" customWidth="1"/>
    <col min="2" max="2" width="21.5" bestFit="1" customWidth="1"/>
  </cols>
  <sheetData>
    <row r="1" spans="1:2" x14ac:dyDescent="0.2">
      <c r="A1" s="1" t="s">
        <v>0</v>
      </c>
    </row>
    <row r="2" spans="1:2" x14ac:dyDescent="0.2">
      <c r="A2" s="1" t="s">
        <v>2</v>
      </c>
    </row>
    <row r="3" spans="1:2" x14ac:dyDescent="0.2">
      <c r="A3" s="1" t="s">
        <v>1</v>
      </c>
    </row>
    <row r="4" spans="1:2" x14ac:dyDescent="0.2">
      <c r="A4" s="1" t="s">
        <v>29</v>
      </c>
    </row>
    <row r="11" spans="1:2" x14ac:dyDescent="0.2">
      <c r="A11" t="s">
        <v>3</v>
      </c>
      <c r="B11" t="s">
        <v>0</v>
      </c>
    </row>
    <row r="12" spans="1:2" x14ac:dyDescent="0.2">
      <c r="A12" t="s">
        <v>4</v>
      </c>
      <c r="B12" s="2">
        <v>42506</v>
      </c>
    </row>
    <row r="13" spans="1:2" x14ac:dyDescent="0.2">
      <c r="A13" t="s">
        <v>5</v>
      </c>
      <c r="B13" s="3">
        <v>82.7</v>
      </c>
    </row>
    <row r="14" spans="1:2" x14ac:dyDescent="0.2">
      <c r="A14" t="s">
        <v>11</v>
      </c>
      <c r="B14" s="4">
        <v>1412</v>
      </c>
    </row>
    <row r="15" spans="1:2" x14ac:dyDescent="0.2">
      <c r="A15" t="s">
        <v>6</v>
      </c>
      <c r="B15" s="6" t="s">
        <v>199</v>
      </c>
    </row>
    <row r="16" spans="1:2" x14ac:dyDescent="0.2">
      <c r="A16" t="s">
        <v>7</v>
      </c>
      <c r="B16" s="5">
        <v>2.2700000000000001E-2</v>
      </c>
    </row>
    <row r="17" spans="1:2" x14ac:dyDescent="0.2">
      <c r="A17" t="s">
        <v>8</v>
      </c>
      <c r="B17" s="6" t="s">
        <v>198</v>
      </c>
    </row>
    <row r="18" spans="1:2" x14ac:dyDescent="0.2">
      <c r="A18" t="s">
        <v>9</v>
      </c>
      <c r="B18">
        <v>7.06</v>
      </c>
    </row>
    <row r="19" spans="1:2" x14ac:dyDescent="0.2">
      <c r="A19" t="s">
        <v>10</v>
      </c>
      <c r="B19" s="3">
        <v>3.36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7"/>
  <sheetViews>
    <sheetView zoomScale="80" zoomScaleNormal="80" zoomScalePageLayoutView="80" workbookViewId="0"/>
  </sheetViews>
  <sheetFormatPr baseColWidth="10" defaultColWidth="8.83203125" defaultRowHeight="15" x14ac:dyDescent="0.2"/>
  <cols>
    <col min="1" max="1" width="61.5" customWidth="1"/>
    <col min="2" max="2" width="13.83203125" bestFit="1" customWidth="1"/>
    <col min="3" max="3" width="12.83203125" bestFit="1" customWidth="1"/>
    <col min="5" max="5" width="10.1640625" bestFit="1" customWidth="1"/>
    <col min="6" max="6" width="11.5" bestFit="1" customWidth="1"/>
  </cols>
  <sheetData>
    <row r="1" spans="1:8" x14ac:dyDescent="0.2">
      <c r="A1" s="1" t="s">
        <v>0</v>
      </c>
    </row>
    <row r="2" spans="1:8" x14ac:dyDescent="0.2">
      <c r="A2" s="1" t="s">
        <v>2</v>
      </c>
    </row>
    <row r="3" spans="1:8" x14ac:dyDescent="0.2">
      <c r="A3" s="1" t="s">
        <v>75</v>
      </c>
    </row>
    <row r="4" spans="1:8" x14ac:dyDescent="0.2">
      <c r="A4" s="1" t="s">
        <v>29</v>
      </c>
    </row>
    <row r="8" spans="1:8" x14ac:dyDescent="0.2">
      <c r="A8" s="6" t="s">
        <v>13</v>
      </c>
      <c r="B8">
        <v>2011</v>
      </c>
      <c r="C8">
        <v>2012</v>
      </c>
      <c r="D8">
        <v>2013</v>
      </c>
      <c r="E8">
        <v>2014</v>
      </c>
      <c r="F8">
        <v>2015</v>
      </c>
      <c r="G8" t="s">
        <v>183</v>
      </c>
    </row>
    <row r="9" spans="1:8" x14ac:dyDescent="0.2">
      <c r="A9" s="7" t="s">
        <v>12</v>
      </c>
    </row>
    <row r="10" spans="1:8" x14ac:dyDescent="0.2">
      <c r="A10" s="8" t="s">
        <v>18</v>
      </c>
    </row>
    <row r="11" spans="1:8" x14ac:dyDescent="0.2">
      <c r="A11" s="9" t="s">
        <v>14</v>
      </c>
      <c r="B11" s="16">
        <v>9883.777</v>
      </c>
      <c r="C11" s="16">
        <v>1803.694</v>
      </c>
      <c r="D11" s="16">
        <v>2113</v>
      </c>
      <c r="E11" s="16">
        <v>10027</v>
      </c>
      <c r="F11" s="76">
        <v>12851</v>
      </c>
      <c r="G11" s="76">
        <v>6315</v>
      </c>
      <c r="H11" s="13"/>
    </row>
    <row r="12" spans="1:8" x14ac:dyDescent="0.2">
      <c r="A12" s="9" t="s">
        <v>15</v>
      </c>
      <c r="B12" s="16">
        <v>16.491</v>
      </c>
      <c r="C12" s="16">
        <v>58.555999999999997</v>
      </c>
      <c r="D12" s="16">
        <v>19</v>
      </c>
      <c r="E12" s="16">
        <v>101</v>
      </c>
      <c r="F12" s="10">
        <v>1756</v>
      </c>
      <c r="G12" s="10">
        <v>2004</v>
      </c>
    </row>
    <row r="13" spans="1:8" ht="30" x14ac:dyDescent="0.2">
      <c r="A13" s="9" t="s">
        <v>61</v>
      </c>
      <c r="B13" s="16">
        <v>1951.1669999999999</v>
      </c>
      <c r="C13" s="16">
        <v>1751.3879999999999</v>
      </c>
      <c r="D13" s="16">
        <v>2182</v>
      </c>
      <c r="E13" s="16">
        <v>4635</v>
      </c>
      <c r="F13" s="10">
        <v>5854</v>
      </c>
      <c r="G13" s="10">
        <v>6163</v>
      </c>
    </row>
    <row r="14" spans="1:8" x14ac:dyDescent="0.2">
      <c r="A14" s="9" t="s">
        <v>16</v>
      </c>
      <c r="B14" s="16">
        <v>1389.9829999999999</v>
      </c>
      <c r="C14" s="16">
        <v>1744.982</v>
      </c>
      <c r="D14" s="16">
        <v>1697</v>
      </c>
      <c r="E14" s="16">
        <v>1386</v>
      </c>
      <c r="F14" s="10">
        <v>1955</v>
      </c>
      <c r="G14" s="10">
        <v>1880</v>
      </c>
    </row>
    <row r="15" spans="1:8" x14ac:dyDescent="0.2">
      <c r="A15" s="9" t="s">
        <v>17</v>
      </c>
      <c r="B15" s="16">
        <v>208.155</v>
      </c>
      <c r="C15" s="16">
        <v>262.64100000000002</v>
      </c>
      <c r="D15" s="16">
        <v>331</v>
      </c>
      <c r="E15" s="16">
        <v>508</v>
      </c>
      <c r="F15" s="10">
        <v>828</v>
      </c>
      <c r="G15" s="10">
        <v>830</v>
      </c>
    </row>
    <row r="16" spans="1:8" x14ac:dyDescent="0.2">
      <c r="A16" s="9" t="s">
        <v>62</v>
      </c>
      <c r="B16" s="16">
        <v>246.44399999999999</v>
      </c>
      <c r="C16" s="16">
        <v>348.42</v>
      </c>
      <c r="D16" s="16">
        <v>398</v>
      </c>
      <c r="E16" s="16">
        <v>391</v>
      </c>
      <c r="F16" s="10">
        <v>1519</v>
      </c>
      <c r="G16" s="10">
        <v>2075</v>
      </c>
    </row>
    <row r="17" spans="1:7" x14ac:dyDescent="0.2">
      <c r="A17" s="9" t="s">
        <v>63</v>
      </c>
      <c r="B17" s="16">
        <v>222.768</v>
      </c>
      <c r="C17" s="16">
        <v>186.666</v>
      </c>
      <c r="D17" s="16">
        <v>166</v>
      </c>
      <c r="E17" s="16">
        <v>194</v>
      </c>
      <c r="F17" s="16"/>
    </row>
    <row r="18" spans="1:7" x14ac:dyDescent="0.2">
      <c r="A18" s="20" t="s">
        <v>64</v>
      </c>
      <c r="B18" s="23"/>
      <c r="C18" s="23"/>
      <c r="D18" s="27">
        <v>91</v>
      </c>
      <c r="E18" s="27">
        <v>472</v>
      </c>
      <c r="F18" s="24"/>
      <c r="G18" s="24"/>
    </row>
    <row r="19" spans="1:7" x14ac:dyDescent="0.2">
      <c r="A19" s="8" t="s">
        <v>69</v>
      </c>
      <c r="B19" s="11">
        <f t="shared" ref="B19:G19" si="0">SUM(B11:B18)</f>
        <v>13918.785</v>
      </c>
      <c r="C19" s="11">
        <f t="shared" si="0"/>
        <v>6156.3469999999998</v>
      </c>
      <c r="D19" s="11">
        <f t="shared" si="0"/>
        <v>6997</v>
      </c>
      <c r="E19" s="11">
        <f t="shared" si="0"/>
        <v>17714</v>
      </c>
      <c r="F19" s="11">
        <f t="shared" si="0"/>
        <v>24763</v>
      </c>
      <c r="G19" s="11">
        <f t="shared" si="0"/>
        <v>19267</v>
      </c>
    </row>
    <row r="20" spans="1:7" x14ac:dyDescent="0.2">
      <c r="A20" s="8" t="s">
        <v>19</v>
      </c>
      <c r="B20" s="11"/>
      <c r="C20" s="11"/>
      <c r="D20" s="11"/>
      <c r="E20" s="11"/>
      <c r="F20" s="11"/>
    </row>
    <row r="21" spans="1:7" x14ac:dyDescent="0.2">
      <c r="A21" s="9" t="s">
        <v>20</v>
      </c>
      <c r="B21" s="16">
        <v>774.40599999999995</v>
      </c>
      <c r="C21" s="16">
        <v>1100.259</v>
      </c>
      <c r="D21" s="16">
        <v>1166</v>
      </c>
      <c r="E21" s="16">
        <v>1674</v>
      </c>
      <c r="F21" s="10">
        <v>2276</v>
      </c>
      <c r="G21" s="10">
        <v>2431</v>
      </c>
    </row>
    <row r="22" spans="1:7" x14ac:dyDescent="0.2">
      <c r="A22" s="9" t="s">
        <v>21</v>
      </c>
      <c r="B22" s="16">
        <v>174.584</v>
      </c>
      <c r="C22" s="16">
        <v>175.79</v>
      </c>
      <c r="D22" s="16">
        <v>199</v>
      </c>
      <c r="E22" s="16">
        <v>466</v>
      </c>
      <c r="F22" s="10">
        <v>400</v>
      </c>
      <c r="G22" s="10">
        <v>383</v>
      </c>
    </row>
    <row r="23" spans="1:7" x14ac:dyDescent="0.2">
      <c r="A23" s="9" t="s">
        <v>22</v>
      </c>
      <c r="B23" s="16">
        <v>144.01499999999999</v>
      </c>
      <c r="C23" s="16">
        <v>131.107</v>
      </c>
      <c r="D23" s="16">
        <v>190</v>
      </c>
      <c r="E23" s="16">
        <v>236</v>
      </c>
      <c r="F23" s="10">
        <v>324</v>
      </c>
      <c r="G23" s="10">
        <v>292</v>
      </c>
    </row>
    <row r="24" spans="1:7" x14ac:dyDescent="0.2">
      <c r="A24" s="9" t="s">
        <v>23</v>
      </c>
      <c r="B24" s="16">
        <v>63.704000000000001</v>
      </c>
      <c r="C24" s="16">
        <v>719.83600000000001</v>
      </c>
      <c r="D24" s="16">
        <v>439</v>
      </c>
      <c r="E24" s="16">
        <v>1598</v>
      </c>
      <c r="F24" s="10">
        <v>11601</v>
      </c>
      <c r="G24" s="10">
        <v>13003</v>
      </c>
    </row>
    <row r="25" spans="1:7" x14ac:dyDescent="0.2">
      <c r="A25" s="9" t="s">
        <v>24</v>
      </c>
      <c r="B25" s="16">
        <v>1062.864</v>
      </c>
      <c r="C25" s="16">
        <v>11736.393</v>
      </c>
      <c r="D25" s="16">
        <v>11900</v>
      </c>
      <c r="E25" s="16">
        <v>11073</v>
      </c>
      <c r="F25" s="10">
        <v>10247</v>
      </c>
      <c r="G25" s="10">
        <v>9923</v>
      </c>
    </row>
    <row r="26" spans="1:7" x14ac:dyDescent="0.2">
      <c r="A26" s="9" t="s">
        <v>25</v>
      </c>
      <c r="B26" s="16">
        <v>1004.102</v>
      </c>
      <c r="C26" s="16">
        <v>1060.9190000000001</v>
      </c>
      <c r="D26" s="16">
        <v>1169</v>
      </c>
      <c r="E26" s="16">
        <v>1172</v>
      </c>
      <c r="F26" s="10">
        <v>1172</v>
      </c>
      <c r="G26" s="10">
        <v>1172</v>
      </c>
    </row>
    <row r="27" spans="1:7" x14ac:dyDescent="0.2">
      <c r="A27" s="9" t="s">
        <v>26</v>
      </c>
      <c r="B27" s="16">
        <v>160.67400000000001</v>
      </c>
      <c r="C27" s="16">
        <v>159.18700000000001</v>
      </c>
      <c r="D27" s="16">
        <v>519</v>
      </c>
      <c r="E27" s="16">
        <v>731</v>
      </c>
      <c r="F27" s="10">
        <v>1056</v>
      </c>
      <c r="G27" s="10">
        <v>1294</v>
      </c>
    </row>
    <row r="28" spans="1:7" x14ac:dyDescent="0.2">
      <c r="A28" s="29" t="s">
        <v>27</v>
      </c>
      <c r="B28" s="30">
        <f t="shared" ref="B28:G28" si="1">SUM(B21:B27)</f>
        <v>3384.3490000000002</v>
      </c>
      <c r="C28" s="30">
        <f t="shared" si="1"/>
        <v>15083.491</v>
      </c>
      <c r="D28" s="30">
        <f t="shared" si="1"/>
        <v>15582</v>
      </c>
      <c r="E28" s="30">
        <f t="shared" si="1"/>
        <v>16950</v>
      </c>
      <c r="F28" s="30">
        <f t="shared" si="1"/>
        <v>27076</v>
      </c>
      <c r="G28" s="30">
        <f t="shared" si="1"/>
        <v>28498</v>
      </c>
    </row>
    <row r="29" spans="1:7" x14ac:dyDescent="0.2">
      <c r="A29" s="8" t="s">
        <v>28</v>
      </c>
      <c r="B29" s="11">
        <f t="shared" ref="B29:G29" si="2">B19+B28</f>
        <v>17303.133999999998</v>
      </c>
      <c r="C29" s="11">
        <f t="shared" si="2"/>
        <v>21239.838</v>
      </c>
      <c r="D29" s="11">
        <f t="shared" si="2"/>
        <v>22579</v>
      </c>
      <c r="E29" s="11">
        <f t="shared" si="2"/>
        <v>34664</v>
      </c>
      <c r="F29" s="11">
        <f t="shared" si="2"/>
        <v>51839</v>
      </c>
      <c r="G29" s="11">
        <f t="shared" si="2"/>
        <v>47765</v>
      </c>
    </row>
    <row r="30" spans="1:7" x14ac:dyDescent="0.2">
      <c r="B30" s="11"/>
      <c r="C30" s="11"/>
      <c r="D30" s="11"/>
      <c r="E30" s="11"/>
      <c r="F30" s="11"/>
    </row>
    <row r="31" spans="1:7" x14ac:dyDescent="0.2">
      <c r="A31" s="7" t="s">
        <v>30</v>
      </c>
      <c r="B31" s="11"/>
      <c r="C31" s="11"/>
      <c r="D31" s="11"/>
      <c r="E31" s="11"/>
      <c r="F31" s="11"/>
    </row>
    <row r="32" spans="1:7" x14ac:dyDescent="0.2">
      <c r="A32" s="8" t="s">
        <v>31</v>
      </c>
      <c r="B32" s="11"/>
      <c r="C32" s="11"/>
      <c r="D32" s="11"/>
      <c r="E32" s="11"/>
      <c r="F32" s="11"/>
    </row>
    <row r="33" spans="1:8" x14ac:dyDescent="0.2">
      <c r="A33" s="9" t="s">
        <v>32</v>
      </c>
      <c r="B33" s="16">
        <v>1206.0519999999999</v>
      </c>
      <c r="C33" s="16">
        <v>1327.3389999999999</v>
      </c>
      <c r="D33" s="16">
        <v>1256</v>
      </c>
      <c r="E33" s="16">
        <v>955</v>
      </c>
      <c r="F33" s="10">
        <v>1178</v>
      </c>
      <c r="G33" s="10">
        <v>945</v>
      </c>
      <c r="H33" s="10"/>
    </row>
    <row r="34" spans="1:8" x14ac:dyDescent="0.2">
      <c r="A34" s="9" t="s">
        <v>33</v>
      </c>
      <c r="B34" s="16">
        <v>547.47299999999996</v>
      </c>
      <c r="C34" s="16">
        <v>745.14800000000002</v>
      </c>
      <c r="D34" s="16">
        <v>1018</v>
      </c>
      <c r="E34" s="16">
        <v>2316</v>
      </c>
      <c r="F34" s="10">
        <v>4118</v>
      </c>
      <c r="G34" s="10">
        <v>4766</v>
      </c>
      <c r="H34" s="10"/>
    </row>
    <row r="35" spans="1:8" x14ac:dyDescent="0.2">
      <c r="A35" s="9" t="s">
        <v>59</v>
      </c>
      <c r="B35" s="16">
        <v>173.316</v>
      </c>
      <c r="C35" s="16">
        <v>236.71600000000001</v>
      </c>
      <c r="D35" s="16">
        <v>243</v>
      </c>
      <c r="E35" s="16">
        <v>316</v>
      </c>
      <c r="F35" s="10"/>
      <c r="H35" s="10"/>
    </row>
    <row r="36" spans="1:8" x14ac:dyDescent="0.2">
      <c r="A36" s="9" t="s">
        <v>60</v>
      </c>
      <c r="B36" s="16">
        <v>40.582999999999998</v>
      </c>
      <c r="C36" s="16">
        <v>13.403</v>
      </c>
      <c r="D36" s="16">
        <v>11</v>
      </c>
      <c r="E36" s="16">
        <v>105</v>
      </c>
      <c r="F36" s="10"/>
      <c r="H36" s="10"/>
    </row>
    <row r="37" spans="1:8" x14ac:dyDescent="0.2">
      <c r="A37" s="9" t="s">
        <v>34</v>
      </c>
      <c r="B37" s="16">
        <v>471.12900000000002</v>
      </c>
      <c r="C37" s="16">
        <v>674.76199999999994</v>
      </c>
      <c r="D37" s="16">
        <v>1071</v>
      </c>
      <c r="E37" s="16">
        <v>1452</v>
      </c>
      <c r="F37" s="10">
        <v>3172</v>
      </c>
      <c r="G37" s="10">
        <v>2925</v>
      </c>
      <c r="H37" s="10"/>
    </row>
    <row r="38" spans="1:8" x14ac:dyDescent="0.2">
      <c r="A38" s="9" t="s">
        <v>35</v>
      </c>
      <c r="B38" s="16">
        <v>74.665000000000006</v>
      </c>
      <c r="C38" s="16">
        <v>103.16200000000001</v>
      </c>
      <c r="D38" s="16">
        <v>111</v>
      </c>
      <c r="E38" s="16">
        <v>134</v>
      </c>
      <c r="F38" s="10">
        <v>440</v>
      </c>
      <c r="G38" s="10">
        <v>529</v>
      </c>
    </row>
    <row r="39" spans="1:8" x14ac:dyDescent="0.2">
      <c r="A39" s="20" t="s">
        <v>36</v>
      </c>
      <c r="B39" s="27">
        <v>1.5720000000000001</v>
      </c>
      <c r="C39" s="27">
        <v>1169.49</v>
      </c>
      <c r="D39" s="27">
        <v>2697</v>
      </c>
      <c r="E39" s="27">
        <v>483</v>
      </c>
      <c r="F39" s="24">
        <v>983</v>
      </c>
      <c r="G39" s="24">
        <v>1745</v>
      </c>
    </row>
    <row r="40" spans="1:8" x14ac:dyDescent="0.2">
      <c r="A40" s="8" t="s">
        <v>43</v>
      </c>
      <c r="B40" s="16">
        <f t="shared" ref="B40:G40" si="3">SUM(B33:B39)</f>
        <v>2514.79</v>
      </c>
      <c r="C40" s="16">
        <f t="shared" si="3"/>
        <v>4270.0199999999995</v>
      </c>
      <c r="D40" s="16">
        <f t="shared" si="3"/>
        <v>6407</v>
      </c>
      <c r="E40" s="16">
        <f t="shared" si="3"/>
        <v>5761</v>
      </c>
      <c r="F40" s="16">
        <f t="shared" si="3"/>
        <v>9891</v>
      </c>
      <c r="G40" s="16">
        <f t="shared" si="3"/>
        <v>10910</v>
      </c>
    </row>
    <row r="41" spans="1:8" x14ac:dyDescent="0.2">
      <c r="A41" s="8" t="s">
        <v>44</v>
      </c>
      <c r="B41" s="11"/>
      <c r="C41" s="11"/>
      <c r="D41" s="11"/>
      <c r="E41" s="16"/>
      <c r="F41" s="11"/>
    </row>
    <row r="42" spans="1:8" x14ac:dyDescent="0.2">
      <c r="A42" s="9" t="s">
        <v>37</v>
      </c>
      <c r="B42" s="16">
        <v>31.87</v>
      </c>
      <c r="C42" s="16">
        <v>20.532</v>
      </c>
      <c r="D42" s="16">
        <v>3939</v>
      </c>
      <c r="E42" s="16">
        <v>11921</v>
      </c>
      <c r="F42" s="10">
        <v>21195</v>
      </c>
      <c r="G42" s="10">
        <v>21077</v>
      </c>
    </row>
    <row r="43" spans="1:8" x14ac:dyDescent="0.2">
      <c r="A43" s="9" t="s">
        <v>38</v>
      </c>
      <c r="B43" s="16">
        <v>7605.7340000000004</v>
      </c>
      <c r="C43" s="16">
        <v>7054.5550000000003</v>
      </c>
      <c r="D43" s="16">
        <v>162</v>
      </c>
      <c r="E43" s="16">
        <v>562</v>
      </c>
      <c r="F43" s="10">
        <v>1243</v>
      </c>
      <c r="G43" s="10">
        <v>1385</v>
      </c>
    </row>
    <row r="44" spans="1:8" x14ac:dyDescent="0.2">
      <c r="A44" s="9" t="s">
        <v>39</v>
      </c>
      <c r="B44" s="16">
        <v>135.655</v>
      </c>
      <c r="C44" s="16">
        <v>115.822</v>
      </c>
      <c r="D44" s="16">
        <v>83</v>
      </c>
      <c r="E44" s="16">
        <v>51</v>
      </c>
      <c r="F44" s="76">
        <v>395</v>
      </c>
      <c r="G44" s="76">
        <v>374</v>
      </c>
    </row>
    <row r="45" spans="1:8" x14ac:dyDescent="0.2">
      <c r="A45" s="9" t="s">
        <v>40</v>
      </c>
      <c r="B45" s="16">
        <v>147.73599999999999</v>
      </c>
      <c r="C45" s="16">
        <v>228.04</v>
      </c>
      <c r="D45" s="16">
        <v>179</v>
      </c>
      <c r="E45" s="16">
        <v>535</v>
      </c>
      <c r="F45" s="10"/>
      <c r="G45" s="9" t="s">
        <v>45</v>
      </c>
    </row>
    <row r="46" spans="1:8" x14ac:dyDescent="0.2">
      <c r="A46" s="9" t="s">
        <v>41</v>
      </c>
      <c r="B46" s="11"/>
      <c r="C46" s="11"/>
      <c r="D46" s="16" t="s">
        <v>65</v>
      </c>
      <c r="E46" s="11"/>
      <c r="F46" s="17" t="s">
        <v>45</v>
      </c>
    </row>
    <row r="47" spans="1:8" x14ac:dyDescent="0.2">
      <c r="A47" s="9" t="s">
        <v>42</v>
      </c>
      <c r="B47" s="11"/>
      <c r="C47" s="11"/>
      <c r="D47" s="16">
        <v>64</v>
      </c>
      <c r="E47" s="16">
        <v>15</v>
      </c>
      <c r="F47" s="76">
        <v>2</v>
      </c>
    </row>
    <row r="48" spans="1:8" x14ac:dyDescent="0.2">
      <c r="A48" s="29" t="s">
        <v>46</v>
      </c>
      <c r="B48" s="30">
        <f t="shared" ref="B48:G48" si="4">SUM(B42:B47)</f>
        <v>7920.9949999999999</v>
      </c>
      <c r="C48" s="30">
        <f t="shared" si="4"/>
        <v>7418.9490000000005</v>
      </c>
      <c r="D48" s="30">
        <f t="shared" si="4"/>
        <v>4427</v>
      </c>
      <c r="E48" s="30">
        <f t="shared" si="4"/>
        <v>13084</v>
      </c>
      <c r="F48" s="30">
        <f t="shared" si="4"/>
        <v>22835</v>
      </c>
      <c r="G48" s="30">
        <f t="shared" si="4"/>
        <v>22836</v>
      </c>
    </row>
    <row r="49" spans="1:7" x14ac:dyDescent="0.2">
      <c r="A49" s="8" t="s">
        <v>47</v>
      </c>
      <c r="B49" s="11">
        <f t="shared" ref="B49:G49" si="5">B40+B48</f>
        <v>10435.785</v>
      </c>
      <c r="C49" s="11">
        <f t="shared" si="5"/>
        <v>11688.969000000001</v>
      </c>
      <c r="D49" s="11">
        <f t="shared" si="5"/>
        <v>10834</v>
      </c>
      <c r="E49" s="11">
        <f t="shared" si="5"/>
        <v>18845</v>
      </c>
      <c r="F49" s="11">
        <f t="shared" si="5"/>
        <v>32726</v>
      </c>
      <c r="G49" s="11">
        <f t="shared" si="5"/>
        <v>33746</v>
      </c>
    </row>
    <row r="50" spans="1:7" x14ac:dyDescent="0.2">
      <c r="B50" s="11"/>
      <c r="C50" s="11"/>
      <c r="D50" s="11"/>
      <c r="E50" s="11"/>
      <c r="F50" s="11"/>
    </row>
    <row r="51" spans="1:7" x14ac:dyDescent="0.2">
      <c r="A51" s="7" t="s">
        <v>48</v>
      </c>
      <c r="B51" s="11"/>
      <c r="C51" s="11"/>
      <c r="D51" s="11"/>
      <c r="E51" s="11"/>
      <c r="F51" s="11"/>
    </row>
    <row r="52" spans="1:7" ht="30" x14ac:dyDescent="0.2">
      <c r="A52" s="9" t="s">
        <v>49</v>
      </c>
      <c r="B52" s="16">
        <v>0</v>
      </c>
      <c r="C52" s="16">
        <v>0</v>
      </c>
      <c r="D52" s="16">
        <v>0</v>
      </c>
      <c r="E52" s="16">
        <v>0</v>
      </c>
      <c r="F52" s="10">
        <v>0</v>
      </c>
      <c r="G52" s="10">
        <v>0</v>
      </c>
    </row>
    <row r="53" spans="1:7" ht="45" x14ac:dyDescent="0.2">
      <c r="A53" s="9" t="s">
        <v>50</v>
      </c>
      <c r="B53" s="16">
        <v>0.753</v>
      </c>
      <c r="C53" s="16">
        <v>0.76</v>
      </c>
      <c r="D53" s="16">
        <v>2</v>
      </c>
      <c r="E53" s="16">
        <v>2</v>
      </c>
      <c r="F53" s="10">
        <v>1</v>
      </c>
      <c r="G53" s="10">
        <v>1</v>
      </c>
    </row>
    <row r="54" spans="1:7" x14ac:dyDescent="0.2">
      <c r="A54" s="9" t="s">
        <v>51</v>
      </c>
      <c r="B54" s="16">
        <v>4903.143</v>
      </c>
      <c r="C54" s="16">
        <v>5649.85</v>
      </c>
      <c r="D54" s="16">
        <v>5386</v>
      </c>
      <c r="E54" s="16">
        <v>2391</v>
      </c>
      <c r="F54" s="10">
        <v>444</v>
      </c>
      <c r="G54" s="10">
        <v>516</v>
      </c>
    </row>
    <row r="55" spans="1:7" x14ac:dyDescent="0.2">
      <c r="A55" s="9" t="s">
        <v>52</v>
      </c>
      <c r="B55" s="16">
        <v>58.2</v>
      </c>
      <c r="C55" s="16">
        <v>-45.615000000000002</v>
      </c>
      <c r="D55" s="16">
        <v>-124</v>
      </c>
      <c r="E55" s="16">
        <v>301</v>
      </c>
      <c r="F55" s="10">
        <v>88</v>
      </c>
      <c r="G55" s="10">
        <v>-164</v>
      </c>
    </row>
    <row r="56" spans="1:7" x14ac:dyDescent="0.2">
      <c r="A56" s="20" t="s">
        <v>53</v>
      </c>
      <c r="B56" s="27">
        <v>1776.76</v>
      </c>
      <c r="C56" s="27">
        <v>3704.7440000000001</v>
      </c>
      <c r="D56" s="27">
        <v>6106</v>
      </c>
      <c r="E56" s="27">
        <v>12732</v>
      </c>
      <c r="F56" s="24">
        <v>18001</v>
      </c>
      <c r="G56" s="24">
        <v>13045</v>
      </c>
    </row>
    <row r="57" spans="1:7" x14ac:dyDescent="0.2">
      <c r="A57" s="12" t="s">
        <v>54</v>
      </c>
      <c r="B57" s="10">
        <f t="shared" ref="B57:G57" si="6">SUM(B52:B56)</f>
        <v>6738.8559999999998</v>
      </c>
      <c r="C57" s="10">
        <f t="shared" si="6"/>
        <v>9309.7390000000014</v>
      </c>
      <c r="D57" s="10">
        <f t="shared" si="6"/>
        <v>11370</v>
      </c>
      <c r="E57" s="10">
        <f t="shared" si="6"/>
        <v>15426</v>
      </c>
      <c r="F57" s="10">
        <f t="shared" si="6"/>
        <v>18534</v>
      </c>
      <c r="G57" s="10">
        <f t="shared" si="6"/>
        <v>13398</v>
      </c>
    </row>
    <row r="58" spans="1:7" x14ac:dyDescent="0.2">
      <c r="A58" s="9" t="s">
        <v>55</v>
      </c>
      <c r="B58" s="16">
        <v>128.49299999999999</v>
      </c>
      <c r="C58" s="16">
        <v>241.13</v>
      </c>
      <c r="D58" s="16">
        <v>375</v>
      </c>
      <c r="E58" s="16">
        <v>393</v>
      </c>
      <c r="F58" s="10">
        <v>579</v>
      </c>
      <c r="G58" s="10">
        <v>621</v>
      </c>
    </row>
    <row r="59" spans="1:7" x14ac:dyDescent="0.2">
      <c r="A59" s="31" t="s">
        <v>56</v>
      </c>
      <c r="B59" s="23">
        <f t="shared" ref="B59:G59" si="7">B57+B58</f>
        <v>6867.3490000000002</v>
      </c>
      <c r="C59" s="23">
        <f t="shared" si="7"/>
        <v>9550.8690000000006</v>
      </c>
      <c r="D59" s="23">
        <f t="shared" si="7"/>
        <v>11745</v>
      </c>
      <c r="E59" s="23">
        <f t="shared" si="7"/>
        <v>15819</v>
      </c>
      <c r="F59" s="23">
        <f t="shared" si="7"/>
        <v>19113</v>
      </c>
      <c r="G59" s="23">
        <f t="shared" si="7"/>
        <v>14019</v>
      </c>
    </row>
    <row r="60" spans="1:7" x14ac:dyDescent="0.2">
      <c r="A60" s="8" t="s">
        <v>57</v>
      </c>
      <c r="B60" s="11">
        <f t="shared" ref="B60:G60" si="8">B49+B59</f>
        <v>17303.133999999998</v>
      </c>
      <c r="C60" s="11">
        <f t="shared" si="8"/>
        <v>21239.838000000003</v>
      </c>
      <c r="D60" s="11">
        <f t="shared" si="8"/>
        <v>22579</v>
      </c>
      <c r="E60" s="11">
        <f t="shared" si="8"/>
        <v>34664</v>
      </c>
      <c r="F60" s="11">
        <f t="shared" si="8"/>
        <v>51839</v>
      </c>
      <c r="G60" s="11">
        <f t="shared" si="8"/>
        <v>47765</v>
      </c>
    </row>
    <row r="62" spans="1:7" x14ac:dyDescent="0.2">
      <c r="A62" t="s">
        <v>58</v>
      </c>
      <c r="B62" t="b">
        <f t="shared" ref="B62:G62" si="9">EXACT(B29,B60)</f>
        <v>1</v>
      </c>
      <c r="C62" t="b">
        <f t="shared" si="9"/>
        <v>1</v>
      </c>
      <c r="D62" t="b">
        <f t="shared" si="9"/>
        <v>1</v>
      </c>
      <c r="E62" t="b">
        <f t="shared" si="9"/>
        <v>1</v>
      </c>
      <c r="F62" t="b">
        <f t="shared" si="9"/>
        <v>1</v>
      </c>
      <c r="G62" t="b">
        <f t="shared" si="9"/>
        <v>1</v>
      </c>
    </row>
    <row r="64" spans="1:7" x14ac:dyDescent="0.2">
      <c r="A64" s="7" t="s">
        <v>66</v>
      </c>
    </row>
    <row r="65" spans="1:7" x14ac:dyDescent="0.2">
      <c r="A65" t="s">
        <v>18</v>
      </c>
      <c r="B65" s="11">
        <f t="shared" ref="B65:G65" si="10">B19</f>
        <v>13918.785</v>
      </c>
      <c r="C65" s="11">
        <f t="shared" si="10"/>
        <v>6156.3469999999998</v>
      </c>
      <c r="D65" s="11">
        <f t="shared" si="10"/>
        <v>6997</v>
      </c>
      <c r="E65" s="11">
        <f t="shared" si="10"/>
        <v>17714</v>
      </c>
      <c r="F65" s="11">
        <f t="shared" si="10"/>
        <v>24763</v>
      </c>
      <c r="G65" s="11">
        <f t="shared" si="10"/>
        <v>19267</v>
      </c>
    </row>
    <row r="66" spans="1:7" x14ac:dyDescent="0.2">
      <c r="A66" t="s">
        <v>31</v>
      </c>
      <c r="B66" s="16">
        <f t="shared" ref="B66:G66" si="11">B40</f>
        <v>2514.79</v>
      </c>
      <c r="C66" s="16">
        <f t="shared" si="11"/>
        <v>4270.0199999999995</v>
      </c>
      <c r="D66" s="16">
        <f t="shared" si="11"/>
        <v>6407</v>
      </c>
      <c r="E66" s="16">
        <f t="shared" si="11"/>
        <v>5761</v>
      </c>
      <c r="F66" s="16">
        <f t="shared" si="11"/>
        <v>9891</v>
      </c>
      <c r="G66" s="16">
        <f t="shared" si="11"/>
        <v>10910</v>
      </c>
    </row>
    <row r="67" spans="1:7" x14ac:dyDescent="0.2">
      <c r="A67" s="9" t="s">
        <v>14</v>
      </c>
      <c r="B67" s="16">
        <f t="shared" ref="B67:G67" si="12">B11</f>
        <v>9883.777</v>
      </c>
      <c r="C67" s="16">
        <f t="shared" si="12"/>
        <v>1803.694</v>
      </c>
      <c r="D67" s="16">
        <f t="shared" si="12"/>
        <v>2113</v>
      </c>
      <c r="E67" s="16">
        <f t="shared" si="12"/>
        <v>10027</v>
      </c>
      <c r="F67" s="16">
        <f t="shared" si="12"/>
        <v>12851</v>
      </c>
      <c r="G67" s="16">
        <f t="shared" si="12"/>
        <v>6315</v>
      </c>
    </row>
    <row r="68" spans="1:7" x14ac:dyDescent="0.2">
      <c r="A68" s="32" t="s">
        <v>67</v>
      </c>
      <c r="B68" s="23">
        <f t="shared" ref="B68:G68" si="13">B65-B66-B67</f>
        <v>1520.2179999999989</v>
      </c>
      <c r="C68" s="23">
        <f t="shared" si="13"/>
        <v>82.633000000000266</v>
      </c>
      <c r="D68" s="23">
        <f t="shared" si="13"/>
        <v>-1523</v>
      </c>
      <c r="E68" s="23">
        <f t="shared" si="13"/>
        <v>1926</v>
      </c>
      <c r="F68" s="23">
        <f t="shared" si="13"/>
        <v>2021</v>
      </c>
      <c r="G68" s="23">
        <f t="shared" si="13"/>
        <v>2042</v>
      </c>
    </row>
    <row r="69" spans="1:7" x14ac:dyDescent="0.2">
      <c r="A69" s="8" t="s">
        <v>68</v>
      </c>
      <c r="C69" s="11">
        <f>C68-B68</f>
        <v>-1437.5849999999987</v>
      </c>
      <c r="D69" s="11">
        <f>D68-C68</f>
        <v>-1605.6330000000003</v>
      </c>
      <c r="E69" s="11">
        <f>E68-D68</f>
        <v>3449</v>
      </c>
      <c r="F69" s="11">
        <f>F68-E68</f>
        <v>95</v>
      </c>
      <c r="G69" s="11">
        <f>G68-F68</f>
        <v>21</v>
      </c>
    </row>
    <row r="71" spans="1:7" x14ac:dyDescent="0.2">
      <c r="A71" s="7" t="s">
        <v>70</v>
      </c>
    </row>
    <row r="72" spans="1:7" x14ac:dyDescent="0.2">
      <c r="A72" t="s">
        <v>19</v>
      </c>
      <c r="B72" s="11">
        <f t="shared" ref="B72:G72" si="14">B28</f>
        <v>3384.3490000000002</v>
      </c>
      <c r="C72" s="11">
        <f t="shared" si="14"/>
        <v>15083.491</v>
      </c>
      <c r="D72" s="11">
        <f t="shared" si="14"/>
        <v>15582</v>
      </c>
      <c r="E72" s="11">
        <f t="shared" si="14"/>
        <v>16950</v>
      </c>
      <c r="F72" s="11">
        <f t="shared" si="14"/>
        <v>27076</v>
      </c>
      <c r="G72" s="11">
        <f t="shared" si="14"/>
        <v>28498</v>
      </c>
    </row>
    <row r="73" spans="1:7" x14ac:dyDescent="0.2">
      <c r="A73" t="s">
        <v>72</v>
      </c>
      <c r="B73" s="15">
        <v>72.186999999999998</v>
      </c>
      <c r="C73" s="14">
        <v>83</v>
      </c>
      <c r="D73" s="14">
        <v>103</v>
      </c>
      <c r="E73" s="14">
        <v>125</v>
      </c>
      <c r="F73" s="10">
        <v>161</v>
      </c>
      <c r="G73" s="10">
        <v>168</v>
      </c>
    </row>
    <row r="74" spans="1:7" x14ac:dyDescent="0.2">
      <c r="A74" s="33" t="s">
        <v>73</v>
      </c>
      <c r="B74" s="21">
        <v>230.04499999999999</v>
      </c>
      <c r="C74" s="22">
        <v>195</v>
      </c>
      <c r="D74" s="22">
        <v>242</v>
      </c>
      <c r="E74" s="22">
        <v>925</v>
      </c>
      <c r="F74" s="24">
        <v>937</v>
      </c>
      <c r="G74" s="24">
        <v>964</v>
      </c>
    </row>
    <row r="75" spans="1:7" x14ac:dyDescent="0.2">
      <c r="A75" t="s">
        <v>74</v>
      </c>
      <c r="C75" s="11">
        <f>C72-B72+C73+C74</f>
        <v>11977.142</v>
      </c>
      <c r="D75" s="11">
        <f>D72-C72+D73+D74</f>
        <v>843.50900000000001</v>
      </c>
      <c r="E75" s="11">
        <f>E72-D72+E73+E74</f>
        <v>2418</v>
      </c>
      <c r="F75" s="11">
        <f>F72-E72+F73+F74</f>
        <v>11224</v>
      </c>
      <c r="G75" s="11">
        <f>G72-F72+G73+G74</f>
        <v>2554</v>
      </c>
    </row>
    <row r="76" spans="1:7" x14ac:dyDescent="0.2">
      <c r="A76" s="10"/>
    </row>
    <row r="77" spans="1:7" x14ac:dyDescent="0.2">
      <c r="A77" s="10"/>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80" zoomScaleNormal="80" zoomScalePageLayoutView="80" workbookViewId="0"/>
  </sheetViews>
  <sheetFormatPr baseColWidth="10" defaultColWidth="8.83203125" defaultRowHeight="15" x14ac:dyDescent="0.2"/>
  <cols>
    <col min="1" max="1" width="58.83203125" bestFit="1" customWidth="1"/>
    <col min="6" max="7" width="10.1640625" bestFit="1" customWidth="1"/>
  </cols>
  <sheetData>
    <row r="1" spans="1:8" x14ac:dyDescent="0.2">
      <c r="A1" s="1" t="s">
        <v>0</v>
      </c>
    </row>
    <row r="2" spans="1:8" x14ac:dyDescent="0.2">
      <c r="A2" s="1" t="s">
        <v>2</v>
      </c>
    </row>
    <row r="3" spans="1:8" x14ac:dyDescent="0.2">
      <c r="A3" s="1" t="s">
        <v>95</v>
      </c>
    </row>
    <row r="4" spans="1:8" x14ac:dyDescent="0.2">
      <c r="A4" s="1" t="s">
        <v>29</v>
      </c>
    </row>
    <row r="8" spans="1:8" x14ac:dyDescent="0.2">
      <c r="A8" s="6" t="s">
        <v>13</v>
      </c>
      <c r="B8">
        <v>2011</v>
      </c>
      <c r="C8">
        <v>2012</v>
      </c>
      <c r="D8">
        <v>2013</v>
      </c>
      <c r="E8">
        <v>2014</v>
      </c>
      <c r="F8" s="6">
        <v>2015</v>
      </c>
      <c r="G8" s="6" t="s">
        <v>184</v>
      </c>
      <c r="H8" s="6" t="s">
        <v>183</v>
      </c>
    </row>
    <row r="9" spans="1:8" x14ac:dyDescent="0.2">
      <c r="A9" s="9" t="s">
        <v>76</v>
      </c>
      <c r="B9" s="16">
        <v>8102.3590000000004</v>
      </c>
      <c r="C9" s="16">
        <v>9398</v>
      </c>
      <c r="D9" s="16">
        <v>10804</v>
      </c>
      <c r="E9" s="16">
        <v>24474</v>
      </c>
      <c r="F9" s="76">
        <v>32151</v>
      </c>
      <c r="G9" s="10">
        <f>H9*4</f>
        <v>30724</v>
      </c>
      <c r="H9" s="76">
        <v>7681</v>
      </c>
    </row>
    <row r="10" spans="1:8" x14ac:dyDescent="0.2">
      <c r="A10" s="20" t="s">
        <v>77</v>
      </c>
      <c r="B10" s="27">
        <f>(268827+14199)/1000</f>
        <v>283.02600000000001</v>
      </c>
      <c r="C10" s="27">
        <v>304</v>
      </c>
      <c r="D10" s="27">
        <v>398</v>
      </c>
      <c r="E10" s="27">
        <v>416</v>
      </c>
      <c r="F10" s="24">
        <v>488</v>
      </c>
      <c r="G10" s="24">
        <f>H10*4</f>
        <v>452</v>
      </c>
      <c r="H10" s="24">
        <v>113</v>
      </c>
    </row>
    <row r="11" spans="1:8" x14ac:dyDescent="0.2">
      <c r="A11" s="9" t="s">
        <v>78</v>
      </c>
      <c r="B11" s="16">
        <f t="shared" ref="B11:G11" si="0">B9+B10</f>
        <v>8385.3850000000002</v>
      </c>
      <c r="C11" s="16">
        <f t="shared" si="0"/>
        <v>9702</v>
      </c>
      <c r="D11" s="16">
        <f t="shared" si="0"/>
        <v>11202</v>
      </c>
      <c r="E11" s="16">
        <f t="shared" si="0"/>
        <v>24890</v>
      </c>
      <c r="F11" s="16">
        <f t="shared" si="0"/>
        <v>32639</v>
      </c>
      <c r="G11" s="16">
        <f t="shared" si="0"/>
        <v>31176</v>
      </c>
      <c r="H11" s="16">
        <f t="shared" ref="H11" si="1">H9+H10</f>
        <v>7794</v>
      </c>
    </row>
    <row r="12" spans="1:8" x14ac:dyDescent="0.2">
      <c r="A12" s="20" t="s">
        <v>80</v>
      </c>
      <c r="B12" s="27">
        <v>2124.41</v>
      </c>
      <c r="C12" s="27">
        <v>2471</v>
      </c>
      <c r="D12" s="27">
        <v>2859</v>
      </c>
      <c r="E12" s="27">
        <v>3788</v>
      </c>
      <c r="F12" s="24">
        <v>4006</v>
      </c>
      <c r="G12" s="24">
        <f>H12*4</f>
        <v>4772</v>
      </c>
      <c r="H12" s="24">
        <v>1193</v>
      </c>
    </row>
    <row r="13" spans="1:8" x14ac:dyDescent="0.2">
      <c r="A13" s="12" t="s">
        <v>79</v>
      </c>
      <c r="B13" s="11">
        <f t="shared" ref="B13:G13" si="2">B11-B12</f>
        <v>6260.9750000000004</v>
      </c>
      <c r="C13" s="11">
        <f t="shared" si="2"/>
        <v>7231</v>
      </c>
      <c r="D13" s="11">
        <f t="shared" si="2"/>
        <v>8343</v>
      </c>
      <c r="E13" s="11">
        <f t="shared" si="2"/>
        <v>21102</v>
      </c>
      <c r="F13" s="11">
        <f t="shared" si="2"/>
        <v>28633</v>
      </c>
      <c r="G13" s="11">
        <f t="shared" si="2"/>
        <v>26404</v>
      </c>
      <c r="H13" s="11">
        <f t="shared" ref="H13" si="3">H11-H12</f>
        <v>6601</v>
      </c>
    </row>
    <row r="14" spans="1:8" x14ac:dyDescent="0.2">
      <c r="A14" s="12"/>
      <c r="B14" s="11"/>
      <c r="C14" s="11"/>
      <c r="D14" s="11"/>
      <c r="E14" s="11"/>
      <c r="F14" s="11"/>
      <c r="G14" s="11"/>
      <c r="H14" s="11"/>
    </row>
    <row r="15" spans="1:8" x14ac:dyDescent="0.2">
      <c r="A15" s="9" t="s">
        <v>81</v>
      </c>
      <c r="B15" s="16">
        <v>1229.1510000000001</v>
      </c>
      <c r="C15" s="16">
        <v>1760</v>
      </c>
      <c r="D15" s="16">
        <v>2120</v>
      </c>
      <c r="E15" s="16">
        <v>2854</v>
      </c>
      <c r="F15" s="10">
        <v>3014</v>
      </c>
      <c r="G15" s="10">
        <f>H15*4</f>
        <v>5060</v>
      </c>
      <c r="H15" s="10">
        <v>1265</v>
      </c>
    </row>
    <row r="16" spans="1:8" x14ac:dyDescent="0.2">
      <c r="A16" s="20" t="s">
        <v>82</v>
      </c>
      <c r="B16" s="27">
        <v>1241.9829999999999</v>
      </c>
      <c r="C16" s="27">
        <v>1461</v>
      </c>
      <c r="D16" s="27">
        <v>1699</v>
      </c>
      <c r="E16" s="27">
        <v>2983</v>
      </c>
      <c r="F16" s="24">
        <v>3426</v>
      </c>
      <c r="G16" s="24">
        <f>H16*4</f>
        <v>2740</v>
      </c>
      <c r="H16" s="24">
        <v>685</v>
      </c>
    </row>
    <row r="17" spans="1:10" x14ac:dyDescent="0.2">
      <c r="A17" s="12" t="s">
        <v>83</v>
      </c>
      <c r="B17" s="11">
        <f t="shared" ref="B17:G17" si="4">B13-B15-B16</f>
        <v>3789.8410000000003</v>
      </c>
      <c r="C17" s="11">
        <f t="shared" si="4"/>
        <v>4010</v>
      </c>
      <c r="D17" s="11">
        <f t="shared" si="4"/>
        <v>4524</v>
      </c>
      <c r="E17" s="11">
        <f t="shared" si="4"/>
        <v>15265</v>
      </c>
      <c r="F17" s="11">
        <f t="shared" si="4"/>
        <v>22193</v>
      </c>
      <c r="G17" s="11">
        <f t="shared" si="4"/>
        <v>18604</v>
      </c>
      <c r="H17" s="11">
        <f t="shared" ref="H17" si="5">H13-H15-H16</f>
        <v>4651</v>
      </c>
    </row>
    <row r="18" spans="1:10" x14ac:dyDescent="0.2">
      <c r="A18" s="9" t="s">
        <v>84</v>
      </c>
      <c r="B18" s="16">
        <v>205.41800000000001</v>
      </c>
      <c r="C18" s="16">
        <v>361</v>
      </c>
      <c r="D18" s="16">
        <v>307</v>
      </c>
      <c r="E18" s="16">
        <v>412</v>
      </c>
      <c r="F18" s="10">
        <v>688</v>
      </c>
      <c r="G18" s="10">
        <f>H18*4</f>
        <v>920</v>
      </c>
      <c r="H18" s="10">
        <v>230</v>
      </c>
    </row>
    <row r="19" spans="1:10" x14ac:dyDescent="0.2">
      <c r="A19" s="9" t="s">
        <v>85</v>
      </c>
      <c r="B19" s="16">
        <v>66.581000000000003</v>
      </c>
      <c r="C19" s="16">
        <v>-37</v>
      </c>
      <c r="D19" s="16">
        <v>-9</v>
      </c>
      <c r="E19" s="16">
        <v>3</v>
      </c>
      <c r="F19" s="10">
        <v>154</v>
      </c>
      <c r="G19" s="10">
        <f>H19*4</f>
        <v>324</v>
      </c>
      <c r="H19" s="10">
        <v>81</v>
      </c>
    </row>
    <row r="20" spans="1:10" x14ac:dyDescent="0.2">
      <c r="A20" s="20" t="s">
        <v>86</v>
      </c>
      <c r="B20" s="27">
        <v>861.94500000000005</v>
      </c>
      <c r="C20" s="27">
        <v>1038</v>
      </c>
      <c r="D20" s="27">
        <v>1151</v>
      </c>
      <c r="E20" s="27">
        <v>2797</v>
      </c>
      <c r="F20" s="24">
        <v>3553</v>
      </c>
      <c r="G20" s="24">
        <f>H20*4</f>
        <v>3740</v>
      </c>
      <c r="H20" s="24">
        <v>935</v>
      </c>
    </row>
    <row r="21" spans="1:10" x14ac:dyDescent="0.2">
      <c r="A21" s="9" t="s">
        <v>87</v>
      </c>
      <c r="B21" s="11">
        <f>B17-B18+B19-B20</f>
        <v>2789.0590000000002</v>
      </c>
      <c r="C21" s="11">
        <f>C17-C18+C19-C20</f>
        <v>2574</v>
      </c>
      <c r="D21" s="11">
        <f>D17-D18+D19-D20</f>
        <v>3057</v>
      </c>
      <c r="E21" s="11">
        <f>E17-E18+E19-E20</f>
        <v>12059</v>
      </c>
      <c r="F21" s="11">
        <f t="shared" ref="F21:G21" si="6">F17-F18+F19-F20</f>
        <v>18106</v>
      </c>
      <c r="G21" s="11">
        <f t="shared" si="6"/>
        <v>14268</v>
      </c>
      <c r="H21" s="11">
        <f t="shared" ref="H21" si="7">H17-H18+H19-H20</f>
        <v>3567</v>
      </c>
    </row>
    <row r="22" spans="1:10" x14ac:dyDescent="0.2">
      <c r="A22" s="9"/>
      <c r="B22" s="11"/>
      <c r="C22" s="11"/>
      <c r="D22" s="11"/>
      <c r="E22" s="11"/>
      <c r="F22" s="11"/>
      <c r="G22" s="11"/>
      <c r="H22" s="11"/>
    </row>
    <row r="23" spans="1:10" x14ac:dyDescent="0.2">
      <c r="A23" s="9" t="s">
        <v>185</v>
      </c>
      <c r="B23" s="16">
        <v>14.577999999999999</v>
      </c>
      <c r="C23" s="16">
        <v>18</v>
      </c>
      <c r="D23" s="16">
        <v>18</v>
      </c>
      <c r="E23" s="16">
        <v>42</v>
      </c>
      <c r="F23" s="10">
        <v>2</v>
      </c>
      <c r="G23" s="10">
        <f>H23*4</f>
        <v>-4</v>
      </c>
      <c r="H23" s="10">
        <v>-1</v>
      </c>
    </row>
    <row r="24" spans="1:10" ht="16" thickBot="1" x14ac:dyDescent="0.25">
      <c r="A24" s="25" t="s">
        <v>88</v>
      </c>
      <c r="B24" s="26">
        <f t="shared" ref="B24:G24" si="8">B21+B23</f>
        <v>2803.6370000000002</v>
      </c>
      <c r="C24" s="26">
        <f t="shared" si="8"/>
        <v>2592</v>
      </c>
      <c r="D24" s="26">
        <f t="shared" si="8"/>
        <v>3075</v>
      </c>
      <c r="E24" s="26">
        <f t="shared" si="8"/>
        <v>12101</v>
      </c>
      <c r="F24" s="26">
        <f t="shared" si="8"/>
        <v>18108</v>
      </c>
      <c r="G24" s="26">
        <f t="shared" si="8"/>
        <v>14264</v>
      </c>
      <c r="H24" s="26">
        <f t="shared" ref="H24" si="9">H21+H23</f>
        <v>3566</v>
      </c>
    </row>
    <row r="25" spans="1:10" ht="16" thickTop="1" x14ac:dyDescent="0.2">
      <c r="A25" s="9"/>
    </row>
    <row r="26" spans="1:10" ht="30" x14ac:dyDescent="0.2">
      <c r="A26" s="9" t="s">
        <v>89</v>
      </c>
      <c r="B26" s="19">
        <f t="shared" ref="B26:G26" si="10">B24/B27</f>
        <v>1.809024484354816</v>
      </c>
      <c r="C26" s="19">
        <f t="shared" si="10"/>
        <v>1.7108910891089109</v>
      </c>
      <c r="D26" s="19">
        <f t="shared" si="10"/>
        <v>2.0111183780248529</v>
      </c>
      <c r="E26" s="19">
        <f t="shared" si="10"/>
        <v>7.9507227332457289</v>
      </c>
      <c r="F26" s="19">
        <f t="shared" si="10"/>
        <v>12.368852459016393</v>
      </c>
      <c r="G26" s="19">
        <f t="shared" si="10"/>
        <v>10.313810556760664</v>
      </c>
      <c r="H26" s="19"/>
    </row>
    <row r="27" spans="1:10" x14ac:dyDescent="0.2">
      <c r="A27" s="9" t="s">
        <v>90</v>
      </c>
      <c r="B27" s="15">
        <v>1549.806</v>
      </c>
      <c r="C27" s="15">
        <v>1515</v>
      </c>
      <c r="D27" s="15">
        <v>1529</v>
      </c>
      <c r="E27" s="15">
        <v>1522</v>
      </c>
      <c r="F27" s="10">
        <v>1464</v>
      </c>
      <c r="G27" s="10">
        <v>1383</v>
      </c>
      <c r="H27" s="10"/>
    </row>
    <row r="28" spans="1:10" ht="30" x14ac:dyDescent="0.2">
      <c r="A28" s="9" t="s">
        <v>91</v>
      </c>
      <c r="B28" s="19">
        <f t="shared" ref="B28:G28" si="11">B24/B29</f>
        <v>1.7741887920538451</v>
      </c>
      <c r="C28" s="19">
        <f t="shared" si="11"/>
        <v>1.6373973468098546</v>
      </c>
      <c r="D28" s="19">
        <f t="shared" si="11"/>
        <v>1.8141592920353982</v>
      </c>
      <c r="E28" s="19">
        <f t="shared" si="11"/>
        <v>7.3472981177899213</v>
      </c>
      <c r="F28" s="19">
        <f t="shared" si="11"/>
        <v>11.905325443786982</v>
      </c>
      <c r="G28" s="19">
        <f t="shared" si="11"/>
        <v>10.101983002832862</v>
      </c>
      <c r="H28" s="19"/>
    </row>
    <row r="29" spans="1:10" x14ac:dyDescent="0.2">
      <c r="A29" s="9" t="s">
        <v>92</v>
      </c>
      <c r="B29" s="15">
        <v>1580.2360000000001</v>
      </c>
      <c r="C29" s="15">
        <v>1583</v>
      </c>
      <c r="D29" s="15">
        <v>1695</v>
      </c>
      <c r="E29" s="15">
        <v>1647</v>
      </c>
      <c r="F29" s="10">
        <v>1521</v>
      </c>
      <c r="G29" s="10">
        <v>1412</v>
      </c>
      <c r="H29" s="10"/>
    </row>
    <row r="30" spans="1:10" x14ac:dyDescent="0.2">
      <c r="A30" s="9"/>
      <c r="G30" s="10"/>
      <c r="H30" s="10"/>
    </row>
    <row r="31" spans="1:10" x14ac:dyDescent="0.2">
      <c r="A31" s="9" t="s">
        <v>93</v>
      </c>
      <c r="B31" s="19">
        <v>0</v>
      </c>
      <c r="C31" s="19">
        <v>0</v>
      </c>
      <c r="D31" s="19">
        <v>0</v>
      </c>
      <c r="E31" s="19">
        <v>0</v>
      </c>
      <c r="F31" s="18">
        <v>1.29</v>
      </c>
      <c r="G31" s="18">
        <v>1.72</v>
      </c>
      <c r="H31" s="18">
        <f>G31/4</f>
        <v>0.43</v>
      </c>
      <c r="I31" s="18"/>
      <c r="J31" s="18"/>
    </row>
    <row r="33" spans="1:7" x14ac:dyDescent="0.2">
      <c r="A33" s="7" t="s">
        <v>94</v>
      </c>
    </row>
    <row r="34" spans="1:7" x14ac:dyDescent="0.2">
      <c r="A34" s="28" t="s">
        <v>80</v>
      </c>
      <c r="B34" s="11">
        <f>B12</f>
        <v>2124.41</v>
      </c>
      <c r="C34" s="11">
        <f t="shared" ref="C34:G34" si="12">C12</f>
        <v>2471</v>
      </c>
      <c r="D34" s="11">
        <f t="shared" si="12"/>
        <v>2859</v>
      </c>
      <c r="E34" s="11">
        <f t="shared" si="12"/>
        <v>3788</v>
      </c>
      <c r="F34" s="11">
        <f t="shared" si="12"/>
        <v>4006</v>
      </c>
      <c r="G34" s="11">
        <f t="shared" si="12"/>
        <v>4772</v>
      </c>
    </row>
    <row r="35" spans="1:7" x14ac:dyDescent="0.2">
      <c r="A35" t="s">
        <v>72</v>
      </c>
      <c r="B35" s="16">
        <v>72.186999999999998</v>
      </c>
      <c r="C35" s="16">
        <v>83</v>
      </c>
      <c r="D35" s="16">
        <v>103</v>
      </c>
      <c r="E35" s="16">
        <v>125</v>
      </c>
      <c r="F35" s="10">
        <v>161</v>
      </c>
      <c r="G35" s="10">
        <v>168</v>
      </c>
    </row>
    <row r="36" spans="1:7" x14ac:dyDescent="0.2">
      <c r="A36" t="s">
        <v>73</v>
      </c>
      <c r="B36" s="16">
        <v>230.04499999999999</v>
      </c>
      <c r="C36" s="16">
        <v>195</v>
      </c>
      <c r="D36" s="16">
        <v>242</v>
      </c>
      <c r="E36" s="16">
        <v>925</v>
      </c>
      <c r="F36" s="77">
        <v>937</v>
      </c>
      <c r="G36" s="77">
        <v>964</v>
      </c>
    </row>
    <row r="37" spans="1:7" x14ac:dyDescent="0.2">
      <c r="A37" s="8" t="s">
        <v>96</v>
      </c>
      <c r="B37" s="11">
        <f t="shared" ref="B37:G37" si="13">B34-B35-B36</f>
        <v>1822.1779999999999</v>
      </c>
      <c r="C37" s="11">
        <f t="shared" si="13"/>
        <v>2193</v>
      </c>
      <c r="D37" s="11">
        <f t="shared" si="13"/>
        <v>2514</v>
      </c>
      <c r="E37" s="11">
        <f t="shared" si="13"/>
        <v>2738</v>
      </c>
      <c r="F37" s="11">
        <f t="shared" si="13"/>
        <v>2908</v>
      </c>
      <c r="G37" s="11">
        <f t="shared" si="13"/>
        <v>3640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3"/>
  <sheetViews>
    <sheetView zoomScale="80" zoomScaleNormal="80" zoomScalePageLayoutView="80" workbookViewId="0"/>
  </sheetViews>
  <sheetFormatPr baseColWidth="10" defaultColWidth="8.83203125" defaultRowHeight="15" x14ac:dyDescent="0.2"/>
  <cols>
    <col min="1" max="1" width="51.83203125" customWidth="1"/>
    <col min="2" max="5" width="12.5" bestFit="1" customWidth="1"/>
    <col min="6" max="6" width="10.1640625" bestFit="1" customWidth="1"/>
  </cols>
  <sheetData>
    <row r="1" spans="1:10" x14ac:dyDescent="0.2">
      <c r="A1" s="1" t="s">
        <v>0</v>
      </c>
    </row>
    <row r="2" spans="1:10" x14ac:dyDescent="0.2">
      <c r="A2" s="1" t="s">
        <v>2</v>
      </c>
    </row>
    <row r="3" spans="1:10" x14ac:dyDescent="0.2">
      <c r="A3" s="1" t="s">
        <v>97</v>
      </c>
    </row>
    <row r="4" spans="1:10" x14ac:dyDescent="0.2">
      <c r="A4" s="1" t="s">
        <v>29</v>
      </c>
    </row>
    <row r="8" spans="1:10" x14ac:dyDescent="0.2">
      <c r="A8" s="6" t="s">
        <v>13</v>
      </c>
      <c r="B8">
        <v>2011</v>
      </c>
      <c r="C8">
        <v>2012</v>
      </c>
      <c r="D8">
        <v>2013</v>
      </c>
      <c r="E8">
        <v>2014</v>
      </c>
      <c r="F8" s="6">
        <v>2015</v>
      </c>
      <c r="G8" s="6" t="s">
        <v>184</v>
      </c>
      <c r="H8" s="37" t="s">
        <v>103</v>
      </c>
      <c r="I8" s="40" t="s">
        <v>104</v>
      </c>
      <c r="J8" t="s">
        <v>188</v>
      </c>
    </row>
    <row r="9" spans="1:10" x14ac:dyDescent="0.2">
      <c r="A9" t="s">
        <v>99</v>
      </c>
      <c r="B9" s="11">
        <f>B107</f>
        <v>8385.3850000000002</v>
      </c>
      <c r="C9" s="11">
        <f t="shared" ref="C9:G9" si="0">C107</f>
        <v>9702</v>
      </c>
      <c r="D9" s="11">
        <f t="shared" si="0"/>
        <v>11202</v>
      </c>
      <c r="E9" s="11">
        <f t="shared" si="0"/>
        <v>24890</v>
      </c>
      <c r="F9" s="11">
        <f t="shared" si="0"/>
        <v>32639</v>
      </c>
      <c r="G9" s="11">
        <f t="shared" si="0"/>
        <v>31176</v>
      </c>
      <c r="H9" s="38">
        <f>AVERAGE(B9:F9)</f>
        <v>17363.677000000003</v>
      </c>
      <c r="I9" s="41">
        <f>STDEVA(B9:F9)</f>
        <v>10808.079336734394</v>
      </c>
      <c r="J9">
        <f>STDEVA(E9:G9)</f>
        <v>4117.0613710914313</v>
      </c>
    </row>
    <row r="10" spans="1:10" x14ac:dyDescent="0.2">
      <c r="A10" s="34" t="s">
        <v>98</v>
      </c>
      <c r="C10" s="5">
        <f>(C9-B9)/B9</f>
        <v>0.15701306499343795</v>
      </c>
      <c r="D10" s="5">
        <f>(D9-C9)/C9</f>
        <v>0.15460729746444032</v>
      </c>
      <c r="E10" s="5">
        <f>(E9-D9)/D9</f>
        <v>1.221924656311373</v>
      </c>
      <c r="F10" s="5">
        <f>(F9-E9)/E9</f>
        <v>0.31132985134592206</v>
      </c>
      <c r="G10" s="5">
        <f>(G9-F9)/F9</f>
        <v>-4.4823677195992527E-2</v>
      </c>
      <c r="H10" s="39">
        <f>AVERAGE(C10:G10)</f>
        <v>0.36001023858383613</v>
      </c>
      <c r="I10" s="42">
        <f>STDEVA(C10:F10)</f>
        <v>0.51240993987659711</v>
      </c>
    </row>
    <row r="11" spans="1:10" x14ac:dyDescent="0.2">
      <c r="A11" t="s">
        <v>102</v>
      </c>
      <c r="H11" s="37"/>
      <c r="I11" s="40"/>
    </row>
    <row r="12" spans="1:10" x14ac:dyDescent="0.2">
      <c r="A12" t="s">
        <v>96</v>
      </c>
      <c r="B12" s="5">
        <f t="shared" ref="B12:G12" si="1">B133/B9</f>
        <v>0.21730403553325217</v>
      </c>
      <c r="C12" s="5">
        <f t="shared" si="1"/>
        <v>0.22603586889301175</v>
      </c>
      <c r="D12" s="5">
        <f t="shared" si="1"/>
        <v>0.2244242099625067</v>
      </c>
      <c r="E12" s="5">
        <f t="shared" si="1"/>
        <v>0.11000401767778224</v>
      </c>
      <c r="F12" s="5">
        <f t="shared" si="1"/>
        <v>8.909586690768713E-2</v>
      </c>
      <c r="G12" s="5">
        <f t="shared" si="1"/>
        <v>0.11675647934308442</v>
      </c>
      <c r="H12" s="39">
        <f>AVERAGE(B12:G12)</f>
        <v>0.16393674638622072</v>
      </c>
      <c r="I12" s="42">
        <f>STDEVA(B12:F12)</f>
        <v>6.7874521663719545E-2</v>
      </c>
      <c r="J12" s="5">
        <f>STDEVA(E12:G12)</f>
        <v>1.4421372955141166E-2</v>
      </c>
    </row>
    <row r="13" spans="1:10" x14ac:dyDescent="0.2">
      <c r="A13" s="28" t="s">
        <v>81</v>
      </c>
      <c r="B13" s="5">
        <f t="shared" ref="B13:G13" si="2">B111/B9</f>
        <v>0.14658253616262104</v>
      </c>
      <c r="C13" s="5">
        <f t="shared" si="2"/>
        <v>0.18140589569160998</v>
      </c>
      <c r="D13" s="5">
        <f t="shared" si="2"/>
        <v>0.18925191930012497</v>
      </c>
      <c r="E13" s="5">
        <f t="shared" si="2"/>
        <v>0.11466452390518281</v>
      </c>
      <c r="F13" s="5">
        <f t="shared" si="2"/>
        <v>9.2343515426330458E-2</v>
      </c>
      <c r="G13" s="5">
        <f t="shared" si="2"/>
        <v>0.16230433666923275</v>
      </c>
      <c r="H13" s="39">
        <f>AVERAGE(B13:G13)</f>
        <v>0.14775878785918364</v>
      </c>
      <c r="I13" s="42">
        <f>STDEVA(B13:F13)</f>
        <v>4.1770083545951762E-2</v>
      </c>
      <c r="J13" s="5">
        <f t="shared" ref="J13:J16" si="3">STDEVA(E13:G13)</f>
        <v>3.5735826301458551E-2</v>
      </c>
    </row>
    <row r="14" spans="1:10" x14ac:dyDescent="0.2">
      <c r="A14" s="28" t="s">
        <v>82</v>
      </c>
      <c r="B14" s="5">
        <f t="shared" ref="B14:G14" si="4">B112/B9</f>
        <v>0.14811281771797</v>
      </c>
      <c r="C14" s="5">
        <f t="shared" si="4"/>
        <v>0.15058750773036486</v>
      </c>
      <c r="D14" s="5">
        <f t="shared" si="4"/>
        <v>0.15166934475986432</v>
      </c>
      <c r="E14" s="5">
        <f t="shared" si="4"/>
        <v>0.11984732824427481</v>
      </c>
      <c r="F14" s="5">
        <f t="shared" si="4"/>
        <v>0.10496645117803854</v>
      </c>
      <c r="G14" s="5">
        <f t="shared" si="4"/>
        <v>8.7888119065948164E-2</v>
      </c>
      <c r="H14" s="39">
        <f>AVERAGE(B14:G14)</f>
        <v>0.12717859478274343</v>
      </c>
      <c r="I14" s="42">
        <f>STDEVA(B14:F14)</f>
        <v>2.1356464044268973E-2</v>
      </c>
      <c r="J14" s="5">
        <f t="shared" si="3"/>
        <v>1.5992190705129233E-2</v>
      </c>
    </row>
    <row r="15" spans="1:10" x14ac:dyDescent="0.2">
      <c r="A15" s="9" t="s">
        <v>84</v>
      </c>
      <c r="B15" s="5">
        <f t="shared" ref="B15:G15" si="5">B114/B9</f>
        <v>2.4497145927110085E-2</v>
      </c>
      <c r="C15" s="5">
        <f t="shared" si="5"/>
        <v>3.7208822923108641E-2</v>
      </c>
      <c r="D15" s="5">
        <f t="shared" si="5"/>
        <v>2.7405820389216212E-2</v>
      </c>
      <c r="E15" s="5">
        <f t="shared" si="5"/>
        <v>1.6552832462836481E-2</v>
      </c>
      <c r="F15" s="5">
        <f t="shared" si="5"/>
        <v>2.1079077177609609E-2</v>
      </c>
      <c r="G15" s="5">
        <f t="shared" si="5"/>
        <v>2.9509879394405952E-2</v>
      </c>
      <c r="H15" s="39">
        <f>AVERAGE(B15:G15)</f>
        <v>2.6042263045714494E-2</v>
      </c>
      <c r="I15" s="42">
        <f>STDEVA(B15:F15)</f>
        <v>7.7655709570340868E-3</v>
      </c>
      <c r="J15" s="5">
        <f t="shared" si="3"/>
        <v>6.575844463180415E-3</v>
      </c>
    </row>
    <row r="16" spans="1:10" x14ac:dyDescent="0.2">
      <c r="A16" s="9" t="s">
        <v>85</v>
      </c>
      <c r="B16" s="5">
        <f t="shared" ref="B16:G16" si="6">B115/B9</f>
        <v>7.9401243950039269E-3</v>
      </c>
      <c r="C16" s="5">
        <f t="shared" si="6"/>
        <v>-3.8136466707895281E-3</v>
      </c>
      <c r="D16" s="5">
        <f t="shared" si="6"/>
        <v>-8.0342795929298338E-4</v>
      </c>
      <c r="E16" s="5">
        <f t="shared" si="6"/>
        <v>1.2053033346725592E-4</v>
      </c>
      <c r="F16" s="5">
        <f t="shared" si="6"/>
        <v>4.7182818101044761E-3</v>
      </c>
      <c r="G16" s="5">
        <f t="shared" si="6"/>
        <v>1.0392609699769052E-2</v>
      </c>
      <c r="H16" s="39">
        <f>AVERAGE(B16:G16)</f>
        <v>3.0924119347103666E-3</v>
      </c>
      <c r="I16" s="42">
        <f>STDEVA(B16:F16)</f>
        <v>4.6687387392560431E-3</v>
      </c>
      <c r="J16" s="5">
        <f t="shared" si="3"/>
        <v>5.145433738567756E-3</v>
      </c>
    </row>
    <row r="17" spans="1:10" x14ac:dyDescent="0.2">
      <c r="H17" s="37"/>
      <c r="I17" s="40"/>
    </row>
    <row r="18" spans="1:10" x14ac:dyDescent="0.2">
      <c r="A18" s="9" t="s">
        <v>100</v>
      </c>
      <c r="B18" s="11">
        <f t="shared" ref="B18:G18" si="7">B107-B133-B111-B112+B115</f>
        <v>4158.6540000000005</v>
      </c>
      <c r="C18" s="11">
        <f t="shared" si="7"/>
        <v>4251</v>
      </c>
      <c r="D18" s="11">
        <f t="shared" si="7"/>
        <v>4860</v>
      </c>
      <c r="E18" s="11">
        <f t="shared" si="7"/>
        <v>16318</v>
      </c>
      <c r="F18" s="11">
        <f t="shared" si="7"/>
        <v>23445</v>
      </c>
      <c r="G18" s="11">
        <f t="shared" si="7"/>
        <v>20060</v>
      </c>
      <c r="H18" s="37"/>
      <c r="I18" s="40"/>
    </row>
    <row r="19" spans="1:10" x14ac:dyDescent="0.2">
      <c r="A19" s="9" t="s">
        <v>101</v>
      </c>
      <c r="B19" s="5">
        <f t="shared" ref="B19:G19" si="8">B18/B9</f>
        <v>0.4959407349811607</v>
      </c>
      <c r="C19" s="5">
        <f t="shared" si="8"/>
        <v>0.43815708101422385</v>
      </c>
      <c r="D19" s="5">
        <f t="shared" si="8"/>
        <v>0.43385109801821103</v>
      </c>
      <c r="E19" s="5">
        <f t="shared" si="8"/>
        <v>0.65560466050622745</v>
      </c>
      <c r="F19" s="5">
        <f t="shared" si="8"/>
        <v>0.7183124482980483</v>
      </c>
      <c r="G19" s="5">
        <f t="shared" si="8"/>
        <v>0.64344367462150376</v>
      </c>
      <c r="H19" s="39">
        <f>AVERAGE(B19:F19)</f>
        <v>0.54837320456357419</v>
      </c>
      <c r="I19" s="42">
        <f>STDEVA(B19:F19)</f>
        <v>0.13075741121344739</v>
      </c>
    </row>
    <row r="20" spans="1:10" x14ac:dyDescent="0.2">
      <c r="A20" s="28" t="s">
        <v>86</v>
      </c>
      <c r="B20" s="5">
        <f t="shared" ref="B20:G20" si="9">B116/B18</f>
        <v>0.207265379615616</v>
      </c>
      <c r="C20" s="5">
        <f t="shared" si="9"/>
        <v>0.24417784050811575</v>
      </c>
      <c r="D20" s="5">
        <f t="shared" si="9"/>
        <v>0.2368312757201646</v>
      </c>
      <c r="E20" s="5">
        <f t="shared" si="9"/>
        <v>0.17140580953548229</v>
      </c>
      <c r="F20" s="5">
        <f t="shared" si="9"/>
        <v>0.15154617189166134</v>
      </c>
      <c r="G20" s="5">
        <f t="shared" si="9"/>
        <v>0.1864406779661017</v>
      </c>
      <c r="H20" s="39">
        <f>AVERAGE(B20:F20)</f>
        <v>0.202245295454208</v>
      </c>
      <c r="I20" s="42">
        <f>STDEVA(B20:F20)</f>
        <v>4.0315023974891895E-2</v>
      </c>
      <c r="J20" s="5">
        <f>STDEVA(E20:G20)</f>
        <v>1.7502757069716483E-2</v>
      </c>
    </row>
    <row r="21" spans="1:10" x14ac:dyDescent="0.2">
      <c r="H21" s="37"/>
      <c r="I21" s="40"/>
    </row>
    <row r="22" spans="1:10" x14ac:dyDescent="0.2">
      <c r="A22" s="35" t="s">
        <v>68</v>
      </c>
      <c r="C22" s="5">
        <f>C94/C9</f>
        <v>-0.14817408781694483</v>
      </c>
      <c r="D22" s="5">
        <f>D94/D9</f>
        <v>-0.14333449384038566</v>
      </c>
      <c r="E22" s="5">
        <f>E94/E9</f>
        <v>0.1385697067095219</v>
      </c>
      <c r="F22" s="5">
        <f>F94/F9</f>
        <v>2.9106283893501638E-3</v>
      </c>
      <c r="G22" s="5">
        <f>G94/G9</f>
        <v>6.7359507313317934E-4</v>
      </c>
      <c r="H22" s="39">
        <f>AVERAGE(C22:G22)</f>
        <v>-2.987093029706505E-2</v>
      </c>
      <c r="I22" s="42">
        <f>STDEVA(C22:F22)</f>
        <v>0.13672753210758937</v>
      </c>
    </row>
    <row r="23" spans="1:10" x14ac:dyDescent="0.2">
      <c r="A23" s="35" t="s">
        <v>74</v>
      </c>
      <c r="C23" s="5">
        <f>C100/C9</f>
        <v>1.2345023706452278</v>
      </c>
      <c r="D23" s="5">
        <f>D100/D9</f>
        <v>7.5299857168362794E-2</v>
      </c>
      <c r="E23" s="5">
        <f>E100/E9</f>
        <v>9.7147448774608278E-2</v>
      </c>
      <c r="F23" s="5">
        <f>F100/F9</f>
        <v>0.34388308465332884</v>
      </c>
      <c r="G23" s="5">
        <f>G100/G9</f>
        <v>8.192199127534E-2</v>
      </c>
      <c r="H23" s="39">
        <f>AVERAGE(D23:G23)</f>
        <v>0.14956309546790997</v>
      </c>
      <c r="I23" s="42">
        <f>STDEVA(C23:F23)</f>
        <v>0.54497875642793303</v>
      </c>
      <c r="J23" s="5">
        <f>STDEVA(E23:G23)</f>
        <v>0.14704528951558313</v>
      </c>
    </row>
    <row r="24" spans="1:10" x14ac:dyDescent="0.2">
      <c r="A24" s="35" t="s">
        <v>71</v>
      </c>
      <c r="B24" s="5">
        <f t="shared" ref="B24:G24" si="10">(B98+B99)/B9</f>
        <v>3.6042710024644063E-2</v>
      </c>
      <c r="C24" s="5">
        <f t="shared" si="10"/>
        <v>2.8653885796742939E-2</v>
      </c>
      <c r="D24" s="5">
        <f t="shared" si="10"/>
        <v>3.0798071772897697E-2</v>
      </c>
      <c r="E24" s="5">
        <f t="shared" si="10"/>
        <v>4.2185616713539577E-2</v>
      </c>
      <c r="F24" s="5">
        <f t="shared" si="10"/>
        <v>3.364073654217347E-2</v>
      </c>
      <c r="G24" s="5">
        <f t="shared" si="10"/>
        <v>3.6309982037464716E-2</v>
      </c>
      <c r="H24" s="39">
        <f>AVERAGE(B24:F24)</f>
        <v>3.4264204169999549E-2</v>
      </c>
      <c r="I24" s="42">
        <f>STDEVA(B24:F24)</f>
        <v>5.2390437506868778E-3</v>
      </c>
      <c r="J24" s="5">
        <f>STDEVA(E24:G24)</f>
        <v>4.371554481414127E-3</v>
      </c>
    </row>
    <row r="26" spans="1:10" x14ac:dyDescent="0.2">
      <c r="A26" s="35" t="s">
        <v>156</v>
      </c>
      <c r="B26" s="3">
        <f>B9/B53</f>
        <v>2.4776951195045189</v>
      </c>
      <c r="C26" s="3">
        <f>C9/C53</f>
        <v>0.64321979573561583</v>
      </c>
      <c r="D26" s="3">
        <f t="shared" ref="D26:F26" si="11">D9/D53</f>
        <v>0.71890643049672698</v>
      </c>
      <c r="E26" s="3">
        <f t="shared" si="11"/>
        <v>1.4684365781710915</v>
      </c>
      <c r="F26" s="3">
        <f t="shared" si="11"/>
        <v>1.2054587088196189</v>
      </c>
      <c r="G26" s="3">
        <f t="shared" ref="G26" si="12">G9/G53</f>
        <v>1.0939715067724052</v>
      </c>
    </row>
    <row r="27" spans="1:10" x14ac:dyDescent="0.2">
      <c r="A27" s="35" t="s">
        <v>148</v>
      </c>
      <c r="B27" s="3">
        <f>B53/(B24*B9)</f>
        <v>11.197851319516134</v>
      </c>
      <c r="C27" s="3">
        <f t="shared" ref="C27:F27" si="13">C53/(C24*C9)</f>
        <v>54.257161870503595</v>
      </c>
      <c r="D27" s="3">
        <f t="shared" si="13"/>
        <v>45.165217391304346</v>
      </c>
      <c r="E27" s="3">
        <f t="shared" si="13"/>
        <v>16.142857142857142</v>
      </c>
      <c r="F27" s="3">
        <f t="shared" si="13"/>
        <v>24.659380692167577</v>
      </c>
      <c r="G27" s="3">
        <f t="shared" ref="G27" si="14">G53/(G24*G9)</f>
        <v>25.174911660777386</v>
      </c>
    </row>
    <row r="33" spans="1:7" x14ac:dyDescent="0.2">
      <c r="A33" s="6" t="s">
        <v>13</v>
      </c>
      <c r="B33">
        <v>2011</v>
      </c>
      <c r="C33">
        <v>2012</v>
      </c>
      <c r="D33">
        <v>2013</v>
      </c>
      <c r="E33">
        <v>2014</v>
      </c>
      <c r="F33">
        <v>2015</v>
      </c>
      <c r="G33" t="s">
        <v>183</v>
      </c>
    </row>
    <row r="34" spans="1:7" x14ac:dyDescent="0.2">
      <c r="A34" s="7" t="s">
        <v>12</v>
      </c>
    </row>
    <row r="35" spans="1:7" x14ac:dyDescent="0.2">
      <c r="A35" s="8" t="s">
        <v>18</v>
      </c>
    </row>
    <row r="36" spans="1:7" x14ac:dyDescent="0.2">
      <c r="A36" s="9" t="s">
        <v>14</v>
      </c>
      <c r="B36" s="16">
        <v>9883.777</v>
      </c>
      <c r="C36" s="16">
        <v>1803.694</v>
      </c>
      <c r="D36" s="16">
        <v>2113</v>
      </c>
      <c r="E36" s="16">
        <v>10027</v>
      </c>
      <c r="F36" s="76">
        <v>12851</v>
      </c>
      <c r="G36" s="76">
        <v>6315</v>
      </c>
    </row>
    <row r="37" spans="1:7" x14ac:dyDescent="0.2">
      <c r="A37" s="9" t="s">
        <v>15</v>
      </c>
      <c r="B37" s="16">
        <v>16.491</v>
      </c>
      <c r="C37" s="16">
        <v>58.555999999999997</v>
      </c>
      <c r="D37" s="16">
        <v>19</v>
      </c>
      <c r="E37" s="16">
        <v>101</v>
      </c>
      <c r="F37" s="10">
        <v>1756</v>
      </c>
      <c r="G37" s="10">
        <v>2004</v>
      </c>
    </row>
    <row r="38" spans="1:7" ht="30" x14ac:dyDescent="0.2">
      <c r="A38" s="9" t="s">
        <v>61</v>
      </c>
      <c r="B38" s="16">
        <v>1951.1669999999999</v>
      </c>
      <c r="C38" s="16">
        <v>1751.3879999999999</v>
      </c>
      <c r="D38" s="16">
        <v>2182</v>
      </c>
      <c r="E38" s="16">
        <v>4635</v>
      </c>
      <c r="F38" s="10">
        <v>5854</v>
      </c>
      <c r="G38" s="10">
        <v>6163</v>
      </c>
    </row>
    <row r="39" spans="1:7" x14ac:dyDescent="0.2">
      <c r="A39" s="9" t="s">
        <v>16</v>
      </c>
      <c r="B39" s="16">
        <v>1389.9829999999999</v>
      </c>
      <c r="C39" s="16">
        <v>1744.982</v>
      </c>
      <c r="D39" s="16">
        <v>1697</v>
      </c>
      <c r="E39" s="16">
        <v>1386</v>
      </c>
      <c r="F39" s="10">
        <v>1955</v>
      </c>
      <c r="G39" s="10">
        <v>1880</v>
      </c>
    </row>
    <row r="40" spans="1:7" x14ac:dyDescent="0.2">
      <c r="A40" s="9" t="s">
        <v>17</v>
      </c>
      <c r="B40" s="16">
        <v>208.155</v>
      </c>
      <c r="C40" s="16">
        <v>262.64100000000002</v>
      </c>
      <c r="D40" s="16">
        <v>331</v>
      </c>
      <c r="E40" s="16">
        <v>508</v>
      </c>
      <c r="F40" s="10">
        <v>828</v>
      </c>
      <c r="G40" s="10">
        <v>830</v>
      </c>
    </row>
    <row r="41" spans="1:7" x14ac:dyDescent="0.2">
      <c r="A41" s="9" t="s">
        <v>62</v>
      </c>
      <c r="B41" s="16">
        <v>246.44399999999999</v>
      </c>
      <c r="C41" s="16">
        <v>348.42</v>
      </c>
      <c r="D41" s="16">
        <v>398</v>
      </c>
      <c r="E41" s="16">
        <v>391</v>
      </c>
      <c r="F41" s="10">
        <v>1519</v>
      </c>
      <c r="G41" s="10">
        <v>2075</v>
      </c>
    </row>
    <row r="42" spans="1:7" x14ac:dyDescent="0.2">
      <c r="A42" s="9" t="s">
        <v>63</v>
      </c>
      <c r="B42" s="16">
        <v>222.768</v>
      </c>
      <c r="C42" s="16">
        <v>186.666</v>
      </c>
      <c r="D42" s="16">
        <v>166</v>
      </c>
      <c r="E42" s="16">
        <v>194</v>
      </c>
      <c r="F42" s="16"/>
    </row>
    <row r="43" spans="1:7" x14ac:dyDescent="0.2">
      <c r="A43" s="20" t="s">
        <v>64</v>
      </c>
      <c r="B43" s="23"/>
      <c r="C43" s="23"/>
      <c r="D43" s="27">
        <v>91</v>
      </c>
      <c r="E43" s="27">
        <v>472</v>
      </c>
      <c r="F43" s="24"/>
      <c r="G43" s="24"/>
    </row>
    <row r="44" spans="1:7" x14ac:dyDescent="0.2">
      <c r="A44" s="8" t="s">
        <v>69</v>
      </c>
      <c r="B44" s="11">
        <f t="shared" ref="B44:G44" si="15">SUM(B36:B43)</f>
        <v>13918.785</v>
      </c>
      <c r="C44" s="11">
        <f t="shared" si="15"/>
        <v>6156.3469999999998</v>
      </c>
      <c r="D44" s="11">
        <f t="shared" si="15"/>
        <v>6997</v>
      </c>
      <c r="E44" s="11">
        <f t="shared" si="15"/>
        <v>17714</v>
      </c>
      <c r="F44" s="11">
        <f t="shared" si="15"/>
        <v>24763</v>
      </c>
      <c r="G44" s="11">
        <f t="shared" si="15"/>
        <v>19267</v>
      </c>
    </row>
    <row r="45" spans="1:7" x14ac:dyDescent="0.2">
      <c r="A45" s="8" t="s">
        <v>19</v>
      </c>
      <c r="B45" s="11"/>
      <c r="C45" s="11"/>
      <c r="D45" s="11"/>
      <c r="E45" s="11"/>
      <c r="F45" s="11"/>
    </row>
    <row r="46" spans="1:7" x14ac:dyDescent="0.2">
      <c r="A46" s="9" t="s">
        <v>20</v>
      </c>
      <c r="B46" s="16">
        <v>774.40599999999995</v>
      </c>
      <c r="C46" s="16">
        <v>1100.259</v>
      </c>
      <c r="D46" s="16">
        <v>1166</v>
      </c>
      <c r="E46" s="16">
        <v>1674</v>
      </c>
      <c r="F46" s="10">
        <v>2276</v>
      </c>
      <c r="G46" s="10">
        <v>2431</v>
      </c>
    </row>
    <row r="47" spans="1:7" x14ac:dyDescent="0.2">
      <c r="A47" s="9" t="s">
        <v>21</v>
      </c>
      <c r="B47" s="16">
        <v>174.584</v>
      </c>
      <c r="C47" s="16">
        <v>175.79</v>
      </c>
      <c r="D47" s="16">
        <v>199</v>
      </c>
      <c r="E47" s="16">
        <v>466</v>
      </c>
      <c r="F47" s="10">
        <v>400</v>
      </c>
      <c r="G47" s="10">
        <v>383</v>
      </c>
    </row>
    <row r="48" spans="1:7" x14ac:dyDescent="0.2">
      <c r="A48" s="9" t="s">
        <v>22</v>
      </c>
      <c r="B48" s="16">
        <v>144.01499999999999</v>
      </c>
      <c r="C48" s="16">
        <v>131.107</v>
      </c>
      <c r="D48" s="16">
        <v>190</v>
      </c>
      <c r="E48" s="16">
        <v>236</v>
      </c>
      <c r="F48" s="10">
        <v>324</v>
      </c>
      <c r="G48" s="10">
        <v>292</v>
      </c>
    </row>
    <row r="49" spans="1:7" x14ac:dyDescent="0.2">
      <c r="A49" s="9" t="s">
        <v>23</v>
      </c>
      <c r="B49" s="16">
        <v>63.704000000000001</v>
      </c>
      <c r="C49" s="16">
        <v>719.83600000000001</v>
      </c>
      <c r="D49" s="16">
        <v>439</v>
      </c>
      <c r="E49" s="16">
        <v>1598</v>
      </c>
      <c r="F49" s="10">
        <v>11601</v>
      </c>
      <c r="G49" s="10">
        <v>13003</v>
      </c>
    </row>
    <row r="50" spans="1:7" x14ac:dyDescent="0.2">
      <c r="A50" s="9" t="s">
        <v>24</v>
      </c>
      <c r="B50" s="16">
        <v>1062.864</v>
      </c>
      <c r="C50" s="16">
        <v>11736.393</v>
      </c>
      <c r="D50" s="16">
        <v>11900</v>
      </c>
      <c r="E50" s="16">
        <v>11073</v>
      </c>
      <c r="F50" s="10">
        <v>10247</v>
      </c>
      <c r="G50" s="10">
        <v>9923</v>
      </c>
    </row>
    <row r="51" spans="1:7" x14ac:dyDescent="0.2">
      <c r="A51" s="9" t="s">
        <v>25</v>
      </c>
      <c r="B51" s="16">
        <v>1004.102</v>
      </c>
      <c r="C51" s="16">
        <v>1060.9190000000001</v>
      </c>
      <c r="D51" s="16">
        <v>1169</v>
      </c>
      <c r="E51" s="16">
        <v>1172</v>
      </c>
      <c r="F51" s="10">
        <v>1172</v>
      </c>
      <c r="G51" s="10">
        <v>1172</v>
      </c>
    </row>
    <row r="52" spans="1:7" x14ac:dyDescent="0.2">
      <c r="A52" s="9" t="s">
        <v>26</v>
      </c>
      <c r="B52" s="16">
        <v>160.67400000000001</v>
      </c>
      <c r="C52" s="16">
        <v>159.18700000000001</v>
      </c>
      <c r="D52" s="16">
        <v>519</v>
      </c>
      <c r="E52" s="16">
        <v>731</v>
      </c>
      <c r="F52" s="10">
        <v>1056</v>
      </c>
      <c r="G52" s="10">
        <v>1294</v>
      </c>
    </row>
    <row r="53" spans="1:7" x14ac:dyDescent="0.2">
      <c r="A53" s="29" t="s">
        <v>27</v>
      </c>
      <c r="B53" s="30">
        <f t="shared" ref="B53:G53" si="16">SUM(B46:B52)</f>
        <v>3384.3490000000002</v>
      </c>
      <c r="C53" s="30">
        <f t="shared" si="16"/>
        <v>15083.491</v>
      </c>
      <c r="D53" s="30">
        <f t="shared" si="16"/>
        <v>15582</v>
      </c>
      <c r="E53" s="30">
        <f t="shared" si="16"/>
        <v>16950</v>
      </c>
      <c r="F53" s="30">
        <f t="shared" si="16"/>
        <v>27076</v>
      </c>
      <c r="G53" s="30">
        <f t="shared" si="16"/>
        <v>28498</v>
      </c>
    </row>
    <row r="54" spans="1:7" x14ac:dyDescent="0.2">
      <c r="A54" s="8" t="s">
        <v>28</v>
      </c>
      <c r="B54" s="11">
        <f t="shared" ref="B54:G54" si="17">B44+B53</f>
        <v>17303.133999999998</v>
      </c>
      <c r="C54" s="11">
        <f t="shared" si="17"/>
        <v>21239.838</v>
      </c>
      <c r="D54" s="11">
        <f t="shared" si="17"/>
        <v>22579</v>
      </c>
      <c r="E54" s="11">
        <f t="shared" si="17"/>
        <v>34664</v>
      </c>
      <c r="F54" s="11">
        <f t="shared" si="17"/>
        <v>51839</v>
      </c>
      <c r="G54" s="11">
        <f t="shared" si="17"/>
        <v>47765</v>
      </c>
    </row>
    <row r="55" spans="1:7" x14ac:dyDescent="0.2">
      <c r="B55" s="11"/>
      <c r="C55" s="11"/>
      <c r="D55" s="11"/>
      <c r="E55" s="11"/>
      <c r="F55" s="11"/>
    </row>
    <row r="56" spans="1:7" x14ac:dyDescent="0.2">
      <c r="A56" s="7" t="s">
        <v>30</v>
      </c>
      <c r="B56" s="11"/>
      <c r="C56" s="11"/>
      <c r="D56" s="11"/>
      <c r="E56" s="11"/>
      <c r="F56" s="11"/>
    </row>
    <row r="57" spans="1:7" x14ac:dyDescent="0.2">
      <c r="A57" s="8" t="s">
        <v>31</v>
      </c>
      <c r="B57" s="11"/>
      <c r="C57" s="11"/>
      <c r="D57" s="11"/>
      <c r="E57" s="11"/>
      <c r="F57" s="11"/>
    </row>
    <row r="58" spans="1:7" x14ac:dyDescent="0.2">
      <c r="A58" s="9" t="s">
        <v>32</v>
      </c>
      <c r="B58" s="16">
        <v>1206.0519999999999</v>
      </c>
      <c r="C58" s="16">
        <v>1327.3389999999999</v>
      </c>
      <c r="D58" s="16">
        <v>1256</v>
      </c>
      <c r="E58" s="16">
        <v>955</v>
      </c>
      <c r="F58" s="10">
        <v>1178</v>
      </c>
      <c r="G58" s="10">
        <v>945</v>
      </c>
    </row>
    <row r="59" spans="1:7" x14ac:dyDescent="0.2">
      <c r="A59" s="9" t="s">
        <v>33</v>
      </c>
      <c r="B59" s="16">
        <v>547.47299999999996</v>
      </c>
      <c r="C59" s="16">
        <v>745.14800000000002</v>
      </c>
      <c r="D59" s="16">
        <v>1018</v>
      </c>
      <c r="E59" s="16">
        <v>2316</v>
      </c>
      <c r="F59" s="10">
        <v>4118</v>
      </c>
      <c r="G59" s="10">
        <v>4766</v>
      </c>
    </row>
    <row r="60" spans="1:7" x14ac:dyDescent="0.2">
      <c r="A60" s="9" t="s">
        <v>59</v>
      </c>
      <c r="B60" s="16">
        <v>173.316</v>
      </c>
      <c r="C60" s="16">
        <v>236.71600000000001</v>
      </c>
      <c r="D60" s="16">
        <v>243</v>
      </c>
      <c r="E60" s="16">
        <v>316</v>
      </c>
      <c r="F60" s="10"/>
    </row>
    <row r="61" spans="1:7" x14ac:dyDescent="0.2">
      <c r="A61" s="9" t="s">
        <v>60</v>
      </c>
      <c r="B61" s="16">
        <v>40.582999999999998</v>
      </c>
      <c r="C61" s="16">
        <v>13.403</v>
      </c>
      <c r="D61" s="16">
        <v>11</v>
      </c>
      <c r="E61" s="16">
        <v>105</v>
      </c>
      <c r="F61" s="10"/>
    </row>
    <row r="62" spans="1:7" x14ac:dyDescent="0.2">
      <c r="A62" s="9" t="s">
        <v>34</v>
      </c>
      <c r="B62" s="16">
        <v>471.12900000000002</v>
      </c>
      <c r="C62" s="16">
        <v>674.76199999999994</v>
      </c>
      <c r="D62" s="16">
        <v>1071</v>
      </c>
      <c r="E62" s="16">
        <v>1452</v>
      </c>
      <c r="F62" s="10">
        <v>3172</v>
      </c>
      <c r="G62" s="10">
        <v>2925</v>
      </c>
    </row>
    <row r="63" spans="1:7" x14ac:dyDescent="0.2">
      <c r="A63" s="9" t="s">
        <v>35</v>
      </c>
      <c r="B63" s="16">
        <v>74.665000000000006</v>
      </c>
      <c r="C63" s="16">
        <v>103.16200000000001</v>
      </c>
      <c r="D63" s="16">
        <v>111</v>
      </c>
      <c r="E63" s="16">
        <v>134</v>
      </c>
      <c r="F63" s="10">
        <v>440</v>
      </c>
      <c r="G63" s="10">
        <v>529</v>
      </c>
    </row>
    <row r="64" spans="1:7" x14ac:dyDescent="0.2">
      <c r="A64" s="20" t="s">
        <v>36</v>
      </c>
      <c r="B64" s="27">
        <v>1.5720000000000001</v>
      </c>
      <c r="C64" s="27">
        <v>1169.49</v>
      </c>
      <c r="D64" s="27">
        <v>2697</v>
      </c>
      <c r="E64" s="27">
        <v>483</v>
      </c>
      <c r="F64" s="24">
        <v>983</v>
      </c>
      <c r="G64" s="24">
        <v>1745</v>
      </c>
    </row>
    <row r="65" spans="1:7" x14ac:dyDescent="0.2">
      <c r="A65" s="8" t="s">
        <v>43</v>
      </c>
      <c r="B65" s="16">
        <f t="shared" ref="B65:G65" si="18">SUM(B58:B64)</f>
        <v>2514.79</v>
      </c>
      <c r="C65" s="16">
        <f t="shared" si="18"/>
        <v>4270.0199999999995</v>
      </c>
      <c r="D65" s="16">
        <f t="shared" si="18"/>
        <v>6407</v>
      </c>
      <c r="E65" s="16">
        <f t="shared" si="18"/>
        <v>5761</v>
      </c>
      <c r="F65" s="16">
        <f t="shared" si="18"/>
        <v>9891</v>
      </c>
      <c r="G65" s="16">
        <f t="shared" si="18"/>
        <v>10910</v>
      </c>
    </row>
    <row r="66" spans="1:7" x14ac:dyDescent="0.2">
      <c r="A66" s="8" t="s">
        <v>44</v>
      </c>
      <c r="B66" s="11"/>
      <c r="C66" s="11"/>
      <c r="D66" s="11"/>
      <c r="E66" s="16"/>
      <c r="F66" s="11"/>
    </row>
    <row r="67" spans="1:7" x14ac:dyDescent="0.2">
      <c r="A67" s="9" t="s">
        <v>37</v>
      </c>
      <c r="B67" s="16">
        <v>31.87</v>
      </c>
      <c r="C67" s="16">
        <v>20.532</v>
      </c>
      <c r="D67" s="16">
        <v>3939</v>
      </c>
      <c r="E67" s="16">
        <v>11921</v>
      </c>
      <c r="F67" s="10">
        <v>21195</v>
      </c>
      <c r="G67" s="10">
        <v>21077</v>
      </c>
    </row>
    <row r="68" spans="1:7" x14ac:dyDescent="0.2">
      <c r="A68" s="9" t="s">
        <v>38</v>
      </c>
      <c r="B68" s="16">
        <v>7605.7340000000004</v>
      </c>
      <c r="C68" s="16">
        <v>7054.5550000000003</v>
      </c>
      <c r="D68" s="16">
        <v>162</v>
      </c>
      <c r="E68" s="16">
        <v>562</v>
      </c>
      <c r="F68" s="10">
        <v>1243</v>
      </c>
      <c r="G68" s="10">
        <v>1385</v>
      </c>
    </row>
    <row r="69" spans="1:7" x14ac:dyDescent="0.2">
      <c r="A69" s="9" t="s">
        <v>39</v>
      </c>
      <c r="B69" s="16">
        <v>135.655</v>
      </c>
      <c r="C69" s="16">
        <v>115.822</v>
      </c>
      <c r="D69" s="16">
        <v>83</v>
      </c>
      <c r="E69" s="16">
        <v>51</v>
      </c>
      <c r="F69" s="76">
        <v>395</v>
      </c>
      <c r="G69" s="76">
        <v>374</v>
      </c>
    </row>
    <row r="70" spans="1:7" x14ac:dyDescent="0.2">
      <c r="A70" s="9" t="s">
        <v>40</v>
      </c>
      <c r="B70" s="16">
        <v>147.73599999999999</v>
      </c>
      <c r="C70" s="16">
        <v>228.04</v>
      </c>
      <c r="D70" s="16">
        <v>179</v>
      </c>
      <c r="E70" s="16">
        <v>535</v>
      </c>
      <c r="F70" s="10"/>
      <c r="G70" s="9" t="s">
        <v>45</v>
      </c>
    </row>
    <row r="71" spans="1:7" x14ac:dyDescent="0.2">
      <c r="A71" s="9" t="s">
        <v>41</v>
      </c>
      <c r="B71" s="11"/>
      <c r="C71" s="11"/>
      <c r="D71" s="16" t="s">
        <v>65</v>
      </c>
      <c r="E71" s="11"/>
      <c r="F71" s="17" t="s">
        <v>45</v>
      </c>
    </row>
    <row r="72" spans="1:7" x14ac:dyDescent="0.2">
      <c r="A72" s="9" t="s">
        <v>42</v>
      </c>
      <c r="B72" s="11"/>
      <c r="C72" s="11"/>
      <c r="D72" s="16">
        <v>64</v>
      </c>
      <c r="E72" s="16">
        <v>15</v>
      </c>
      <c r="F72" s="76">
        <v>2</v>
      </c>
    </row>
    <row r="73" spans="1:7" x14ac:dyDescent="0.2">
      <c r="A73" s="29" t="s">
        <v>46</v>
      </c>
      <c r="B73" s="30">
        <f t="shared" ref="B73:G73" si="19">SUM(B67:B72)</f>
        <v>7920.9949999999999</v>
      </c>
      <c r="C73" s="30">
        <f t="shared" si="19"/>
        <v>7418.9490000000005</v>
      </c>
      <c r="D73" s="30">
        <f t="shared" si="19"/>
        <v>4427</v>
      </c>
      <c r="E73" s="30">
        <f t="shared" si="19"/>
        <v>13084</v>
      </c>
      <c r="F73" s="30">
        <f t="shared" si="19"/>
        <v>22835</v>
      </c>
      <c r="G73" s="30">
        <f t="shared" si="19"/>
        <v>22836</v>
      </c>
    </row>
    <row r="74" spans="1:7" x14ac:dyDescent="0.2">
      <c r="A74" s="8" t="s">
        <v>47</v>
      </c>
      <c r="B74" s="11">
        <f t="shared" ref="B74:G74" si="20">B65+B73</f>
        <v>10435.785</v>
      </c>
      <c r="C74" s="11">
        <f t="shared" si="20"/>
        <v>11688.969000000001</v>
      </c>
      <c r="D74" s="11">
        <f t="shared" si="20"/>
        <v>10834</v>
      </c>
      <c r="E74" s="11">
        <f t="shared" si="20"/>
        <v>18845</v>
      </c>
      <c r="F74" s="11">
        <f t="shared" si="20"/>
        <v>32726</v>
      </c>
      <c r="G74" s="11">
        <f t="shared" si="20"/>
        <v>33746</v>
      </c>
    </row>
    <row r="75" spans="1:7" x14ac:dyDescent="0.2">
      <c r="B75" s="11"/>
      <c r="C75" s="11"/>
      <c r="D75" s="11"/>
      <c r="E75" s="11"/>
      <c r="F75" s="11"/>
    </row>
    <row r="76" spans="1:7" x14ac:dyDescent="0.2">
      <c r="A76" s="7" t="s">
        <v>48</v>
      </c>
      <c r="B76" s="11"/>
      <c r="C76" s="11"/>
      <c r="D76" s="11"/>
      <c r="E76" s="11"/>
      <c r="F76" s="11"/>
    </row>
    <row r="77" spans="1:7" ht="30" x14ac:dyDescent="0.2">
      <c r="A77" s="9" t="s">
        <v>49</v>
      </c>
      <c r="B77" s="16">
        <v>0</v>
      </c>
      <c r="C77" s="16">
        <v>0</v>
      </c>
      <c r="D77" s="16">
        <v>0</v>
      </c>
      <c r="E77" s="16">
        <v>0</v>
      </c>
      <c r="F77" s="10">
        <v>0</v>
      </c>
      <c r="G77" s="10">
        <v>0</v>
      </c>
    </row>
    <row r="78" spans="1:7" ht="60" x14ac:dyDescent="0.2">
      <c r="A78" s="9" t="s">
        <v>50</v>
      </c>
      <c r="B78" s="16">
        <v>0.753</v>
      </c>
      <c r="C78" s="16">
        <v>0.76</v>
      </c>
      <c r="D78" s="16">
        <v>2</v>
      </c>
      <c r="E78" s="16">
        <v>2</v>
      </c>
      <c r="F78" s="10">
        <v>1</v>
      </c>
      <c r="G78" s="10">
        <v>1</v>
      </c>
    </row>
    <row r="79" spans="1:7" x14ac:dyDescent="0.2">
      <c r="A79" s="9" t="s">
        <v>51</v>
      </c>
      <c r="B79" s="16">
        <v>4903.143</v>
      </c>
      <c r="C79" s="16">
        <v>5649.85</v>
      </c>
      <c r="D79" s="16">
        <v>5386</v>
      </c>
      <c r="E79" s="16">
        <v>2391</v>
      </c>
      <c r="F79" s="10">
        <v>444</v>
      </c>
      <c r="G79" s="10">
        <v>516</v>
      </c>
    </row>
    <row r="80" spans="1:7" x14ac:dyDescent="0.2">
      <c r="A80" s="9" t="s">
        <v>52</v>
      </c>
      <c r="B80" s="16">
        <v>58.2</v>
      </c>
      <c r="C80" s="16">
        <v>-45.615000000000002</v>
      </c>
      <c r="D80" s="16">
        <v>-124</v>
      </c>
      <c r="E80" s="16">
        <v>301</v>
      </c>
      <c r="F80" s="10">
        <v>88</v>
      </c>
      <c r="G80" s="10">
        <v>-164</v>
      </c>
    </row>
    <row r="81" spans="1:7" x14ac:dyDescent="0.2">
      <c r="A81" s="20" t="s">
        <v>53</v>
      </c>
      <c r="B81" s="27">
        <v>1776.76</v>
      </c>
      <c r="C81" s="27">
        <v>3704.7440000000001</v>
      </c>
      <c r="D81" s="27">
        <v>6106</v>
      </c>
      <c r="E81" s="27">
        <v>12732</v>
      </c>
      <c r="F81" s="24">
        <v>18001</v>
      </c>
      <c r="G81" s="24">
        <v>13045</v>
      </c>
    </row>
    <row r="82" spans="1:7" x14ac:dyDescent="0.2">
      <c r="A82" s="12" t="s">
        <v>54</v>
      </c>
      <c r="B82" s="10">
        <f t="shared" ref="B82:G82" si="21">SUM(B77:B81)</f>
        <v>6738.8559999999998</v>
      </c>
      <c r="C82" s="10">
        <f t="shared" si="21"/>
        <v>9309.7390000000014</v>
      </c>
      <c r="D82" s="10">
        <f t="shared" si="21"/>
        <v>11370</v>
      </c>
      <c r="E82" s="10">
        <f t="shared" si="21"/>
        <v>15426</v>
      </c>
      <c r="F82" s="10">
        <f t="shared" si="21"/>
        <v>18534</v>
      </c>
      <c r="G82" s="10">
        <f t="shared" si="21"/>
        <v>13398</v>
      </c>
    </row>
    <row r="83" spans="1:7" x14ac:dyDescent="0.2">
      <c r="A83" s="9" t="s">
        <v>55</v>
      </c>
      <c r="B83" s="16">
        <v>128.49299999999999</v>
      </c>
      <c r="C83" s="16">
        <v>241.13</v>
      </c>
      <c r="D83" s="16">
        <v>375</v>
      </c>
      <c r="E83" s="16">
        <v>393</v>
      </c>
      <c r="F83" s="10">
        <v>579</v>
      </c>
      <c r="G83" s="10">
        <v>621</v>
      </c>
    </row>
    <row r="84" spans="1:7" x14ac:dyDescent="0.2">
      <c r="A84" s="31" t="s">
        <v>56</v>
      </c>
      <c r="B84" s="23">
        <f t="shared" ref="B84:G84" si="22">B82+B83</f>
        <v>6867.3490000000002</v>
      </c>
      <c r="C84" s="23">
        <f t="shared" si="22"/>
        <v>9550.8690000000006</v>
      </c>
      <c r="D84" s="23">
        <f t="shared" si="22"/>
        <v>11745</v>
      </c>
      <c r="E84" s="23">
        <f t="shared" si="22"/>
        <v>15819</v>
      </c>
      <c r="F84" s="23">
        <f t="shared" si="22"/>
        <v>19113</v>
      </c>
      <c r="G84" s="23">
        <f t="shared" si="22"/>
        <v>14019</v>
      </c>
    </row>
    <row r="85" spans="1:7" x14ac:dyDescent="0.2">
      <c r="A85" s="8" t="s">
        <v>57</v>
      </c>
      <c r="B85" s="11">
        <f t="shared" ref="B85:G85" si="23">B74+B84</f>
        <v>17303.133999999998</v>
      </c>
      <c r="C85" s="11">
        <f t="shared" si="23"/>
        <v>21239.838000000003</v>
      </c>
      <c r="D85" s="11">
        <f t="shared" si="23"/>
        <v>22579</v>
      </c>
      <c r="E85" s="11">
        <f t="shared" si="23"/>
        <v>34664</v>
      </c>
      <c r="F85" s="11">
        <f t="shared" si="23"/>
        <v>51839</v>
      </c>
      <c r="G85" s="11">
        <f t="shared" si="23"/>
        <v>47765</v>
      </c>
    </row>
    <row r="87" spans="1:7" x14ac:dyDescent="0.2">
      <c r="A87" t="s">
        <v>58</v>
      </c>
      <c r="B87" t="b">
        <f t="shared" ref="B87:G87" si="24">EXACT(B54,B85)</f>
        <v>1</v>
      </c>
      <c r="C87" t="b">
        <f t="shared" si="24"/>
        <v>1</v>
      </c>
      <c r="D87" t="b">
        <f t="shared" si="24"/>
        <v>1</v>
      </c>
      <c r="E87" t="b">
        <f t="shared" si="24"/>
        <v>1</v>
      </c>
      <c r="F87" t="b">
        <f t="shared" si="24"/>
        <v>1</v>
      </c>
      <c r="G87" t="b">
        <f t="shared" si="24"/>
        <v>1</v>
      </c>
    </row>
    <row r="89" spans="1:7" x14ac:dyDescent="0.2">
      <c r="A89" s="7" t="s">
        <v>66</v>
      </c>
    </row>
    <row r="90" spans="1:7" x14ac:dyDescent="0.2">
      <c r="A90" t="s">
        <v>18</v>
      </c>
      <c r="B90" s="11">
        <f t="shared" ref="B90:G90" si="25">B44</f>
        <v>13918.785</v>
      </c>
      <c r="C90" s="11">
        <f t="shared" si="25"/>
        <v>6156.3469999999998</v>
      </c>
      <c r="D90" s="11">
        <f t="shared" si="25"/>
        <v>6997</v>
      </c>
      <c r="E90" s="11">
        <f t="shared" si="25"/>
        <v>17714</v>
      </c>
      <c r="F90" s="11">
        <f t="shared" si="25"/>
        <v>24763</v>
      </c>
      <c r="G90" s="11">
        <f t="shared" si="25"/>
        <v>19267</v>
      </c>
    </row>
    <row r="91" spans="1:7" x14ac:dyDescent="0.2">
      <c r="A91" t="s">
        <v>31</v>
      </c>
      <c r="B91" s="16">
        <f t="shared" ref="B91:G91" si="26">B65</f>
        <v>2514.79</v>
      </c>
      <c r="C91" s="16">
        <f t="shared" si="26"/>
        <v>4270.0199999999995</v>
      </c>
      <c r="D91" s="16">
        <f t="shared" si="26"/>
        <v>6407</v>
      </c>
      <c r="E91" s="16">
        <f t="shared" si="26"/>
        <v>5761</v>
      </c>
      <c r="F91" s="16">
        <f t="shared" si="26"/>
        <v>9891</v>
      </c>
      <c r="G91" s="16">
        <f t="shared" si="26"/>
        <v>10910</v>
      </c>
    </row>
    <row r="92" spans="1:7" x14ac:dyDescent="0.2">
      <c r="A92" s="9" t="s">
        <v>14</v>
      </c>
      <c r="B92" s="16">
        <f t="shared" ref="B92:G92" si="27">B36</f>
        <v>9883.777</v>
      </c>
      <c r="C92" s="16">
        <f t="shared" si="27"/>
        <v>1803.694</v>
      </c>
      <c r="D92" s="16">
        <f t="shared" si="27"/>
        <v>2113</v>
      </c>
      <c r="E92" s="16">
        <f t="shared" si="27"/>
        <v>10027</v>
      </c>
      <c r="F92" s="16">
        <f t="shared" si="27"/>
        <v>12851</v>
      </c>
      <c r="G92" s="16">
        <f t="shared" si="27"/>
        <v>6315</v>
      </c>
    </row>
    <row r="93" spans="1:7" x14ac:dyDescent="0.2">
      <c r="A93" s="32" t="s">
        <v>67</v>
      </c>
      <c r="B93" s="23">
        <f t="shared" ref="B93:G93" si="28">B90-B91-B92</f>
        <v>1520.2179999999989</v>
      </c>
      <c r="C93" s="23">
        <f t="shared" si="28"/>
        <v>82.633000000000266</v>
      </c>
      <c r="D93" s="23">
        <f t="shared" si="28"/>
        <v>-1523</v>
      </c>
      <c r="E93" s="23">
        <f t="shared" si="28"/>
        <v>1926</v>
      </c>
      <c r="F93" s="23">
        <f t="shared" si="28"/>
        <v>2021</v>
      </c>
      <c r="G93" s="23">
        <f t="shared" si="28"/>
        <v>2042</v>
      </c>
    </row>
    <row r="94" spans="1:7" x14ac:dyDescent="0.2">
      <c r="A94" s="8" t="s">
        <v>68</v>
      </c>
      <c r="C94" s="11">
        <f>C93-B93</f>
        <v>-1437.5849999999987</v>
      </c>
      <c r="D94" s="11">
        <f>D93-C93</f>
        <v>-1605.6330000000003</v>
      </c>
      <c r="E94" s="11">
        <f>E93-D93</f>
        <v>3449</v>
      </c>
      <c r="F94" s="11">
        <f>F93-E93</f>
        <v>95</v>
      </c>
      <c r="G94" s="11">
        <f>G93-F93</f>
        <v>21</v>
      </c>
    </row>
    <row r="96" spans="1:7" x14ac:dyDescent="0.2">
      <c r="A96" s="7" t="s">
        <v>70</v>
      </c>
    </row>
    <row r="97" spans="1:8" x14ac:dyDescent="0.2">
      <c r="A97" t="s">
        <v>19</v>
      </c>
      <c r="B97" s="11">
        <f t="shared" ref="B97:G97" si="29">B53</f>
        <v>3384.3490000000002</v>
      </c>
      <c r="C97" s="11">
        <f t="shared" si="29"/>
        <v>15083.491</v>
      </c>
      <c r="D97" s="11">
        <f t="shared" si="29"/>
        <v>15582</v>
      </c>
      <c r="E97" s="11">
        <f t="shared" si="29"/>
        <v>16950</v>
      </c>
      <c r="F97" s="11">
        <f t="shared" si="29"/>
        <v>27076</v>
      </c>
      <c r="G97" s="11">
        <f t="shared" si="29"/>
        <v>28498</v>
      </c>
    </row>
    <row r="98" spans="1:8" x14ac:dyDescent="0.2">
      <c r="A98" t="s">
        <v>72</v>
      </c>
      <c r="B98" s="15">
        <v>72.186999999999998</v>
      </c>
      <c r="C98" s="14">
        <v>83</v>
      </c>
      <c r="D98" s="14">
        <v>103</v>
      </c>
      <c r="E98" s="14">
        <v>125</v>
      </c>
      <c r="F98" s="10">
        <v>161</v>
      </c>
      <c r="G98" s="10">
        <v>168</v>
      </c>
    </row>
    <row r="99" spans="1:8" x14ac:dyDescent="0.2">
      <c r="A99" s="33" t="s">
        <v>73</v>
      </c>
      <c r="B99" s="21">
        <v>230.04499999999999</v>
      </c>
      <c r="C99" s="22">
        <v>195</v>
      </c>
      <c r="D99" s="22">
        <v>242</v>
      </c>
      <c r="E99" s="22">
        <v>925</v>
      </c>
      <c r="F99" s="24">
        <v>937</v>
      </c>
      <c r="G99" s="24">
        <v>964</v>
      </c>
    </row>
    <row r="100" spans="1:8" x14ac:dyDescent="0.2">
      <c r="A100" t="s">
        <v>74</v>
      </c>
      <c r="C100" s="11">
        <f>C97-B97+C98+C99</f>
        <v>11977.142</v>
      </c>
      <c r="D100" s="11">
        <f>D97-C97+D98+D99</f>
        <v>843.50900000000001</v>
      </c>
      <c r="E100" s="11">
        <f>E97-D97+E98+E99</f>
        <v>2418</v>
      </c>
      <c r="F100" s="11">
        <f>F97-E97+F98+F99</f>
        <v>11224</v>
      </c>
      <c r="G100" s="11">
        <f>G97-F97+G98+G99</f>
        <v>2554</v>
      </c>
    </row>
    <row r="104" spans="1:8" x14ac:dyDescent="0.2">
      <c r="A104" s="6" t="s">
        <v>13</v>
      </c>
      <c r="B104">
        <v>2011</v>
      </c>
      <c r="C104">
        <v>2012</v>
      </c>
      <c r="D104">
        <v>2013</v>
      </c>
      <c r="E104">
        <v>2014</v>
      </c>
      <c r="F104" s="6">
        <v>2015</v>
      </c>
      <c r="G104" s="6" t="s">
        <v>184</v>
      </c>
      <c r="H104" s="6" t="s">
        <v>183</v>
      </c>
    </row>
    <row r="105" spans="1:8" x14ac:dyDescent="0.2">
      <c r="A105" s="9" t="s">
        <v>76</v>
      </c>
      <c r="B105" s="16">
        <v>8102.3590000000004</v>
      </c>
      <c r="C105" s="16">
        <v>9398</v>
      </c>
      <c r="D105" s="16">
        <v>10804</v>
      </c>
      <c r="E105" s="16">
        <v>24474</v>
      </c>
      <c r="F105" s="76">
        <v>32151</v>
      </c>
      <c r="G105" s="10">
        <f>H105*4</f>
        <v>30724</v>
      </c>
      <c r="H105" s="76">
        <v>7681</v>
      </c>
    </row>
    <row r="106" spans="1:8" x14ac:dyDescent="0.2">
      <c r="A106" s="20" t="s">
        <v>77</v>
      </c>
      <c r="B106" s="27">
        <f>(268827+14199)/1000</f>
        <v>283.02600000000001</v>
      </c>
      <c r="C106" s="27">
        <v>304</v>
      </c>
      <c r="D106" s="27">
        <v>398</v>
      </c>
      <c r="E106" s="27">
        <v>416</v>
      </c>
      <c r="F106" s="24">
        <v>488</v>
      </c>
      <c r="G106" s="24">
        <f>H106*4</f>
        <v>452</v>
      </c>
      <c r="H106" s="24">
        <v>113</v>
      </c>
    </row>
    <row r="107" spans="1:8" x14ac:dyDescent="0.2">
      <c r="A107" s="9" t="s">
        <v>78</v>
      </c>
      <c r="B107" s="16">
        <f t="shared" ref="B107:H107" si="30">B105+B106</f>
        <v>8385.3850000000002</v>
      </c>
      <c r="C107" s="16">
        <f t="shared" si="30"/>
        <v>9702</v>
      </c>
      <c r="D107" s="16">
        <f t="shared" si="30"/>
        <v>11202</v>
      </c>
      <c r="E107" s="16">
        <f t="shared" si="30"/>
        <v>24890</v>
      </c>
      <c r="F107" s="16">
        <f t="shared" si="30"/>
        <v>32639</v>
      </c>
      <c r="G107" s="16">
        <f t="shared" si="30"/>
        <v>31176</v>
      </c>
      <c r="H107" s="16">
        <f t="shared" si="30"/>
        <v>7794</v>
      </c>
    </row>
    <row r="108" spans="1:8" x14ac:dyDescent="0.2">
      <c r="A108" s="20" t="s">
        <v>80</v>
      </c>
      <c r="B108" s="27">
        <v>2124.41</v>
      </c>
      <c r="C108" s="27">
        <v>2471</v>
      </c>
      <c r="D108" s="27">
        <v>2859</v>
      </c>
      <c r="E108" s="27">
        <v>3788</v>
      </c>
      <c r="F108" s="24">
        <v>4006</v>
      </c>
      <c r="G108" s="24">
        <f>H108*4</f>
        <v>4772</v>
      </c>
      <c r="H108" s="24">
        <v>1193</v>
      </c>
    </row>
    <row r="109" spans="1:8" x14ac:dyDescent="0.2">
      <c r="A109" s="12" t="s">
        <v>79</v>
      </c>
      <c r="B109" s="11">
        <f t="shared" ref="B109:H109" si="31">B107-B108</f>
        <v>6260.9750000000004</v>
      </c>
      <c r="C109" s="11">
        <f t="shared" si="31"/>
        <v>7231</v>
      </c>
      <c r="D109" s="11">
        <f t="shared" si="31"/>
        <v>8343</v>
      </c>
      <c r="E109" s="11">
        <f t="shared" si="31"/>
        <v>21102</v>
      </c>
      <c r="F109" s="11">
        <f t="shared" si="31"/>
        <v>28633</v>
      </c>
      <c r="G109" s="11">
        <f t="shared" si="31"/>
        <v>26404</v>
      </c>
      <c r="H109" s="11">
        <f t="shared" si="31"/>
        <v>6601</v>
      </c>
    </row>
    <row r="110" spans="1:8" x14ac:dyDescent="0.2">
      <c r="A110" s="12"/>
      <c r="B110" s="11"/>
      <c r="C110" s="11"/>
      <c r="D110" s="11"/>
      <c r="E110" s="11"/>
      <c r="F110" s="11"/>
      <c r="G110" s="11"/>
      <c r="H110" s="11"/>
    </row>
    <row r="111" spans="1:8" x14ac:dyDescent="0.2">
      <c r="A111" s="9" t="s">
        <v>81</v>
      </c>
      <c r="B111" s="16">
        <v>1229.1510000000001</v>
      </c>
      <c r="C111" s="16">
        <v>1760</v>
      </c>
      <c r="D111" s="16">
        <v>2120</v>
      </c>
      <c r="E111" s="16">
        <v>2854</v>
      </c>
      <c r="F111" s="10">
        <v>3014</v>
      </c>
      <c r="G111" s="10">
        <f>H111*4</f>
        <v>5060</v>
      </c>
      <c r="H111" s="10">
        <v>1265</v>
      </c>
    </row>
    <row r="112" spans="1:8" x14ac:dyDescent="0.2">
      <c r="A112" s="20" t="s">
        <v>82</v>
      </c>
      <c r="B112" s="27">
        <v>1241.9829999999999</v>
      </c>
      <c r="C112" s="27">
        <v>1461</v>
      </c>
      <c r="D112" s="27">
        <v>1699</v>
      </c>
      <c r="E112" s="27">
        <v>2983</v>
      </c>
      <c r="F112" s="24">
        <v>3426</v>
      </c>
      <c r="G112" s="24">
        <f>H112*4</f>
        <v>2740</v>
      </c>
      <c r="H112" s="24">
        <v>685</v>
      </c>
    </row>
    <row r="113" spans="1:9" x14ac:dyDescent="0.2">
      <c r="A113" s="12" t="s">
        <v>83</v>
      </c>
      <c r="B113" s="11">
        <f t="shared" ref="B113:H113" si="32">B109-B111-B112</f>
        <v>3789.8410000000003</v>
      </c>
      <c r="C113" s="11">
        <f t="shared" si="32"/>
        <v>4010</v>
      </c>
      <c r="D113" s="11">
        <f t="shared" si="32"/>
        <v>4524</v>
      </c>
      <c r="E113" s="11">
        <f t="shared" si="32"/>
        <v>15265</v>
      </c>
      <c r="F113" s="11">
        <f t="shared" si="32"/>
        <v>22193</v>
      </c>
      <c r="G113" s="11">
        <f t="shared" si="32"/>
        <v>18604</v>
      </c>
      <c r="H113" s="11">
        <f t="shared" si="32"/>
        <v>4651</v>
      </c>
    </row>
    <row r="114" spans="1:9" x14ac:dyDescent="0.2">
      <c r="A114" s="9" t="s">
        <v>84</v>
      </c>
      <c r="B114" s="16">
        <v>205.41800000000001</v>
      </c>
      <c r="C114" s="16">
        <v>361</v>
      </c>
      <c r="D114" s="16">
        <v>307</v>
      </c>
      <c r="E114" s="16">
        <v>412</v>
      </c>
      <c r="F114" s="10">
        <v>688</v>
      </c>
      <c r="G114" s="10">
        <f>H114*4</f>
        <v>920</v>
      </c>
      <c r="H114" s="10">
        <v>230</v>
      </c>
    </row>
    <row r="115" spans="1:9" x14ac:dyDescent="0.2">
      <c r="A115" s="9" t="s">
        <v>85</v>
      </c>
      <c r="B115" s="16">
        <v>66.581000000000003</v>
      </c>
      <c r="C115" s="16">
        <v>-37</v>
      </c>
      <c r="D115" s="16">
        <v>-9</v>
      </c>
      <c r="E115" s="16">
        <v>3</v>
      </c>
      <c r="F115" s="10">
        <v>154</v>
      </c>
      <c r="G115" s="10">
        <f>H115*4</f>
        <v>324</v>
      </c>
      <c r="H115" s="10">
        <v>81</v>
      </c>
    </row>
    <row r="116" spans="1:9" x14ac:dyDescent="0.2">
      <c r="A116" s="20" t="s">
        <v>86</v>
      </c>
      <c r="B116" s="27">
        <v>861.94500000000005</v>
      </c>
      <c r="C116" s="27">
        <v>1038</v>
      </c>
      <c r="D116" s="27">
        <v>1151</v>
      </c>
      <c r="E116" s="27">
        <v>2797</v>
      </c>
      <c r="F116" s="24">
        <v>3553</v>
      </c>
      <c r="G116" s="24">
        <f>H116*4</f>
        <v>3740</v>
      </c>
      <c r="H116" s="24">
        <v>935</v>
      </c>
    </row>
    <row r="117" spans="1:9" x14ac:dyDescent="0.2">
      <c r="A117" s="9" t="s">
        <v>87</v>
      </c>
      <c r="B117" s="11">
        <f>B113-B114+B115-B116</f>
        <v>2789.0590000000002</v>
      </c>
      <c r="C117" s="11">
        <f>C113-C114+C115-C116</f>
        <v>2574</v>
      </c>
      <c r="D117" s="11">
        <f>D113-D114+D115-D116</f>
        <v>3057</v>
      </c>
      <c r="E117" s="11">
        <f>E113-E114+E115-E116</f>
        <v>12059</v>
      </c>
      <c r="F117" s="11">
        <f t="shared" ref="F117:H117" si="33">F113-F114+F115-F116</f>
        <v>18106</v>
      </c>
      <c r="G117" s="11">
        <f t="shared" si="33"/>
        <v>14268</v>
      </c>
      <c r="H117" s="11">
        <f t="shared" si="33"/>
        <v>3567</v>
      </c>
      <c r="I117" s="36"/>
    </row>
    <row r="118" spans="1:9" x14ac:dyDescent="0.2">
      <c r="A118" s="9"/>
      <c r="B118" s="11"/>
      <c r="C118" s="11"/>
      <c r="D118" s="11"/>
      <c r="E118" s="11"/>
      <c r="F118" s="11"/>
      <c r="G118" s="11"/>
      <c r="H118" s="11"/>
    </row>
    <row r="119" spans="1:9" x14ac:dyDescent="0.2">
      <c r="A119" s="9" t="s">
        <v>185</v>
      </c>
      <c r="B119" s="16">
        <v>14.577999999999999</v>
      </c>
      <c r="C119" s="16">
        <v>18</v>
      </c>
      <c r="D119" s="16">
        <v>18</v>
      </c>
      <c r="E119" s="16">
        <v>42</v>
      </c>
      <c r="F119" s="10">
        <v>2</v>
      </c>
      <c r="G119" s="10">
        <f>H119*4</f>
        <v>-4</v>
      </c>
      <c r="H119" s="10">
        <v>-1</v>
      </c>
    </row>
    <row r="120" spans="1:9" ht="16" thickBot="1" x14ac:dyDescent="0.25">
      <c r="A120" s="25" t="s">
        <v>88</v>
      </c>
      <c r="B120" s="26">
        <f t="shared" ref="B120:H120" si="34">B117+B119</f>
        <v>2803.6370000000002</v>
      </c>
      <c r="C120" s="26">
        <f t="shared" si="34"/>
        <v>2592</v>
      </c>
      <c r="D120" s="26">
        <f t="shared" si="34"/>
        <v>3075</v>
      </c>
      <c r="E120" s="26">
        <f t="shared" si="34"/>
        <v>12101</v>
      </c>
      <c r="F120" s="26">
        <f t="shared" si="34"/>
        <v>18108</v>
      </c>
      <c r="G120" s="26">
        <f t="shared" si="34"/>
        <v>14264</v>
      </c>
      <c r="H120" s="26">
        <f t="shared" si="34"/>
        <v>3566</v>
      </c>
    </row>
    <row r="121" spans="1:9" ht="16" thickTop="1" x14ac:dyDescent="0.2">
      <c r="A121" s="9"/>
    </row>
    <row r="122" spans="1:9" ht="30" x14ac:dyDescent="0.2">
      <c r="A122" s="9" t="s">
        <v>89</v>
      </c>
      <c r="B122" s="19">
        <f t="shared" ref="B122:G122" si="35">B120/B123</f>
        <v>1.809024484354816</v>
      </c>
      <c r="C122" s="19">
        <f t="shared" si="35"/>
        <v>1.7108910891089109</v>
      </c>
      <c r="D122" s="19">
        <f t="shared" si="35"/>
        <v>2.0111183780248529</v>
      </c>
      <c r="E122" s="19">
        <f t="shared" si="35"/>
        <v>7.9507227332457289</v>
      </c>
      <c r="F122" s="19">
        <f t="shared" si="35"/>
        <v>12.368852459016393</v>
      </c>
      <c r="G122" s="19">
        <f t="shared" si="35"/>
        <v>10.313810556760664</v>
      </c>
      <c r="H122" s="19"/>
    </row>
    <row r="123" spans="1:9" x14ac:dyDescent="0.2">
      <c r="A123" s="9" t="s">
        <v>90</v>
      </c>
      <c r="B123" s="15">
        <v>1549.806</v>
      </c>
      <c r="C123" s="15">
        <v>1515</v>
      </c>
      <c r="D123" s="15">
        <v>1529</v>
      </c>
      <c r="E123" s="15">
        <v>1522</v>
      </c>
      <c r="F123" s="10">
        <v>1464</v>
      </c>
      <c r="G123" s="10">
        <v>1383</v>
      </c>
      <c r="H123" s="10"/>
    </row>
    <row r="124" spans="1:9" ht="30" x14ac:dyDescent="0.2">
      <c r="A124" s="9" t="s">
        <v>91</v>
      </c>
      <c r="B124" s="19">
        <f t="shared" ref="B124:G124" si="36">B120/B125</f>
        <v>1.7741887920538451</v>
      </c>
      <c r="C124" s="19">
        <f t="shared" si="36"/>
        <v>1.6373973468098546</v>
      </c>
      <c r="D124" s="19">
        <f t="shared" si="36"/>
        <v>1.8141592920353982</v>
      </c>
      <c r="E124" s="19">
        <f t="shared" si="36"/>
        <v>7.3472981177899213</v>
      </c>
      <c r="F124" s="19">
        <f t="shared" si="36"/>
        <v>11.905325443786982</v>
      </c>
      <c r="G124" s="19">
        <f t="shared" si="36"/>
        <v>10.101983002832862</v>
      </c>
      <c r="H124" s="19"/>
    </row>
    <row r="125" spans="1:9" x14ac:dyDescent="0.2">
      <c r="A125" s="9" t="s">
        <v>92</v>
      </c>
      <c r="B125" s="15">
        <v>1580.2360000000001</v>
      </c>
      <c r="C125" s="15">
        <v>1583</v>
      </c>
      <c r="D125" s="15">
        <v>1695</v>
      </c>
      <c r="E125" s="15">
        <v>1647</v>
      </c>
      <c r="F125" s="10">
        <v>1521</v>
      </c>
      <c r="G125" s="10">
        <v>1412</v>
      </c>
      <c r="H125" s="10"/>
    </row>
    <row r="126" spans="1:9" x14ac:dyDescent="0.2">
      <c r="A126" s="9"/>
      <c r="G126" s="10"/>
      <c r="H126" s="10"/>
    </row>
    <row r="127" spans="1:9" x14ac:dyDescent="0.2">
      <c r="A127" s="9" t="s">
        <v>93</v>
      </c>
      <c r="B127" s="19">
        <v>0</v>
      </c>
      <c r="C127" s="19">
        <v>0</v>
      </c>
      <c r="D127" s="19">
        <v>0</v>
      </c>
      <c r="E127" s="19">
        <v>0</v>
      </c>
      <c r="F127" s="18">
        <v>1.29</v>
      </c>
      <c r="G127" s="18">
        <v>1.72</v>
      </c>
      <c r="H127" s="18"/>
    </row>
    <row r="129" spans="1:7" x14ac:dyDescent="0.2">
      <c r="A129" s="7" t="s">
        <v>94</v>
      </c>
    </row>
    <row r="130" spans="1:7" x14ac:dyDescent="0.2">
      <c r="A130" s="28" t="s">
        <v>80</v>
      </c>
      <c r="B130" s="11">
        <f>B108</f>
        <v>2124.41</v>
      </c>
      <c r="C130" s="11">
        <f t="shared" ref="C130:G130" si="37">C108</f>
        <v>2471</v>
      </c>
      <c r="D130" s="11">
        <f t="shared" si="37"/>
        <v>2859</v>
      </c>
      <c r="E130" s="11">
        <f t="shared" si="37"/>
        <v>3788</v>
      </c>
      <c r="F130" s="11">
        <f t="shared" si="37"/>
        <v>4006</v>
      </c>
      <c r="G130" s="11">
        <f t="shared" si="37"/>
        <v>4772</v>
      </c>
    </row>
    <row r="131" spans="1:7" x14ac:dyDescent="0.2">
      <c r="A131" t="s">
        <v>72</v>
      </c>
      <c r="B131" s="16">
        <v>72.186999999999998</v>
      </c>
      <c r="C131" s="16">
        <v>83</v>
      </c>
      <c r="D131" s="16">
        <v>103</v>
      </c>
      <c r="E131" s="16">
        <v>125</v>
      </c>
      <c r="F131" s="10">
        <v>161</v>
      </c>
      <c r="G131" s="10">
        <v>168</v>
      </c>
    </row>
    <row r="132" spans="1:7" x14ac:dyDescent="0.2">
      <c r="A132" t="s">
        <v>73</v>
      </c>
      <c r="B132" s="16">
        <v>230.04499999999999</v>
      </c>
      <c r="C132" s="16">
        <v>195</v>
      </c>
      <c r="D132" s="16">
        <v>242</v>
      </c>
      <c r="E132" s="16">
        <v>925</v>
      </c>
      <c r="F132" s="77">
        <v>937</v>
      </c>
      <c r="G132" s="77">
        <v>964</v>
      </c>
    </row>
    <row r="133" spans="1:7" x14ac:dyDescent="0.2">
      <c r="A133" s="8" t="s">
        <v>96</v>
      </c>
      <c r="B133" s="11">
        <f t="shared" ref="B133:G133" si="38">B130-B131-B132</f>
        <v>1822.1779999999999</v>
      </c>
      <c r="C133" s="11">
        <f t="shared" si="38"/>
        <v>2193</v>
      </c>
      <c r="D133" s="11">
        <f t="shared" si="38"/>
        <v>2514</v>
      </c>
      <c r="E133" s="11">
        <f t="shared" si="38"/>
        <v>2738</v>
      </c>
      <c r="F133" s="11">
        <f t="shared" si="38"/>
        <v>2908</v>
      </c>
      <c r="G133" s="11">
        <f t="shared" si="38"/>
        <v>3640</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82"/>
  <sheetViews>
    <sheetView zoomScale="80" zoomScaleNormal="80" zoomScalePageLayoutView="80" workbookViewId="0"/>
  </sheetViews>
  <sheetFormatPr baseColWidth="10" defaultColWidth="8.83203125" defaultRowHeight="15" x14ac:dyDescent="0.2"/>
  <cols>
    <col min="1" max="1" width="40.1640625" bestFit="1" customWidth="1"/>
    <col min="2" max="2" width="13" bestFit="1" customWidth="1"/>
    <col min="4" max="4" width="9.83203125" customWidth="1"/>
    <col min="5" max="5" width="9.83203125" bestFit="1" customWidth="1"/>
    <col min="7" max="7" width="10.5" bestFit="1" customWidth="1"/>
    <col min="8" max="9" width="11.5" bestFit="1" customWidth="1"/>
    <col min="10" max="10" width="12.6640625" bestFit="1" customWidth="1"/>
    <col min="11" max="11" width="14.5" bestFit="1" customWidth="1"/>
  </cols>
  <sheetData>
    <row r="1" spans="1:10" x14ac:dyDescent="0.2">
      <c r="A1" s="1" t="s">
        <v>0</v>
      </c>
      <c r="B1" t="s">
        <v>45</v>
      </c>
    </row>
    <row r="2" spans="1:10" x14ac:dyDescent="0.2">
      <c r="A2" s="1" t="s">
        <v>2</v>
      </c>
    </row>
    <row r="3" spans="1:10" x14ac:dyDescent="0.2">
      <c r="A3" s="1" t="s">
        <v>127</v>
      </c>
    </row>
    <row r="4" spans="1:10" x14ac:dyDescent="0.2">
      <c r="A4" s="1" t="s">
        <v>29</v>
      </c>
    </row>
    <row r="7" spans="1:10" x14ac:dyDescent="0.2">
      <c r="A7" s="43" t="s">
        <v>125</v>
      </c>
    </row>
    <row r="8" spans="1:10" x14ac:dyDescent="0.2">
      <c r="A8" s="6" t="s">
        <v>13</v>
      </c>
      <c r="B8">
        <v>2011</v>
      </c>
      <c r="C8">
        <v>2012</v>
      </c>
      <c r="D8">
        <v>2013</v>
      </c>
      <c r="E8">
        <v>2014</v>
      </c>
      <c r="F8" s="6">
        <v>2015</v>
      </c>
      <c r="G8" s="6" t="s">
        <v>184</v>
      </c>
      <c r="H8" s="6" t="s">
        <v>183</v>
      </c>
      <c r="I8" s="37" t="s">
        <v>103</v>
      </c>
      <c r="J8" s="40" t="s">
        <v>123</v>
      </c>
    </row>
    <row r="9" spans="1:10" x14ac:dyDescent="0.2">
      <c r="A9" s="43" t="s">
        <v>106</v>
      </c>
      <c r="B9" s="11">
        <v>0</v>
      </c>
      <c r="C9" s="11">
        <v>0</v>
      </c>
      <c r="D9" s="11">
        <v>0</v>
      </c>
      <c r="E9" s="16">
        <v>2127</v>
      </c>
      <c r="F9" s="10">
        <v>13864</v>
      </c>
      <c r="G9" s="10">
        <v>12068</v>
      </c>
      <c r="H9" s="10">
        <v>3017</v>
      </c>
      <c r="I9" s="38"/>
      <c r="J9" s="72"/>
    </row>
    <row r="10" spans="1:10" x14ac:dyDescent="0.2">
      <c r="A10" s="46" t="s">
        <v>122</v>
      </c>
      <c r="B10" s="11"/>
      <c r="C10" s="5"/>
      <c r="D10" s="5"/>
      <c r="E10" s="5"/>
      <c r="F10" s="5">
        <f>(F9-E9)/E9</f>
        <v>5.5181006111894684</v>
      </c>
      <c r="G10" s="5">
        <f>(G9-F9)/F9</f>
        <v>-0.12954414310444315</v>
      </c>
      <c r="I10" s="39">
        <f>AVERAGE(C10:G10)</f>
        <v>2.6942782340425127</v>
      </c>
      <c r="J10" s="42">
        <v>-0.02</v>
      </c>
    </row>
    <row r="11" spans="1:10" x14ac:dyDescent="0.2">
      <c r="A11" t="s">
        <v>107</v>
      </c>
      <c r="B11" s="11">
        <v>0</v>
      </c>
      <c r="C11" s="16">
        <v>0</v>
      </c>
      <c r="D11" s="15">
        <v>139.435</v>
      </c>
      <c r="E11" s="16">
        <v>10283</v>
      </c>
      <c r="F11" s="10">
        <v>5276</v>
      </c>
      <c r="G11" s="10">
        <v>5108</v>
      </c>
      <c r="H11" s="10">
        <v>1277</v>
      </c>
      <c r="I11" s="38"/>
      <c r="J11" s="40"/>
    </row>
    <row r="12" spans="1:10" x14ac:dyDescent="0.2">
      <c r="A12" s="46" t="s">
        <v>122</v>
      </c>
      <c r="B12" s="11"/>
      <c r="C12" s="5"/>
      <c r="D12" s="5"/>
      <c r="E12" s="5">
        <f>(E11-D11)/D11</f>
        <v>72.747624341090827</v>
      </c>
      <c r="F12" s="5">
        <f>(F11-E11)/E11</f>
        <v>-0.48692015948653117</v>
      </c>
      <c r="G12" s="5">
        <f>(G11-F11)/F11</f>
        <v>-3.1842304776345719E-2</v>
      </c>
      <c r="I12" s="39">
        <f>AVERAGE(C12:G12)</f>
        <v>24.076287292275982</v>
      </c>
      <c r="J12" s="42">
        <v>-0.02</v>
      </c>
    </row>
    <row r="13" spans="1:10" x14ac:dyDescent="0.2">
      <c r="A13" t="s">
        <v>108</v>
      </c>
      <c r="B13" s="16">
        <v>2875.1410000000001</v>
      </c>
      <c r="C13" s="16">
        <v>3181</v>
      </c>
      <c r="D13" s="15">
        <v>3135.7710000000002</v>
      </c>
      <c r="E13" s="16">
        <v>3340</v>
      </c>
      <c r="F13" s="10">
        <v>3459</v>
      </c>
      <c r="G13" s="10">
        <v>3592</v>
      </c>
      <c r="H13" s="10">
        <v>898</v>
      </c>
      <c r="I13" s="38">
        <f>AVERAGE(B13:F13)</f>
        <v>3198.1824000000001</v>
      </c>
      <c r="J13" s="40"/>
    </row>
    <row r="14" spans="1:10" x14ac:dyDescent="0.2">
      <c r="A14" s="46" t="s">
        <v>122</v>
      </c>
      <c r="B14" s="11"/>
      <c r="C14" s="5">
        <f>(C13-B13)/B13</f>
        <v>0.10638052185962354</v>
      </c>
      <c r="D14" s="5">
        <f>(D13-C13)/C13</f>
        <v>-1.4218484753222198E-2</v>
      </c>
      <c r="E14" s="5">
        <f>(E13-D13)/D13</f>
        <v>6.5128799264997289E-2</v>
      </c>
      <c r="F14" s="5">
        <f>(F13-E13)/E13</f>
        <v>3.5628742514970058E-2</v>
      </c>
      <c r="G14" s="5">
        <f>(G13-F13)/F13</f>
        <v>3.8450419196299511E-2</v>
      </c>
      <c r="I14" s="39">
        <f>AVERAGE(C14:G14)</f>
        <v>4.627399961653364E-2</v>
      </c>
      <c r="J14" s="42">
        <f>I14</f>
        <v>4.627399961653364E-2</v>
      </c>
    </row>
    <row r="15" spans="1:10" x14ac:dyDescent="0.2">
      <c r="A15" s="9" t="s">
        <v>109</v>
      </c>
      <c r="B15" s="16">
        <v>3224.518</v>
      </c>
      <c r="C15" s="16">
        <v>3574</v>
      </c>
      <c r="D15" s="15">
        <v>3648.4960000000001</v>
      </c>
      <c r="E15" s="16">
        <v>3470</v>
      </c>
      <c r="F15" s="10">
        <v>3134</v>
      </c>
      <c r="G15" s="10">
        <v>2700</v>
      </c>
      <c r="H15" s="10">
        <v>675</v>
      </c>
      <c r="I15" s="38">
        <f t="shared" ref="I15:I22" si="0">AVERAGE(B15:F15)</f>
        <v>3410.2028</v>
      </c>
      <c r="J15" s="40"/>
    </row>
    <row r="16" spans="1:10" x14ac:dyDescent="0.2">
      <c r="A16" s="46" t="s">
        <v>122</v>
      </c>
      <c r="B16" s="11"/>
      <c r="C16" s="5">
        <f>(C15-B15)/B15</f>
        <v>0.1083827102221169</v>
      </c>
      <c r="D16" s="5">
        <f>(D15-C15)/C15</f>
        <v>2.0843872411863484E-2</v>
      </c>
      <c r="E16" s="5">
        <f>(E15-D15)/D15</f>
        <v>-4.8923172726515279E-2</v>
      </c>
      <c r="F16" s="5">
        <f>(F15-E15)/E15</f>
        <v>-9.6829971181556201E-2</v>
      </c>
      <c r="G16" s="5">
        <f>(G15-F15)/F15</f>
        <v>-0.13848117421825143</v>
      </c>
      <c r="I16" s="39">
        <f t="shared" si="0"/>
        <v>-4.1316403185227765E-3</v>
      </c>
      <c r="J16" s="42">
        <f>I16</f>
        <v>-4.1316403185227765E-3</v>
      </c>
    </row>
    <row r="17" spans="1:10" x14ac:dyDescent="0.2">
      <c r="A17" s="9" t="s">
        <v>110</v>
      </c>
      <c r="B17" s="11">
        <v>0</v>
      </c>
      <c r="C17" s="16">
        <v>58</v>
      </c>
      <c r="D17" s="15">
        <v>539.25599999999997</v>
      </c>
      <c r="E17" s="16">
        <v>1197</v>
      </c>
      <c r="F17" s="10">
        <v>1825</v>
      </c>
      <c r="G17" s="10">
        <v>1908</v>
      </c>
      <c r="H17" s="10">
        <v>477</v>
      </c>
      <c r="I17" s="38">
        <f t="shared" si="0"/>
        <v>723.85119999999995</v>
      </c>
      <c r="J17" s="40"/>
    </row>
    <row r="18" spans="1:10" x14ac:dyDescent="0.2">
      <c r="A18" s="46" t="s">
        <v>122</v>
      </c>
      <c r="B18" s="11"/>
      <c r="C18" s="5"/>
      <c r="D18" s="5">
        <f>(D17-C17)/C17</f>
        <v>8.2975172413793103</v>
      </c>
      <c r="E18" s="5">
        <f>(E17-D17)/D17</f>
        <v>1.2197249543815925</v>
      </c>
      <c r="F18" s="5">
        <f>(F17-E17)/E17</f>
        <v>0.52464494569757725</v>
      </c>
      <c r="G18" s="5">
        <f>(G17-F17)/F17</f>
        <v>4.547945205479452E-2</v>
      </c>
      <c r="I18" s="39">
        <f t="shared" si="0"/>
        <v>3.3472957138194932</v>
      </c>
      <c r="J18" s="42">
        <v>0.1</v>
      </c>
    </row>
    <row r="19" spans="1:10" x14ac:dyDescent="0.2">
      <c r="A19" s="9" t="s">
        <v>111</v>
      </c>
      <c r="B19" s="16">
        <v>38.747</v>
      </c>
      <c r="C19" s="16">
        <v>342</v>
      </c>
      <c r="D19" s="15">
        <v>809.452</v>
      </c>
      <c r="E19" s="16">
        <v>1228</v>
      </c>
      <c r="F19" s="10">
        <v>1427</v>
      </c>
      <c r="G19" s="10">
        <v>1524</v>
      </c>
      <c r="H19" s="10">
        <v>381</v>
      </c>
      <c r="I19" s="38">
        <f t="shared" si="0"/>
        <v>769.03980000000001</v>
      </c>
      <c r="J19" s="40"/>
    </row>
    <row r="20" spans="1:10" x14ac:dyDescent="0.2">
      <c r="A20" s="46" t="s">
        <v>122</v>
      </c>
      <c r="B20" s="11"/>
      <c r="C20" s="5">
        <f>(C19-B19)/B19</f>
        <v>7.8264897927581485</v>
      </c>
      <c r="D20" s="5">
        <f>(D19-C19)/C19</f>
        <v>1.3668187134502925</v>
      </c>
      <c r="E20" s="5">
        <f>(E19-D19)/D19</f>
        <v>0.51707575001358941</v>
      </c>
      <c r="F20" s="5">
        <f>(F19-E19)/E19</f>
        <v>0.16205211726384364</v>
      </c>
      <c r="G20" s="5">
        <f>(G19-F19)/F19</f>
        <v>6.7974772249474416E-2</v>
      </c>
      <c r="I20" s="39">
        <f t="shared" si="0"/>
        <v>2.4681090933714684</v>
      </c>
      <c r="J20" s="42">
        <v>0.08</v>
      </c>
    </row>
    <row r="21" spans="1:10" x14ac:dyDescent="0.2">
      <c r="A21" s="9" t="s">
        <v>112</v>
      </c>
      <c r="B21" s="16">
        <v>737.86699999999996</v>
      </c>
      <c r="C21" s="16">
        <v>849</v>
      </c>
      <c r="D21" s="15">
        <v>958.96900000000005</v>
      </c>
      <c r="E21" s="16">
        <v>1058</v>
      </c>
      <c r="F21" s="10">
        <v>1108</v>
      </c>
      <c r="G21" s="10">
        <v>1088</v>
      </c>
      <c r="H21" s="10">
        <v>272</v>
      </c>
      <c r="I21" s="38">
        <f t="shared" si="0"/>
        <v>942.36720000000003</v>
      </c>
      <c r="J21" s="40"/>
    </row>
    <row r="22" spans="1:10" x14ac:dyDescent="0.2">
      <c r="A22" s="46" t="s">
        <v>122</v>
      </c>
      <c r="B22" s="16"/>
      <c r="C22" s="5">
        <f>(C21-B21)/B21</f>
        <v>0.15061386401614388</v>
      </c>
      <c r="D22" s="5">
        <f>(D21-C21)/C21</f>
        <v>0.12952767962308603</v>
      </c>
      <c r="E22" s="5">
        <f>(E21-D21)/D21</f>
        <v>0.10326819740784107</v>
      </c>
      <c r="F22" s="5">
        <f>(F21-E21)/E21</f>
        <v>4.725897920604915E-2</v>
      </c>
      <c r="G22" s="5">
        <f>(G21-F21)/F21</f>
        <v>-1.8050541516245487E-2</v>
      </c>
      <c r="I22" s="39">
        <f t="shared" si="0"/>
        <v>0.10766718006328005</v>
      </c>
      <c r="J22" s="42">
        <f>I22</f>
        <v>0.10766718006328005</v>
      </c>
    </row>
    <row r="23" spans="1:10" x14ac:dyDescent="0.2">
      <c r="A23" s="78" t="s">
        <v>186</v>
      </c>
      <c r="B23" s="16">
        <v>0</v>
      </c>
      <c r="C23" s="16">
        <v>0</v>
      </c>
      <c r="D23" s="16">
        <v>0</v>
      </c>
      <c r="E23" s="16">
        <v>0</v>
      </c>
      <c r="F23" s="10">
        <v>45</v>
      </c>
      <c r="G23" s="10">
        <v>632</v>
      </c>
      <c r="H23" s="10">
        <v>158</v>
      </c>
      <c r="I23" s="38">
        <f>AVERAGE(F23:H23)</f>
        <v>278.33333333333331</v>
      </c>
      <c r="J23" s="42"/>
    </row>
    <row r="24" spans="1:10" x14ac:dyDescent="0.2">
      <c r="A24" s="46" t="s">
        <v>122</v>
      </c>
      <c r="B24" s="79" t="s">
        <v>187</v>
      </c>
      <c r="C24" s="79" t="s">
        <v>187</v>
      </c>
      <c r="D24" s="79" t="s">
        <v>187</v>
      </c>
      <c r="E24" s="79" t="s">
        <v>187</v>
      </c>
      <c r="F24" s="79" t="s">
        <v>187</v>
      </c>
      <c r="G24" s="5">
        <f>(G23-F23)/F23</f>
        <v>13.044444444444444</v>
      </c>
      <c r="I24" s="39" t="e">
        <f t="shared" ref="I24:I42" si="1">AVERAGE(B24:F24)</f>
        <v>#DIV/0!</v>
      </c>
      <c r="J24" s="42">
        <v>0.05</v>
      </c>
    </row>
    <row r="25" spans="1:10" x14ac:dyDescent="0.2">
      <c r="A25" s="9" t="s">
        <v>120</v>
      </c>
      <c r="B25" s="16">
        <v>144.679</v>
      </c>
      <c r="C25" s="16">
        <v>108.315</v>
      </c>
      <c r="D25" s="15">
        <v>81.094999999999999</v>
      </c>
      <c r="E25" s="16">
        <v>0</v>
      </c>
      <c r="F25" s="10">
        <v>0</v>
      </c>
      <c r="I25" s="38">
        <f t="shared" si="1"/>
        <v>66.817800000000005</v>
      </c>
      <c r="J25" s="40"/>
    </row>
    <row r="26" spans="1:10" x14ac:dyDescent="0.2">
      <c r="A26" s="46" t="s">
        <v>122</v>
      </c>
      <c r="B26" s="11"/>
      <c r="C26" s="5">
        <f>(C25-B25)/B25</f>
        <v>-0.25134262747185149</v>
      </c>
      <c r="D26" s="5">
        <f>(D25-C25)/C25</f>
        <v>-0.25130406684208095</v>
      </c>
      <c r="E26" s="5">
        <f>(E25-D25)/D25</f>
        <v>-1</v>
      </c>
      <c r="F26" s="5"/>
      <c r="I26" s="39">
        <f t="shared" si="1"/>
        <v>-0.5008822314379775</v>
      </c>
      <c r="J26" s="73">
        <v>0</v>
      </c>
    </row>
    <row r="27" spans="1:10" x14ac:dyDescent="0.2">
      <c r="A27" t="s">
        <v>121</v>
      </c>
      <c r="B27" s="16">
        <v>28.763999999999999</v>
      </c>
      <c r="C27" s="16">
        <v>29.449000000000002</v>
      </c>
      <c r="D27" s="15">
        <v>27.405000000000001</v>
      </c>
      <c r="E27" s="16">
        <v>0</v>
      </c>
      <c r="F27" s="16">
        <v>0</v>
      </c>
      <c r="I27" s="38">
        <f t="shared" si="1"/>
        <v>17.1236</v>
      </c>
      <c r="J27" s="40"/>
    </row>
    <row r="28" spans="1:10" x14ac:dyDescent="0.2">
      <c r="A28" s="46" t="s">
        <v>122</v>
      </c>
      <c r="B28" s="11"/>
      <c r="C28" s="5">
        <f>(C27-B27)/B27</f>
        <v>2.3814490335141228E-2</v>
      </c>
      <c r="D28" s="5">
        <f>(D27-C27)/C27</f>
        <v>-6.9408129308295707E-2</v>
      </c>
      <c r="E28" s="5">
        <f>(E27-D27)/D27</f>
        <v>-1</v>
      </c>
      <c r="F28" s="5"/>
      <c r="I28" s="39">
        <f t="shared" si="1"/>
        <v>-0.34853121299105144</v>
      </c>
      <c r="J28" s="73">
        <v>0</v>
      </c>
    </row>
    <row r="29" spans="1:10" x14ac:dyDescent="0.2">
      <c r="A29" s="9" t="s">
        <v>113</v>
      </c>
      <c r="B29" s="11">
        <v>0</v>
      </c>
      <c r="C29" s="16">
        <v>0</v>
      </c>
      <c r="D29" s="16">
        <v>0</v>
      </c>
      <c r="E29" s="16">
        <v>88</v>
      </c>
      <c r="F29" s="10">
        <v>69</v>
      </c>
      <c r="G29" s="10">
        <v>112</v>
      </c>
      <c r="H29" s="10">
        <v>28</v>
      </c>
      <c r="I29" s="38">
        <f t="shared" si="1"/>
        <v>31.4</v>
      </c>
      <c r="J29" s="40"/>
    </row>
    <row r="30" spans="1:10" x14ac:dyDescent="0.2">
      <c r="A30" s="46" t="s">
        <v>122</v>
      </c>
      <c r="B30" s="11"/>
      <c r="C30" s="5"/>
      <c r="D30" s="5"/>
      <c r="E30" s="5"/>
      <c r="F30" s="5">
        <f>(F29-E29)/E29</f>
        <v>-0.21590909090909091</v>
      </c>
      <c r="G30" s="5">
        <f>(G29-F29)/F29</f>
        <v>0.62318840579710144</v>
      </c>
      <c r="I30" s="39">
        <f t="shared" si="1"/>
        <v>-0.21590909090909091</v>
      </c>
      <c r="J30" s="73">
        <v>0</v>
      </c>
    </row>
    <row r="31" spans="1:10" x14ac:dyDescent="0.2">
      <c r="A31" s="9" t="s">
        <v>114</v>
      </c>
      <c r="B31" s="16">
        <v>293.42599999999999</v>
      </c>
      <c r="C31" s="16">
        <v>410</v>
      </c>
      <c r="D31" s="15">
        <v>519.96600000000001</v>
      </c>
      <c r="E31" s="16">
        <v>595</v>
      </c>
      <c r="F31" s="10">
        <v>700</v>
      </c>
      <c r="G31" s="10">
        <v>700</v>
      </c>
      <c r="H31" s="10">
        <v>175</v>
      </c>
      <c r="I31" s="38">
        <f t="shared" si="1"/>
        <v>503.67839999999995</v>
      </c>
      <c r="J31" s="40"/>
    </row>
    <row r="32" spans="1:10" x14ac:dyDescent="0.2">
      <c r="A32" s="46" t="s">
        <v>122</v>
      </c>
      <c r="B32" s="11"/>
      <c r="C32" s="5">
        <f>(C31-B31)/B31</f>
        <v>0.39728585742231437</v>
      </c>
      <c r="D32" s="5">
        <f>(D31-C31)/C31</f>
        <v>0.26820975609756098</v>
      </c>
      <c r="E32" s="5">
        <f>(E31-D31)/D31</f>
        <v>0.14430558921160228</v>
      </c>
      <c r="F32" s="5">
        <f>(F31-E31)/E31</f>
        <v>0.17647058823529413</v>
      </c>
      <c r="G32" s="5">
        <f>(G31-F31)/F31</f>
        <v>0</v>
      </c>
      <c r="I32" s="39">
        <f t="shared" si="1"/>
        <v>0.24656794774169294</v>
      </c>
      <c r="J32" s="42">
        <f>I32</f>
        <v>0.24656794774169294</v>
      </c>
    </row>
    <row r="33" spans="1:11 16384:16384" x14ac:dyDescent="0.2">
      <c r="A33" s="9" t="s">
        <v>115</v>
      </c>
      <c r="B33" s="16">
        <v>320.00400000000002</v>
      </c>
      <c r="C33" s="16">
        <v>373</v>
      </c>
      <c r="D33" s="15">
        <v>448.62400000000002</v>
      </c>
      <c r="E33" s="16">
        <v>510</v>
      </c>
      <c r="F33" s="10">
        <v>588</v>
      </c>
      <c r="G33" s="10">
        <v>576</v>
      </c>
      <c r="H33" s="10">
        <v>144</v>
      </c>
      <c r="I33" s="38">
        <f t="shared" si="1"/>
        <v>447.92560000000003</v>
      </c>
      <c r="J33" s="40"/>
    </row>
    <row r="34" spans="1:11 16384:16384" x14ac:dyDescent="0.2">
      <c r="A34" s="46" t="s">
        <v>122</v>
      </c>
      <c r="B34" s="11"/>
      <c r="C34" s="5">
        <f>(C33-B33)/B33</f>
        <v>0.16561042986962657</v>
      </c>
      <c r="D34" s="5">
        <f>(D33-C33)/C33</f>
        <v>0.20274530831099202</v>
      </c>
      <c r="E34" s="5">
        <f>(E33-D33)/D33</f>
        <v>0.13680944398872993</v>
      </c>
      <c r="F34" s="5">
        <f>(F33-E33)/E33</f>
        <v>0.15294117647058825</v>
      </c>
      <c r="G34" s="5">
        <f>(G33-F33)/F33</f>
        <v>-2.0408163265306121E-2</v>
      </c>
      <c r="I34" s="39">
        <f t="shared" si="1"/>
        <v>0.16452658965998421</v>
      </c>
      <c r="J34" s="42">
        <f>I34</f>
        <v>0.16452658965998421</v>
      </c>
    </row>
    <row r="35" spans="1:11 16384:16384" x14ac:dyDescent="0.2">
      <c r="A35" s="9" t="s">
        <v>116</v>
      </c>
      <c r="B35" s="16">
        <v>330.15600000000001</v>
      </c>
      <c r="C35" s="16">
        <v>346</v>
      </c>
      <c r="D35" s="15">
        <v>351.827</v>
      </c>
      <c r="E35" s="16">
        <v>388</v>
      </c>
      <c r="F35" s="10">
        <v>350</v>
      </c>
      <c r="G35" s="10">
        <v>344</v>
      </c>
      <c r="H35" s="10">
        <v>86</v>
      </c>
      <c r="I35" s="38">
        <f t="shared" si="1"/>
        <v>353.19659999999999</v>
      </c>
      <c r="J35" s="40"/>
    </row>
    <row r="36" spans="1:11 16384:16384" x14ac:dyDescent="0.2">
      <c r="A36" s="46" t="s">
        <v>122</v>
      </c>
      <c r="B36" s="11"/>
      <c r="C36" s="5">
        <f>(C35-B35)/B35</f>
        <v>4.7989435297253399E-2</v>
      </c>
      <c r="D36" s="5">
        <f>(D35-C35)/C35</f>
        <v>1.684104046242774E-2</v>
      </c>
      <c r="E36" s="5">
        <f>(E35-D35)/D35</f>
        <v>0.10281473565132865</v>
      </c>
      <c r="F36" s="5">
        <f>(F35-E35)/E35</f>
        <v>-9.7938144329896906E-2</v>
      </c>
      <c r="G36" s="5">
        <f>(G35-F35)/F35</f>
        <v>-1.7142857142857144E-2</v>
      </c>
      <c r="I36" s="39">
        <f t="shared" si="1"/>
        <v>1.7426766770278223E-2</v>
      </c>
      <c r="J36" s="42">
        <f>I36</f>
        <v>1.7426766770278223E-2</v>
      </c>
    </row>
    <row r="37" spans="1:11 16384:16384" x14ac:dyDescent="0.2">
      <c r="A37" s="9" t="s">
        <v>117</v>
      </c>
      <c r="B37" s="11">
        <v>0</v>
      </c>
      <c r="C37" s="11">
        <v>0</v>
      </c>
      <c r="D37" s="16">
        <v>0</v>
      </c>
      <c r="E37" s="16">
        <v>23</v>
      </c>
      <c r="F37" s="10">
        <v>132</v>
      </c>
      <c r="G37" s="10">
        <v>196</v>
      </c>
      <c r="H37" s="10">
        <v>49</v>
      </c>
      <c r="I37" s="38">
        <f t="shared" si="1"/>
        <v>31</v>
      </c>
      <c r="J37" s="40"/>
    </row>
    <row r="38" spans="1:11 16384:16384" x14ac:dyDescent="0.2">
      <c r="A38" s="46" t="s">
        <v>122</v>
      </c>
      <c r="B38" s="11"/>
      <c r="C38" s="11"/>
      <c r="D38" s="11"/>
      <c r="E38" s="5"/>
      <c r="F38" s="5">
        <f>(F37-E37)/E37</f>
        <v>4.7391304347826084</v>
      </c>
      <c r="G38" s="5">
        <f>(G37-F37)/F37</f>
        <v>0.48484848484848486</v>
      </c>
      <c r="I38" s="39">
        <f t="shared" si="1"/>
        <v>4.7391304347826084</v>
      </c>
      <c r="J38" s="42">
        <v>0.1</v>
      </c>
    </row>
    <row r="39" spans="1:11 16384:16384" x14ac:dyDescent="0.2">
      <c r="A39" s="9" t="s">
        <v>118</v>
      </c>
      <c r="B39" s="16">
        <v>109.057</v>
      </c>
      <c r="C39" s="16">
        <v>127</v>
      </c>
      <c r="D39" s="13">
        <v>143.399</v>
      </c>
      <c r="E39" s="16">
        <v>167</v>
      </c>
      <c r="F39" s="76">
        <v>174</v>
      </c>
      <c r="G39" s="76">
        <v>176</v>
      </c>
      <c r="H39" s="76">
        <v>44</v>
      </c>
      <c r="I39" s="38">
        <f t="shared" si="1"/>
        <v>144.09120000000001</v>
      </c>
      <c r="J39" s="40"/>
    </row>
    <row r="40" spans="1:11 16384:16384" x14ac:dyDescent="0.2">
      <c r="A40" s="46" t="s">
        <v>122</v>
      </c>
      <c r="C40" s="5">
        <f>(C39-B39)/B39</f>
        <v>0.16452864098590642</v>
      </c>
      <c r="D40" s="5">
        <f>(D39-C39)/C39</f>
        <v>0.1291259842519685</v>
      </c>
      <c r="E40" s="5">
        <f>(E39-D39)/D39</f>
        <v>0.16458273767599493</v>
      </c>
      <c r="F40" s="5">
        <f>(F39-E39)/E39</f>
        <v>4.1916167664670656E-2</v>
      </c>
      <c r="G40" s="5">
        <f>(G39-F39)/F39</f>
        <v>1.1494252873563218E-2</v>
      </c>
      <c r="I40" s="39">
        <f t="shared" si="1"/>
        <v>0.12503838264463513</v>
      </c>
      <c r="J40" s="42">
        <f>I40</f>
        <v>0.12503838264463513</v>
      </c>
    </row>
    <row r="41" spans="1:11 16384:16384" x14ac:dyDescent="0.2">
      <c r="A41" t="s">
        <v>119</v>
      </c>
      <c r="B41" s="44">
        <v>283.02600000000001</v>
      </c>
      <c r="C41" s="44">
        <v>304</v>
      </c>
      <c r="D41" s="44">
        <v>398</v>
      </c>
      <c r="E41" s="44">
        <v>416</v>
      </c>
      <c r="F41" s="45">
        <v>488</v>
      </c>
      <c r="G41" s="77">
        <v>452</v>
      </c>
      <c r="H41" s="77">
        <v>113</v>
      </c>
      <c r="I41" s="38">
        <f t="shared" si="1"/>
        <v>377.80520000000001</v>
      </c>
      <c r="J41" s="40"/>
    </row>
    <row r="42" spans="1:11 16384:16384" x14ac:dyDescent="0.2">
      <c r="A42" s="46" t="s">
        <v>122</v>
      </c>
      <c r="C42" s="5">
        <f>(C41-B41)/B41</f>
        <v>7.4106265855433742E-2</v>
      </c>
      <c r="D42" s="5">
        <f>(D41-C41)/C41</f>
        <v>0.30921052631578949</v>
      </c>
      <c r="E42" s="5">
        <f>(E41-D41)/D41</f>
        <v>4.5226130653266333E-2</v>
      </c>
      <c r="F42" s="5">
        <f>(F41-E41)/E41</f>
        <v>0.17307692307692307</v>
      </c>
      <c r="G42" s="5">
        <f>(G41-F41)/F41</f>
        <v>-7.3770491803278687E-2</v>
      </c>
      <c r="I42" s="39">
        <f t="shared" si="1"/>
        <v>0.15040496147535315</v>
      </c>
      <c r="J42" s="42">
        <f>I42</f>
        <v>0.15040496147535315</v>
      </c>
    </row>
    <row r="43" spans="1:11 16384:16384" x14ac:dyDescent="0.2">
      <c r="A43" t="s">
        <v>124</v>
      </c>
      <c r="B43" s="11">
        <f>SUM(B41,B39,B37,B35,B33,B31,B29,B27,B25,B21,B19,B17,B15,B13,B11,B9)</f>
        <v>8385.3850000000002</v>
      </c>
      <c r="C43" s="11">
        <f>SUM(C41,C39,C37,C35,C33,C31,C29,C27,C25,C21,C19,C17,C15,C13,C11,C9)</f>
        <v>9701.7639999999992</v>
      </c>
      <c r="D43" s="11">
        <f>SUM(D41,D39,D37,D35,D33,D31,D29,D27,D25,D21,D19,D17,D15,D13,D11,D9)</f>
        <v>11201.695</v>
      </c>
      <c r="E43" s="11">
        <f>SUM(E41,E39,E37,E35,E33,E31,E29,E27,E25,E21,E19,E17,E15,E13,E11,E9)</f>
        <v>24890</v>
      </c>
      <c r="F43" s="11">
        <f>SUM(F41,F39,F37,F35,F33,F31,F29,F27,F25,F21,F19,F17,F15,F13,F11,F9,F23)</f>
        <v>32639</v>
      </c>
      <c r="G43" s="11">
        <f>SUM(G41,G39,G37,G35,G33,G31,G29,G27,G25,G21,G19,G17,G15,G13,G11,G9,G23)</f>
        <v>31176</v>
      </c>
      <c r="I43" s="37"/>
      <c r="J43" s="40"/>
      <c r="XFD43" s="11"/>
    </row>
    <row r="46" spans="1:11 16384:16384" x14ac:dyDescent="0.2">
      <c r="A46" t="s">
        <v>105</v>
      </c>
    </row>
    <row r="47" spans="1:11 16384:16384" x14ac:dyDescent="0.2">
      <c r="A47" s="6" t="s">
        <v>13</v>
      </c>
      <c r="B47">
        <v>2016</v>
      </c>
      <c r="C47">
        <v>2017</v>
      </c>
      <c r="D47">
        <v>2018</v>
      </c>
      <c r="E47">
        <v>2019</v>
      </c>
      <c r="F47">
        <v>2020</v>
      </c>
      <c r="G47">
        <v>2021</v>
      </c>
      <c r="H47">
        <v>2022</v>
      </c>
      <c r="I47">
        <v>2023</v>
      </c>
      <c r="J47">
        <v>2024</v>
      </c>
      <c r="K47">
        <v>2025</v>
      </c>
    </row>
    <row r="48" spans="1:11 16384:16384" x14ac:dyDescent="0.2">
      <c r="A48" s="43" t="s">
        <v>106</v>
      </c>
      <c r="B48" s="11">
        <f>G9</f>
        <v>12068</v>
      </c>
      <c r="C48" s="11">
        <f>0.95*B48*(1+C49)</f>
        <v>11235.308000000001</v>
      </c>
      <c r="D48" s="11">
        <f>C48*(1+D49)</f>
        <v>11010.601840000001</v>
      </c>
      <c r="E48" s="11">
        <f t="shared" ref="E48:K48" si="2">D48*(1+E49)</f>
        <v>10790.389803200002</v>
      </c>
      <c r="F48" s="11">
        <f t="shared" si="2"/>
        <v>10574.582007136001</v>
      </c>
      <c r="G48" s="11">
        <f t="shared" si="2"/>
        <v>10363.090366993281</v>
      </c>
      <c r="H48" s="11">
        <f t="shared" si="2"/>
        <v>10155.828559653415</v>
      </c>
      <c r="I48" s="11">
        <f t="shared" si="2"/>
        <v>9952.7119884603471</v>
      </c>
      <c r="J48" s="11">
        <f t="shared" si="2"/>
        <v>9753.6577486911392</v>
      </c>
      <c r="K48" s="11">
        <f t="shared" si="2"/>
        <v>9558.5845937173162</v>
      </c>
    </row>
    <row r="49" spans="1:12" x14ac:dyDescent="0.2">
      <c r="A49" s="46" t="s">
        <v>122</v>
      </c>
      <c r="B49" s="5"/>
      <c r="C49" s="5">
        <f>J10</f>
        <v>-0.02</v>
      </c>
      <c r="D49" s="5">
        <f t="shared" ref="D49:K77" si="3">C49</f>
        <v>-0.02</v>
      </c>
      <c r="E49" s="5">
        <f t="shared" si="3"/>
        <v>-0.02</v>
      </c>
      <c r="F49" s="5">
        <f t="shared" si="3"/>
        <v>-0.02</v>
      </c>
      <c r="G49" s="5">
        <f t="shared" si="3"/>
        <v>-0.02</v>
      </c>
      <c r="H49" s="5">
        <f t="shared" si="3"/>
        <v>-0.02</v>
      </c>
      <c r="I49" s="5">
        <f t="shared" si="3"/>
        <v>-0.02</v>
      </c>
      <c r="J49" s="5">
        <f t="shared" si="3"/>
        <v>-0.02</v>
      </c>
      <c r="K49" s="5">
        <f t="shared" si="3"/>
        <v>-0.02</v>
      </c>
    </row>
    <row r="50" spans="1:12" x14ac:dyDescent="0.2">
      <c r="A50" t="s">
        <v>107</v>
      </c>
      <c r="B50" s="11">
        <f>G11</f>
        <v>5108</v>
      </c>
      <c r="C50" s="11">
        <f>0.95*B50*(1+C51)</f>
        <v>4755.5479999999998</v>
      </c>
      <c r="D50" s="11">
        <f t="shared" ref="D50:J50" si="4">C50*(1+D51)</f>
        <v>4660.4370399999998</v>
      </c>
      <c r="E50" s="11">
        <f t="shared" si="4"/>
        <v>4567.2282992</v>
      </c>
      <c r="F50" s="11">
        <f t="shared" si="4"/>
        <v>4475.8837332160001</v>
      </c>
      <c r="G50" s="11">
        <f t="shared" si="4"/>
        <v>4386.36605855168</v>
      </c>
      <c r="H50" s="11">
        <f t="shared" si="4"/>
        <v>4298.6387373806465</v>
      </c>
      <c r="I50" s="11">
        <f t="shared" si="4"/>
        <v>4212.6659626330338</v>
      </c>
      <c r="J50" s="11">
        <f t="shared" si="4"/>
        <v>4128.4126433803731</v>
      </c>
      <c r="K50" s="11">
        <f>J50*(1+K51)</f>
        <v>4045.8443905127656</v>
      </c>
    </row>
    <row r="51" spans="1:12" x14ac:dyDescent="0.2">
      <c r="A51" s="46" t="s">
        <v>122</v>
      </c>
      <c r="B51" s="5"/>
      <c r="C51" s="5">
        <f>J12</f>
        <v>-0.02</v>
      </c>
      <c r="D51" s="5">
        <f t="shared" si="3"/>
        <v>-0.02</v>
      </c>
      <c r="E51" s="5">
        <f t="shared" si="3"/>
        <v>-0.02</v>
      </c>
      <c r="F51" s="5">
        <f t="shared" si="3"/>
        <v>-0.02</v>
      </c>
      <c r="G51" s="5">
        <f t="shared" si="3"/>
        <v>-0.02</v>
      </c>
      <c r="H51" s="5">
        <f t="shared" si="3"/>
        <v>-0.02</v>
      </c>
      <c r="I51" s="5">
        <f t="shared" si="3"/>
        <v>-0.02</v>
      </c>
      <c r="J51" s="5">
        <f t="shared" si="3"/>
        <v>-0.02</v>
      </c>
      <c r="K51" s="5">
        <f t="shared" si="3"/>
        <v>-0.02</v>
      </c>
    </row>
    <row r="52" spans="1:12" x14ac:dyDescent="0.2">
      <c r="A52" t="s">
        <v>108</v>
      </c>
      <c r="B52" s="11">
        <f>G13</f>
        <v>3592</v>
      </c>
      <c r="C52" s="11">
        <f>B52*(1+C53)</f>
        <v>3758.2162066225887</v>
      </c>
      <c r="D52" s="11">
        <f>C52*(1+D53)</f>
        <v>3932.1239019266927</v>
      </c>
      <c r="E52" s="11">
        <f>D52*(1+E53)</f>
        <v>4114.0790018566113</v>
      </c>
      <c r="F52" s="11">
        <f>E52*(1+F53)</f>
        <v>4304.4538920109126</v>
      </c>
      <c r="G52" s="71">
        <v>0</v>
      </c>
      <c r="H52" s="11">
        <f>G52*(1+H53)</f>
        <v>0</v>
      </c>
      <c r="I52" s="11">
        <f>H52*(1+I53)</f>
        <v>0</v>
      </c>
      <c r="J52" s="11">
        <f>I52*(1+J53)</f>
        <v>0</v>
      </c>
      <c r="K52" s="11">
        <f>J52*(1+K53)</f>
        <v>0</v>
      </c>
    </row>
    <row r="53" spans="1:12" x14ac:dyDescent="0.2">
      <c r="A53" s="46" t="s">
        <v>122</v>
      </c>
      <c r="B53" s="5"/>
      <c r="C53" s="5">
        <f>J14</f>
        <v>4.627399961653364E-2</v>
      </c>
      <c r="D53" s="5">
        <f t="shared" si="3"/>
        <v>4.627399961653364E-2</v>
      </c>
      <c r="E53" s="5">
        <f t="shared" si="3"/>
        <v>4.627399961653364E-2</v>
      </c>
      <c r="F53" s="5">
        <f t="shared" si="3"/>
        <v>4.627399961653364E-2</v>
      </c>
      <c r="G53" s="5">
        <f t="shared" si="3"/>
        <v>4.627399961653364E-2</v>
      </c>
      <c r="H53" s="5">
        <f t="shared" si="3"/>
        <v>4.627399961653364E-2</v>
      </c>
      <c r="I53" s="5">
        <f t="shared" si="3"/>
        <v>4.627399961653364E-2</v>
      </c>
      <c r="J53" s="5">
        <f t="shared" si="3"/>
        <v>4.627399961653364E-2</v>
      </c>
      <c r="K53" s="5">
        <f t="shared" si="3"/>
        <v>4.627399961653364E-2</v>
      </c>
    </row>
    <row r="54" spans="1:12" x14ac:dyDescent="0.2">
      <c r="A54" s="9" t="s">
        <v>109</v>
      </c>
      <c r="B54" s="11">
        <f>G15</f>
        <v>2700</v>
      </c>
      <c r="C54" s="11">
        <f>B54*(1+C55)</f>
        <v>2688.8445711399886</v>
      </c>
      <c r="D54" s="11">
        <f>C54*(1+D55)</f>
        <v>2677.7352324996255</v>
      </c>
      <c r="E54" s="11">
        <f>D54*(1+E55)</f>
        <v>2666.6717936507011</v>
      </c>
      <c r="F54" s="11">
        <f>E54*(1+F55)</f>
        <v>2655.6540649517865</v>
      </c>
      <c r="G54" s="71">
        <v>0</v>
      </c>
      <c r="H54" s="11">
        <f>G54*(1+H55)</f>
        <v>0</v>
      </c>
      <c r="I54" s="11">
        <f>H54*(1+I55)</f>
        <v>0</v>
      </c>
      <c r="J54" s="11">
        <f>I54*(1+J55)</f>
        <v>0</v>
      </c>
      <c r="K54" s="11">
        <f>J54*(1+K55)</f>
        <v>0</v>
      </c>
    </row>
    <row r="55" spans="1:12" x14ac:dyDescent="0.2">
      <c r="A55" s="46" t="s">
        <v>122</v>
      </c>
      <c r="B55" s="5"/>
      <c r="C55" s="5">
        <f>J16</f>
        <v>-4.1316403185227765E-3</v>
      </c>
      <c r="D55" s="5">
        <f t="shared" si="3"/>
        <v>-4.1316403185227765E-3</v>
      </c>
      <c r="E55" s="5">
        <f t="shared" si="3"/>
        <v>-4.1316403185227765E-3</v>
      </c>
      <c r="F55" s="5">
        <f t="shared" si="3"/>
        <v>-4.1316403185227765E-3</v>
      </c>
      <c r="G55" s="5">
        <f t="shared" si="3"/>
        <v>-4.1316403185227765E-3</v>
      </c>
      <c r="H55" s="5">
        <f t="shared" si="3"/>
        <v>-4.1316403185227765E-3</v>
      </c>
      <c r="I55" s="5">
        <f t="shared" si="3"/>
        <v>-4.1316403185227765E-3</v>
      </c>
      <c r="J55" s="5">
        <f t="shared" si="3"/>
        <v>-4.1316403185227765E-3</v>
      </c>
      <c r="K55" s="5">
        <f t="shared" si="3"/>
        <v>-4.1316403185227765E-3</v>
      </c>
    </row>
    <row r="56" spans="1:12" x14ac:dyDescent="0.2">
      <c r="A56" s="9" t="s">
        <v>110</v>
      </c>
      <c r="B56" s="11">
        <f>G17</f>
        <v>1908</v>
      </c>
      <c r="C56" s="11">
        <f t="shared" ref="C56:K56" si="5">B56*(1+C57)</f>
        <v>2098.8000000000002</v>
      </c>
      <c r="D56" s="11">
        <f t="shared" si="5"/>
        <v>2308.6800000000003</v>
      </c>
      <c r="E56" s="11">
        <f t="shared" si="5"/>
        <v>2539.5480000000007</v>
      </c>
      <c r="F56" s="11">
        <f t="shared" si="5"/>
        <v>2793.5028000000011</v>
      </c>
      <c r="G56" s="11">
        <f t="shared" si="5"/>
        <v>3072.8530800000017</v>
      </c>
      <c r="H56" s="11">
        <f t="shared" si="5"/>
        <v>3380.1383880000021</v>
      </c>
      <c r="I56" s="11">
        <f t="shared" si="5"/>
        <v>3718.1522268000026</v>
      </c>
      <c r="J56" s="11">
        <f t="shared" si="5"/>
        <v>4089.9674494800033</v>
      </c>
      <c r="K56" s="11">
        <f t="shared" si="5"/>
        <v>4498.9641944280038</v>
      </c>
      <c r="L56" t="s">
        <v>155</v>
      </c>
    </row>
    <row r="57" spans="1:12" x14ac:dyDescent="0.2">
      <c r="A57" s="46" t="s">
        <v>122</v>
      </c>
      <c r="B57" s="5"/>
      <c r="C57" s="5">
        <f>J18</f>
        <v>0.1</v>
      </c>
      <c r="D57" s="5">
        <f t="shared" si="3"/>
        <v>0.1</v>
      </c>
      <c r="E57" s="5">
        <f t="shared" si="3"/>
        <v>0.1</v>
      </c>
      <c r="F57" s="5">
        <f t="shared" si="3"/>
        <v>0.1</v>
      </c>
      <c r="G57" s="5">
        <f t="shared" si="3"/>
        <v>0.1</v>
      </c>
      <c r="H57" s="5">
        <f t="shared" si="3"/>
        <v>0.1</v>
      </c>
      <c r="I57" s="5">
        <f t="shared" si="3"/>
        <v>0.1</v>
      </c>
      <c r="J57" s="5">
        <f t="shared" si="3"/>
        <v>0.1</v>
      </c>
      <c r="K57" s="5">
        <f t="shared" si="3"/>
        <v>0.1</v>
      </c>
    </row>
    <row r="58" spans="1:12" x14ac:dyDescent="0.2">
      <c r="A58" s="9" t="s">
        <v>111</v>
      </c>
      <c r="B58" s="11">
        <f>G19</f>
        <v>1524</v>
      </c>
      <c r="C58" s="11">
        <f t="shared" ref="C58:H58" si="6">B58*(1+C59)</f>
        <v>1645.92</v>
      </c>
      <c r="D58" s="11">
        <f t="shared" si="6"/>
        <v>1777.5936000000002</v>
      </c>
      <c r="E58" s="11">
        <f t="shared" si="6"/>
        <v>1919.8010880000004</v>
      </c>
      <c r="F58" s="11">
        <f t="shared" si="6"/>
        <v>2073.3851750400004</v>
      </c>
      <c r="G58" s="11">
        <f t="shared" si="6"/>
        <v>2239.2559890432008</v>
      </c>
      <c r="H58" s="11">
        <f t="shared" si="6"/>
        <v>2418.3964681666571</v>
      </c>
      <c r="I58" s="71">
        <v>0</v>
      </c>
      <c r="J58" s="11">
        <f>I58*(1+J59)</f>
        <v>0</v>
      </c>
      <c r="K58" s="11">
        <f>J58*(1+K59)</f>
        <v>0</v>
      </c>
    </row>
    <row r="59" spans="1:12" x14ac:dyDescent="0.2">
      <c r="A59" s="46" t="s">
        <v>122</v>
      </c>
      <c r="B59" s="5"/>
      <c r="C59" s="5">
        <f>J20</f>
        <v>0.08</v>
      </c>
      <c r="D59" s="5">
        <f t="shared" si="3"/>
        <v>0.08</v>
      </c>
      <c r="E59" s="5">
        <f t="shared" si="3"/>
        <v>0.08</v>
      </c>
      <c r="F59" s="5">
        <f t="shared" si="3"/>
        <v>0.08</v>
      </c>
      <c r="G59" s="5">
        <f t="shared" si="3"/>
        <v>0.08</v>
      </c>
      <c r="H59" s="5">
        <f t="shared" si="3"/>
        <v>0.08</v>
      </c>
      <c r="I59" s="5">
        <f t="shared" si="3"/>
        <v>0.08</v>
      </c>
      <c r="J59" s="5">
        <f t="shared" si="3"/>
        <v>0.08</v>
      </c>
      <c r="K59" s="5">
        <f t="shared" si="3"/>
        <v>0.08</v>
      </c>
    </row>
    <row r="60" spans="1:12" x14ac:dyDescent="0.2">
      <c r="A60" s="9" t="s">
        <v>112</v>
      </c>
      <c r="B60" s="11">
        <f>G21</f>
        <v>1088</v>
      </c>
      <c r="C60" s="11">
        <f>B60*(1+C61)</f>
        <v>1088</v>
      </c>
      <c r="D60" s="71">
        <v>0</v>
      </c>
      <c r="E60" s="11">
        <f t="shared" ref="E60:K60" si="7">D60*(1+E61)</f>
        <v>0</v>
      </c>
      <c r="F60" s="11">
        <f t="shared" si="7"/>
        <v>0</v>
      </c>
      <c r="G60" s="11">
        <f t="shared" si="7"/>
        <v>0</v>
      </c>
      <c r="H60" s="11">
        <f t="shared" si="7"/>
        <v>0</v>
      </c>
      <c r="I60" s="11">
        <f t="shared" si="7"/>
        <v>0</v>
      </c>
      <c r="J60" s="11">
        <f t="shared" si="7"/>
        <v>0</v>
      </c>
      <c r="K60" s="11">
        <f t="shared" si="7"/>
        <v>0</v>
      </c>
    </row>
    <row r="61" spans="1:12" x14ac:dyDescent="0.2">
      <c r="A61" s="46" t="s">
        <v>122</v>
      </c>
      <c r="B61" s="5"/>
      <c r="C61" s="5">
        <f>B61</f>
        <v>0</v>
      </c>
      <c r="D61" s="5">
        <f>C61</f>
        <v>0</v>
      </c>
      <c r="E61" s="5">
        <f t="shared" si="3"/>
        <v>0</v>
      </c>
      <c r="F61" s="5">
        <f t="shared" si="3"/>
        <v>0</v>
      </c>
      <c r="G61" s="5">
        <f t="shared" si="3"/>
        <v>0</v>
      </c>
      <c r="H61" s="5">
        <f t="shared" si="3"/>
        <v>0</v>
      </c>
      <c r="I61" s="5">
        <f t="shared" si="3"/>
        <v>0</v>
      </c>
      <c r="J61" s="5">
        <f t="shared" si="3"/>
        <v>0</v>
      </c>
      <c r="K61" s="5">
        <f t="shared" si="3"/>
        <v>0</v>
      </c>
    </row>
    <row r="62" spans="1:12" x14ac:dyDescent="0.2">
      <c r="A62" s="78" t="s">
        <v>186</v>
      </c>
      <c r="B62" s="10">
        <v>632</v>
      </c>
      <c r="C62" s="5"/>
      <c r="D62" s="5"/>
      <c r="E62" s="5"/>
      <c r="F62" s="5"/>
      <c r="G62" s="5"/>
      <c r="H62" s="5"/>
      <c r="I62" s="5"/>
      <c r="J62" s="5"/>
      <c r="K62" s="5"/>
    </row>
    <row r="63" spans="1:12" x14ac:dyDescent="0.2">
      <c r="A63" s="46" t="s">
        <v>122</v>
      </c>
      <c r="B63" s="5"/>
      <c r="C63" s="5"/>
      <c r="D63" s="5"/>
      <c r="E63" s="5"/>
      <c r="F63" s="5"/>
      <c r="G63" s="5"/>
      <c r="H63" s="5"/>
      <c r="I63" s="5"/>
      <c r="J63" s="5"/>
      <c r="K63" s="5"/>
    </row>
    <row r="64" spans="1:12" x14ac:dyDescent="0.2">
      <c r="A64" s="9" t="s">
        <v>113</v>
      </c>
      <c r="B64" s="11">
        <f>G29</f>
        <v>112</v>
      </c>
      <c r="C64" s="11">
        <f t="shared" ref="C64:K64" si="8">B64*(1+C65)</f>
        <v>112</v>
      </c>
      <c r="D64" s="11">
        <f t="shared" si="8"/>
        <v>112</v>
      </c>
      <c r="E64" s="11">
        <f t="shared" si="8"/>
        <v>112</v>
      </c>
      <c r="F64" s="11">
        <f t="shared" si="8"/>
        <v>112</v>
      </c>
      <c r="G64" s="11">
        <f t="shared" si="8"/>
        <v>112</v>
      </c>
      <c r="H64" s="11">
        <f t="shared" si="8"/>
        <v>112</v>
      </c>
      <c r="I64" s="11">
        <f t="shared" si="8"/>
        <v>112</v>
      </c>
      <c r="J64" s="11">
        <f t="shared" si="8"/>
        <v>112</v>
      </c>
      <c r="K64" s="11">
        <f t="shared" si="8"/>
        <v>112</v>
      </c>
    </row>
    <row r="65" spans="1:11" x14ac:dyDescent="0.2">
      <c r="A65" s="46" t="s">
        <v>122</v>
      </c>
      <c r="B65" s="5"/>
      <c r="C65" s="5">
        <f>B65</f>
        <v>0</v>
      </c>
      <c r="D65" s="5">
        <f t="shared" si="3"/>
        <v>0</v>
      </c>
      <c r="E65" s="5">
        <f t="shared" si="3"/>
        <v>0</v>
      </c>
      <c r="F65" s="5">
        <f t="shared" si="3"/>
        <v>0</v>
      </c>
      <c r="G65" s="5">
        <f t="shared" si="3"/>
        <v>0</v>
      </c>
      <c r="H65" s="5">
        <f t="shared" si="3"/>
        <v>0</v>
      </c>
      <c r="I65" s="5">
        <f t="shared" si="3"/>
        <v>0</v>
      </c>
      <c r="J65" s="5">
        <f t="shared" si="3"/>
        <v>0</v>
      </c>
      <c r="K65" s="5">
        <f t="shared" si="3"/>
        <v>0</v>
      </c>
    </row>
    <row r="66" spans="1:11" x14ac:dyDescent="0.2">
      <c r="A66" s="9" t="s">
        <v>114</v>
      </c>
      <c r="B66" s="11">
        <f>G31</f>
        <v>700</v>
      </c>
      <c r="C66" s="11">
        <f>B66*(1+C67)</f>
        <v>700</v>
      </c>
      <c r="D66" s="71">
        <v>0</v>
      </c>
      <c r="E66" s="11">
        <f t="shared" ref="E66:K66" si="9">D66*(1+E67)</f>
        <v>0</v>
      </c>
      <c r="F66" s="11">
        <f t="shared" si="9"/>
        <v>0</v>
      </c>
      <c r="G66" s="11">
        <f t="shared" si="9"/>
        <v>0</v>
      </c>
      <c r="H66" s="11">
        <f t="shared" si="9"/>
        <v>0</v>
      </c>
      <c r="I66" s="11">
        <f t="shared" si="9"/>
        <v>0</v>
      </c>
      <c r="J66" s="11">
        <f t="shared" si="9"/>
        <v>0</v>
      </c>
      <c r="K66" s="11">
        <f t="shared" si="9"/>
        <v>0</v>
      </c>
    </row>
    <row r="67" spans="1:11" x14ac:dyDescent="0.2">
      <c r="A67" s="46" t="s">
        <v>122</v>
      </c>
      <c r="B67" s="5"/>
      <c r="C67" s="5">
        <f>B67</f>
        <v>0</v>
      </c>
      <c r="D67" s="5">
        <f t="shared" si="3"/>
        <v>0</v>
      </c>
      <c r="E67" s="5">
        <f t="shared" si="3"/>
        <v>0</v>
      </c>
      <c r="F67" s="5">
        <f t="shared" si="3"/>
        <v>0</v>
      </c>
      <c r="G67" s="5">
        <f t="shared" si="3"/>
        <v>0</v>
      </c>
      <c r="H67" s="5">
        <f t="shared" si="3"/>
        <v>0</v>
      </c>
      <c r="I67" s="5">
        <f t="shared" si="3"/>
        <v>0</v>
      </c>
      <c r="J67" s="5">
        <f t="shared" si="3"/>
        <v>0</v>
      </c>
      <c r="K67" s="5">
        <f t="shared" si="3"/>
        <v>0</v>
      </c>
    </row>
    <row r="68" spans="1:11" x14ac:dyDescent="0.2">
      <c r="A68" s="9" t="s">
        <v>115</v>
      </c>
      <c r="B68" s="11">
        <f>G33</f>
        <v>576</v>
      </c>
      <c r="C68" s="11">
        <f>B68*(1+C69)</f>
        <v>576</v>
      </c>
      <c r="D68" s="11">
        <f>C68*(1+D69)</f>
        <v>576</v>
      </c>
      <c r="E68" s="71">
        <v>0</v>
      </c>
      <c r="F68" s="11">
        <f t="shared" ref="F68:K68" si="10">E68*(1+F69)</f>
        <v>0</v>
      </c>
      <c r="G68" s="11">
        <f t="shared" si="10"/>
        <v>0</v>
      </c>
      <c r="H68" s="11">
        <f t="shared" si="10"/>
        <v>0</v>
      </c>
      <c r="I68" s="11">
        <f t="shared" si="10"/>
        <v>0</v>
      </c>
      <c r="J68" s="11">
        <f t="shared" si="10"/>
        <v>0</v>
      </c>
      <c r="K68" s="11">
        <f t="shared" si="10"/>
        <v>0</v>
      </c>
    </row>
    <row r="69" spans="1:11" x14ac:dyDescent="0.2">
      <c r="A69" s="46" t="s">
        <v>122</v>
      </c>
      <c r="B69" s="5"/>
      <c r="C69" s="5">
        <f>B69</f>
        <v>0</v>
      </c>
      <c r="D69" s="5">
        <f t="shared" si="3"/>
        <v>0</v>
      </c>
      <c r="E69" s="5">
        <f t="shared" si="3"/>
        <v>0</v>
      </c>
      <c r="F69" s="5">
        <f t="shared" si="3"/>
        <v>0</v>
      </c>
      <c r="G69" s="5">
        <f t="shared" si="3"/>
        <v>0</v>
      </c>
      <c r="H69" s="5">
        <f t="shared" si="3"/>
        <v>0</v>
      </c>
      <c r="I69" s="5">
        <f t="shared" si="3"/>
        <v>0</v>
      </c>
      <c r="J69" s="5">
        <f t="shared" si="3"/>
        <v>0</v>
      </c>
      <c r="K69" s="5">
        <f t="shared" si="3"/>
        <v>0</v>
      </c>
    </row>
    <row r="70" spans="1:11" x14ac:dyDescent="0.2">
      <c r="A70" s="9" t="s">
        <v>116</v>
      </c>
      <c r="B70" s="11">
        <f>G35</f>
        <v>344</v>
      </c>
      <c r="C70" s="71">
        <v>0</v>
      </c>
      <c r="D70" s="11">
        <f t="shared" ref="D70:K70" si="11">C70*(1+D71)</f>
        <v>0</v>
      </c>
      <c r="E70" s="11">
        <f t="shared" si="11"/>
        <v>0</v>
      </c>
      <c r="F70" s="11">
        <f t="shared" si="11"/>
        <v>0</v>
      </c>
      <c r="G70" s="11">
        <f t="shared" si="11"/>
        <v>0</v>
      </c>
      <c r="H70" s="11">
        <f t="shared" si="11"/>
        <v>0</v>
      </c>
      <c r="I70" s="11">
        <f t="shared" si="11"/>
        <v>0</v>
      </c>
      <c r="J70" s="11">
        <f t="shared" si="11"/>
        <v>0</v>
      </c>
      <c r="K70" s="11">
        <f t="shared" si="11"/>
        <v>0</v>
      </c>
    </row>
    <row r="71" spans="1:11" x14ac:dyDescent="0.2">
      <c r="A71" s="46" t="s">
        <v>122</v>
      </c>
      <c r="B71" s="5"/>
      <c r="C71" s="5">
        <f>B71</f>
        <v>0</v>
      </c>
      <c r="D71" s="5">
        <f t="shared" si="3"/>
        <v>0</v>
      </c>
      <c r="E71" s="5">
        <f t="shared" si="3"/>
        <v>0</v>
      </c>
      <c r="F71" s="5">
        <f t="shared" si="3"/>
        <v>0</v>
      </c>
      <c r="G71" s="5">
        <f t="shared" si="3"/>
        <v>0</v>
      </c>
      <c r="H71" s="5">
        <f t="shared" si="3"/>
        <v>0</v>
      </c>
      <c r="I71" s="5">
        <f t="shared" si="3"/>
        <v>0</v>
      </c>
      <c r="J71" s="5">
        <f t="shared" si="3"/>
        <v>0</v>
      </c>
      <c r="K71" s="5">
        <f t="shared" si="3"/>
        <v>0</v>
      </c>
    </row>
    <row r="72" spans="1:11" x14ac:dyDescent="0.2">
      <c r="A72" s="9" t="s">
        <v>117</v>
      </c>
      <c r="B72" s="11">
        <f>G37</f>
        <v>196</v>
      </c>
      <c r="C72" s="11">
        <f t="shared" ref="C72:J72" si="12">B72*(1+C73)</f>
        <v>196</v>
      </c>
      <c r="D72" s="11">
        <f t="shared" si="12"/>
        <v>196</v>
      </c>
      <c r="E72" s="11">
        <f t="shared" si="12"/>
        <v>196</v>
      </c>
      <c r="F72" s="11">
        <f t="shared" si="12"/>
        <v>196</v>
      </c>
      <c r="G72" s="11">
        <f t="shared" si="12"/>
        <v>196</v>
      </c>
      <c r="H72" s="11">
        <f t="shared" si="12"/>
        <v>196</v>
      </c>
      <c r="I72" s="11">
        <f t="shared" si="12"/>
        <v>196</v>
      </c>
      <c r="J72" s="11">
        <f t="shared" si="12"/>
        <v>196</v>
      </c>
      <c r="K72" s="71">
        <v>0</v>
      </c>
    </row>
    <row r="73" spans="1:11" x14ac:dyDescent="0.2">
      <c r="A73" s="46" t="s">
        <v>122</v>
      </c>
      <c r="B73" s="5"/>
      <c r="C73" s="5">
        <f>B73</f>
        <v>0</v>
      </c>
      <c r="D73" s="5">
        <f t="shared" si="3"/>
        <v>0</v>
      </c>
      <c r="E73" s="5">
        <f t="shared" si="3"/>
        <v>0</v>
      </c>
      <c r="F73" s="5">
        <f t="shared" si="3"/>
        <v>0</v>
      </c>
      <c r="G73" s="5">
        <f t="shared" si="3"/>
        <v>0</v>
      </c>
      <c r="H73" s="5">
        <f t="shared" si="3"/>
        <v>0</v>
      </c>
      <c r="I73" s="5">
        <f t="shared" si="3"/>
        <v>0</v>
      </c>
      <c r="J73" s="5">
        <f t="shared" si="3"/>
        <v>0</v>
      </c>
      <c r="K73" s="5">
        <f t="shared" si="3"/>
        <v>0</v>
      </c>
    </row>
    <row r="74" spans="1:11" x14ac:dyDescent="0.2">
      <c r="A74" s="9" t="s">
        <v>118</v>
      </c>
      <c r="B74" s="11">
        <f>G39</f>
        <v>176</v>
      </c>
      <c r="C74" s="11">
        <f t="shared" ref="C74:K74" si="13">B74*(1+C75)</f>
        <v>176</v>
      </c>
      <c r="D74" s="11">
        <f t="shared" si="13"/>
        <v>176</v>
      </c>
      <c r="E74" s="11">
        <f t="shared" si="13"/>
        <v>176</v>
      </c>
      <c r="F74" s="11">
        <f t="shared" si="13"/>
        <v>176</v>
      </c>
      <c r="G74" s="11">
        <f t="shared" si="13"/>
        <v>176</v>
      </c>
      <c r="H74" s="11">
        <f t="shared" si="13"/>
        <v>176</v>
      </c>
      <c r="I74" s="11">
        <f t="shared" si="13"/>
        <v>176</v>
      </c>
      <c r="J74" s="11">
        <f t="shared" si="13"/>
        <v>176</v>
      </c>
      <c r="K74" s="11">
        <f t="shared" si="13"/>
        <v>176</v>
      </c>
    </row>
    <row r="75" spans="1:11" x14ac:dyDescent="0.2">
      <c r="A75" s="46" t="s">
        <v>122</v>
      </c>
      <c r="B75" s="5"/>
      <c r="C75" s="5">
        <f>B75</f>
        <v>0</v>
      </c>
      <c r="D75" s="5">
        <f t="shared" si="3"/>
        <v>0</v>
      </c>
      <c r="E75" s="5">
        <f t="shared" si="3"/>
        <v>0</v>
      </c>
      <c r="F75" s="5">
        <f t="shared" si="3"/>
        <v>0</v>
      </c>
      <c r="G75" s="5">
        <f t="shared" si="3"/>
        <v>0</v>
      </c>
      <c r="H75" s="5">
        <f t="shared" si="3"/>
        <v>0</v>
      </c>
      <c r="I75" s="5">
        <f t="shared" si="3"/>
        <v>0</v>
      </c>
      <c r="J75" s="5">
        <f t="shared" si="3"/>
        <v>0</v>
      </c>
      <c r="K75" s="5">
        <f t="shared" si="3"/>
        <v>0</v>
      </c>
    </row>
    <row r="76" spans="1:11" x14ac:dyDescent="0.2">
      <c r="A76" t="s">
        <v>119</v>
      </c>
      <c r="B76" s="11">
        <f>G41</f>
        <v>452</v>
      </c>
      <c r="C76" s="11">
        <f t="shared" ref="C76:K76" si="14">B76*(1+C77)</f>
        <v>452</v>
      </c>
      <c r="D76" s="11">
        <f t="shared" si="14"/>
        <v>452</v>
      </c>
      <c r="E76" s="11">
        <f t="shared" si="14"/>
        <v>452</v>
      </c>
      <c r="F76" s="11">
        <f t="shared" si="14"/>
        <v>452</v>
      </c>
      <c r="G76" s="11">
        <f t="shared" si="14"/>
        <v>452</v>
      </c>
      <c r="H76" s="11">
        <f t="shared" si="14"/>
        <v>452</v>
      </c>
      <c r="I76" s="11">
        <f t="shared" si="14"/>
        <v>452</v>
      </c>
      <c r="J76" s="11">
        <f t="shared" si="14"/>
        <v>452</v>
      </c>
      <c r="K76" s="11">
        <f t="shared" si="14"/>
        <v>452</v>
      </c>
    </row>
    <row r="77" spans="1:11" x14ac:dyDescent="0.2">
      <c r="A77" s="47" t="s">
        <v>122</v>
      </c>
      <c r="B77" s="48"/>
      <c r="C77" s="48">
        <f>B77</f>
        <v>0</v>
      </c>
      <c r="D77" s="48">
        <f t="shared" si="3"/>
        <v>0</v>
      </c>
      <c r="E77" s="48">
        <f t="shared" si="3"/>
        <v>0</v>
      </c>
      <c r="F77" s="48">
        <f t="shared" si="3"/>
        <v>0</v>
      </c>
      <c r="G77" s="48">
        <f t="shared" si="3"/>
        <v>0</v>
      </c>
      <c r="H77" s="48">
        <f t="shared" si="3"/>
        <v>0</v>
      </c>
      <c r="I77" s="48">
        <f t="shared" si="3"/>
        <v>0</v>
      </c>
      <c r="J77" s="48">
        <f t="shared" si="3"/>
        <v>0</v>
      </c>
      <c r="K77" s="48">
        <f t="shared" si="3"/>
        <v>0</v>
      </c>
    </row>
    <row r="78" spans="1:11" x14ac:dyDescent="0.2">
      <c r="A78" t="s">
        <v>124</v>
      </c>
      <c r="B78" s="16">
        <f>SUM(B48,B50,B52,B54,B56,B58,B60,B64,B66,B68,B70,B72,B74,B76)</f>
        <v>30544</v>
      </c>
      <c r="C78" s="16">
        <f t="shared" ref="C78:J78" si="15">SUM(C48,C50,C52,C54,C56,C58,C60,C64,C66,C68,C70,C72,C74,C76)</f>
        <v>29482.636777762578</v>
      </c>
      <c r="D78" s="16">
        <f t="shared" si="15"/>
        <v>27879.171614426319</v>
      </c>
      <c r="E78" s="16">
        <f t="shared" si="15"/>
        <v>27533.717985907315</v>
      </c>
      <c r="F78" s="16">
        <f t="shared" si="15"/>
        <v>27813.461672354701</v>
      </c>
      <c r="G78" s="16">
        <f t="shared" si="15"/>
        <v>20997.565494588165</v>
      </c>
      <c r="H78" s="16">
        <f t="shared" si="15"/>
        <v>21189.002153200723</v>
      </c>
      <c r="I78" s="16">
        <f t="shared" si="15"/>
        <v>18819.530177893386</v>
      </c>
      <c r="J78" s="16">
        <f t="shared" si="15"/>
        <v>18908.037841551515</v>
      </c>
      <c r="K78" s="16">
        <f>SUM(K48,K50,K52,K54,K56,K58,K60,K64,K66,K68,K70,K72,K74,K76)</f>
        <v>18843.393178658087</v>
      </c>
    </row>
    <row r="79" spans="1:11" x14ac:dyDescent="0.2">
      <c r="A79" t="s">
        <v>126</v>
      </c>
      <c r="B79" s="5">
        <f>(K78/F43)^(1/10)-1</f>
        <v>-5.3452905823954344E-2</v>
      </c>
      <c r="C79" s="5"/>
      <c r="D79" s="5"/>
      <c r="E79" s="5"/>
      <c r="F79" s="5"/>
      <c r="H79" s="5"/>
      <c r="I79" s="5"/>
    </row>
    <row r="80" spans="1:11" x14ac:dyDescent="0.2">
      <c r="B80" s="44"/>
      <c r="C80" s="44"/>
      <c r="D80" s="44"/>
      <c r="E80" s="44"/>
      <c r="F80" s="45"/>
      <c r="H80" s="11"/>
    </row>
    <row r="81" spans="2:9" x14ac:dyDescent="0.2">
      <c r="C81" s="5"/>
      <c r="D81" s="5"/>
      <c r="E81" s="5"/>
      <c r="F81" s="5"/>
      <c r="H81" s="5"/>
      <c r="I81" s="5"/>
    </row>
    <row r="82" spans="2:9" x14ac:dyDescent="0.2">
      <c r="B82" s="11"/>
      <c r="C82" s="11"/>
      <c r="D82" s="11"/>
      <c r="E82" s="11"/>
      <c r="F82" s="11"/>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80" zoomScaleNormal="80" zoomScalePageLayoutView="80" workbookViewId="0"/>
  </sheetViews>
  <sheetFormatPr baseColWidth="10" defaultColWidth="8.83203125" defaultRowHeight="15" x14ac:dyDescent="0.2"/>
  <cols>
    <col min="1" max="1" width="44.33203125" bestFit="1" customWidth="1"/>
    <col min="2" max="12" width="13.5" bestFit="1" customWidth="1"/>
  </cols>
  <sheetData>
    <row r="1" spans="1:2" x14ac:dyDescent="0.2">
      <c r="A1" s="1" t="s">
        <v>0</v>
      </c>
    </row>
    <row r="2" spans="1:2" x14ac:dyDescent="0.2">
      <c r="A2" s="1" t="s">
        <v>2</v>
      </c>
    </row>
    <row r="3" spans="1:2" x14ac:dyDescent="0.2">
      <c r="A3" s="1" t="s">
        <v>138</v>
      </c>
    </row>
    <row r="4" spans="1:2" x14ac:dyDescent="0.2">
      <c r="A4" s="1" t="s">
        <v>29</v>
      </c>
    </row>
    <row r="8" spans="1:2" x14ac:dyDescent="0.2">
      <c r="A8" s="50" t="s">
        <v>128</v>
      </c>
      <c r="B8" s="51">
        <v>0.1</v>
      </c>
    </row>
    <row r="9" spans="1:2" x14ac:dyDescent="0.2">
      <c r="A9" s="52" t="s">
        <v>129</v>
      </c>
      <c r="B9" s="53">
        <v>0</v>
      </c>
    </row>
    <row r="10" spans="1:2" x14ac:dyDescent="0.2">
      <c r="A10" s="52" t="s">
        <v>126</v>
      </c>
      <c r="B10" s="54">
        <f>'Revenue Growth'!B79</f>
        <v>-5.3452905823954344E-2</v>
      </c>
    </row>
    <row r="11" spans="1:2" x14ac:dyDescent="0.2">
      <c r="A11" s="52" t="s">
        <v>130</v>
      </c>
      <c r="B11" s="54">
        <f>B10</f>
        <v>-5.3452905823954344E-2</v>
      </c>
    </row>
    <row r="12" spans="1:2" x14ac:dyDescent="0.2">
      <c r="A12" s="52" t="s">
        <v>131</v>
      </c>
      <c r="B12" s="55">
        <v>82.7</v>
      </c>
    </row>
    <row r="13" spans="1:2" x14ac:dyDescent="0.2">
      <c r="A13" s="52" t="s">
        <v>132</v>
      </c>
      <c r="B13" s="56">
        <f>B68</f>
        <v>84.335914030038609</v>
      </c>
    </row>
    <row r="14" spans="1:2" x14ac:dyDescent="0.2">
      <c r="A14" s="57" t="s">
        <v>133</v>
      </c>
      <c r="B14" s="58">
        <f>(B13-B12)/B12</f>
        <v>1.9781306288253999E-2</v>
      </c>
    </row>
    <row r="16" spans="1:2" x14ac:dyDescent="0.2">
      <c r="A16" s="59"/>
      <c r="B16" s="59"/>
    </row>
    <row r="17" spans="1:12" x14ac:dyDescent="0.2">
      <c r="B17" t="s">
        <v>103</v>
      </c>
      <c r="C17" t="s">
        <v>134</v>
      </c>
    </row>
    <row r="18" spans="1:12" x14ac:dyDescent="0.2">
      <c r="A18" s="60" t="s">
        <v>135</v>
      </c>
      <c r="B18" s="61">
        <f>'Value Drivers'!H12</f>
        <v>0.16393674638622072</v>
      </c>
      <c r="C18" s="62">
        <v>0.1</v>
      </c>
    </row>
    <row r="19" spans="1:12" x14ac:dyDescent="0.2">
      <c r="A19" s="63" t="s">
        <v>136</v>
      </c>
      <c r="B19" s="64">
        <f>'Value Drivers'!H13</f>
        <v>0.14775878785918364</v>
      </c>
      <c r="C19" s="54">
        <v>0.11</v>
      </c>
    </row>
    <row r="20" spans="1:12" x14ac:dyDescent="0.2">
      <c r="A20" s="63" t="s">
        <v>137</v>
      </c>
      <c r="B20" s="64">
        <f>'Value Drivers'!H14</f>
        <v>0.12717859478274343</v>
      </c>
      <c r="C20" s="54">
        <f>'Value Drivers'!F14</f>
        <v>0.10496645117803854</v>
      </c>
    </row>
    <row r="21" spans="1:12" x14ac:dyDescent="0.2">
      <c r="A21" s="63" t="s">
        <v>84</v>
      </c>
      <c r="B21" s="64">
        <f>'Value Drivers'!H15</f>
        <v>2.6042263045714494E-2</v>
      </c>
      <c r="C21" s="54">
        <f>'Value Drivers'!F15</f>
        <v>2.1079077177609609E-2</v>
      </c>
    </row>
    <row r="22" spans="1:12" x14ac:dyDescent="0.2">
      <c r="A22" s="63" t="s">
        <v>142</v>
      </c>
      <c r="B22" s="64">
        <f>'Value Drivers'!H16</f>
        <v>3.0924119347103666E-3</v>
      </c>
      <c r="C22" s="54">
        <f>B22</f>
        <v>3.0924119347103666E-3</v>
      </c>
    </row>
    <row r="23" spans="1:12" x14ac:dyDescent="0.2">
      <c r="A23" s="63" t="s">
        <v>68</v>
      </c>
      <c r="B23" s="64">
        <f>'Value Drivers'!H22</f>
        <v>-2.987093029706505E-2</v>
      </c>
      <c r="C23" s="54">
        <v>0</v>
      </c>
    </row>
    <row r="24" spans="1:12" x14ac:dyDescent="0.2">
      <c r="A24" s="63" t="s">
        <v>74</v>
      </c>
      <c r="B24" s="64">
        <f>'Value Drivers'!H23</f>
        <v>0.14956309546790997</v>
      </c>
      <c r="C24" s="54">
        <v>1.4999999999999999E-2</v>
      </c>
    </row>
    <row r="25" spans="1:12" x14ac:dyDescent="0.2">
      <c r="A25" s="63" t="s">
        <v>71</v>
      </c>
      <c r="B25" s="64">
        <f>'Value Drivers'!H24</f>
        <v>3.4264204169999549E-2</v>
      </c>
      <c r="C25" s="54">
        <f>B25</f>
        <v>3.4264204169999549E-2</v>
      </c>
    </row>
    <row r="26" spans="1:12" x14ac:dyDescent="0.2">
      <c r="A26" s="65" t="s">
        <v>143</v>
      </c>
      <c r="B26" s="66">
        <f>'Value Drivers'!H20</f>
        <v>0.202245295454208</v>
      </c>
      <c r="C26" s="58">
        <v>0.18</v>
      </c>
    </row>
    <row r="28" spans="1:12" x14ac:dyDescent="0.2">
      <c r="A28" s="67" t="s">
        <v>147</v>
      </c>
      <c r="B28">
        <v>0</v>
      </c>
      <c r="C28">
        <v>1</v>
      </c>
      <c r="D28">
        <v>2</v>
      </c>
      <c r="E28">
        <v>3</v>
      </c>
      <c r="F28">
        <v>4</v>
      </c>
      <c r="G28">
        <v>5</v>
      </c>
      <c r="H28">
        <v>6</v>
      </c>
      <c r="I28">
        <v>7</v>
      </c>
      <c r="J28">
        <v>8</v>
      </c>
      <c r="K28">
        <v>9</v>
      </c>
      <c r="L28">
        <v>10</v>
      </c>
    </row>
    <row r="29" spans="1:12" x14ac:dyDescent="0.2">
      <c r="A29" s="67" t="s">
        <v>13</v>
      </c>
      <c r="B29" s="6">
        <v>2016</v>
      </c>
      <c r="C29">
        <v>2016</v>
      </c>
      <c r="D29">
        <v>2017</v>
      </c>
      <c r="E29">
        <v>2018</v>
      </c>
      <c r="F29">
        <v>2019</v>
      </c>
      <c r="G29">
        <v>2020</v>
      </c>
      <c r="H29">
        <v>2021</v>
      </c>
      <c r="I29">
        <v>2022</v>
      </c>
      <c r="J29">
        <v>2023</v>
      </c>
      <c r="K29">
        <v>2024</v>
      </c>
      <c r="L29">
        <v>2025</v>
      </c>
    </row>
    <row r="30" spans="1:12" x14ac:dyDescent="0.2">
      <c r="A30" t="s">
        <v>99</v>
      </c>
      <c r="B30" s="11">
        <f>'Value Drivers'!F9</f>
        <v>32639</v>
      </c>
      <c r="C30" s="11">
        <f>'Value Drivers'!G9</f>
        <v>31176</v>
      </c>
      <c r="D30" s="11">
        <f t="shared" ref="D30:L30" si="0">C30*(1+D31)</f>
        <v>29509.552208032401</v>
      </c>
      <c r="E30" s="11">
        <f t="shared" si="0"/>
        <v>27932.180892949382</v>
      </c>
      <c r="F30" s="11">
        <f t="shared" si="0"/>
        <v>26439.124658220902</v>
      </c>
      <c r="G30" s="11">
        <f t="shared" si="0"/>
        <v>25025.876617797232</v>
      </c>
      <c r="H30" s="11">
        <f t="shared" si="0"/>
        <v>23688.170791784214</v>
      </c>
      <c r="I30" s="11">
        <f t="shared" si="0"/>
        <v>22421.969229309227</v>
      </c>
      <c r="J30" s="11">
        <f t="shared" si="0"/>
        <v>21223.449819707359</v>
      </c>
      <c r="K30" s="11">
        <f t="shared" si="0"/>
        <v>20088.994755235122</v>
      </c>
      <c r="L30" s="11">
        <f t="shared" si="0"/>
        <v>19015.179610485626</v>
      </c>
    </row>
    <row r="31" spans="1:12" x14ac:dyDescent="0.2">
      <c r="A31" s="34" t="s">
        <v>139</v>
      </c>
      <c r="C31" s="5">
        <f>'Value Drivers'!G10</f>
        <v>-4.4823677195992527E-2</v>
      </c>
      <c r="D31" s="5">
        <f>B11</f>
        <v>-5.3452905823954344E-2</v>
      </c>
      <c r="E31" s="5">
        <f t="shared" ref="E31:L31" si="1">D31</f>
        <v>-5.3452905823954344E-2</v>
      </c>
      <c r="F31" s="5">
        <f t="shared" si="1"/>
        <v>-5.3452905823954344E-2</v>
      </c>
      <c r="G31" s="5">
        <f t="shared" si="1"/>
        <v>-5.3452905823954344E-2</v>
      </c>
      <c r="H31" s="5">
        <f t="shared" si="1"/>
        <v>-5.3452905823954344E-2</v>
      </c>
      <c r="I31" s="5">
        <f t="shared" si="1"/>
        <v>-5.3452905823954344E-2</v>
      </c>
      <c r="J31" s="5">
        <f t="shared" si="1"/>
        <v>-5.3452905823954344E-2</v>
      </c>
      <c r="K31" s="5">
        <f t="shared" si="1"/>
        <v>-5.3452905823954344E-2</v>
      </c>
      <c r="L31" s="5">
        <f t="shared" si="1"/>
        <v>-5.3452905823954344E-2</v>
      </c>
    </row>
    <row r="33" spans="1:12" x14ac:dyDescent="0.2">
      <c r="A33" s="28" t="s">
        <v>135</v>
      </c>
      <c r="B33" s="11">
        <f>'Value Drivers'!F133</f>
        <v>2908</v>
      </c>
      <c r="C33" s="11">
        <f>'Value Drivers'!G133</f>
        <v>3640</v>
      </c>
      <c r="D33" s="11">
        <f t="shared" ref="D33:K33" si="2">D30*D34</f>
        <v>2950.9552208032401</v>
      </c>
      <c r="E33" s="11">
        <f t="shared" si="2"/>
        <v>2793.2180892949382</v>
      </c>
      <c r="F33" s="11">
        <f t="shared" si="2"/>
        <v>2643.9124658220903</v>
      </c>
      <c r="G33" s="11">
        <f t="shared" si="2"/>
        <v>2502.5876617797235</v>
      </c>
      <c r="H33" s="11">
        <f t="shared" si="2"/>
        <v>2368.8170791784214</v>
      </c>
      <c r="I33" s="11">
        <f t="shared" si="2"/>
        <v>2242.1969229309229</v>
      </c>
      <c r="J33" s="11">
        <f t="shared" si="2"/>
        <v>2122.3449819707362</v>
      </c>
      <c r="K33" s="11">
        <f t="shared" si="2"/>
        <v>2008.8994755235124</v>
      </c>
      <c r="L33" s="11">
        <f>L30*L34</f>
        <v>1901.5179610485627</v>
      </c>
    </row>
    <row r="34" spans="1:12" x14ac:dyDescent="0.2">
      <c r="A34" s="34" t="s">
        <v>140</v>
      </c>
      <c r="B34" s="5">
        <f>'Value Drivers'!F12</f>
        <v>8.909586690768713E-2</v>
      </c>
      <c r="C34" s="5">
        <f>'Value Drivers'!G12</f>
        <v>0.11675647934308442</v>
      </c>
      <c r="D34" s="5">
        <f>C18</f>
        <v>0.1</v>
      </c>
      <c r="E34" s="5">
        <f t="shared" ref="E34:L34" si="3">D34</f>
        <v>0.1</v>
      </c>
      <c r="F34" s="5">
        <f t="shared" si="3"/>
        <v>0.1</v>
      </c>
      <c r="G34" s="5">
        <f t="shared" si="3"/>
        <v>0.1</v>
      </c>
      <c r="H34" s="5">
        <f t="shared" si="3"/>
        <v>0.1</v>
      </c>
      <c r="I34" s="5">
        <f t="shared" si="3"/>
        <v>0.1</v>
      </c>
      <c r="J34" s="5">
        <f t="shared" si="3"/>
        <v>0.1</v>
      </c>
      <c r="K34" s="5">
        <f t="shared" si="3"/>
        <v>0.1</v>
      </c>
      <c r="L34" s="5">
        <f t="shared" si="3"/>
        <v>0.1</v>
      </c>
    </row>
    <row r="35" spans="1:12" x14ac:dyDescent="0.2">
      <c r="A35" t="s">
        <v>136</v>
      </c>
      <c r="B35" s="11">
        <f>'Value Drivers'!F111</f>
        <v>3014</v>
      </c>
      <c r="C35" s="11">
        <f>'Value Drivers'!G111</f>
        <v>5060</v>
      </c>
      <c r="D35" s="11">
        <f t="shared" ref="D35:L35" si="4">D30*D36</f>
        <v>3246.050742883564</v>
      </c>
      <c r="E35" s="11">
        <f t="shared" si="4"/>
        <v>3072.5398982244319</v>
      </c>
      <c r="F35" s="11">
        <f t="shared" si="4"/>
        <v>2908.3037124042994</v>
      </c>
      <c r="G35" s="11">
        <f t="shared" si="4"/>
        <v>2752.8464279576956</v>
      </c>
      <c r="H35" s="11">
        <f t="shared" si="4"/>
        <v>2605.6987870962635</v>
      </c>
      <c r="I35" s="11">
        <f t="shared" si="4"/>
        <v>2466.416615224015</v>
      </c>
      <c r="J35" s="11">
        <f t="shared" si="4"/>
        <v>2334.5794801678094</v>
      </c>
      <c r="K35" s="11">
        <f t="shared" si="4"/>
        <v>2209.7894230758634</v>
      </c>
      <c r="L35" s="11">
        <f t="shared" si="4"/>
        <v>2091.6697571534187</v>
      </c>
    </row>
    <row r="36" spans="1:12" x14ac:dyDescent="0.2">
      <c r="A36" s="34" t="s">
        <v>140</v>
      </c>
      <c r="B36" s="5">
        <f>'Value Drivers'!F13</f>
        <v>9.2343515426330458E-2</v>
      </c>
      <c r="C36" s="5">
        <f>'Value Drivers'!G13</f>
        <v>0.16230433666923275</v>
      </c>
      <c r="D36" s="5">
        <f>C19</f>
        <v>0.11</v>
      </c>
      <c r="E36" s="5">
        <f t="shared" ref="E36:L36" si="5">D36</f>
        <v>0.11</v>
      </c>
      <c r="F36" s="5">
        <f t="shared" si="5"/>
        <v>0.11</v>
      </c>
      <c r="G36" s="5">
        <f t="shared" si="5"/>
        <v>0.11</v>
      </c>
      <c r="H36" s="5">
        <f t="shared" si="5"/>
        <v>0.11</v>
      </c>
      <c r="I36" s="5">
        <f t="shared" si="5"/>
        <v>0.11</v>
      </c>
      <c r="J36" s="5">
        <f t="shared" si="5"/>
        <v>0.11</v>
      </c>
      <c r="K36" s="5">
        <f t="shared" si="5"/>
        <v>0.11</v>
      </c>
      <c r="L36" s="5">
        <f t="shared" si="5"/>
        <v>0.11</v>
      </c>
    </row>
    <row r="37" spans="1:12" x14ac:dyDescent="0.2">
      <c r="A37" t="s">
        <v>137</v>
      </c>
      <c r="B37" s="11">
        <f>'Value Drivers'!F112</f>
        <v>3426</v>
      </c>
      <c r="C37" s="11">
        <f>'Value Drivers'!G112</f>
        <v>2740</v>
      </c>
      <c r="D37" s="11">
        <f t="shared" ref="D37:L37" si="6">D30*D38</f>
        <v>3097.5129711302125</v>
      </c>
      <c r="E37" s="11">
        <f t="shared" si="6"/>
        <v>2931.9419019959123</v>
      </c>
      <c r="F37" s="11">
        <f t="shared" si="6"/>
        <v>2775.2210876272193</v>
      </c>
      <c r="G37" s="11">
        <f t="shared" si="6"/>
        <v>2626.8774561896294</v>
      </c>
      <c r="H37" s="11">
        <f t="shared" si="6"/>
        <v>2486.4632229128565</v>
      </c>
      <c r="I37" s="11">
        <f t="shared" si="6"/>
        <v>2353.5545384237694</v>
      </c>
      <c r="J37" s="11">
        <f t="shared" si="6"/>
        <v>2227.7502093298635</v>
      </c>
      <c r="K37" s="11">
        <f t="shared" si="6"/>
        <v>2108.6704871912598</v>
      </c>
      <c r="L37" s="11">
        <f t="shared" si="6"/>
        <v>1995.9559222256735</v>
      </c>
    </row>
    <row r="38" spans="1:12" x14ac:dyDescent="0.2">
      <c r="A38" s="34" t="s">
        <v>140</v>
      </c>
      <c r="B38" s="5">
        <f>'Value Drivers'!F14</f>
        <v>0.10496645117803854</v>
      </c>
      <c r="C38" s="5">
        <f>'Value Drivers'!G14</f>
        <v>8.7888119065948164E-2</v>
      </c>
      <c r="D38" s="5">
        <f>C20</f>
        <v>0.10496645117803854</v>
      </c>
      <c r="E38" s="5">
        <f t="shared" ref="E38:L40" si="7">D38</f>
        <v>0.10496645117803854</v>
      </c>
      <c r="F38" s="5">
        <f t="shared" si="7"/>
        <v>0.10496645117803854</v>
      </c>
      <c r="G38" s="5">
        <f t="shared" si="7"/>
        <v>0.10496645117803854</v>
      </c>
      <c r="H38" s="5">
        <f t="shared" si="7"/>
        <v>0.10496645117803854</v>
      </c>
      <c r="I38" s="5">
        <f t="shared" si="7"/>
        <v>0.10496645117803854</v>
      </c>
      <c r="J38" s="5">
        <f t="shared" si="7"/>
        <v>0.10496645117803854</v>
      </c>
      <c r="K38" s="5">
        <f t="shared" si="7"/>
        <v>0.10496645117803854</v>
      </c>
      <c r="L38" s="5">
        <f t="shared" si="7"/>
        <v>0.10496645117803854</v>
      </c>
    </row>
    <row r="39" spans="1:12" x14ac:dyDescent="0.2">
      <c r="A39" s="68" t="s">
        <v>142</v>
      </c>
      <c r="B39" s="11">
        <f>'Value Drivers'!F115</f>
        <v>154</v>
      </c>
      <c r="C39" s="11">
        <f>'Value Drivers'!G115</f>
        <v>324</v>
      </c>
      <c r="D39" s="11">
        <f t="shared" ref="D39:L39" si="8">D30*D40</f>
        <v>91.255691436078052</v>
      </c>
      <c r="E39" s="11">
        <f t="shared" si="8"/>
        <v>86.377809555845531</v>
      </c>
      <c r="F39" s="11">
        <f t="shared" si="8"/>
        <v>81.760664636377456</v>
      </c>
      <c r="G39" s="11">
        <f t="shared" si="8"/>
        <v>77.390319529465259</v>
      </c>
      <c r="H39" s="11">
        <f t="shared" si="8"/>
        <v>73.253582067971024</v>
      </c>
      <c r="I39" s="11">
        <f t="shared" si="8"/>
        <v>69.337965244424453</v>
      </c>
      <c r="J39" s="11">
        <f t="shared" si="8"/>
        <v>65.631649518189619</v>
      </c>
      <c r="K39" s="11">
        <f t="shared" si="8"/>
        <v>62.123447137423049</v>
      </c>
      <c r="L39" s="11">
        <f t="shared" si="8"/>
        <v>58.802768368126969</v>
      </c>
    </row>
    <row r="40" spans="1:12" x14ac:dyDescent="0.2">
      <c r="A40" s="69" t="s">
        <v>140</v>
      </c>
      <c r="B40" s="48">
        <f>'Value Drivers'!F16</f>
        <v>4.7182818101044761E-3</v>
      </c>
      <c r="C40" s="48">
        <f>'Value Drivers'!G16</f>
        <v>1.0392609699769052E-2</v>
      </c>
      <c r="D40" s="48">
        <f>C22</f>
        <v>3.0924119347103666E-3</v>
      </c>
      <c r="E40" s="48">
        <f t="shared" si="7"/>
        <v>3.0924119347103666E-3</v>
      </c>
      <c r="F40" s="48">
        <f t="shared" si="7"/>
        <v>3.0924119347103666E-3</v>
      </c>
      <c r="G40" s="48">
        <f t="shared" si="7"/>
        <v>3.0924119347103666E-3</v>
      </c>
      <c r="H40" s="48">
        <f t="shared" si="7"/>
        <v>3.0924119347103666E-3</v>
      </c>
      <c r="I40" s="48">
        <f t="shared" si="7"/>
        <v>3.0924119347103666E-3</v>
      </c>
      <c r="J40" s="48">
        <f t="shared" si="7"/>
        <v>3.0924119347103666E-3</v>
      </c>
      <c r="K40" s="48">
        <f t="shared" si="7"/>
        <v>3.0924119347103666E-3</v>
      </c>
      <c r="L40" s="48">
        <f t="shared" si="7"/>
        <v>3.0924119347103666E-3</v>
      </c>
    </row>
    <row r="41" spans="1:12" x14ac:dyDescent="0.2">
      <c r="A41" t="s">
        <v>100</v>
      </c>
      <c r="B41" s="11">
        <f>B30-B33-B35-B37+B39</f>
        <v>23445</v>
      </c>
      <c r="C41" s="11">
        <f>C30-C33-C35-C37-C39</f>
        <v>19412</v>
      </c>
      <c r="D41" s="11">
        <f t="shared" ref="D41:L41" si="9">D30-D33-D35-D37-D39</f>
        <v>20123.777581779304</v>
      </c>
      <c r="E41" s="11">
        <f t="shared" si="9"/>
        <v>19048.103193878254</v>
      </c>
      <c r="F41" s="11">
        <f t="shared" si="9"/>
        <v>18029.926727730915</v>
      </c>
      <c r="G41" s="11">
        <f t="shared" si="9"/>
        <v>17066.174752340721</v>
      </c>
      <c r="H41" s="11">
        <f t="shared" si="9"/>
        <v>16153.938120528703</v>
      </c>
      <c r="I41" s="11">
        <f t="shared" si="9"/>
        <v>15290.463187486097</v>
      </c>
      <c r="J41" s="11">
        <f t="shared" si="9"/>
        <v>14473.143498720761</v>
      </c>
      <c r="K41" s="11">
        <f t="shared" si="9"/>
        <v>13699.511922307065</v>
      </c>
      <c r="L41" s="11">
        <f t="shared" si="9"/>
        <v>12967.233201689845</v>
      </c>
    </row>
    <row r="43" spans="1:12" x14ac:dyDescent="0.2">
      <c r="A43" t="s">
        <v>84</v>
      </c>
      <c r="B43" s="11">
        <f>'Value Drivers'!F114</f>
        <v>688</v>
      </c>
      <c r="C43" s="11">
        <f>'Value Drivers'!G114</f>
        <v>920</v>
      </c>
      <c r="D43" s="11">
        <f t="shared" ref="D43:K43" si="10">D30*D44</f>
        <v>622.03412846981507</v>
      </c>
      <c r="E43" s="11">
        <f t="shared" si="10"/>
        <v>588.78459678143247</v>
      </c>
      <c r="F43" s="11">
        <f t="shared" si="10"/>
        <v>557.31234917907966</v>
      </c>
      <c r="G43" s="11">
        <f t="shared" si="10"/>
        <v>527.5223846638836</v>
      </c>
      <c r="H43" s="11">
        <f t="shared" si="10"/>
        <v>499.32478031641716</v>
      </c>
      <c r="I43" s="11">
        <f t="shared" si="10"/>
        <v>472.63441985859703</v>
      </c>
      <c r="J43" s="11">
        <f t="shared" si="10"/>
        <v>447.37073672473616</v>
      </c>
      <c r="K43" s="11">
        <f t="shared" si="10"/>
        <v>423.45747086619582</v>
      </c>
      <c r="L43" s="11">
        <v>0</v>
      </c>
    </row>
    <row r="44" spans="1:12" x14ac:dyDescent="0.2">
      <c r="A44" s="34" t="s">
        <v>140</v>
      </c>
      <c r="B44" s="5">
        <f>'Value Drivers'!F15</f>
        <v>2.1079077177609609E-2</v>
      </c>
      <c r="C44" s="5">
        <f>'Value Drivers'!G15</f>
        <v>2.9509879394405952E-2</v>
      </c>
      <c r="D44" s="5">
        <f>C21</f>
        <v>2.1079077177609609E-2</v>
      </c>
      <c r="E44" s="5">
        <f t="shared" ref="E44:L44" si="11">D44</f>
        <v>2.1079077177609609E-2</v>
      </c>
      <c r="F44" s="5">
        <f t="shared" si="11"/>
        <v>2.1079077177609609E-2</v>
      </c>
      <c r="G44" s="5">
        <f t="shared" si="11"/>
        <v>2.1079077177609609E-2</v>
      </c>
      <c r="H44" s="5">
        <f t="shared" si="11"/>
        <v>2.1079077177609609E-2</v>
      </c>
      <c r="I44" s="5">
        <f t="shared" si="11"/>
        <v>2.1079077177609609E-2</v>
      </c>
      <c r="J44" s="5">
        <f t="shared" si="11"/>
        <v>2.1079077177609609E-2</v>
      </c>
      <c r="K44" s="5">
        <f t="shared" si="11"/>
        <v>2.1079077177609609E-2</v>
      </c>
      <c r="L44" s="5">
        <f t="shared" si="11"/>
        <v>2.1079077177609609E-2</v>
      </c>
    </row>
    <row r="45" spans="1:12" x14ac:dyDescent="0.2">
      <c r="A45" s="28" t="s">
        <v>86</v>
      </c>
      <c r="B45" s="11">
        <f>'Value Drivers'!F116</f>
        <v>3553</v>
      </c>
      <c r="C45" s="11">
        <f>'Value Drivers'!G116</f>
        <v>3740</v>
      </c>
      <c r="D45" s="11">
        <f t="shared" ref="D45:L45" si="12">D41*D46</f>
        <v>3622.2799647202746</v>
      </c>
      <c r="E45" s="11">
        <f t="shared" si="12"/>
        <v>3428.6585748980856</v>
      </c>
      <c r="F45" s="11">
        <f t="shared" si="12"/>
        <v>3245.3868109915647</v>
      </c>
      <c r="G45" s="11">
        <f t="shared" si="12"/>
        <v>3071.9114554213297</v>
      </c>
      <c r="H45" s="11">
        <f t="shared" si="12"/>
        <v>2907.7088616951664</v>
      </c>
      <c r="I45" s="11">
        <f t="shared" si="12"/>
        <v>2752.2833737474975</v>
      </c>
      <c r="J45" s="11">
        <f t="shared" si="12"/>
        <v>2605.1658297697368</v>
      </c>
      <c r="K45" s="11">
        <f t="shared" si="12"/>
        <v>2465.9121460152714</v>
      </c>
      <c r="L45" s="11">
        <f t="shared" si="12"/>
        <v>2334.1019763041722</v>
      </c>
    </row>
    <row r="46" spans="1:12" x14ac:dyDescent="0.2">
      <c r="A46" s="69" t="s">
        <v>141</v>
      </c>
      <c r="B46" s="48">
        <f>'Value Drivers'!F20</f>
        <v>0.15154617189166134</v>
      </c>
      <c r="C46" s="48">
        <f>'Value Drivers'!G20</f>
        <v>0.1864406779661017</v>
      </c>
      <c r="D46" s="48">
        <f>C26</f>
        <v>0.18</v>
      </c>
      <c r="E46" s="48">
        <f t="shared" ref="E46:L46" si="13">D46</f>
        <v>0.18</v>
      </c>
      <c r="F46" s="48">
        <f t="shared" si="13"/>
        <v>0.18</v>
      </c>
      <c r="G46" s="48">
        <f t="shared" si="13"/>
        <v>0.18</v>
      </c>
      <c r="H46" s="48">
        <f t="shared" si="13"/>
        <v>0.18</v>
      </c>
      <c r="I46" s="48">
        <f t="shared" si="13"/>
        <v>0.18</v>
      </c>
      <c r="J46" s="48">
        <f t="shared" si="13"/>
        <v>0.18</v>
      </c>
      <c r="K46" s="48">
        <f t="shared" si="13"/>
        <v>0.18</v>
      </c>
      <c r="L46" s="48">
        <f t="shared" si="13"/>
        <v>0.18</v>
      </c>
    </row>
    <row r="47" spans="1:12" x14ac:dyDescent="0.2">
      <c r="A47" t="s">
        <v>144</v>
      </c>
      <c r="B47" s="11">
        <f>B41-B43-B45</f>
        <v>19204</v>
      </c>
      <c r="C47" s="11">
        <f>C41-C43-C45</f>
        <v>14752</v>
      </c>
      <c r="D47" s="11">
        <f t="shared" ref="D47:L47" si="14">D41-D43-D45</f>
        <v>15879.463488589216</v>
      </c>
      <c r="E47" s="11">
        <f t="shared" si="14"/>
        <v>15030.660022198737</v>
      </c>
      <c r="F47" s="11">
        <f t="shared" si="14"/>
        <v>14227.227567560272</v>
      </c>
      <c r="G47" s="11">
        <f t="shared" si="14"/>
        <v>13466.740912255507</v>
      </c>
      <c r="H47" s="11">
        <f t="shared" si="14"/>
        <v>12746.904478517119</v>
      </c>
      <c r="I47" s="11">
        <f t="shared" si="14"/>
        <v>12065.545393880002</v>
      </c>
      <c r="J47" s="11">
        <f t="shared" si="14"/>
        <v>11420.606932226288</v>
      </c>
      <c r="K47" s="11">
        <f t="shared" si="14"/>
        <v>10810.142305425597</v>
      </c>
      <c r="L47" s="11">
        <f t="shared" si="14"/>
        <v>10633.131225385674</v>
      </c>
    </row>
    <row r="49" spans="1:13" x14ac:dyDescent="0.2">
      <c r="A49" t="s">
        <v>68</v>
      </c>
      <c r="B49" s="11">
        <f>'Value Drivers'!F94</f>
        <v>95</v>
      </c>
      <c r="C49">
        <f>C30*C50</f>
        <v>0</v>
      </c>
      <c r="D49">
        <f t="shared" ref="D49:L49" si="15">D30*D50</f>
        <v>0</v>
      </c>
      <c r="E49">
        <f t="shared" si="15"/>
        <v>0</v>
      </c>
      <c r="F49">
        <f t="shared" si="15"/>
        <v>0</v>
      </c>
      <c r="G49">
        <f t="shared" si="15"/>
        <v>0</v>
      </c>
      <c r="H49">
        <f t="shared" si="15"/>
        <v>0</v>
      </c>
      <c r="I49">
        <f t="shared" si="15"/>
        <v>0</v>
      </c>
      <c r="J49">
        <f t="shared" si="15"/>
        <v>0</v>
      </c>
      <c r="K49">
        <f t="shared" si="15"/>
        <v>0</v>
      </c>
      <c r="L49">
        <f t="shared" si="15"/>
        <v>0</v>
      </c>
    </row>
    <row r="50" spans="1:13" x14ac:dyDescent="0.2">
      <c r="A50" s="34" t="s">
        <v>140</v>
      </c>
      <c r="B50" s="5">
        <f>'Value Drivers'!F22</f>
        <v>2.9106283893501638E-3</v>
      </c>
      <c r="C50" s="5">
        <f>C23</f>
        <v>0</v>
      </c>
      <c r="D50" s="5">
        <f>C50</f>
        <v>0</v>
      </c>
      <c r="E50" s="5">
        <f t="shared" ref="E50:L50" si="16">D50</f>
        <v>0</v>
      </c>
      <c r="F50" s="5">
        <f t="shared" si="16"/>
        <v>0</v>
      </c>
      <c r="G50" s="5">
        <f t="shared" si="16"/>
        <v>0</v>
      </c>
      <c r="H50" s="5">
        <f t="shared" si="16"/>
        <v>0</v>
      </c>
      <c r="I50" s="5">
        <f t="shared" si="16"/>
        <v>0</v>
      </c>
      <c r="J50" s="5">
        <f t="shared" si="16"/>
        <v>0</v>
      </c>
      <c r="K50" s="5">
        <f t="shared" si="16"/>
        <v>0</v>
      </c>
      <c r="L50" s="5">
        <f t="shared" si="16"/>
        <v>0</v>
      </c>
    </row>
    <row r="51" spans="1:13" x14ac:dyDescent="0.2">
      <c r="A51" t="s">
        <v>74</v>
      </c>
      <c r="B51" s="11">
        <f>'Value Drivers'!F100</f>
        <v>11224</v>
      </c>
      <c r="C51" s="11">
        <f>'Value Drivers'!G100</f>
        <v>2554</v>
      </c>
      <c r="D51" s="11">
        <f t="shared" ref="D51:L51" si="17">D30*D52</f>
        <v>442.64328312048599</v>
      </c>
      <c r="E51" s="11">
        <f t="shared" si="17"/>
        <v>418.9827133942407</v>
      </c>
      <c r="F51" s="11">
        <f t="shared" si="17"/>
        <v>396.5868698733135</v>
      </c>
      <c r="G51" s="11">
        <f t="shared" si="17"/>
        <v>375.38814926695846</v>
      </c>
      <c r="H51" s="11">
        <f t="shared" si="17"/>
        <v>355.32256187676319</v>
      </c>
      <c r="I51" s="11">
        <f t="shared" si="17"/>
        <v>336.32953843963838</v>
      </c>
      <c r="J51" s="11">
        <f t="shared" si="17"/>
        <v>318.35174729561038</v>
      </c>
      <c r="K51" s="11">
        <f t="shared" si="17"/>
        <v>301.33492132852683</v>
      </c>
      <c r="L51" s="11">
        <f t="shared" si="17"/>
        <v>285.22769415728436</v>
      </c>
    </row>
    <row r="52" spans="1:13" x14ac:dyDescent="0.2">
      <c r="A52" s="34" t="s">
        <v>140</v>
      </c>
      <c r="B52" s="5">
        <f>'Value Drivers'!F23</f>
        <v>0.34388308465332884</v>
      </c>
      <c r="C52" s="5">
        <f>'Value Drivers'!G23</f>
        <v>8.192199127534E-2</v>
      </c>
      <c r="D52" s="5">
        <f>C24</f>
        <v>1.4999999999999999E-2</v>
      </c>
      <c r="E52" s="5">
        <f t="shared" ref="E52:L52" si="18">D52</f>
        <v>1.4999999999999999E-2</v>
      </c>
      <c r="F52" s="5">
        <f t="shared" si="18"/>
        <v>1.4999999999999999E-2</v>
      </c>
      <c r="G52" s="5">
        <f t="shared" si="18"/>
        <v>1.4999999999999999E-2</v>
      </c>
      <c r="H52" s="5">
        <f t="shared" si="18"/>
        <v>1.4999999999999999E-2</v>
      </c>
      <c r="I52" s="5">
        <f t="shared" si="18"/>
        <v>1.4999999999999999E-2</v>
      </c>
      <c r="J52" s="5">
        <f t="shared" si="18"/>
        <v>1.4999999999999999E-2</v>
      </c>
      <c r="K52" s="5">
        <f t="shared" si="18"/>
        <v>1.4999999999999999E-2</v>
      </c>
      <c r="L52" s="5">
        <f t="shared" si="18"/>
        <v>1.4999999999999999E-2</v>
      </c>
    </row>
    <row r="53" spans="1:13" x14ac:dyDescent="0.2">
      <c r="A53" t="s">
        <v>71</v>
      </c>
      <c r="B53" s="11">
        <f>'Value Drivers'!F98+'Value Drivers'!F99</f>
        <v>1098</v>
      </c>
      <c r="C53" s="11">
        <f>'Value Drivers'!G98+'Value Drivers'!G99</f>
        <v>1132</v>
      </c>
      <c r="D53" s="11">
        <f t="shared" ref="D53:L53" si="19">D30*D54</f>
        <v>1011.1213218212832</v>
      </c>
      <c r="E53" s="11">
        <f t="shared" si="19"/>
        <v>957.0739490293779</v>
      </c>
      <c r="F53" s="11">
        <f t="shared" si="19"/>
        <v>905.91556536535052</v>
      </c>
      <c r="G53" s="11">
        <f t="shared" si="19"/>
        <v>857.49174596542207</v>
      </c>
      <c r="H53" s="11">
        <f t="shared" si="19"/>
        <v>811.65632042351422</v>
      </c>
      <c r="I53" s="11">
        <f t="shared" si="19"/>
        <v>768.2709315664988</v>
      </c>
      <c r="J53" s="11">
        <f t="shared" si="19"/>
        <v>727.20461781419306</v>
      </c>
      <c r="K53" s="11">
        <f t="shared" si="19"/>
        <v>688.33341786342635</v>
      </c>
      <c r="L53" s="11">
        <f t="shared" si="19"/>
        <v>651.539996502892</v>
      </c>
    </row>
    <row r="54" spans="1:13" x14ac:dyDescent="0.2">
      <c r="A54" s="34" t="s">
        <v>140</v>
      </c>
      <c r="B54" s="5">
        <f>'Value Drivers'!F24</f>
        <v>3.364073654217347E-2</v>
      </c>
      <c r="C54" s="5">
        <f>'Value Drivers'!G24</f>
        <v>3.6309982037464716E-2</v>
      </c>
      <c r="D54" s="5">
        <f>C25</f>
        <v>3.4264204169999549E-2</v>
      </c>
      <c r="E54" s="5">
        <f t="shared" ref="E54:L54" si="20">D54</f>
        <v>3.4264204169999549E-2</v>
      </c>
      <c r="F54" s="5">
        <f t="shared" si="20"/>
        <v>3.4264204169999549E-2</v>
      </c>
      <c r="G54" s="5">
        <f t="shared" si="20"/>
        <v>3.4264204169999549E-2</v>
      </c>
      <c r="H54" s="5">
        <f t="shared" si="20"/>
        <v>3.4264204169999549E-2</v>
      </c>
      <c r="I54" s="5">
        <f t="shared" si="20"/>
        <v>3.4264204169999549E-2</v>
      </c>
      <c r="J54" s="5">
        <f t="shared" si="20"/>
        <v>3.4264204169999549E-2</v>
      </c>
      <c r="K54" s="5">
        <f t="shared" si="20"/>
        <v>3.4264204169999549E-2</v>
      </c>
      <c r="L54" s="5">
        <f t="shared" si="20"/>
        <v>3.4264204169999549E-2</v>
      </c>
    </row>
    <row r="55" spans="1:13" x14ac:dyDescent="0.2">
      <c r="A55" t="s">
        <v>145</v>
      </c>
      <c r="B55" s="11">
        <f>B47-B49-B51</f>
        <v>7885</v>
      </c>
      <c r="C55" s="11">
        <f>C47-C49-C51</f>
        <v>12198</v>
      </c>
      <c r="D55" s="11">
        <f t="shared" ref="D55:L55" si="21">D47-D49-D51</f>
        <v>15436.82020546873</v>
      </c>
      <c r="E55" s="11">
        <f t="shared" si="21"/>
        <v>14611.677308804497</v>
      </c>
      <c r="F55" s="11">
        <f t="shared" si="21"/>
        <v>13830.640697686958</v>
      </c>
      <c r="G55" s="11">
        <f t="shared" si="21"/>
        <v>13091.352762988548</v>
      </c>
      <c r="H55" s="11">
        <f t="shared" si="21"/>
        <v>12391.581916640356</v>
      </c>
      <c r="I55" s="11">
        <f t="shared" si="21"/>
        <v>11729.215855440363</v>
      </c>
      <c r="J55" s="11">
        <f t="shared" si="21"/>
        <v>11102.255184930678</v>
      </c>
      <c r="K55" s="11">
        <f t="shared" si="21"/>
        <v>10508.80738409707</v>
      </c>
      <c r="L55" s="11">
        <f t="shared" si="21"/>
        <v>10347.90353122839</v>
      </c>
      <c r="M55" t="s">
        <v>157</v>
      </c>
    </row>
    <row r="56" spans="1:13" x14ac:dyDescent="0.2">
      <c r="A56" s="68" t="s">
        <v>146</v>
      </c>
      <c r="B56" s="11">
        <f>B55*(1+$B$8)^(-B28)</f>
        <v>7885</v>
      </c>
      <c r="C56" s="11">
        <f t="shared" ref="C56:K56" si="22">C55*(1+$B$8)^(-C28)</f>
        <v>11089.090909090908</v>
      </c>
      <c r="D56" s="11">
        <f t="shared" si="22"/>
        <v>12757.70264914771</v>
      </c>
      <c r="E56" s="11">
        <f t="shared" si="22"/>
        <v>10977.96942810255</v>
      </c>
      <c r="F56" s="11">
        <f t="shared" si="22"/>
        <v>9446.5136928399388</v>
      </c>
      <c r="G56" s="11">
        <f t="shared" si="22"/>
        <v>8128.7000782289733</v>
      </c>
      <c r="H56" s="11">
        <f t="shared" si="22"/>
        <v>6994.7249440692995</v>
      </c>
      <c r="I56" s="11">
        <f t="shared" si="22"/>
        <v>6018.9423366995425</v>
      </c>
      <c r="J56" s="11">
        <f t="shared" si="22"/>
        <v>5179.2839807419368</v>
      </c>
      <c r="K56" s="11">
        <f t="shared" si="22"/>
        <v>4456.7601835307478</v>
      </c>
      <c r="L56" s="45">
        <f>((L55*((1+B8)/(B8-B9)))-B61)*(1+B8)^(-L28)</f>
        <v>35713.622407962917</v>
      </c>
      <c r="M56" s="74">
        <f>L56/SUM(C56:L56)</f>
        <v>0.3224318793935087</v>
      </c>
    </row>
    <row r="57" spans="1:13" x14ac:dyDescent="0.2">
      <c r="A57" s="68"/>
      <c r="B57" s="11"/>
      <c r="C57" s="11"/>
      <c r="D57" s="11"/>
      <c r="E57" s="11"/>
      <c r="F57" s="11"/>
      <c r="G57" s="11"/>
      <c r="H57" s="11"/>
      <c r="I57" s="11"/>
      <c r="J57" s="11"/>
      <c r="K57" s="11"/>
      <c r="L57" s="70"/>
    </row>
    <row r="58" spans="1:13" x14ac:dyDescent="0.2">
      <c r="A58" t="s">
        <v>19</v>
      </c>
      <c r="B58" s="11">
        <f>'Value Drivers'!F53</f>
        <v>27076</v>
      </c>
      <c r="C58" s="11">
        <f>B58+C51-C53</f>
        <v>28498</v>
      </c>
      <c r="D58" s="11">
        <f t="shared" ref="D58:L58" si="23">C58+D51-D53</f>
        <v>27929.521961299204</v>
      </c>
      <c r="E58" s="11">
        <f t="shared" si="23"/>
        <v>27391.430725664068</v>
      </c>
      <c r="F58" s="11">
        <f t="shared" si="23"/>
        <v>26882.102030172031</v>
      </c>
      <c r="G58" s="11">
        <f t="shared" si="23"/>
        <v>26399.998433473567</v>
      </c>
      <c r="H58" s="11">
        <f t="shared" si="23"/>
        <v>25943.664674926818</v>
      </c>
      <c r="I58" s="11">
        <f t="shared" si="23"/>
        <v>25511.723281799957</v>
      </c>
      <c r="J58" s="11">
        <f t="shared" si="23"/>
        <v>25102.870411281376</v>
      </c>
      <c r="K58" s="11">
        <f t="shared" si="23"/>
        <v>24715.871914746476</v>
      </c>
      <c r="L58" s="11">
        <f t="shared" si="23"/>
        <v>24349.55961240087</v>
      </c>
    </row>
    <row r="59" spans="1:13" x14ac:dyDescent="0.2">
      <c r="A59" t="s">
        <v>148</v>
      </c>
      <c r="B59" s="3">
        <f>B58/B53</f>
        <v>24.659380692167577</v>
      </c>
      <c r="C59" s="3">
        <f t="shared" ref="C59:L59" si="24">C58/C53</f>
        <v>25.174911660777386</v>
      </c>
      <c r="D59" s="3">
        <f t="shared" si="24"/>
        <v>27.62232519337158</v>
      </c>
      <c r="E59" s="3">
        <f t="shared" si="24"/>
        <v>28.61997315196307</v>
      </c>
      <c r="F59" s="3">
        <f t="shared" si="24"/>
        <v>29.67395975730987</v>
      </c>
      <c r="G59" s="3">
        <f t="shared" si="24"/>
        <v>30.787466535611568</v>
      </c>
      <c r="H59" s="3">
        <f t="shared" si="24"/>
        <v>31.963854678529049</v>
      </c>
      <c r="I59" s="3">
        <f t="shared" si="24"/>
        <v>33.206675189157217</v>
      </c>
      <c r="J59" s="3">
        <f t="shared" si="24"/>
        <v>34.519679600955683</v>
      </c>
      <c r="K59" s="3">
        <f t="shared" si="24"/>
        <v>35.90683130199325</v>
      </c>
      <c r="L59" s="3">
        <f t="shared" si="24"/>
        <v>37.372317498689107</v>
      </c>
    </row>
    <row r="60" spans="1:13" x14ac:dyDescent="0.2">
      <c r="A60" t="s">
        <v>149</v>
      </c>
      <c r="B60" s="3">
        <f>B30/B58</f>
        <v>1.2054587088196189</v>
      </c>
      <c r="C60" s="3">
        <f t="shared" ref="C60:L60" si="25">C30/C58</f>
        <v>1.0939715067724052</v>
      </c>
      <c r="D60" s="3">
        <f t="shared" si="25"/>
        <v>1.0565720476319853</v>
      </c>
      <c r="E60" s="3">
        <f t="shared" si="25"/>
        <v>1.0197415816903155</v>
      </c>
      <c r="F60" s="3">
        <f t="shared" si="25"/>
        <v>0.98352147568467907</v>
      </c>
      <c r="G60" s="3">
        <f t="shared" si="25"/>
        <v>0.94794992813582768</v>
      </c>
      <c r="H60" s="3">
        <f t="shared" si="25"/>
        <v>0.91306186263953604</v>
      </c>
      <c r="I60" s="3">
        <f t="shared" si="25"/>
        <v>0.87888885363165725</v>
      </c>
      <c r="J60" s="3">
        <f t="shared" si="25"/>
        <v>0.84545908384124147</v>
      </c>
      <c r="K60" s="3">
        <f t="shared" si="25"/>
        <v>0.81279733219726014</v>
      </c>
      <c r="L60" s="3">
        <f t="shared" si="25"/>
        <v>0.78092499056128628</v>
      </c>
    </row>
    <row r="61" spans="1:13" x14ac:dyDescent="0.2">
      <c r="A61" t="s">
        <v>150</v>
      </c>
      <c r="B61" s="11">
        <f>'Value Drivers'!F67</f>
        <v>21195</v>
      </c>
    </row>
    <row r="63" spans="1:13" x14ac:dyDescent="0.2">
      <c r="A63" t="s">
        <v>151</v>
      </c>
      <c r="B63" s="11">
        <f>SUM(C56:L56)</f>
        <v>110763.31061041451</v>
      </c>
    </row>
    <row r="64" spans="1:13" x14ac:dyDescent="0.2">
      <c r="A64" t="s">
        <v>152</v>
      </c>
      <c r="B64" s="11">
        <f>'Value Drivers'!G36+'Value Drivers'!G37</f>
        <v>8319</v>
      </c>
    </row>
    <row r="65" spans="1:16" x14ac:dyDescent="0.2">
      <c r="A65" t="s">
        <v>153</v>
      </c>
      <c r="B65" s="11">
        <f>B63+B64</f>
        <v>119082.31061041451</v>
      </c>
    </row>
    <row r="67" spans="1:16" x14ac:dyDescent="0.2">
      <c r="A67" t="s">
        <v>154</v>
      </c>
      <c r="B67" s="11">
        <f>'Value Drivers'!G125</f>
        <v>1412</v>
      </c>
      <c r="D67" s="49"/>
    </row>
    <row r="68" spans="1:16" x14ac:dyDescent="0.2">
      <c r="A68" t="s">
        <v>132</v>
      </c>
      <c r="B68" s="36">
        <f>B65/B67</f>
        <v>84.335914030038609</v>
      </c>
    </row>
    <row r="70" spans="1:16" x14ac:dyDescent="0.2">
      <c r="A70" s="6"/>
      <c r="B70">
        <v>2011</v>
      </c>
      <c r="C70">
        <v>2012</v>
      </c>
      <c r="D70">
        <v>2013</v>
      </c>
      <c r="E70">
        <v>2014</v>
      </c>
      <c r="F70">
        <v>2015</v>
      </c>
      <c r="G70">
        <v>2016</v>
      </c>
      <c r="H70">
        <f>G70+1</f>
        <v>2017</v>
      </c>
      <c r="I70">
        <f t="shared" ref="I70:P70" si="26">H70+1</f>
        <v>2018</v>
      </c>
      <c r="J70">
        <f t="shared" si="26"/>
        <v>2019</v>
      </c>
      <c r="K70">
        <f t="shared" si="26"/>
        <v>2020</v>
      </c>
      <c r="L70">
        <f t="shared" si="26"/>
        <v>2021</v>
      </c>
      <c r="M70">
        <f t="shared" si="26"/>
        <v>2022</v>
      </c>
      <c r="N70">
        <f t="shared" si="26"/>
        <v>2023</v>
      </c>
      <c r="O70">
        <f t="shared" si="26"/>
        <v>2024</v>
      </c>
      <c r="P70">
        <f t="shared" si="26"/>
        <v>2025</v>
      </c>
    </row>
    <row r="71" spans="1:16" x14ac:dyDescent="0.2">
      <c r="A71" t="s">
        <v>156</v>
      </c>
      <c r="B71" s="36">
        <f>'Value Drivers'!B9/'Value Drivers'!B53</f>
        <v>2.4776951195045189</v>
      </c>
      <c r="C71" s="36">
        <f>'Value Drivers'!C9/'Value Drivers'!C53</f>
        <v>0.64321979573561583</v>
      </c>
      <c r="D71" s="36">
        <f>'Value Drivers'!D9/'Value Drivers'!D53</f>
        <v>0.71890643049672698</v>
      </c>
      <c r="E71" s="36">
        <f>'Value Drivers'!E9/'Value Drivers'!E53</f>
        <v>1.4684365781710915</v>
      </c>
      <c r="F71" s="36">
        <f>'Value Drivers'!F9/'Value Drivers'!F53</f>
        <v>1.2054587088196189</v>
      </c>
      <c r="G71" s="3">
        <f>C60</f>
        <v>1.0939715067724052</v>
      </c>
      <c r="H71" s="3">
        <f t="shared" ref="H71:P71" si="27">D60</f>
        <v>1.0565720476319853</v>
      </c>
      <c r="I71" s="3">
        <f t="shared" si="27"/>
        <v>1.0197415816903155</v>
      </c>
      <c r="J71" s="3">
        <f t="shared" si="27"/>
        <v>0.98352147568467907</v>
      </c>
      <c r="K71" s="3">
        <f t="shared" si="27"/>
        <v>0.94794992813582768</v>
      </c>
      <c r="L71" s="3">
        <f t="shared" si="27"/>
        <v>0.91306186263953604</v>
      </c>
      <c r="M71" s="3">
        <f t="shared" si="27"/>
        <v>0.87888885363165725</v>
      </c>
      <c r="N71" s="3">
        <f t="shared" si="27"/>
        <v>0.84545908384124147</v>
      </c>
      <c r="O71" s="3">
        <f t="shared" si="27"/>
        <v>0.81279733219726014</v>
      </c>
      <c r="P71" s="3">
        <f t="shared" si="27"/>
        <v>0.78092499056128628</v>
      </c>
    </row>
    <row r="72" spans="1:16" x14ac:dyDescent="0.2">
      <c r="A72" t="s">
        <v>148</v>
      </c>
      <c r="B72" s="3">
        <v>11.197851319516134</v>
      </c>
      <c r="C72" s="3">
        <v>54.257161870503595</v>
      </c>
      <c r="D72" s="3">
        <v>45.165217391304346</v>
      </c>
      <c r="E72" s="3">
        <v>16.142857142857142</v>
      </c>
      <c r="F72" s="3">
        <v>22.616158536585367</v>
      </c>
      <c r="G72" s="3">
        <f>C59</f>
        <v>25.174911660777386</v>
      </c>
      <c r="H72" s="3">
        <f t="shared" ref="H72:P72" si="28">D59</f>
        <v>27.62232519337158</v>
      </c>
      <c r="I72" s="3">
        <f t="shared" si="28"/>
        <v>28.61997315196307</v>
      </c>
      <c r="J72" s="3">
        <f t="shared" si="28"/>
        <v>29.67395975730987</v>
      </c>
      <c r="K72" s="3">
        <f t="shared" si="28"/>
        <v>30.787466535611568</v>
      </c>
      <c r="L72" s="3">
        <f t="shared" si="28"/>
        <v>31.963854678529049</v>
      </c>
      <c r="M72" s="3">
        <f t="shared" si="28"/>
        <v>33.206675189157217</v>
      </c>
      <c r="N72" s="3">
        <f t="shared" si="28"/>
        <v>34.519679600955683</v>
      </c>
      <c r="O72" s="3">
        <f t="shared" si="28"/>
        <v>35.90683130199325</v>
      </c>
      <c r="P72" s="3">
        <f t="shared" si="28"/>
        <v>37.372317498689107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heetViews>
  <sheetFormatPr baseColWidth="10" defaultColWidth="8.83203125" defaultRowHeight="15" x14ac:dyDescent="0.2"/>
  <cols>
    <col min="1" max="3" width="36.6640625" customWidth="1"/>
  </cols>
  <sheetData>
    <row r="1" spans="1:3" x14ac:dyDescent="0.2">
      <c r="A1" s="7" t="s">
        <v>158</v>
      </c>
    </row>
    <row r="3" spans="1:3" x14ac:dyDescent="0.2">
      <c r="A3" t="s">
        <v>159</v>
      </c>
      <c r="B3" t="s">
        <v>160</v>
      </c>
      <c r="C3">
        <v>0</v>
      </c>
    </row>
    <row r="4" spans="1:3" x14ac:dyDescent="0.2">
      <c r="A4" t="s">
        <v>161</v>
      </c>
    </row>
    <row r="5" spans="1:3" x14ac:dyDescent="0.2">
      <c r="A5" t="s">
        <v>162</v>
      </c>
    </row>
    <row r="7" spans="1:3" x14ac:dyDescent="0.2">
      <c r="A7" s="7" t="s">
        <v>163</v>
      </c>
      <c r="B7" t="s">
        <v>164</v>
      </c>
    </row>
    <row r="8" spans="1:3" x14ac:dyDescent="0.2">
      <c r="B8">
        <v>3</v>
      </c>
    </row>
    <row r="10" spans="1:3" x14ac:dyDescent="0.2">
      <c r="A10" t="s">
        <v>165</v>
      </c>
    </row>
    <row r="11" spans="1:3" x14ac:dyDescent="0.2">
      <c r="A11" t="e">
        <f>CB_DATA_!#REF!</f>
        <v>#REF!</v>
      </c>
      <c r="B11" t="e">
        <f>#REF!</f>
        <v>#REF!</v>
      </c>
      <c r="C11" t="e">
        <f>'MC-DCF'!#REF!</f>
        <v>#REF!</v>
      </c>
    </row>
    <row r="13" spans="1:3" x14ac:dyDescent="0.2">
      <c r="A13" t="s">
        <v>166</v>
      </c>
    </row>
    <row r="14" spans="1:3" x14ac:dyDescent="0.2">
      <c r="A14" t="s">
        <v>170</v>
      </c>
      <c r="B14" t="s">
        <v>173</v>
      </c>
      <c r="C14" t="s">
        <v>191</v>
      </c>
    </row>
    <row r="16" spans="1:3" x14ac:dyDescent="0.2">
      <c r="A16" t="s">
        <v>167</v>
      </c>
    </row>
    <row r="17" spans="1:3" x14ac:dyDescent="0.2">
      <c r="B17">
        <v>1</v>
      </c>
    </row>
    <row r="19" spans="1:3" x14ac:dyDescent="0.2">
      <c r="A19" t="s">
        <v>168</v>
      </c>
    </row>
    <row r="20" spans="1:3" x14ac:dyDescent="0.2">
      <c r="A20">
        <v>28</v>
      </c>
      <c r="B20">
        <v>40</v>
      </c>
      <c r="C20">
        <v>40</v>
      </c>
    </row>
    <row r="25" spans="1:3" x14ac:dyDescent="0.2">
      <c r="A25" s="7" t="s">
        <v>169</v>
      </c>
    </row>
    <row r="26" spans="1:3" x14ac:dyDescent="0.2">
      <c r="A26" s="75" t="s">
        <v>171</v>
      </c>
      <c r="B26" s="75" t="s">
        <v>174</v>
      </c>
      <c r="C26" s="75" t="s">
        <v>174</v>
      </c>
    </row>
    <row r="27" spans="1:3" x14ac:dyDescent="0.2">
      <c r="A27" t="s">
        <v>190</v>
      </c>
      <c r="B27" t="s">
        <v>181</v>
      </c>
      <c r="C27" t="s">
        <v>197</v>
      </c>
    </row>
    <row r="28" spans="1:3" x14ac:dyDescent="0.2">
      <c r="A28" s="75" t="s">
        <v>172</v>
      </c>
      <c r="B28" s="75" t="s">
        <v>172</v>
      </c>
      <c r="C28" s="75" t="s">
        <v>172</v>
      </c>
    </row>
    <row r="29" spans="1:3" x14ac:dyDescent="0.2">
      <c r="B29" s="75" t="s">
        <v>171</v>
      </c>
      <c r="C29" s="75" t="s">
        <v>171</v>
      </c>
    </row>
    <row r="30" spans="1:3" x14ac:dyDescent="0.2">
      <c r="B30" t="s">
        <v>176</v>
      </c>
      <c r="C30" t="s">
        <v>192</v>
      </c>
    </row>
    <row r="31" spans="1:3" x14ac:dyDescent="0.2">
      <c r="B31" s="75" t="s">
        <v>172</v>
      </c>
      <c r="C31" s="75" t="s">
        <v>172</v>
      </c>
    </row>
    <row r="32" spans="1:3" x14ac:dyDescent="0.2">
      <c r="B32" s="75" t="s">
        <v>175</v>
      </c>
      <c r="C32" s="75" t="s">
        <v>175</v>
      </c>
    </row>
    <row r="33" spans="2:3" x14ac:dyDescent="0.2">
      <c r="B33" t="s">
        <v>180</v>
      </c>
      <c r="C33" t="s">
        <v>196</v>
      </c>
    </row>
    <row r="34" spans="2:3" x14ac:dyDescent="0.2">
      <c r="B34" s="75" t="s">
        <v>172</v>
      </c>
      <c r="C34" s="75" t="s">
        <v>172</v>
      </c>
    </row>
    <row r="35" spans="2:3" x14ac:dyDescent="0.2">
      <c r="B35" s="75" t="s">
        <v>177</v>
      </c>
      <c r="C35" s="75" t="s">
        <v>177</v>
      </c>
    </row>
    <row r="36" spans="2:3" x14ac:dyDescent="0.2">
      <c r="B36" t="s">
        <v>179</v>
      </c>
      <c r="C36" t="s">
        <v>195</v>
      </c>
    </row>
    <row r="37" spans="2:3" x14ac:dyDescent="0.2">
      <c r="B37" s="75" t="s">
        <v>172</v>
      </c>
      <c r="C37" s="75" t="s">
        <v>172</v>
      </c>
    </row>
    <row r="38" spans="2:3" x14ac:dyDescent="0.2">
      <c r="B38" s="75" t="s">
        <v>178</v>
      </c>
      <c r="C38" s="75" t="s">
        <v>178</v>
      </c>
    </row>
    <row r="39" spans="2:3" x14ac:dyDescent="0.2">
      <c r="B39" t="s">
        <v>182</v>
      </c>
      <c r="C39" t="s">
        <v>194</v>
      </c>
    </row>
    <row r="40" spans="2:3" x14ac:dyDescent="0.2">
      <c r="B40" s="75" t="s">
        <v>172</v>
      </c>
      <c r="C40" s="75" t="s">
        <v>172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80" zoomScaleNormal="80" zoomScalePageLayoutView="80" workbookViewId="0"/>
  </sheetViews>
  <sheetFormatPr baseColWidth="10" defaultColWidth="8.83203125" defaultRowHeight="15" x14ac:dyDescent="0.2"/>
  <cols>
    <col min="1" max="1" width="44.33203125" bestFit="1" customWidth="1"/>
    <col min="2" max="12" width="13.5" bestFit="1" customWidth="1"/>
  </cols>
  <sheetData>
    <row r="1" spans="1:2" x14ac:dyDescent="0.2">
      <c r="A1" s="1" t="s">
        <v>0</v>
      </c>
    </row>
    <row r="2" spans="1:2" x14ac:dyDescent="0.2">
      <c r="A2" s="1" t="s">
        <v>2</v>
      </c>
    </row>
    <row r="3" spans="1:2" x14ac:dyDescent="0.2">
      <c r="A3" s="1" t="s">
        <v>193</v>
      </c>
    </row>
    <row r="4" spans="1:2" x14ac:dyDescent="0.2">
      <c r="A4" s="1" t="s">
        <v>29</v>
      </c>
    </row>
    <row r="8" spans="1:2" x14ac:dyDescent="0.2">
      <c r="A8" s="50" t="s">
        <v>128</v>
      </c>
      <c r="B8" s="51">
        <v>0.1</v>
      </c>
    </row>
    <row r="9" spans="1:2" x14ac:dyDescent="0.2">
      <c r="A9" s="52" t="s">
        <v>129</v>
      </c>
      <c r="B9" s="53">
        <v>0</v>
      </c>
    </row>
    <row r="10" spans="1:2" x14ac:dyDescent="0.2">
      <c r="A10" s="52" t="s">
        <v>126</v>
      </c>
      <c r="B10" s="54">
        <f>'Revenue Growth'!B79</f>
        <v>-5.3452905823954344E-2</v>
      </c>
    </row>
    <row r="11" spans="1:2" x14ac:dyDescent="0.2">
      <c r="A11" s="52" t="s">
        <v>130</v>
      </c>
      <c r="B11" s="54">
        <f>B10</f>
        <v>-5.3452905823954344E-2</v>
      </c>
    </row>
    <row r="12" spans="1:2" x14ac:dyDescent="0.2">
      <c r="A12" s="52" t="s">
        <v>131</v>
      </c>
      <c r="B12" s="55">
        <v>82.7</v>
      </c>
    </row>
    <row r="13" spans="1:2" x14ac:dyDescent="0.2">
      <c r="A13" s="52" t="s">
        <v>132</v>
      </c>
      <c r="B13" s="81">
        <f>B68</f>
        <v>84.335914030038609</v>
      </c>
    </row>
    <row r="14" spans="1:2" x14ac:dyDescent="0.2">
      <c r="A14" s="57" t="s">
        <v>133</v>
      </c>
      <c r="B14" s="58">
        <f>(B13-B12)/B12</f>
        <v>1.9781306288253999E-2</v>
      </c>
    </row>
    <row r="16" spans="1:2" x14ac:dyDescent="0.2">
      <c r="A16" s="59"/>
      <c r="B16" s="59"/>
    </row>
    <row r="17" spans="1:13" x14ac:dyDescent="0.2">
      <c r="B17" t="s">
        <v>103</v>
      </c>
      <c r="C17" t="s">
        <v>134</v>
      </c>
    </row>
    <row r="18" spans="1:13" x14ac:dyDescent="0.2">
      <c r="A18" s="60" t="s">
        <v>135</v>
      </c>
      <c r="B18" s="61">
        <f>'Value Drivers'!H12</f>
        <v>0.16393674638622072</v>
      </c>
      <c r="C18" s="62">
        <v>0.1</v>
      </c>
    </row>
    <row r="19" spans="1:13" x14ac:dyDescent="0.2">
      <c r="A19" s="63" t="s">
        <v>136</v>
      </c>
      <c r="B19" s="64">
        <f>'Value Drivers'!H13</f>
        <v>0.14775878785918364</v>
      </c>
      <c r="C19" s="54">
        <v>0.11</v>
      </c>
    </row>
    <row r="20" spans="1:13" x14ac:dyDescent="0.2">
      <c r="A20" s="63" t="s">
        <v>137</v>
      </c>
      <c r="B20" s="64">
        <f>'Value Drivers'!H14</f>
        <v>0.12717859478274343</v>
      </c>
      <c r="C20" s="54">
        <f>'Value Drivers'!F14</f>
        <v>0.10496645117803854</v>
      </c>
    </row>
    <row r="21" spans="1:13" x14ac:dyDescent="0.2">
      <c r="A21" s="63" t="s">
        <v>84</v>
      </c>
      <c r="B21" s="64">
        <f>'Value Drivers'!H15</f>
        <v>2.6042263045714494E-2</v>
      </c>
      <c r="C21" s="54">
        <f>'Value Drivers'!F15</f>
        <v>2.1079077177609609E-2</v>
      </c>
    </row>
    <row r="22" spans="1:13" x14ac:dyDescent="0.2">
      <c r="A22" s="63" t="s">
        <v>142</v>
      </c>
      <c r="B22" s="64">
        <f>'Value Drivers'!H16</f>
        <v>3.0924119347103666E-3</v>
      </c>
      <c r="C22" s="54">
        <f>B22</f>
        <v>3.0924119347103666E-3</v>
      </c>
    </row>
    <row r="23" spans="1:13" x14ac:dyDescent="0.2">
      <c r="A23" s="63" t="s">
        <v>68</v>
      </c>
      <c r="B23" s="64">
        <f>'Value Drivers'!H22</f>
        <v>-2.987093029706505E-2</v>
      </c>
      <c r="C23" s="54">
        <v>0</v>
      </c>
    </row>
    <row r="24" spans="1:13" x14ac:dyDescent="0.2">
      <c r="A24" s="63" t="s">
        <v>74</v>
      </c>
      <c r="B24" s="64">
        <f>'Value Drivers'!H23</f>
        <v>0.14956309546790997</v>
      </c>
      <c r="C24" s="54">
        <v>1.4999999999999999E-2</v>
      </c>
    </row>
    <row r="25" spans="1:13" x14ac:dyDescent="0.2">
      <c r="A25" s="63" t="s">
        <v>71</v>
      </c>
      <c r="B25" s="64">
        <f>'Value Drivers'!H24</f>
        <v>3.4264204169999549E-2</v>
      </c>
      <c r="C25" s="54">
        <f>B25</f>
        <v>3.4264204169999549E-2</v>
      </c>
    </row>
    <row r="26" spans="1:13" x14ac:dyDescent="0.2">
      <c r="A26" s="65" t="s">
        <v>143</v>
      </c>
      <c r="B26" s="66">
        <f>'Value Drivers'!H20</f>
        <v>0.202245295454208</v>
      </c>
      <c r="C26" s="58">
        <v>0.18</v>
      </c>
    </row>
    <row r="28" spans="1:13" x14ac:dyDescent="0.2">
      <c r="A28" s="67" t="s">
        <v>147</v>
      </c>
      <c r="B28">
        <v>0</v>
      </c>
      <c r="C28">
        <v>1</v>
      </c>
      <c r="D28">
        <v>2</v>
      </c>
      <c r="E28">
        <v>3</v>
      </c>
      <c r="F28">
        <v>4</v>
      </c>
      <c r="G28">
        <v>5</v>
      </c>
      <c r="H28">
        <v>6</v>
      </c>
      <c r="I28">
        <v>7</v>
      </c>
      <c r="J28">
        <v>8</v>
      </c>
      <c r="K28">
        <v>9</v>
      </c>
      <c r="L28">
        <v>10</v>
      </c>
    </row>
    <row r="29" spans="1:13" x14ac:dyDescent="0.2">
      <c r="A29" s="67" t="s">
        <v>13</v>
      </c>
      <c r="B29" s="6">
        <v>2016</v>
      </c>
      <c r="C29">
        <v>2016</v>
      </c>
      <c r="D29">
        <v>2017</v>
      </c>
      <c r="E29">
        <v>2018</v>
      </c>
      <c r="F29">
        <v>2019</v>
      </c>
      <c r="G29">
        <v>2020</v>
      </c>
      <c r="H29">
        <v>2021</v>
      </c>
      <c r="I29">
        <v>2022</v>
      </c>
      <c r="J29">
        <v>2023</v>
      </c>
      <c r="K29">
        <v>2024</v>
      </c>
      <c r="L29">
        <v>2025</v>
      </c>
      <c r="M29" t="s">
        <v>189</v>
      </c>
    </row>
    <row r="30" spans="1:13" x14ac:dyDescent="0.2">
      <c r="A30" t="s">
        <v>99</v>
      </c>
      <c r="B30" s="11">
        <f>'Value Drivers'!F9</f>
        <v>32639</v>
      </c>
      <c r="C30" s="80">
        <v>31176</v>
      </c>
      <c r="D30" s="80">
        <v>29509.552208032401</v>
      </c>
      <c r="E30" s="80">
        <v>27932.180892949382</v>
      </c>
      <c r="F30" s="80">
        <v>26439.124658220902</v>
      </c>
      <c r="G30" s="80">
        <v>25025.876617797232</v>
      </c>
      <c r="H30" s="80">
        <v>23688.170791784214</v>
      </c>
      <c r="I30" s="80">
        <v>22421.969229309227</v>
      </c>
      <c r="J30" s="80">
        <v>21223.449819707359</v>
      </c>
      <c r="K30" s="80">
        <v>20088.994755235122</v>
      </c>
      <c r="L30" s="80">
        <v>19015.179610485626</v>
      </c>
      <c r="M30" s="11">
        <v>1000</v>
      </c>
    </row>
    <row r="31" spans="1:13" x14ac:dyDescent="0.2">
      <c r="A31" s="34" t="s">
        <v>139</v>
      </c>
      <c r="C31" s="5">
        <f>'Value Drivers'!G10</f>
        <v>-4.4823677195992527E-2</v>
      </c>
      <c r="D31" s="5">
        <f>B11</f>
        <v>-5.3452905823954344E-2</v>
      </c>
      <c r="E31" s="5">
        <f t="shared" ref="E31:L31" si="0">D31</f>
        <v>-5.3452905823954344E-2</v>
      </c>
      <c r="F31" s="5">
        <f t="shared" si="0"/>
        <v>-5.3452905823954344E-2</v>
      </c>
      <c r="G31" s="5">
        <f t="shared" si="0"/>
        <v>-5.3452905823954344E-2</v>
      </c>
      <c r="H31" s="5">
        <f t="shared" si="0"/>
        <v>-5.3452905823954344E-2</v>
      </c>
      <c r="I31" s="5">
        <f t="shared" si="0"/>
        <v>-5.3452905823954344E-2</v>
      </c>
      <c r="J31" s="5">
        <f t="shared" si="0"/>
        <v>-5.3452905823954344E-2</v>
      </c>
      <c r="K31" s="5">
        <f t="shared" si="0"/>
        <v>-5.3452905823954344E-2</v>
      </c>
      <c r="L31" s="5">
        <f t="shared" si="0"/>
        <v>-5.3452905823954344E-2</v>
      </c>
    </row>
    <row r="33" spans="1:13" x14ac:dyDescent="0.2">
      <c r="A33" s="28" t="s">
        <v>135</v>
      </c>
      <c r="B33" s="11">
        <f>'Value Drivers'!F133</f>
        <v>2908</v>
      </c>
      <c r="C33" s="80">
        <v>3640</v>
      </c>
      <c r="D33" s="80">
        <v>2950.9552208032401</v>
      </c>
      <c r="E33" s="80">
        <v>2793.2180892949382</v>
      </c>
      <c r="F33" s="80">
        <v>2643.9124658220903</v>
      </c>
      <c r="G33" s="80">
        <v>2502.5876617797235</v>
      </c>
      <c r="H33" s="80">
        <v>2368.8170791784214</v>
      </c>
      <c r="I33" s="80">
        <v>2242.1969229309229</v>
      </c>
      <c r="J33" s="80">
        <v>2122.3449819707362</v>
      </c>
      <c r="K33" s="80">
        <v>2008.8994755235124</v>
      </c>
      <c r="L33" s="80">
        <v>1901.5179610485627</v>
      </c>
      <c r="M33" s="5">
        <f>'Value Drivers'!J12</f>
        <v>1.4421372955141166E-2</v>
      </c>
    </row>
    <row r="34" spans="1:13" x14ac:dyDescent="0.2">
      <c r="A34" s="34" t="s">
        <v>140</v>
      </c>
      <c r="B34" s="5">
        <f>'Value Drivers'!F12</f>
        <v>8.909586690768713E-2</v>
      </c>
      <c r="C34" s="5">
        <f>'Value Drivers'!G12</f>
        <v>0.11675647934308442</v>
      </c>
      <c r="D34" s="5">
        <f>C18</f>
        <v>0.1</v>
      </c>
      <c r="E34" s="5">
        <f t="shared" ref="E34:L34" si="1">D34</f>
        <v>0.1</v>
      </c>
      <c r="F34" s="5">
        <f t="shared" si="1"/>
        <v>0.1</v>
      </c>
      <c r="G34" s="5">
        <f t="shared" si="1"/>
        <v>0.1</v>
      </c>
      <c r="H34" s="5">
        <f t="shared" si="1"/>
        <v>0.1</v>
      </c>
      <c r="I34" s="5">
        <f t="shared" si="1"/>
        <v>0.1</v>
      </c>
      <c r="J34" s="5">
        <f t="shared" si="1"/>
        <v>0.1</v>
      </c>
      <c r="K34" s="5">
        <f t="shared" si="1"/>
        <v>0.1</v>
      </c>
      <c r="L34" s="5">
        <f t="shared" si="1"/>
        <v>0.1</v>
      </c>
    </row>
    <row r="35" spans="1:13" x14ac:dyDescent="0.2">
      <c r="A35" t="s">
        <v>136</v>
      </c>
      <c r="B35" s="11">
        <f>'Value Drivers'!F111</f>
        <v>3014</v>
      </c>
      <c r="C35" s="80">
        <v>5060</v>
      </c>
      <c r="D35" s="80">
        <v>3246.050742883564</v>
      </c>
      <c r="E35" s="80">
        <v>3072.5398982244319</v>
      </c>
      <c r="F35" s="80">
        <v>2908.3037124042994</v>
      </c>
      <c r="G35" s="80">
        <v>2752.8464279576956</v>
      </c>
      <c r="H35" s="80">
        <v>2605.6987870962635</v>
      </c>
      <c r="I35" s="80">
        <v>2466.416615224015</v>
      </c>
      <c r="J35" s="80">
        <v>2334.5794801678094</v>
      </c>
      <c r="K35" s="80">
        <v>2209.7894230758634</v>
      </c>
      <c r="L35" s="80">
        <v>2091.6697571534187</v>
      </c>
      <c r="M35" s="5">
        <f>'Value Drivers'!J13</f>
        <v>3.5735826301458551E-2</v>
      </c>
    </row>
    <row r="36" spans="1:13" x14ac:dyDescent="0.2">
      <c r="A36" s="34" t="s">
        <v>140</v>
      </c>
      <c r="B36" s="5">
        <f>'Value Drivers'!F13</f>
        <v>9.2343515426330458E-2</v>
      </c>
      <c r="C36" s="5">
        <f>'Value Drivers'!G13</f>
        <v>0.16230433666923275</v>
      </c>
      <c r="D36" s="5">
        <f>C19</f>
        <v>0.11</v>
      </c>
      <c r="E36" s="5">
        <f t="shared" ref="E36:L36" si="2">D36</f>
        <v>0.11</v>
      </c>
      <c r="F36" s="5">
        <f t="shared" si="2"/>
        <v>0.11</v>
      </c>
      <c r="G36" s="5">
        <f t="shared" si="2"/>
        <v>0.11</v>
      </c>
      <c r="H36" s="5">
        <f t="shared" si="2"/>
        <v>0.11</v>
      </c>
      <c r="I36" s="5">
        <f t="shared" si="2"/>
        <v>0.11</v>
      </c>
      <c r="J36" s="5">
        <f t="shared" si="2"/>
        <v>0.11</v>
      </c>
      <c r="K36" s="5">
        <f t="shared" si="2"/>
        <v>0.11</v>
      </c>
      <c r="L36" s="5">
        <f t="shared" si="2"/>
        <v>0.11</v>
      </c>
    </row>
    <row r="37" spans="1:13" x14ac:dyDescent="0.2">
      <c r="A37" t="s">
        <v>137</v>
      </c>
      <c r="B37" s="11">
        <f>'Value Drivers'!F112</f>
        <v>3426</v>
      </c>
      <c r="C37" s="80">
        <v>2740</v>
      </c>
      <c r="D37" s="80">
        <v>3097.5129711302125</v>
      </c>
      <c r="E37" s="80">
        <v>2931.9419019959123</v>
      </c>
      <c r="F37" s="80">
        <v>2775.2210876272193</v>
      </c>
      <c r="G37" s="80">
        <v>2626.8774561896294</v>
      </c>
      <c r="H37" s="80">
        <v>2486.4632229128565</v>
      </c>
      <c r="I37" s="80">
        <v>2353.5545384237694</v>
      </c>
      <c r="J37" s="80">
        <v>2227.7502093298635</v>
      </c>
      <c r="K37" s="80">
        <v>2108.6704871912598</v>
      </c>
      <c r="L37" s="80">
        <v>1995.9559222256735</v>
      </c>
      <c r="M37" s="5">
        <f>'Value Drivers'!J14</f>
        <v>1.5992190705129233E-2</v>
      </c>
    </row>
    <row r="38" spans="1:13" x14ac:dyDescent="0.2">
      <c r="A38" s="34" t="s">
        <v>140</v>
      </c>
      <c r="B38" s="5">
        <f>'Value Drivers'!F14</f>
        <v>0.10496645117803854</v>
      </c>
      <c r="C38" s="5">
        <f>'Value Drivers'!G14</f>
        <v>8.7888119065948164E-2</v>
      </c>
      <c r="D38" s="5">
        <f>C20</f>
        <v>0.10496645117803854</v>
      </c>
      <c r="E38" s="5">
        <f t="shared" ref="E38:L40" si="3">D38</f>
        <v>0.10496645117803854</v>
      </c>
      <c r="F38" s="5">
        <f t="shared" si="3"/>
        <v>0.10496645117803854</v>
      </c>
      <c r="G38" s="5">
        <f t="shared" si="3"/>
        <v>0.10496645117803854</v>
      </c>
      <c r="H38" s="5">
        <f t="shared" si="3"/>
        <v>0.10496645117803854</v>
      </c>
      <c r="I38" s="5">
        <f t="shared" si="3"/>
        <v>0.10496645117803854</v>
      </c>
      <c r="J38" s="5">
        <f t="shared" si="3"/>
        <v>0.10496645117803854</v>
      </c>
      <c r="K38" s="5">
        <f t="shared" si="3"/>
        <v>0.10496645117803854</v>
      </c>
      <c r="L38" s="5">
        <f t="shared" si="3"/>
        <v>0.10496645117803854</v>
      </c>
    </row>
    <row r="39" spans="1:13" x14ac:dyDescent="0.2">
      <c r="A39" s="68" t="s">
        <v>142</v>
      </c>
      <c r="B39" s="11">
        <f>'Value Drivers'!F115</f>
        <v>154</v>
      </c>
      <c r="C39" s="80">
        <v>324</v>
      </c>
      <c r="D39" s="80">
        <v>91.255691436078052</v>
      </c>
      <c r="E39" s="80">
        <v>86.377809555845531</v>
      </c>
      <c r="F39" s="80">
        <v>81.760664636377456</v>
      </c>
      <c r="G39" s="80">
        <v>77.390319529465259</v>
      </c>
      <c r="H39" s="80">
        <v>73.253582067971024</v>
      </c>
      <c r="I39" s="80">
        <v>69.337965244424453</v>
      </c>
      <c r="J39" s="80">
        <v>65.631649518189619</v>
      </c>
      <c r="K39" s="80">
        <v>62.123447137423049</v>
      </c>
      <c r="L39" s="80">
        <v>58.802768368126969</v>
      </c>
      <c r="M39" s="5">
        <f>'Value Drivers'!J16</f>
        <v>5.145433738567756E-3</v>
      </c>
    </row>
    <row r="40" spans="1:13" x14ac:dyDescent="0.2">
      <c r="A40" s="69" t="s">
        <v>140</v>
      </c>
      <c r="B40" s="48">
        <f>'Value Drivers'!F16</f>
        <v>4.7182818101044761E-3</v>
      </c>
      <c r="C40" s="48">
        <f>'Value Drivers'!G16</f>
        <v>1.0392609699769052E-2</v>
      </c>
      <c r="D40" s="48">
        <f>C22</f>
        <v>3.0924119347103666E-3</v>
      </c>
      <c r="E40" s="48">
        <f t="shared" si="3"/>
        <v>3.0924119347103666E-3</v>
      </c>
      <c r="F40" s="48">
        <f t="shared" si="3"/>
        <v>3.0924119347103666E-3</v>
      </c>
      <c r="G40" s="48">
        <f t="shared" si="3"/>
        <v>3.0924119347103666E-3</v>
      </c>
      <c r="H40" s="48">
        <f t="shared" si="3"/>
        <v>3.0924119347103666E-3</v>
      </c>
      <c r="I40" s="48">
        <f t="shared" si="3"/>
        <v>3.0924119347103666E-3</v>
      </c>
      <c r="J40" s="48">
        <f t="shared" si="3"/>
        <v>3.0924119347103666E-3</v>
      </c>
      <c r="K40" s="48">
        <f t="shared" si="3"/>
        <v>3.0924119347103666E-3</v>
      </c>
      <c r="L40" s="48">
        <f t="shared" si="3"/>
        <v>3.0924119347103666E-3</v>
      </c>
    </row>
    <row r="41" spans="1:13" x14ac:dyDescent="0.2">
      <c r="A41" t="s">
        <v>100</v>
      </c>
      <c r="B41" s="11">
        <f>B30-B33-B35-B37+B39</f>
        <v>23445</v>
      </c>
      <c r="C41" s="11">
        <f>C30-C33-C35-C37-C39</f>
        <v>19412</v>
      </c>
      <c r="D41" s="11">
        <f t="shared" ref="D41:L41" si="4">D30-D33-D35-D37-D39</f>
        <v>20123.777581779304</v>
      </c>
      <c r="E41" s="11">
        <f t="shared" si="4"/>
        <v>19048.103193878254</v>
      </c>
      <c r="F41" s="11">
        <f t="shared" si="4"/>
        <v>18029.926727730915</v>
      </c>
      <c r="G41" s="11">
        <f t="shared" si="4"/>
        <v>17066.174752340721</v>
      </c>
      <c r="H41" s="11">
        <f t="shared" si="4"/>
        <v>16153.938120528703</v>
      </c>
      <c r="I41" s="11">
        <f t="shared" si="4"/>
        <v>15290.463187486097</v>
      </c>
      <c r="J41" s="11">
        <f t="shared" si="4"/>
        <v>14473.143498720761</v>
      </c>
      <c r="K41" s="11">
        <f t="shared" si="4"/>
        <v>13699.511922307065</v>
      </c>
      <c r="L41" s="11">
        <f t="shared" si="4"/>
        <v>12967.233201689845</v>
      </c>
    </row>
    <row r="43" spans="1:13" x14ac:dyDescent="0.2">
      <c r="A43" t="s">
        <v>84</v>
      </c>
      <c r="B43" s="11">
        <f>'Value Drivers'!F114</f>
        <v>688</v>
      </c>
      <c r="C43" s="80">
        <v>920</v>
      </c>
      <c r="D43" s="80">
        <v>622.03412846981507</v>
      </c>
      <c r="E43" s="80">
        <v>588.78459678143247</v>
      </c>
      <c r="F43" s="80">
        <v>557.31234917907966</v>
      </c>
      <c r="G43" s="80">
        <v>527.5223846638836</v>
      </c>
      <c r="H43" s="80">
        <v>499.32478031641716</v>
      </c>
      <c r="I43" s="80">
        <v>472.63441985859703</v>
      </c>
      <c r="J43" s="80">
        <v>447.37073672473616</v>
      </c>
      <c r="K43" s="80">
        <v>423.45747086619582</v>
      </c>
      <c r="L43" s="11">
        <v>0</v>
      </c>
      <c r="M43" s="5">
        <f>'Value Drivers'!J15</f>
        <v>6.575844463180415E-3</v>
      </c>
    </row>
    <row r="44" spans="1:13" x14ac:dyDescent="0.2">
      <c r="A44" s="34" t="s">
        <v>140</v>
      </c>
      <c r="B44" s="5">
        <f>'Value Drivers'!F15</f>
        <v>2.1079077177609609E-2</v>
      </c>
      <c r="C44" s="5">
        <f>'Value Drivers'!G15</f>
        <v>2.9509879394405952E-2</v>
      </c>
      <c r="D44" s="5">
        <f>C21</f>
        <v>2.1079077177609609E-2</v>
      </c>
      <c r="E44" s="5">
        <f t="shared" ref="E44:L44" si="5">D44</f>
        <v>2.1079077177609609E-2</v>
      </c>
      <c r="F44" s="5">
        <f t="shared" si="5"/>
        <v>2.1079077177609609E-2</v>
      </c>
      <c r="G44" s="5">
        <f t="shared" si="5"/>
        <v>2.1079077177609609E-2</v>
      </c>
      <c r="H44" s="5">
        <f t="shared" si="5"/>
        <v>2.1079077177609609E-2</v>
      </c>
      <c r="I44" s="5">
        <f t="shared" si="5"/>
        <v>2.1079077177609609E-2</v>
      </c>
      <c r="J44" s="5">
        <f t="shared" si="5"/>
        <v>2.1079077177609609E-2</v>
      </c>
      <c r="K44" s="5">
        <f t="shared" si="5"/>
        <v>2.1079077177609609E-2</v>
      </c>
      <c r="L44" s="5">
        <f t="shared" si="5"/>
        <v>2.1079077177609609E-2</v>
      </c>
    </row>
    <row r="45" spans="1:13" x14ac:dyDescent="0.2">
      <c r="A45" s="28" t="s">
        <v>86</v>
      </c>
      <c r="B45" s="11">
        <f>'Value Drivers'!F116</f>
        <v>3553</v>
      </c>
      <c r="C45" s="80">
        <v>3740</v>
      </c>
      <c r="D45" s="80">
        <v>3622.2799647202746</v>
      </c>
      <c r="E45" s="80">
        <v>3428.6585748980856</v>
      </c>
      <c r="F45" s="80">
        <v>3245.3868109915647</v>
      </c>
      <c r="G45" s="80">
        <v>3071.9114554213297</v>
      </c>
      <c r="H45" s="80">
        <v>2907.7088616951664</v>
      </c>
      <c r="I45" s="80">
        <v>2752.2833737474975</v>
      </c>
      <c r="J45" s="80">
        <v>2605.1658297697368</v>
      </c>
      <c r="K45" s="80">
        <v>2465.9121460152714</v>
      </c>
      <c r="L45" s="80">
        <v>2334.1019763041722</v>
      </c>
      <c r="M45" s="5">
        <f>'Value Drivers'!J20</f>
        <v>1.7502757069716483E-2</v>
      </c>
    </row>
    <row r="46" spans="1:13" x14ac:dyDescent="0.2">
      <c r="A46" s="69" t="s">
        <v>141</v>
      </c>
      <c r="B46" s="48">
        <f>'Value Drivers'!F20</f>
        <v>0.15154617189166134</v>
      </c>
      <c r="C46" s="48">
        <f>'Value Drivers'!G20</f>
        <v>0.1864406779661017</v>
      </c>
      <c r="D46" s="48">
        <f>C26</f>
        <v>0.18</v>
      </c>
      <c r="E46" s="48">
        <f t="shared" ref="E46:L46" si="6">D46</f>
        <v>0.18</v>
      </c>
      <c r="F46" s="48">
        <f t="shared" si="6"/>
        <v>0.18</v>
      </c>
      <c r="G46" s="48">
        <f t="shared" si="6"/>
        <v>0.18</v>
      </c>
      <c r="H46" s="48">
        <f t="shared" si="6"/>
        <v>0.18</v>
      </c>
      <c r="I46" s="48">
        <f t="shared" si="6"/>
        <v>0.18</v>
      </c>
      <c r="J46" s="48">
        <f t="shared" si="6"/>
        <v>0.18</v>
      </c>
      <c r="K46" s="48">
        <f t="shared" si="6"/>
        <v>0.18</v>
      </c>
      <c r="L46" s="48">
        <f t="shared" si="6"/>
        <v>0.18</v>
      </c>
    </row>
    <row r="47" spans="1:13" x14ac:dyDescent="0.2">
      <c r="A47" t="s">
        <v>144</v>
      </c>
      <c r="B47" s="11">
        <f>B41-B43-B45</f>
        <v>19204</v>
      </c>
      <c r="C47" s="11">
        <f>C41-C43-C45</f>
        <v>14752</v>
      </c>
      <c r="D47" s="11">
        <f t="shared" ref="D47:L47" si="7">D41-D43-D45</f>
        <v>15879.463488589216</v>
      </c>
      <c r="E47" s="11">
        <f t="shared" si="7"/>
        <v>15030.660022198737</v>
      </c>
      <c r="F47" s="11">
        <f t="shared" si="7"/>
        <v>14227.227567560272</v>
      </c>
      <c r="G47" s="11">
        <f t="shared" si="7"/>
        <v>13466.740912255507</v>
      </c>
      <c r="H47" s="11">
        <f t="shared" si="7"/>
        <v>12746.904478517119</v>
      </c>
      <c r="I47" s="11">
        <f t="shared" si="7"/>
        <v>12065.545393880002</v>
      </c>
      <c r="J47" s="11">
        <f t="shared" si="7"/>
        <v>11420.606932226288</v>
      </c>
      <c r="K47" s="11">
        <f t="shared" si="7"/>
        <v>10810.142305425597</v>
      </c>
      <c r="L47" s="11">
        <f t="shared" si="7"/>
        <v>10633.131225385674</v>
      </c>
    </row>
    <row r="49" spans="1:13" x14ac:dyDescent="0.2">
      <c r="A49" t="s">
        <v>68</v>
      </c>
      <c r="B49" s="11">
        <f>'Value Drivers'!F94</f>
        <v>95</v>
      </c>
      <c r="C49">
        <f>C30*C50</f>
        <v>0</v>
      </c>
      <c r="D49">
        <f t="shared" ref="D49:L49" si="8">D30*D50</f>
        <v>0</v>
      </c>
      <c r="E49">
        <f t="shared" si="8"/>
        <v>0</v>
      </c>
      <c r="F49">
        <f t="shared" si="8"/>
        <v>0</v>
      </c>
      <c r="G49">
        <f t="shared" si="8"/>
        <v>0</v>
      </c>
      <c r="H49">
        <f t="shared" si="8"/>
        <v>0</v>
      </c>
      <c r="I49">
        <f t="shared" si="8"/>
        <v>0</v>
      </c>
      <c r="J49">
        <f t="shared" si="8"/>
        <v>0</v>
      </c>
      <c r="K49">
        <f t="shared" si="8"/>
        <v>0</v>
      </c>
      <c r="L49">
        <f t="shared" si="8"/>
        <v>0</v>
      </c>
    </row>
    <row r="50" spans="1:13" x14ac:dyDescent="0.2">
      <c r="A50" s="34" t="s">
        <v>140</v>
      </c>
      <c r="B50" s="5">
        <f>'Value Drivers'!F22</f>
        <v>2.9106283893501638E-3</v>
      </c>
      <c r="C50" s="5">
        <f>C23</f>
        <v>0</v>
      </c>
      <c r="D50" s="5">
        <f>C50</f>
        <v>0</v>
      </c>
      <c r="E50" s="5">
        <f t="shared" ref="E50:L50" si="9">D50</f>
        <v>0</v>
      </c>
      <c r="F50" s="5">
        <f t="shared" si="9"/>
        <v>0</v>
      </c>
      <c r="G50" s="5">
        <f t="shared" si="9"/>
        <v>0</v>
      </c>
      <c r="H50" s="5">
        <f t="shared" si="9"/>
        <v>0</v>
      </c>
      <c r="I50" s="5">
        <f t="shared" si="9"/>
        <v>0</v>
      </c>
      <c r="J50" s="5">
        <f t="shared" si="9"/>
        <v>0</v>
      </c>
      <c r="K50" s="5">
        <f t="shared" si="9"/>
        <v>0</v>
      </c>
      <c r="L50" s="5">
        <f t="shared" si="9"/>
        <v>0</v>
      </c>
    </row>
    <row r="51" spans="1:13" x14ac:dyDescent="0.2">
      <c r="A51" t="s">
        <v>74</v>
      </c>
      <c r="B51" s="11">
        <f>'Value Drivers'!F100</f>
        <v>11224</v>
      </c>
      <c r="C51" s="80">
        <v>2554</v>
      </c>
      <c r="D51" s="80">
        <v>442.64328312048599</v>
      </c>
      <c r="E51" s="80">
        <v>418.9827133942407</v>
      </c>
      <c r="F51" s="80">
        <v>396.5868698733135</v>
      </c>
      <c r="G51" s="80">
        <v>375.38814926695846</v>
      </c>
      <c r="H51" s="80">
        <v>355.32256187676319</v>
      </c>
      <c r="I51" s="80">
        <v>336.32953843963838</v>
      </c>
      <c r="J51" s="80">
        <v>318.35174729561038</v>
      </c>
      <c r="K51" s="80">
        <v>301.33492132852683</v>
      </c>
      <c r="L51" s="80">
        <v>285.22769415728436</v>
      </c>
      <c r="M51" s="5">
        <f>'Value Drivers'!J23/2</f>
        <v>7.3522644757791564E-2</v>
      </c>
    </row>
    <row r="52" spans="1:13" x14ac:dyDescent="0.2">
      <c r="A52" s="34" t="s">
        <v>140</v>
      </c>
      <c r="B52" s="5">
        <f>'Value Drivers'!F23</f>
        <v>0.34388308465332884</v>
      </c>
      <c r="C52" s="5">
        <f>'Value Drivers'!G23</f>
        <v>8.192199127534E-2</v>
      </c>
      <c r="D52" s="5">
        <f>C24</f>
        <v>1.4999999999999999E-2</v>
      </c>
      <c r="E52" s="5">
        <f t="shared" ref="E52:L52" si="10">D52</f>
        <v>1.4999999999999999E-2</v>
      </c>
      <c r="F52" s="5">
        <f t="shared" si="10"/>
        <v>1.4999999999999999E-2</v>
      </c>
      <c r="G52" s="5">
        <f t="shared" si="10"/>
        <v>1.4999999999999999E-2</v>
      </c>
      <c r="H52" s="5">
        <f t="shared" si="10"/>
        <v>1.4999999999999999E-2</v>
      </c>
      <c r="I52" s="5">
        <f t="shared" si="10"/>
        <v>1.4999999999999999E-2</v>
      </c>
      <c r="J52" s="5">
        <f t="shared" si="10"/>
        <v>1.4999999999999999E-2</v>
      </c>
      <c r="K52" s="5">
        <f t="shared" si="10"/>
        <v>1.4999999999999999E-2</v>
      </c>
      <c r="L52" s="5">
        <f t="shared" si="10"/>
        <v>1.4999999999999999E-2</v>
      </c>
    </row>
    <row r="53" spans="1:13" x14ac:dyDescent="0.2">
      <c r="A53" t="s">
        <v>71</v>
      </c>
      <c r="B53" s="11">
        <f>'Value Drivers'!F98+'Value Drivers'!F99</f>
        <v>1098</v>
      </c>
      <c r="C53" s="80">
        <v>1132</v>
      </c>
      <c r="D53" s="80">
        <v>1011.1213218212832</v>
      </c>
      <c r="E53" s="80">
        <v>957.0739490293779</v>
      </c>
      <c r="F53" s="80">
        <v>905.91556536535052</v>
      </c>
      <c r="G53" s="80">
        <v>857.49174596542207</v>
      </c>
      <c r="H53" s="80">
        <v>811.65632042351422</v>
      </c>
      <c r="I53" s="80">
        <v>768.2709315664988</v>
      </c>
      <c r="J53" s="80">
        <v>727.20461781419306</v>
      </c>
      <c r="K53" s="80">
        <v>688.33341786342635</v>
      </c>
      <c r="L53" s="80">
        <v>651.539996502892</v>
      </c>
      <c r="M53" s="5">
        <f>'Value Drivers'!J24</f>
        <v>4.371554481414127E-3</v>
      </c>
    </row>
    <row r="54" spans="1:13" x14ac:dyDescent="0.2">
      <c r="A54" s="34" t="s">
        <v>140</v>
      </c>
      <c r="B54" s="5">
        <f>'Value Drivers'!F24</f>
        <v>3.364073654217347E-2</v>
      </c>
      <c r="C54" s="5">
        <f>'Value Drivers'!G24</f>
        <v>3.6309982037464716E-2</v>
      </c>
      <c r="D54" s="5">
        <f>C25</f>
        <v>3.4264204169999549E-2</v>
      </c>
      <c r="E54" s="5">
        <f t="shared" ref="E54:L54" si="11">D54</f>
        <v>3.4264204169999549E-2</v>
      </c>
      <c r="F54" s="5">
        <f t="shared" si="11"/>
        <v>3.4264204169999549E-2</v>
      </c>
      <c r="G54" s="5">
        <f t="shared" si="11"/>
        <v>3.4264204169999549E-2</v>
      </c>
      <c r="H54" s="5">
        <f t="shared" si="11"/>
        <v>3.4264204169999549E-2</v>
      </c>
      <c r="I54" s="5">
        <f t="shared" si="11"/>
        <v>3.4264204169999549E-2</v>
      </c>
      <c r="J54" s="5">
        <f t="shared" si="11"/>
        <v>3.4264204169999549E-2</v>
      </c>
      <c r="K54" s="5">
        <f t="shared" si="11"/>
        <v>3.4264204169999549E-2</v>
      </c>
      <c r="L54" s="5">
        <f t="shared" si="11"/>
        <v>3.4264204169999549E-2</v>
      </c>
    </row>
    <row r="55" spans="1:13" x14ac:dyDescent="0.2">
      <c r="A55" t="s">
        <v>145</v>
      </c>
      <c r="B55" s="11">
        <f>B47-B49-B51</f>
        <v>7885</v>
      </c>
      <c r="C55" s="11">
        <f>C47-C49-C51</f>
        <v>12198</v>
      </c>
      <c r="D55" s="11">
        <f t="shared" ref="D55:L55" si="12">D47-D49-D51</f>
        <v>15436.82020546873</v>
      </c>
      <c r="E55" s="11">
        <f t="shared" si="12"/>
        <v>14611.677308804497</v>
      </c>
      <c r="F55" s="11">
        <f t="shared" si="12"/>
        <v>13830.640697686958</v>
      </c>
      <c r="G55" s="11">
        <f t="shared" si="12"/>
        <v>13091.352762988548</v>
      </c>
      <c r="H55" s="11">
        <f t="shared" si="12"/>
        <v>12391.581916640356</v>
      </c>
      <c r="I55" s="11">
        <f t="shared" si="12"/>
        <v>11729.215855440363</v>
      </c>
      <c r="J55" s="11">
        <f t="shared" si="12"/>
        <v>11102.255184930678</v>
      </c>
      <c r="K55" s="11">
        <f t="shared" si="12"/>
        <v>10508.80738409707</v>
      </c>
      <c r="L55" s="11">
        <f t="shared" si="12"/>
        <v>10347.90353122839</v>
      </c>
      <c r="M55" t="s">
        <v>157</v>
      </c>
    </row>
    <row r="56" spans="1:13" x14ac:dyDescent="0.2">
      <c r="A56" s="68" t="s">
        <v>146</v>
      </c>
      <c r="B56" s="11">
        <f>B55*(1+$B$8)^(-B28)</f>
        <v>7885</v>
      </c>
      <c r="C56" s="11">
        <f t="shared" ref="C56:K56" si="13">C55*(1+$B$8)^(-C28)</f>
        <v>11089.090909090908</v>
      </c>
      <c r="D56" s="11">
        <f t="shared" si="13"/>
        <v>12757.70264914771</v>
      </c>
      <c r="E56" s="11">
        <f t="shared" si="13"/>
        <v>10977.96942810255</v>
      </c>
      <c r="F56" s="11">
        <f t="shared" si="13"/>
        <v>9446.5136928399388</v>
      </c>
      <c r="G56" s="11">
        <f t="shared" si="13"/>
        <v>8128.7000782289733</v>
      </c>
      <c r="H56" s="11">
        <f t="shared" si="13"/>
        <v>6994.7249440692995</v>
      </c>
      <c r="I56" s="11">
        <f t="shared" si="13"/>
        <v>6018.9423366995425</v>
      </c>
      <c r="J56" s="11">
        <f t="shared" si="13"/>
        <v>5179.2839807419368</v>
      </c>
      <c r="K56" s="11">
        <f t="shared" si="13"/>
        <v>4456.7601835307478</v>
      </c>
      <c r="L56" s="45">
        <f>((L55*((1+B8)/(B8-B9)))-B61)*(1+B8)^(-L28)</f>
        <v>35713.622407962917</v>
      </c>
      <c r="M56" s="74">
        <f>L56/SUM(C56:L56)</f>
        <v>0.3224318793935087</v>
      </c>
    </row>
    <row r="57" spans="1:13" x14ac:dyDescent="0.2">
      <c r="A57" s="68"/>
      <c r="B57" s="11"/>
      <c r="C57" s="11"/>
      <c r="D57" s="11"/>
      <c r="E57" s="11"/>
      <c r="F57" s="11"/>
      <c r="G57" s="11"/>
      <c r="H57" s="11"/>
      <c r="I57" s="11"/>
      <c r="J57" s="11"/>
      <c r="K57" s="11"/>
      <c r="L57" s="70"/>
    </row>
    <row r="58" spans="1:13" x14ac:dyDescent="0.2">
      <c r="A58" t="s">
        <v>19</v>
      </c>
      <c r="B58" s="11">
        <f>'Value Drivers'!F53</f>
        <v>27076</v>
      </c>
      <c r="C58" s="11">
        <f>B58+C51-C53</f>
        <v>28498</v>
      </c>
      <c r="D58" s="11">
        <f t="shared" ref="D58:L58" si="14">C58+D51-D53</f>
        <v>27929.521961299204</v>
      </c>
      <c r="E58" s="11">
        <f t="shared" si="14"/>
        <v>27391.430725664068</v>
      </c>
      <c r="F58" s="11">
        <f t="shared" si="14"/>
        <v>26882.102030172031</v>
      </c>
      <c r="G58" s="11">
        <f t="shared" si="14"/>
        <v>26399.998433473567</v>
      </c>
      <c r="H58" s="11">
        <f t="shared" si="14"/>
        <v>25943.664674926818</v>
      </c>
      <c r="I58" s="11">
        <f t="shared" si="14"/>
        <v>25511.723281799957</v>
      </c>
      <c r="J58" s="11">
        <f t="shared" si="14"/>
        <v>25102.870411281376</v>
      </c>
      <c r="K58" s="11">
        <f t="shared" si="14"/>
        <v>24715.871914746476</v>
      </c>
      <c r="L58" s="11">
        <f t="shared" si="14"/>
        <v>24349.55961240087</v>
      </c>
    </row>
    <row r="59" spans="1:13" x14ac:dyDescent="0.2">
      <c r="A59" t="s">
        <v>148</v>
      </c>
      <c r="B59" s="3">
        <f>B58/B53</f>
        <v>24.659380692167577</v>
      </c>
      <c r="C59" s="3">
        <f t="shared" ref="C59:L59" si="15">C58/C53</f>
        <v>25.174911660777386</v>
      </c>
      <c r="D59" s="3">
        <f t="shared" si="15"/>
        <v>27.62232519337158</v>
      </c>
      <c r="E59" s="3">
        <f t="shared" si="15"/>
        <v>28.61997315196307</v>
      </c>
      <c r="F59" s="3">
        <f t="shared" si="15"/>
        <v>29.67395975730987</v>
      </c>
      <c r="G59" s="3">
        <f t="shared" si="15"/>
        <v>30.787466535611568</v>
      </c>
      <c r="H59" s="3">
        <f t="shared" si="15"/>
        <v>31.963854678529049</v>
      </c>
      <c r="I59" s="3">
        <f t="shared" si="15"/>
        <v>33.206675189157217</v>
      </c>
      <c r="J59" s="3">
        <f t="shared" si="15"/>
        <v>34.519679600955683</v>
      </c>
      <c r="K59" s="3">
        <f t="shared" si="15"/>
        <v>35.90683130199325</v>
      </c>
      <c r="L59" s="3">
        <f t="shared" si="15"/>
        <v>37.372317498689107</v>
      </c>
    </row>
    <row r="60" spans="1:13" x14ac:dyDescent="0.2">
      <c r="A60" t="s">
        <v>149</v>
      </c>
      <c r="B60" s="3">
        <f>B30/B58</f>
        <v>1.2054587088196189</v>
      </c>
      <c r="C60" s="3">
        <f t="shared" ref="C60:L60" si="16">C30/C58</f>
        <v>1.0939715067724052</v>
      </c>
      <c r="D60" s="3">
        <f t="shared" si="16"/>
        <v>1.0565720476319853</v>
      </c>
      <c r="E60" s="3">
        <f t="shared" si="16"/>
        <v>1.0197415816903155</v>
      </c>
      <c r="F60" s="3">
        <f t="shared" si="16"/>
        <v>0.98352147568467907</v>
      </c>
      <c r="G60" s="3">
        <f t="shared" si="16"/>
        <v>0.94794992813582768</v>
      </c>
      <c r="H60" s="3">
        <f t="shared" si="16"/>
        <v>0.91306186263953604</v>
      </c>
      <c r="I60" s="3">
        <f t="shared" si="16"/>
        <v>0.87888885363165725</v>
      </c>
      <c r="J60" s="3">
        <f t="shared" si="16"/>
        <v>0.84545908384124147</v>
      </c>
      <c r="K60" s="3">
        <f t="shared" si="16"/>
        <v>0.81279733219726014</v>
      </c>
      <c r="L60" s="3">
        <f t="shared" si="16"/>
        <v>0.78092499056128628</v>
      </c>
    </row>
    <row r="61" spans="1:13" x14ac:dyDescent="0.2">
      <c r="A61" t="s">
        <v>150</v>
      </c>
      <c r="B61" s="11">
        <f>'Value Drivers'!F67</f>
        <v>21195</v>
      </c>
    </row>
    <row r="63" spans="1:13" x14ac:dyDescent="0.2">
      <c r="A63" t="s">
        <v>151</v>
      </c>
      <c r="B63" s="11">
        <f>SUM(C56:L56)</f>
        <v>110763.31061041451</v>
      </c>
    </row>
    <row r="64" spans="1:13" x14ac:dyDescent="0.2">
      <c r="A64" t="s">
        <v>152</v>
      </c>
      <c r="B64" s="11">
        <f>'Value Drivers'!G36+'Value Drivers'!G37</f>
        <v>8319</v>
      </c>
    </row>
    <row r="65" spans="1:16" x14ac:dyDescent="0.2">
      <c r="A65" t="s">
        <v>153</v>
      </c>
      <c r="B65" s="11">
        <f>B63+B64</f>
        <v>119082.31061041451</v>
      </c>
    </row>
    <row r="67" spans="1:16" x14ac:dyDescent="0.2">
      <c r="A67" t="s">
        <v>154</v>
      </c>
      <c r="B67" s="11">
        <f>'Value Drivers'!G125</f>
        <v>1412</v>
      </c>
      <c r="D67" s="49"/>
    </row>
    <row r="68" spans="1:16" x14ac:dyDescent="0.2">
      <c r="A68" t="s">
        <v>132</v>
      </c>
      <c r="B68" s="36">
        <f>B65/B67</f>
        <v>84.335914030038609</v>
      </c>
    </row>
    <row r="70" spans="1:16" x14ac:dyDescent="0.2">
      <c r="A70" s="6"/>
      <c r="B70">
        <v>2011</v>
      </c>
      <c r="C70">
        <v>2012</v>
      </c>
      <c r="D70">
        <v>2013</v>
      </c>
      <c r="E70">
        <v>2014</v>
      </c>
      <c r="F70">
        <v>2015</v>
      </c>
      <c r="G70">
        <v>2016</v>
      </c>
      <c r="H70">
        <f>G70+1</f>
        <v>2017</v>
      </c>
      <c r="I70">
        <f t="shared" ref="I70:P70" si="17">H70+1</f>
        <v>2018</v>
      </c>
      <c r="J70">
        <f t="shared" si="17"/>
        <v>2019</v>
      </c>
      <c r="K70">
        <f t="shared" si="17"/>
        <v>2020</v>
      </c>
      <c r="L70">
        <f t="shared" si="17"/>
        <v>2021</v>
      </c>
      <c r="M70">
        <f t="shared" si="17"/>
        <v>2022</v>
      </c>
      <c r="N70">
        <f t="shared" si="17"/>
        <v>2023</v>
      </c>
      <c r="O70">
        <f t="shared" si="17"/>
        <v>2024</v>
      </c>
      <c r="P70">
        <f t="shared" si="17"/>
        <v>2025</v>
      </c>
    </row>
    <row r="71" spans="1:16" x14ac:dyDescent="0.2">
      <c r="A71" t="s">
        <v>156</v>
      </c>
      <c r="B71" s="36">
        <f>'Value Drivers'!B9/'Value Drivers'!B53</f>
        <v>2.4776951195045189</v>
      </c>
      <c r="C71" s="36">
        <f>'Value Drivers'!C9/'Value Drivers'!C53</f>
        <v>0.64321979573561583</v>
      </c>
      <c r="D71" s="36">
        <f>'Value Drivers'!D9/'Value Drivers'!D53</f>
        <v>0.71890643049672698</v>
      </c>
      <c r="E71" s="36">
        <f>'Value Drivers'!E9/'Value Drivers'!E53</f>
        <v>1.4684365781710915</v>
      </c>
      <c r="F71" s="36">
        <f>'Value Drivers'!F9/'Value Drivers'!F53</f>
        <v>1.2054587088196189</v>
      </c>
      <c r="G71" s="3">
        <f>C60</f>
        <v>1.0939715067724052</v>
      </c>
      <c r="H71" s="3">
        <f t="shared" ref="H71:P71" si="18">D60</f>
        <v>1.0565720476319853</v>
      </c>
      <c r="I71" s="3">
        <f t="shared" si="18"/>
        <v>1.0197415816903155</v>
      </c>
      <c r="J71" s="3">
        <f t="shared" si="18"/>
        <v>0.98352147568467907</v>
      </c>
      <c r="K71" s="3">
        <f t="shared" si="18"/>
        <v>0.94794992813582768</v>
      </c>
      <c r="L71" s="3">
        <f t="shared" si="18"/>
        <v>0.91306186263953604</v>
      </c>
      <c r="M71" s="3">
        <f t="shared" si="18"/>
        <v>0.87888885363165725</v>
      </c>
      <c r="N71" s="3">
        <f t="shared" si="18"/>
        <v>0.84545908384124147</v>
      </c>
      <c r="O71" s="3">
        <f t="shared" si="18"/>
        <v>0.81279733219726014</v>
      </c>
      <c r="P71" s="3">
        <f t="shared" si="18"/>
        <v>0.78092499056128628</v>
      </c>
    </row>
    <row r="72" spans="1:16" x14ac:dyDescent="0.2">
      <c r="A72" t="s">
        <v>148</v>
      </c>
      <c r="B72" s="3">
        <v>11.197851319516134</v>
      </c>
      <c r="C72" s="3">
        <v>54.257161870503595</v>
      </c>
      <c r="D72" s="3">
        <v>45.165217391304346</v>
      </c>
      <c r="E72" s="3">
        <v>16.142857142857142</v>
      </c>
      <c r="F72" s="3">
        <v>22.616158536585367</v>
      </c>
      <c r="G72" s="3">
        <f>C59</f>
        <v>25.174911660777386</v>
      </c>
      <c r="H72" s="3">
        <f t="shared" ref="H72:P72" si="19">D59</f>
        <v>27.62232519337158</v>
      </c>
      <c r="I72" s="3">
        <f t="shared" si="19"/>
        <v>28.61997315196307</v>
      </c>
      <c r="J72" s="3">
        <f t="shared" si="19"/>
        <v>29.67395975730987</v>
      </c>
      <c r="K72" s="3">
        <f t="shared" si="19"/>
        <v>30.787466535611568</v>
      </c>
      <c r="L72" s="3">
        <f t="shared" si="19"/>
        <v>31.963854678529049</v>
      </c>
      <c r="M72" s="3">
        <f t="shared" si="19"/>
        <v>33.206675189157217</v>
      </c>
      <c r="N72" s="3">
        <f t="shared" si="19"/>
        <v>34.519679600955683</v>
      </c>
      <c r="O72" s="3">
        <f t="shared" si="19"/>
        <v>35.90683130199325</v>
      </c>
      <c r="P72" s="3">
        <f t="shared" si="19"/>
        <v>37.372317498689107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Balance Sheet</vt:lpstr>
      <vt:lpstr>Income Statement</vt:lpstr>
      <vt:lpstr>Value Drivers</vt:lpstr>
      <vt:lpstr>Revenue Growth</vt:lpstr>
      <vt:lpstr>DCF</vt:lpstr>
      <vt:lpstr>MC-DCF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sjjohannesson@gmail.com</dc:creator>
  <cp:lastModifiedBy>Microsoft Office User</cp:lastModifiedBy>
  <dcterms:created xsi:type="dcterms:W3CDTF">2016-02-01T00:49:06Z</dcterms:created>
  <dcterms:modified xsi:type="dcterms:W3CDTF">2017-04-12T18:37:02Z</dcterms:modified>
</cp:coreProperties>
</file>