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0" yWindow="180" windowWidth="15600" windowHeight="11760" tabRatio="1000"/>
  </bookViews>
  <sheets>
    <sheet name="Intro" sheetId="3" r:id="rId1"/>
    <sheet name="Raw data--colonial rep archive" sheetId="8" r:id="rId2"/>
    <sheet name="Raw data--colonial report" sheetId="9" r:id="rId3"/>
    <sheet name="Data--high frequency" sheetId="1" r:id="rId4"/>
    <sheet name="Raw Data--Blue Books" sheetId="10" r:id="rId5"/>
    <sheet name="Discrete" sheetId="11" r:id="rId6"/>
    <sheet name="Continuous" sheetId="12" r:id="rId7"/>
    <sheet name="Graphs" sheetId="13" r:id="rId8"/>
    <sheet name="Balance of Trade" sheetId="14" r:id="rId9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7" i="14" l="1"/>
  <c r="AP4" i="14"/>
  <c r="AP12" i="14"/>
  <c r="AQ7" i="14"/>
  <c r="AQ4" i="14"/>
  <c r="AQ12" i="14"/>
  <c r="AJ4" i="14"/>
  <c r="AJ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7" i="14"/>
  <c r="U4" i="14"/>
  <c r="U12" i="14"/>
  <c r="V7" i="14"/>
  <c r="V4" i="14"/>
  <c r="V12" i="14"/>
  <c r="W7" i="14"/>
  <c r="W4" i="14"/>
  <c r="W12" i="14"/>
  <c r="X7" i="14"/>
  <c r="X4" i="14"/>
  <c r="X12" i="14"/>
  <c r="Y7" i="14"/>
  <c r="Y4" i="14"/>
  <c r="Y12" i="14"/>
  <c r="Z7" i="14"/>
  <c r="Z4" i="14"/>
  <c r="Z12" i="14"/>
  <c r="AA7" i="14"/>
  <c r="AA4" i="14"/>
  <c r="AA12" i="14"/>
  <c r="AB7" i="14"/>
  <c r="AB4" i="14"/>
  <c r="AB12" i="14"/>
  <c r="AC7" i="14"/>
  <c r="AC4" i="14"/>
  <c r="AC12" i="14"/>
  <c r="AD7" i="14"/>
  <c r="AD4" i="14"/>
  <c r="AD12" i="14"/>
  <c r="AE7" i="14"/>
  <c r="AE4" i="14"/>
  <c r="AE12" i="14"/>
  <c r="AF7" i="14"/>
  <c r="AF4" i="14"/>
  <c r="AF12" i="14"/>
  <c r="AG7" i="14"/>
  <c r="AG4" i="14"/>
  <c r="AG12" i="14"/>
  <c r="AH7" i="14"/>
  <c r="AH4" i="14"/>
  <c r="AH12" i="14"/>
  <c r="AI7" i="14"/>
  <c r="AI4" i="14"/>
  <c r="AI12" i="14"/>
  <c r="AK7" i="14"/>
  <c r="AK4" i="14"/>
  <c r="AK12" i="14"/>
  <c r="AL7" i="14"/>
  <c r="AL4" i="14"/>
  <c r="AL12" i="14"/>
  <c r="AM7" i="14"/>
  <c r="AM4" i="14"/>
  <c r="AM12" i="14"/>
  <c r="AN7" i="14"/>
  <c r="AN4" i="14"/>
  <c r="AN12" i="14"/>
  <c r="AO7" i="14"/>
  <c r="AO4" i="14"/>
  <c r="AO12" i="14"/>
  <c r="AR12" i="14"/>
  <c r="AS12" i="14"/>
  <c r="AT12" i="14"/>
  <c r="AU12" i="14"/>
  <c r="AV12" i="14"/>
  <c r="F12" i="14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C46" i="10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BE22" i="12"/>
  <c r="BF22" i="12"/>
  <c r="BG22" i="12"/>
  <c r="BH22" i="12"/>
  <c r="BI22" i="12"/>
  <c r="BJ22" i="12"/>
  <c r="BK22" i="12"/>
  <c r="BL22" i="12"/>
  <c r="BM22" i="12"/>
  <c r="BN22" i="12"/>
  <c r="BO22" i="12"/>
  <c r="BP22" i="12"/>
  <c r="BQ22" i="12"/>
  <c r="BR22" i="12"/>
  <c r="BS22" i="12"/>
  <c r="BT22" i="12"/>
  <c r="BU22" i="12"/>
  <c r="BV22" i="12"/>
  <c r="BW22" i="12"/>
  <c r="BX22" i="12"/>
  <c r="BY22" i="12"/>
  <c r="BZ22" i="12"/>
  <c r="CA22" i="12"/>
  <c r="C22" i="12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BB22" i="11"/>
  <c r="BC22" i="11"/>
  <c r="BD22" i="11"/>
  <c r="BE22" i="11"/>
  <c r="BF22" i="11"/>
  <c r="BG22" i="11"/>
  <c r="BH22" i="11"/>
  <c r="BI22" i="11"/>
  <c r="BJ22" i="11"/>
  <c r="BK22" i="11"/>
  <c r="BL22" i="11"/>
  <c r="BM22" i="11"/>
  <c r="BN22" i="11"/>
  <c r="BO22" i="11"/>
  <c r="BP22" i="11"/>
  <c r="BQ22" i="11"/>
  <c r="BR22" i="11"/>
  <c r="BS22" i="11"/>
  <c r="BT22" i="11"/>
  <c r="BU22" i="11"/>
  <c r="BV22" i="11"/>
  <c r="BW22" i="11"/>
  <c r="BX22" i="11"/>
  <c r="BY22" i="11"/>
  <c r="BZ22" i="11"/>
  <c r="CA22" i="11"/>
  <c r="CB22" i="11"/>
  <c r="CC22" i="11"/>
  <c r="CD22" i="11"/>
  <c r="CE22" i="11"/>
  <c r="CF22" i="11"/>
  <c r="CG22" i="11"/>
  <c r="CH22" i="11"/>
  <c r="CI22" i="11"/>
  <c r="CJ22" i="11"/>
  <c r="CK22" i="11"/>
  <c r="CL22" i="11"/>
  <c r="CM22" i="11"/>
  <c r="CN22" i="11"/>
  <c r="C22" i="11"/>
  <c r="D21" i="12"/>
  <c r="D23" i="12"/>
  <c r="E21" i="12"/>
  <c r="E23" i="12"/>
  <c r="F21" i="12"/>
  <c r="F23" i="12"/>
  <c r="G21" i="12"/>
  <c r="G23" i="12"/>
  <c r="H21" i="12"/>
  <c r="H23" i="12"/>
  <c r="I21" i="12"/>
  <c r="I23" i="12"/>
  <c r="J21" i="12"/>
  <c r="J23" i="12"/>
  <c r="K21" i="12"/>
  <c r="K23" i="12"/>
  <c r="L21" i="12"/>
  <c r="L23" i="12"/>
  <c r="M21" i="12"/>
  <c r="M23" i="12"/>
  <c r="N21" i="12"/>
  <c r="N23" i="12"/>
  <c r="O21" i="12"/>
  <c r="O23" i="12"/>
  <c r="P21" i="12"/>
  <c r="P23" i="12"/>
  <c r="Q21" i="12"/>
  <c r="Q23" i="12"/>
  <c r="R21" i="12"/>
  <c r="R23" i="12"/>
  <c r="S21" i="12"/>
  <c r="S23" i="12"/>
  <c r="T21" i="12"/>
  <c r="T23" i="12"/>
  <c r="U21" i="12"/>
  <c r="U23" i="12"/>
  <c r="V21" i="12"/>
  <c r="V23" i="12"/>
  <c r="W21" i="12"/>
  <c r="W23" i="12"/>
  <c r="X21" i="12"/>
  <c r="X23" i="12"/>
  <c r="Y21" i="12"/>
  <c r="Y23" i="12"/>
  <c r="Z21" i="12"/>
  <c r="Z23" i="12"/>
  <c r="AA21" i="12"/>
  <c r="AA23" i="12"/>
  <c r="AB21" i="12"/>
  <c r="AB23" i="12"/>
  <c r="AC21" i="12"/>
  <c r="AC23" i="12"/>
  <c r="AD21" i="12"/>
  <c r="AD23" i="12"/>
  <c r="AE21" i="12"/>
  <c r="AE23" i="12"/>
  <c r="AF21" i="12"/>
  <c r="AF23" i="12"/>
  <c r="AG21" i="12"/>
  <c r="AG23" i="12"/>
  <c r="AH21" i="12"/>
  <c r="AH23" i="12"/>
  <c r="AI21" i="12"/>
  <c r="AI23" i="12"/>
  <c r="AJ21" i="12"/>
  <c r="AJ23" i="12"/>
  <c r="AK21" i="12"/>
  <c r="AK23" i="12"/>
  <c r="AL21" i="12"/>
  <c r="AL23" i="12"/>
  <c r="AM21" i="12"/>
  <c r="AM23" i="12"/>
  <c r="AN21" i="12"/>
  <c r="AN23" i="12"/>
  <c r="AO21" i="12"/>
  <c r="AO23" i="12"/>
  <c r="AP21" i="12"/>
  <c r="AP23" i="12"/>
  <c r="AQ21" i="12"/>
  <c r="AQ23" i="12"/>
  <c r="AR21" i="12"/>
  <c r="AR23" i="12"/>
  <c r="AS21" i="12"/>
  <c r="AS23" i="12"/>
  <c r="AT21" i="12"/>
  <c r="AT23" i="12"/>
  <c r="AU21" i="12"/>
  <c r="AU23" i="12"/>
  <c r="AV21" i="12"/>
  <c r="AV23" i="12"/>
  <c r="AW21" i="12"/>
  <c r="AW23" i="12"/>
  <c r="AX21" i="12"/>
  <c r="AX23" i="12"/>
  <c r="AY21" i="12"/>
  <c r="AY23" i="12"/>
  <c r="AZ21" i="12"/>
  <c r="AZ23" i="12"/>
  <c r="BA21" i="12"/>
  <c r="BA23" i="12"/>
  <c r="BB21" i="12"/>
  <c r="BB23" i="12"/>
  <c r="BC21" i="12"/>
  <c r="BC23" i="12"/>
  <c r="BD21" i="12"/>
  <c r="BD23" i="12"/>
  <c r="BE21" i="12"/>
  <c r="BE23" i="12"/>
  <c r="BF21" i="12"/>
  <c r="BF23" i="12"/>
  <c r="BG21" i="12"/>
  <c r="BG23" i="12"/>
  <c r="BH21" i="12"/>
  <c r="BH23" i="12"/>
  <c r="BI21" i="12"/>
  <c r="BI23" i="12"/>
  <c r="BJ21" i="12"/>
  <c r="BJ23" i="12"/>
  <c r="BK21" i="12"/>
  <c r="BK23" i="12"/>
  <c r="BL21" i="12"/>
  <c r="BL23" i="12"/>
  <c r="BM21" i="12"/>
  <c r="BM23" i="12"/>
  <c r="BN21" i="12"/>
  <c r="BN23" i="12"/>
  <c r="BO21" i="12"/>
  <c r="BO23" i="12"/>
  <c r="BP21" i="12"/>
  <c r="BP23" i="12"/>
  <c r="BQ21" i="12"/>
  <c r="BQ23" i="12"/>
  <c r="BR21" i="12"/>
  <c r="BR23" i="12"/>
  <c r="BS21" i="12"/>
  <c r="BS23" i="12"/>
  <c r="BT21" i="12"/>
  <c r="BT23" i="12"/>
  <c r="BU21" i="12"/>
  <c r="BU23" i="12"/>
  <c r="BV21" i="12"/>
  <c r="BV23" i="12"/>
  <c r="BW21" i="12"/>
  <c r="BW23" i="12"/>
  <c r="BX21" i="12"/>
  <c r="BX23" i="12"/>
  <c r="BY21" i="12"/>
  <c r="BY23" i="12"/>
  <c r="BZ21" i="12"/>
  <c r="BZ23" i="12"/>
  <c r="CA21" i="12"/>
  <c r="CA23" i="12"/>
  <c r="C21" i="12"/>
  <c r="C23" i="12"/>
  <c r="D21" i="11"/>
  <c r="D23" i="11"/>
  <c r="E21" i="11"/>
  <c r="E23" i="11"/>
  <c r="F21" i="11"/>
  <c r="F23" i="11"/>
  <c r="G21" i="11"/>
  <c r="G23" i="11"/>
  <c r="H21" i="11"/>
  <c r="H23" i="11"/>
  <c r="I21" i="11"/>
  <c r="I23" i="11"/>
  <c r="J21" i="11"/>
  <c r="J23" i="11"/>
  <c r="K21" i="11"/>
  <c r="K23" i="11"/>
  <c r="L21" i="11"/>
  <c r="L23" i="11"/>
  <c r="M21" i="11"/>
  <c r="M23" i="11"/>
  <c r="N21" i="11"/>
  <c r="N23" i="11"/>
  <c r="O21" i="11"/>
  <c r="O23" i="11"/>
  <c r="P21" i="11"/>
  <c r="P23" i="11"/>
  <c r="Q21" i="11"/>
  <c r="Q23" i="11"/>
  <c r="R21" i="11"/>
  <c r="R23" i="11"/>
  <c r="S21" i="11"/>
  <c r="S23" i="11"/>
  <c r="T21" i="11"/>
  <c r="T23" i="11"/>
  <c r="U21" i="11"/>
  <c r="U23" i="11"/>
  <c r="V21" i="11"/>
  <c r="V23" i="11"/>
  <c r="W21" i="11"/>
  <c r="W23" i="11"/>
  <c r="X21" i="11"/>
  <c r="X23" i="11"/>
  <c r="Y21" i="11"/>
  <c r="Y23" i="11"/>
  <c r="Z21" i="11"/>
  <c r="Z23" i="11"/>
  <c r="AA21" i="11"/>
  <c r="AA23" i="11"/>
  <c r="AB21" i="11"/>
  <c r="AB23" i="11"/>
  <c r="AC21" i="11"/>
  <c r="AC23" i="11"/>
  <c r="AD21" i="11"/>
  <c r="AD23" i="11"/>
  <c r="AE21" i="11"/>
  <c r="AE23" i="11"/>
  <c r="AF21" i="11"/>
  <c r="AF23" i="11"/>
  <c r="AG21" i="11"/>
  <c r="AG23" i="11"/>
  <c r="AH21" i="11"/>
  <c r="AH23" i="11"/>
  <c r="AI21" i="11"/>
  <c r="AI23" i="11"/>
  <c r="AJ21" i="11"/>
  <c r="AJ23" i="11"/>
  <c r="AK21" i="11"/>
  <c r="AK23" i="11"/>
  <c r="AL21" i="11"/>
  <c r="AL23" i="11"/>
  <c r="AM21" i="11"/>
  <c r="AM23" i="11"/>
  <c r="AN21" i="11"/>
  <c r="AN23" i="11"/>
  <c r="AO21" i="11"/>
  <c r="AO23" i="11"/>
  <c r="AP21" i="11"/>
  <c r="AP23" i="11"/>
  <c r="AQ21" i="11"/>
  <c r="AQ23" i="11"/>
  <c r="AR21" i="11"/>
  <c r="AR23" i="11"/>
  <c r="AS21" i="11"/>
  <c r="AS23" i="11"/>
  <c r="AT21" i="11"/>
  <c r="AT23" i="11"/>
  <c r="AU21" i="11"/>
  <c r="AU23" i="11"/>
  <c r="AV21" i="11"/>
  <c r="AV23" i="11"/>
  <c r="AW21" i="11"/>
  <c r="AW23" i="11"/>
  <c r="AX21" i="11"/>
  <c r="AX23" i="11"/>
  <c r="AY21" i="11"/>
  <c r="AY23" i="11"/>
  <c r="AZ21" i="11"/>
  <c r="AZ23" i="11"/>
  <c r="BA21" i="11"/>
  <c r="BA23" i="11"/>
  <c r="BB21" i="11"/>
  <c r="BB23" i="11"/>
  <c r="BC21" i="11"/>
  <c r="BC23" i="11"/>
  <c r="BD21" i="11"/>
  <c r="BD23" i="11"/>
  <c r="BE21" i="11"/>
  <c r="BE23" i="11"/>
  <c r="BF21" i="11"/>
  <c r="BF23" i="11"/>
  <c r="BG21" i="11"/>
  <c r="BG23" i="11"/>
  <c r="BH21" i="11"/>
  <c r="BH23" i="11"/>
  <c r="BI21" i="11"/>
  <c r="BI23" i="11"/>
  <c r="BJ21" i="11"/>
  <c r="BJ23" i="11"/>
  <c r="BK21" i="11"/>
  <c r="BK23" i="11"/>
  <c r="BL21" i="11"/>
  <c r="BL23" i="11"/>
  <c r="BM21" i="11"/>
  <c r="BM23" i="11"/>
  <c r="BN21" i="11"/>
  <c r="BN23" i="11"/>
  <c r="BO21" i="11"/>
  <c r="BO23" i="11"/>
  <c r="BP21" i="11"/>
  <c r="BP23" i="11"/>
  <c r="BQ21" i="11"/>
  <c r="BQ23" i="11"/>
  <c r="BR21" i="11"/>
  <c r="BR23" i="11"/>
  <c r="BS21" i="11"/>
  <c r="BS23" i="11"/>
  <c r="BT21" i="11"/>
  <c r="BT23" i="11"/>
  <c r="BU21" i="11"/>
  <c r="BU23" i="11"/>
  <c r="BV21" i="11"/>
  <c r="BV23" i="11"/>
  <c r="BW21" i="11"/>
  <c r="BW23" i="11"/>
  <c r="BX21" i="11"/>
  <c r="BX23" i="11"/>
  <c r="BY21" i="11"/>
  <c r="BY23" i="11"/>
  <c r="BZ21" i="11"/>
  <c r="BZ23" i="11"/>
  <c r="CA21" i="11"/>
  <c r="CA23" i="11"/>
  <c r="CB21" i="11"/>
  <c r="CB23" i="11"/>
  <c r="CC21" i="11"/>
  <c r="CC23" i="11"/>
  <c r="CD21" i="11"/>
  <c r="CD23" i="11"/>
  <c r="CE21" i="11"/>
  <c r="CE23" i="11"/>
  <c r="CF21" i="11"/>
  <c r="CF23" i="11"/>
  <c r="CG21" i="11"/>
  <c r="CG23" i="11"/>
  <c r="CH21" i="11"/>
  <c r="CH23" i="11"/>
  <c r="CI21" i="11"/>
  <c r="CI23" i="11"/>
  <c r="CJ21" i="11"/>
  <c r="CJ23" i="11"/>
  <c r="CK21" i="11"/>
  <c r="CK23" i="11"/>
  <c r="CL21" i="11"/>
  <c r="CL23" i="11"/>
  <c r="CM21" i="11"/>
  <c r="CM23" i="11"/>
  <c r="CN21" i="11"/>
  <c r="CN23" i="11"/>
  <c r="C21" i="11"/>
  <c r="C23" i="11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BE20" i="12"/>
  <c r="BF20" i="12"/>
  <c r="BG20" i="12"/>
  <c r="BH20" i="12"/>
  <c r="BI20" i="12"/>
  <c r="BJ20" i="12"/>
  <c r="BK20" i="12"/>
  <c r="BL20" i="12"/>
  <c r="BM20" i="12"/>
  <c r="BN20" i="12"/>
  <c r="BO20" i="12"/>
  <c r="BP20" i="12"/>
  <c r="BQ20" i="12"/>
  <c r="BR20" i="12"/>
  <c r="BS20" i="12"/>
  <c r="BT20" i="12"/>
  <c r="BU20" i="12"/>
  <c r="BV20" i="12"/>
  <c r="BW20" i="12"/>
  <c r="BX20" i="12"/>
  <c r="BY20" i="12"/>
  <c r="BZ20" i="12"/>
  <c r="CA20" i="12"/>
  <c r="B20" i="12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BB20" i="11"/>
  <c r="BC20" i="11"/>
  <c r="BD20" i="11"/>
  <c r="BE20" i="11"/>
  <c r="BF20" i="11"/>
  <c r="BG20" i="11"/>
  <c r="BH20" i="11"/>
  <c r="BI20" i="11"/>
  <c r="BJ20" i="11"/>
  <c r="BK20" i="11"/>
  <c r="BL20" i="11"/>
  <c r="BM20" i="11"/>
  <c r="BN20" i="11"/>
  <c r="BO20" i="11"/>
  <c r="BP20" i="11"/>
  <c r="BQ20" i="11"/>
  <c r="BR20" i="11"/>
  <c r="BS20" i="11"/>
  <c r="BT20" i="11"/>
  <c r="BU20" i="11"/>
  <c r="BV20" i="11"/>
  <c r="BW20" i="11"/>
  <c r="BX20" i="11"/>
  <c r="BY20" i="11"/>
  <c r="BZ20" i="11"/>
  <c r="CA20" i="11"/>
  <c r="CB20" i="11"/>
  <c r="CC20" i="11"/>
  <c r="CD20" i="11"/>
  <c r="CE20" i="11"/>
  <c r="CF20" i="11"/>
  <c r="CG20" i="11"/>
  <c r="CH20" i="11"/>
  <c r="CI20" i="11"/>
  <c r="CJ20" i="11"/>
  <c r="CK20" i="11"/>
  <c r="CL20" i="11"/>
  <c r="CM20" i="11"/>
  <c r="CN20" i="11"/>
  <c r="B20" i="11"/>
  <c r="MR158" i="1"/>
  <c r="MR156" i="1"/>
  <c r="MR155" i="1"/>
  <c r="MR169" i="1"/>
  <c r="MR152" i="1"/>
  <c r="MR163" i="1"/>
  <c r="MR162" i="1"/>
  <c r="TV117" i="1"/>
  <c r="TP117" i="1"/>
  <c r="TJ117" i="1"/>
  <c r="TD117" i="1"/>
  <c r="SX117" i="1"/>
  <c r="SR117" i="1"/>
  <c r="SL117" i="1"/>
  <c r="SF117" i="1"/>
  <c r="RZ117" i="1"/>
  <c r="RT117" i="1"/>
  <c r="RN117" i="1"/>
  <c r="RH117" i="1"/>
  <c r="RB117" i="1"/>
  <c r="QV117" i="1"/>
  <c r="QP117" i="1"/>
  <c r="QJ117" i="1"/>
  <c r="QD117" i="1"/>
  <c r="PX117" i="1"/>
  <c r="PR117" i="1"/>
  <c r="PL117" i="1"/>
  <c r="PF117" i="1"/>
  <c r="OZ117" i="1"/>
  <c r="TV163" i="1"/>
  <c r="TV162" i="1"/>
  <c r="TV156" i="1"/>
  <c r="TV155" i="1"/>
  <c r="TV154" i="1"/>
  <c r="TV152" i="1"/>
  <c r="TV149" i="1"/>
  <c r="TP163" i="1"/>
  <c r="TP156" i="1"/>
  <c r="TP155" i="1"/>
  <c r="TP154" i="1"/>
  <c r="TP152" i="1"/>
  <c r="TP149" i="1"/>
  <c r="TJ163" i="1"/>
  <c r="TJ162" i="1"/>
  <c r="TJ156" i="1"/>
  <c r="TJ155" i="1"/>
  <c r="TJ154" i="1"/>
  <c r="TJ152" i="1"/>
  <c r="TJ148" i="1"/>
  <c r="TD163" i="1"/>
  <c r="TD156" i="1"/>
  <c r="TD155" i="1"/>
  <c r="TD154" i="1"/>
  <c r="TD152" i="1"/>
  <c r="TD149" i="1"/>
  <c r="TD148" i="1"/>
  <c r="SX163" i="1"/>
  <c r="SX156" i="1"/>
  <c r="SX155" i="1"/>
  <c r="SX154" i="1"/>
  <c r="SX152" i="1"/>
  <c r="SX149" i="1"/>
  <c r="SR163" i="1"/>
  <c r="SR156" i="1"/>
  <c r="SR155" i="1"/>
  <c r="SR154" i="1"/>
  <c r="SR152" i="1"/>
  <c r="SR149" i="1"/>
  <c r="SL163" i="1"/>
  <c r="SL156" i="1"/>
  <c r="SL155" i="1"/>
  <c r="SL154" i="1"/>
  <c r="SL152" i="1"/>
  <c r="SL149" i="1"/>
  <c r="SF163" i="1"/>
  <c r="SF156" i="1"/>
  <c r="SF155" i="1"/>
  <c r="SF154" i="1"/>
  <c r="SF152" i="1"/>
  <c r="SF149" i="1"/>
  <c r="SF148" i="1"/>
  <c r="RZ163" i="1"/>
  <c r="RZ162" i="1"/>
  <c r="RZ156" i="1"/>
  <c r="RZ155" i="1"/>
  <c r="RZ154" i="1"/>
  <c r="RZ152" i="1"/>
  <c r="RZ149" i="1"/>
  <c r="RT163" i="1"/>
  <c r="RT162" i="1"/>
  <c r="RT156" i="1"/>
  <c r="RT155" i="1"/>
  <c r="RT154" i="1"/>
  <c r="RT152" i="1"/>
  <c r="RT148" i="1"/>
  <c r="RN163" i="1"/>
  <c r="RN156" i="1"/>
  <c r="RN155" i="1"/>
  <c r="RN154" i="1"/>
  <c r="RN152" i="1"/>
  <c r="RN149" i="1"/>
  <c r="RN148" i="1"/>
  <c r="RH163" i="1"/>
  <c r="RH156" i="1"/>
  <c r="RH155" i="1"/>
  <c r="RH154" i="1"/>
  <c r="RH152" i="1"/>
  <c r="RH149" i="1"/>
  <c r="RB163" i="1"/>
  <c r="RB156" i="1"/>
  <c r="RB155" i="1"/>
  <c r="RB154" i="1"/>
  <c r="RB152" i="1"/>
  <c r="RB149" i="1"/>
  <c r="QV163" i="1"/>
  <c r="QV156" i="1"/>
  <c r="QV155" i="1"/>
  <c r="QV154" i="1"/>
  <c r="QV152" i="1"/>
  <c r="QV149" i="1"/>
  <c r="QP163" i="1"/>
  <c r="QP156" i="1"/>
  <c r="QP155" i="1"/>
  <c r="QP154" i="1"/>
  <c r="QP152" i="1"/>
  <c r="QP149" i="1"/>
  <c r="QP148" i="1"/>
  <c r="QJ163" i="1"/>
  <c r="QJ156" i="1"/>
  <c r="QJ155" i="1"/>
  <c r="QJ154" i="1"/>
  <c r="QJ152" i="1"/>
  <c r="QJ149" i="1"/>
  <c r="QD163" i="1"/>
  <c r="QD162" i="1"/>
  <c r="QD156" i="1"/>
  <c r="QD155" i="1"/>
  <c r="QD154" i="1"/>
  <c r="QD152" i="1"/>
  <c r="QD149" i="1"/>
  <c r="PX163" i="1"/>
  <c r="PX156" i="1"/>
  <c r="PX155" i="1"/>
  <c r="PX154" i="1"/>
  <c r="PX152" i="1"/>
  <c r="PX149" i="1"/>
  <c r="PR163" i="1"/>
  <c r="PR156" i="1"/>
  <c r="PR155" i="1"/>
  <c r="PR154" i="1"/>
  <c r="PR152" i="1"/>
  <c r="PR149" i="1"/>
  <c r="PR148" i="1"/>
  <c r="PL163" i="1"/>
  <c r="PL162" i="1"/>
  <c r="PL156" i="1"/>
  <c r="PL155" i="1"/>
  <c r="PL154" i="1"/>
  <c r="PL152" i="1"/>
  <c r="PL148" i="1"/>
  <c r="PF163" i="1"/>
  <c r="PF156" i="1"/>
  <c r="PF155" i="1"/>
  <c r="PF154" i="1"/>
  <c r="PF152" i="1"/>
  <c r="PF149" i="1"/>
  <c r="OZ163" i="1"/>
  <c r="OZ156" i="1"/>
  <c r="OZ155" i="1"/>
  <c r="OZ154" i="1"/>
  <c r="OZ152" i="1"/>
  <c r="OZ149" i="1"/>
  <c r="OZ148" i="1"/>
  <c r="OT163" i="1"/>
  <c r="OT162" i="1"/>
  <c r="OT156" i="1"/>
  <c r="OT155" i="1"/>
  <c r="OT154" i="1"/>
  <c r="OT152" i="1"/>
  <c r="OT148" i="1"/>
  <c r="ON163" i="1"/>
  <c r="ON162" i="1"/>
  <c r="ON156" i="1"/>
  <c r="ON155" i="1"/>
  <c r="ON154" i="1"/>
  <c r="ON152" i="1"/>
  <c r="ON149" i="1"/>
  <c r="OH163" i="1"/>
  <c r="OH162" i="1"/>
  <c r="OH156" i="1"/>
  <c r="OH155" i="1"/>
  <c r="OH154" i="1"/>
  <c r="OH152" i="1"/>
  <c r="OH149" i="1"/>
  <c r="OH148" i="1"/>
  <c r="OH169" i="1"/>
  <c r="OH167" i="1"/>
  <c r="OB163" i="1"/>
  <c r="OB162" i="1"/>
  <c r="OB156" i="1"/>
  <c r="OB155" i="1"/>
  <c r="OB154" i="1"/>
  <c r="OB152" i="1"/>
  <c r="OB148" i="1"/>
  <c r="NV163" i="1"/>
  <c r="NV162" i="1"/>
  <c r="NV156" i="1"/>
  <c r="NV155" i="1"/>
  <c r="NV154" i="1"/>
  <c r="NV152" i="1"/>
  <c r="NV149" i="1"/>
  <c r="NP163" i="1"/>
  <c r="NP162" i="1"/>
  <c r="NP156" i="1"/>
  <c r="NP155" i="1"/>
  <c r="NP154" i="1"/>
  <c r="NP152" i="1"/>
  <c r="NP149" i="1"/>
  <c r="NJ163" i="1"/>
  <c r="NJ156" i="1"/>
  <c r="NJ155" i="1"/>
  <c r="NJ154" i="1"/>
  <c r="NJ152" i="1"/>
  <c r="NJ149" i="1"/>
  <c r="ND163" i="1"/>
  <c r="ND156" i="1"/>
  <c r="ND155" i="1"/>
  <c r="ND154" i="1"/>
  <c r="ND152" i="1"/>
  <c r="ND149" i="1"/>
  <c r="MX163" i="1"/>
  <c r="MX162" i="1"/>
  <c r="MX156" i="1"/>
  <c r="MX155" i="1"/>
  <c r="MX154" i="1"/>
  <c r="MX152" i="1"/>
  <c r="ML154" i="1"/>
  <c r="ML152" i="1"/>
  <c r="ML149" i="1"/>
  <c r="ML156" i="1"/>
  <c r="ML155" i="1"/>
  <c r="ML163" i="1"/>
  <c r="ML162" i="1"/>
  <c r="LK150" i="1"/>
  <c r="LK152" i="1"/>
  <c r="LK148" i="1"/>
  <c r="LL150" i="1"/>
  <c r="LM150" i="1"/>
  <c r="LN150" i="1"/>
  <c r="LN152" i="1"/>
  <c r="LN148" i="1"/>
  <c r="LO150" i="1"/>
  <c r="LO152" i="1"/>
  <c r="LO148" i="1"/>
  <c r="LP150" i="1"/>
  <c r="LQ150" i="1"/>
  <c r="LR150" i="1"/>
  <c r="LR152" i="1"/>
  <c r="LR148" i="1"/>
  <c r="LS150" i="1"/>
  <c r="LS152" i="1"/>
  <c r="LS148" i="1"/>
  <c r="LT150" i="1"/>
  <c r="LU150" i="1"/>
  <c r="LV150" i="1"/>
  <c r="LV152" i="1"/>
  <c r="LV148" i="1"/>
  <c r="LW150" i="1"/>
  <c r="LW152" i="1"/>
  <c r="LW148" i="1"/>
  <c r="LX150" i="1"/>
  <c r="LY150" i="1"/>
  <c r="LZ150" i="1"/>
  <c r="LZ152" i="1"/>
  <c r="LZ148" i="1"/>
  <c r="MA150" i="1"/>
  <c r="MA152" i="1"/>
  <c r="MA148" i="1"/>
  <c r="MB150" i="1"/>
  <c r="MC150" i="1"/>
  <c r="MD150" i="1"/>
  <c r="MD152" i="1"/>
  <c r="MD148" i="1"/>
  <c r="ME150" i="1"/>
  <c r="ME152" i="1"/>
  <c r="ME148" i="1"/>
  <c r="MF150" i="1"/>
  <c r="LL152" i="1"/>
  <c r="LM152" i="1"/>
  <c r="LP152" i="1"/>
  <c r="LQ152" i="1"/>
  <c r="LT152" i="1"/>
  <c r="LU152" i="1"/>
  <c r="LX152" i="1"/>
  <c r="LY152" i="1"/>
  <c r="MB152" i="1"/>
  <c r="MC152" i="1"/>
  <c r="MF152" i="1"/>
  <c r="LK155" i="1"/>
  <c r="LL155" i="1"/>
  <c r="LM155" i="1"/>
  <c r="LN155" i="1"/>
  <c r="LO155" i="1"/>
  <c r="LP155" i="1"/>
  <c r="LQ155" i="1"/>
  <c r="LR155" i="1"/>
  <c r="LS155" i="1"/>
  <c r="LT155" i="1"/>
  <c r="LU155" i="1"/>
  <c r="LV155" i="1"/>
  <c r="LW155" i="1"/>
  <c r="LX155" i="1"/>
  <c r="LY155" i="1"/>
  <c r="LZ155" i="1"/>
  <c r="MA155" i="1"/>
  <c r="MB155" i="1"/>
  <c r="MC155" i="1"/>
  <c r="MD155" i="1"/>
  <c r="ME155" i="1"/>
  <c r="MF155" i="1"/>
  <c r="LX163" i="1"/>
  <c r="LX162" i="1"/>
  <c r="MF163" i="1"/>
  <c r="MF162" i="1"/>
  <c r="LK163" i="1"/>
  <c r="LK162" i="1"/>
  <c r="LL163" i="1"/>
  <c r="LL162" i="1"/>
  <c r="LM163" i="1"/>
  <c r="LM162" i="1"/>
  <c r="LN163" i="1"/>
  <c r="LO163" i="1"/>
  <c r="LO162" i="1"/>
  <c r="LP163" i="1"/>
  <c r="LP162" i="1"/>
  <c r="LQ163" i="1"/>
  <c r="LQ162" i="1"/>
  <c r="LR163" i="1"/>
  <c r="LR162" i="1"/>
  <c r="LS163" i="1"/>
  <c r="LS162" i="1"/>
  <c r="LT163" i="1"/>
  <c r="LT162" i="1"/>
  <c r="LU163" i="1"/>
  <c r="LU162" i="1"/>
  <c r="LV163" i="1"/>
  <c r="LW163" i="1"/>
  <c r="LW162" i="1"/>
  <c r="LY163" i="1"/>
  <c r="LY162" i="1"/>
  <c r="LZ163" i="1"/>
  <c r="LZ162" i="1"/>
  <c r="MA163" i="1"/>
  <c r="MA162" i="1"/>
  <c r="MB163" i="1"/>
  <c r="MB162" i="1"/>
  <c r="MC163" i="1"/>
  <c r="MC162" i="1"/>
  <c r="MD163" i="1"/>
  <c r="ME163" i="1"/>
  <c r="ME162" i="1"/>
  <c r="ML148" i="1"/>
  <c r="MR148" i="1"/>
  <c r="MR149" i="1"/>
  <c r="MR160" i="1"/>
  <c r="MR167" i="1"/>
  <c r="LJ152" i="1"/>
  <c r="LJ150" i="1"/>
  <c r="LJ163" i="1"/>
  <c r="RT169" i="1"/>
  <c r="RT167" i="1"/>
  <c r="TJ169" i="1"/>
  <c r="TJ167" i="1"/>
  <c r="MX149" i="1"/>
  <c r="QJ148" i="1"/>
  <c r="RH148" i="1"/>
  <c r="RZ148" i="1"/>
  <c r="RZ169" i="1"/>
  <c r="RZ167" i="1"/>
  <c r="SX148" i="1"/>
  <c r="TP148" i="1"/>
  <c r="TV148" i="1"/>
  <c r="TV169" i="1"/>
  <c r="TV167" i="1"/>
  <c r="MX148" i="1"/>
  <c r="MX169" i="1"/>
  <c r="MX167" i="1"/>
  <c r="NJ148" i="1"/>
  <c r="OB149" i="1"/>
  <c r="OT149" i="1"/>
  <c r="PL149" i="1"/>
  <c r="QD148" i="1"/>
  <c r="QD169" i="1"/>
  <c r="QD167" i="1"/>
  <c r="RB148" i="1"/>
  <c r="SR148" i="1"/>
  <c r="ND148" i="1"/>
  <c r="NV148" i="1"/>
  <c r="NV169" i="1"/>
  <c r="NV167" i="1"/>
  <c r="OB169" i="1"/>
  <c r="OB167" i="1"/>
  <c r="ON148" i="1"/>
  <c r="ON169" i="1"/>
  <c r="ON167" i="1"/>
  <c r="OT169" i="1"/>
  <c r="OT167" i="1"/>
  <c r="PF148" i="1"/>
  <c r="PL169" i="1"/>
  <c r="PL167" i="1"/>
  <c r="PX148" i="1"/>
  <c r="QV148" i="1"/>
  <c r="RT149" i="1"/>
  <c r="SL148" i="1"/>
  <c r="TJ149" i="1"/>
  <c r="TV160" i="1"/>
  <c r="TP162" i="1"/>
  <c r="TJ160" i="1"/>
  <c r="TD162" i="1"/>
  <c r="TD169" i="1"/>
  <c r="SX162" i="1"/>
  <c r="SX169" i="1"/>
  <c r="SR162" i="1"/>
  <c r="SR169" i="1"/>
  <c r="SL162" i="1"/>
  <c r="SF162" i="1"/>
  <c r="SF169" i="1"/>
  <c r="RZ160" i="1"/>
  <c r="RT160" i="1"/>
  <c r="RN162" i="1"/>
  <c r="RN169" i="1"/>
  <c r="RH162" i="1"/>
  <c r="RH169" i="1"/>
  <c r="RB162" i="1"/>
  <c r="RB169" i="1"/>
  <c r="QV162" i="1"/>
  <c r="QV169" i="1"/>
  <c r="QP162" i="1"/>
  <c r="QP169" i="1"/>
  <c r="QJ162" i="1"/>
  <c r="QD160" i="1"/>
  <c r="PX162" i="1"/>
  <c r="PX169" i="1"/>
  <c r="PR162" i="1"/>
  <c r="PR169" i="1"/>
  <c r="PF162" i="1"/>
  <c r="PF169" i="1"/>
  <c r="OZ162" i="1"/>
  <c r="OZ169" i="1"/>
  <c r="OT160" i="1"/>
  <c r="ON160" i="1"/>
  <c r="OH160" i="1"/>
  <c r="NV160" i="1"/>
  <c r="NP148" i="1"/>
  <c r="NP169" i="1"/>
  <c r="NP167" i="1"/>
  <c r="NJ162" i="1"/>
  <c r="NJ169" i="1"/>
  <c r="NJ167" i="1"/>
  <c r="ND162" i="1"/>
  <c r="ND169" i="1"/>
  <c r="MX160" i="1"/>
  <c r="ML169" i="1"/>
  <c r="MD149" i="1"/>
  <c r="LZ149" i="1"/>
  <c r="LV149" i="1"/>
  <c r="LR149" i="1"/>
  <c r="LN149" i="1"/>
  <c r="MF148" i="1"/>
  <c r="MF169" i="1"/>
  <c r="MF167" i="1"/>
  <c r="MB149" i="1"/>
  <c r="LX148" i="1"/>
  <c r="LX169" i="1"/>
  <c r="LX167" i="1"/>
  <c r="LT149" i="1"/>
  <c r="LP148" i="1"/>
  <c r="LP169" i="1"/>
  <c r="LP167" i="1"/>
  <c r="LL149" i="1"/>
  <c r="MF160" i="1"/>
  <c r="ME149" i="1"/>
  <c r="MA149" i="1"/>
  <c r="LW149" i="1"/>
  <c r="LS149" i="1"/>
  <c r="LO149" i="1"/>
  <c r="LK149" i="1"/>
  <c r="MC149" i="1"/>
  <c r="LY149" i="1"/>
  <c r="LU149" i="1"/>
  <c r="LQ149" i="1"/>
  <c r="LM149" i="1"/>
  <c r="ML160" i="1"/>
  <c r="ML167" i="1"/>
  <c r="MA169" i="1"/>
  <c r="MA167" i="1"/>
  <c r="LZ169" i="1"/>
  <c r="LR169" i="1"/>
  <c r="LR167" i="1"/>
  <c r="ME169" i="1"/>
  <c r="ME167" i="1"/>
  <c r="LW169" i="1"/>
  <c r="LW167" i="1"/>
  <c r="LS169" i="1"/>
  <c r="LO169" i="1"/>
  <c r="LO167" i="1"/>
  <c r="LK169" i="1"/>
  <c r="LK167" i="1"/>
  <c r="ME160" i="1"/>
  <c r="LY148" i="1"/>
  <c r="LY169" i="1"/>
  <c r="LM148" i="1"/>
  <c r="LM169" i="1"/>
  <c r="LM167" i="1"/>
  <c r="MB148" i="1"/>
  <c r="MB169" i="1"/>
  <c r="MB167" i="1"/>
  <c r="LT148" i="1"/>
  <c r="LT169" i="1"/>
  <c r="LT167" i="1"/>
  <c r="LL148" i="1"/>
  <c r="LL169" i="1"/>
  <c r="LL167" i="1"/>
  <c r="MD162" i="1"/>
  <c r="MD169" i="1"/>
  <c r="MD167" i="1"/>
  <c r="LV162" i="1"/>
  <c r="LV169" i="1"/>
  <c r="LN162" i="1"/>
  <c r="LN169" i="1"/>
  <c r="MF149" i="1"/>
  <c r="LX149" i="1"/>
  <c r="LP149" i="1"/>
  <c r="MA160" i="1"/>
  <c r="MC148" i="1"/>
  <c r="MC169" i="1"/>
  <c r="MC167" i="1"/>
  <c r="LU148" i="1"/>
  <c r="LU169" i="1"/>
  <c r="LU167" i="1"/>
  <c r="LQ148" i="1"/>
  <c r="LQ169" i="1"/>
  <c r="LQ167" i="1"/>
  <c r="EJ153" i="1"/>
  <c r="EK153" i="1"/>
  <c r="EL153" i="1"/>
  <c r="EM153" i="1"/>
  <c r="EN153" i="1"/>
  <c r="EO153" i="1"/>
  <c r="EP153" i="1"/>
  <c r="EQ153" i="1"/>
  <c r="ER153" i="1"/>
  <c r="ES153" i="1"/>
  <c r="ET153" i="1"/>
  <c r="EU153" i="1"/>
  <c r="EV153" i="1"/>
  <c r="EW153" i="1"/>
  <c r="EX153" i="1"/>
  <c r="EY153" i="1"/>
  <c r="EZ153" i="1"/>
  <c r="FA153" i="1"/>
  <c r="FB153" i="1"/>
  <c r="FC153" i="1"/>
  <c r="FD153" i="1"/>
  <c r="FE153" i="1"/>
  <c r="FF153" i="1"/>
  <c r="FG153" i="1"/>
  <c r="FH153" i="1"/>
  <c r="FI153" i="1"/>
  <c r="FJ153" i="1"/>
  <c r="FK153" i="1"/>
  <c r="FL153" i="1"/>
  <c r="FM153" i="1"/>
  <c r="FN153" i="1"/>
  <c r="FO153" i="1"/>
  <c r="FP153" i="1"/>
  <c r="FQ153" i="1"/>
  <c r="FR153" i="1"/>
  <c r="FS153" i="1"/>
  <c r="FT153" i="1"/>
  <c r="FU153" i="1"/>
  <c r="FV153" i="1"/>
  <c r="FW153" i="1"/>
  <c r="FX153" i="1"/>
  <c r="FY153" i="1"/>
  <c r="FZ153" i="1"/>
  <c r="GA153" i="1"/>
  <c r="GB153" i="1"/>
  <c r="GC153" i="1"/>
  <c r="GD153" i="1"/>
  <c r="GE153" i="1"/>
  <c r="GF153" i="1"/>
  <c r="GG153" i="1"/>
  <c r="GH153" i="1"/>
  <c r="GI153" i="1"/>
  <c r="GJ153" i="1"/>
  <c r="GK153" i="1"/>
  <c r="GL153" i="1"/>
  <c r="GM153" i="1"/>
  <c r="GN153" i="1"/>
  <c r="GO153" i="1"/>
  <c r="GP153" i="1"/>
  <c r="GQ153" i="1"/>
  <c r="GR153" i="1"/>
  <c r="GS153" i="1"/>
  <c r="GT153" i="1"/>
  <c r="GU153" i="1"/>
  <c r="GV153" i="1"/>
  <c r="GW153" i="1"/>
  <c r="GX153" i="1"/>
  <c r="GY153" i="1"/>
  <c r="GZ153" i="1"/>
  <c r="HA153" i="1"/>
  <c r="HB153" i="1"/>
  <c r="HC153" i="1"/>
  <c r="HD153" i="1"/>
  <c r="HE153" i="1"/>
  <c r="HF153" i="1"/>
  <c r="HG153" i="1"/>
  <c r="HH153" i="1"/>
  <c r="HI153" i="1"/>
  <c r="HJ153" i="1"/>
  <c r="HK153" i="1"/>
  <c r="HL153" i="1"/>
  <c r="HM153" i="1"/>
  <c r="HN153" i="1"/>
  <c r="HO153" i="1"/>
  <c r="HP153" i="1"/>
  <c r="HQ153" i="1"/>
  <c r="HR153" i="1"/>
  <c r="HS153" i="1"/>
  <c r="HT153" i="1"/>
  <c r="HU153" i="1"/>
  <c r="HV153" i="1"/>
  <c r="HW153" i="1"/>
  <c r="HX153" i="1"/>
  <c r="HY153" i="1"/>
  <c r="HZ153" i="1"/>
  <c r="IA153" i="1"/>
  <c r="IB153" i="1"/>
  <c r="IC153" i="1"/>
  <c r="ID153" i="1"/>
  <c r="IE153" i="1"/>
  <c r="IF153" i="1"/>
  <c r="IG153" i="1"/>
  <c r="IH153" i="1"/>
  <c r="II153" i="1"/>
  <c r="IJ153" i="1"/>
  <c r="IK153" i="1"/>
  <c r="IL153" i="1"/>
  <c r="IM153" i="1"/>
  <c r="IN153" i="1"/>
  <c r="IO153" i="1"/>
  <c r="IP153" i="1"/>
  <c r="IQ153" i="1"/>
  <c r="IR153" i="1"/>
  <c r="IS153" i="1"/>
  <c r="IT153" i="1"/>
  <c r="IU153" i="1"/>
  <c r="IV153" i="1"/>
  <c r="IW153" i="1"/>
  <c r="IX153" i="1"/>
  <c r="IY153" i="1"/>
  <c r="IZ153" i="1"/>
  <c r="JA153" i="1"/>
  <c r="JB153" i="1"/>
  <c r="JC153" i="1"/>
  <c r="JD153" i="1"/>
  <c r="JE153" i="1"/>
  <c r="JF153" i="1"/>
  <c r="JG153" i="1"/>
  <c r="JH153" i="1"/>
  <c r="JI153" i="1"/>
  <c r="JJ153" i="1"/>
  <c r="JK153" i="1"/>
  <c r="JL153" i="1"/>
  <c r="JM153" i="1"/>
  <c r="JN153" i="1"/>
  <c r="JO153" i="1"/>
  <c r="JP153" i="1"/>
  <c r="JQ153" i="1"/>
  <c r="JR153" i="1"/>
  <c r="JS153" i="1"/>
  <c r="JT153" i="1"/>
  <c r="JU153" i="1"/>
  <c r="JV153" i="1"/>
  <c r="JW153" i="1"/>
  <c r="JX153" i="1"/>
  <c r="JY153" i="1"/>
  <c r="JZ153" i="1"/>
  <c r="KA153" i="1"/>
  <c r="KB153" i="1"/>
  <c r="KC153" i="1"/>
  <c r="KD153" i="1"/>
  <c r="KE153" i="1"/>
  <c r="KF153" i="1"/>
  <c r="KG153" i="1"/>
  <c r="KH153" i="1"/>
  <c r="KI153" i="1"/>
  <c r="KJ153" i="1"/>
  <c r="KK153" i="1"/>
  <c r="KL153" i="1"/>
  <c r="KM153" i="1"/>
  <c r="KN153" i="1"/>
  <c r="KO153" i="1"/>
  <c r="KP153" i="1"/>
  <c r="KQ153" i="1"/>
  <c r="KR153" i="1"/>
  <c r="KS153" i="1"/>
  <c r="KT153" i="1"/>
  <c r="KU153" i="1"/>
  <c r="KV153" i="1"/>
  <c r="KW153" i="1"/>
  <c r="KX153" i="1"/>
  <c r="KY153" i="1"/>
  <c r="KZ153" i="1"/>
  <c r="LA153" i="1"/>
  <c r="LB153" i="1"/>
  <c r="LC153" i="1"/>
  <c r="LD153" i="1"/>
  <c r="LE153" i="1"/>
  <c r="LF153" i="1"/>
  <c r="LG153" i="1"/>
  <c r="LH153" i="1"/>
  <c r="LI153" i="1"/>
  <c r="EI153" i="1"/>
  <c r="LJ148" i="1"/>
  <c r="EJ150" i="1"/>
  <c r="EK150" i="1"/>
  <c r="EL150" i="1"/>
  <c r="EM150" i="1"/>
  <c r="EN150" i="1"/>
  <c r="EO150" i="1"/>
  <c r="EP150" i="1"/>
  <c r="EQ150" i="1"/>
  <c r="ER150" i="1"/>
  <c r="ES150" i="1"/>
  <c r="ET150" i="1"/>
  <c r="EU150" i="1"/>
  <c r="EV150" i="1"/>
  <c r="EW150" i="1"/>
  <c r="EX150" i="1"/>
  <c r="EY150" i="1"/>
  <c r="EZ150" i="1"/>
  <c r="FA150" i="1"/>
  <c r="FB150" i="1"/>
  <c r="FC150" i="1"/>
  <c r="FD150" i="1"/>
  <c r="FE150" i="1"/>
  <c r="FF150" i="1"/>
  <c r="FG150" i="1"/>
  <c r="FH150" i="1"/>
  <c r="FI150" i="1"/>
  <c r="FJ150" i="1"/>
  <c r="FK150" i="1"/>
  <c r="FL150" i="1"/>
  <c r="FM150" i="1"/>
  <c r="FN150" i="1"/>
  <c r="FO150" i="1"/>
  <c r="FP150" i="1"/>
  <c r="FQ150" i="1"/>
  <c r="FR150" i="1"/>
  <c r="FS150" i="1"/>
  <c r="FT150" i="1"/>
  <c r="FU150" i="1"/>
  <c r="FV150" i="1"/>
  <c r="FW150" i="1"/>
  <c r="FX150" i="1"/>
  <c r="FY150" i="1"/>
  <c r="FZ150" i="1"/>
  <c r="GA150" i="1"/>
  <c r="GB150" i="1"/>
  <c r="GC150" i="1"/>
  <c r="GD150" i="1"/>
  <c r="GE150" i="1"/>
  <c r="GF150" i="1"/>
  <c r="GG150" i="1"/>
  <c r="GH150" i="1"/>
  <c r="GI150" i="1"/>
  <c r="GJ150" i="1"/>
  <c r="GK150" i="1"/>
  <c r="GL150" i="1"/>
  <c r="GM150" i="1"/>
  <c r="GN150" i="1"/>
  <c r="GO150" i="1"/>
  <c r="GP150" i="1"/>
  <c r="GQ150" i="1"/>
  <c r="GR150" i="1"/>
  <c r="GS150" i="1"/>
  <c r="GT150" i="1"/>
  <c r="GU150" i="1"/>
  <c r="GV150" i="1"/>
  <c r="GW150" i="1"/>
  <c r="GX150" i="1"/>
  <c r="GY150" i="1"/>
  <c r="GZ150" i="1"/>
  <c r="HA150" i="1"/>
  <c r="HB150" i="1"/>
  <c r="HC150" i="1"/>
  <c r="HD150" i="1"/>
  <c r="HE150" i="1"/>
  <c r="HF150" i="1"/>
  <c r="HG150" i="1"/>
  <c r="HH150" i="1"/>
  <c r="HI150" i="1"/>
  <c r="HJ150" i="1"/>
  <c r="HK150" i="1"/>
  <c r="HK152" i="1"/>
  <c r="HK149" i="1"/>
  <c r="HL150" i="1"/>
  <c r="HM150" i="1"/>
  <c r="HN150" i="1"/>
  <c r="HO150" i="1"/>
  <c r="HP150" i="1"/>
  <c r="HQ150" i="1"/>
  <c r="HR150" i="1"/>
  <c r="HS150" i="1"/>
  <c r="HT150" i="1"/>
  <c r="HU150" i="1"/>
  <c r="HV150" i="1"/>
  <c r="HW150" i="1"/>
  <c r="HX150" i="1"/>
  <c r="HY150" i="1"/>
  <c r="HZ150" i="1"/>
  <c r="IA150" i="1"/>
  <c r="IA152" i="1"/>
  <c r="IA149" i="1"/>
  <c r="IB150" i="1"/>
  <c r="IC150" i="1"/>
  <c r="ID150" i="1"/>
  <c r="IE150" i="1"/>
  <c r="IF150" i="1"/>
  <c r="IG150" i="1"/>
  <c r="IH150" i="1"/>
  <c r="II150" i="1"/>
  <c r="IJ150" i="1"/>
  <c r="IK150" i="1"/>
  <c r="IL150" i="1"/>
  <c r="IM150" i="1"/>
  <c r="IN150" i="1"/>
  <c r="IO150" i="1"/>
  <c r="IP150" i="1"/>
  <c r="IQ150" i="1"/>
  <c r="IR150" i="1"/>
  <c r="IS150" i="1"/>
  <c r="IT150" i="1"/>
  <c r="IU150" i="1"/>
  <c r="IV150" i="1"/>
  <c r="IW150" i="1"/>
  <c r="IX150" i="1"/>
  <c r="IY150" i="1"/>
  <c r="IZ150" i="1"/>
  <c r="JA150" i="1"/>
  <c r="JB150" i="1"/>
  <c r="JC150" i="1"/>
  <c r="JD150" i="1"/>
  <c r="JE150" i="1"/>
  <c r="JF150" i="1"/>
  <c r="JG150" i="1"/>
  <c r="JH150" i="1"/>
  <c r="JI150" i="1"/>
  <c r="JJ150" i="1"/>
  <c r="JK150" i="1"/>
  <c r="JL150" i="1"/>
  <c r="JM150" i="1"/>
  <c r="JN150" i="1"/>
  <c r="JO150" i="1"/>
  <c r="JP150" i="1"/>
  <c r="JQ150" i="1"/>
  <c r="JR150" i="1"/>
  <c r="JS150" i="1"/>
  <c r="JT150" i="1"/>
  <c r="JU150" i="1"/>
  <c r="JV150" i="1"/>
  <c r="JW150" i="1"/>
  <c r="JX150" i="1"/>
  <c r="JY150" i="1"/>
  <c r="JZ150" i="1"/>
  <c r="KA150" i="1"/>
  <c r="KB150" i="1"/>
  <c r="KC150" i="1"/>
  <c r="KD150" i="1"/>
  <c r="KE150" i="1"/>
  <c r="KF150" i="1"/>
  <c r="KG150" i="1"/>
  <c r="KH150" i="1"/>
  <c r="KI150" i="1"/>
  <c r="KJ150" i="1"/>
  <c r="KK150" i="1"/>
  <c r="KK152" i="1"/>
  <c r="KK148" i="1"/>
  <c r="KL150" i="1"/>
  <c r="KM150" i="1"/>
  <c r="KN150" i="1"/>
  <c r="KO150" i="1"/>
  <c r="KP150" i="1"/>
  <c r="KQ150" i="1"/>
  <c r="KR150" i="1"/>
  <c r="KS150" i="1"/>
  <c r="KT150" i="1"/>
  <c r="KU150" i="1"/>
  <c r="KV150" i="1"/>
  <c r="KW150" i="1"/>
  <c r="KX150" i="1"/>
  <c r="KY150" i="1"/>
  <c r="KZ150" i="1"/>
  <c r="LA150" i="1"/>
  <c r="LB150" i="1"/>
  <c r="LC150" i="1"/>
  <c r="LD150" i="1"/>
  <c r="LE150" i="1"/>
  <c r="LF150" i="1"/>
  <c r="LG150" i="1"/>
  <c r="LH150" i="1"/>
  <c r="LI150" i="1"/>
  <c r="EJ152" i="1"/>
  <c r="EK152" i="1"/>
  <c r="EL152" i="1"/>
  <c r="EM152" i="1"/>
  <c r="EN152" i="1"/>
  <c r="EO152" i="1"/>
  <c r="EP152" i="1"/>
  <c r="EQ152" i="1"/>
  <c r="ER152" i="1"/>
  <c r="ES152" i="1"/>
  <c r="ET152" i="1"/>
  <c r="EU152" i="1"/>
  <c r="EV152" i="1"/>
  <c r="EW152" i="1"/>
  <c r="EX152" i="1"/>
  <c r="EX149" i="1"/>
  <c r="EY152" i="1"/>
  <c r="EZ152" i="1"/>
  <c r="FA152" i="1"/>
  <c r="FB152" i="1"/>
  <c r="FC152" i="1"/>
  <c r="FD152" i="1"/>
  <c r="FE152" i="1"/>
  <c r="FF152" i="1"/>
  <c r="FG152" i="1"/>
  <c r="FH152" i="1"/>
  <c r="FI152" i="1"/>
  <c r="FJ152" i="1"/>
  <c r="FK152" i="1"/>
  <c r="FL152" i="1"/>
  <c r="FM152" i="1"/>
  <c r="FN152" i="1"/>
  <c r="FN149" i="1"/>
  <c r="FO152" i="1"/>
  <c r="FO149" i="1"/>
  <c r="FP152" i="1"/>
  <c r="FQ152" i="1"/>
  <c r="FR152" i="1"/>
  <c r="FS152" i="1"/>
  <c r="FT152" i="1"/>
  <c r="FU152" i="1"/>
  <c r="FV152" i="1"/>
  <c r="FW152" i="1"/>
  <c r="FX152" i="1"/>
  <c r="FY152" i="1"/>
  <c r="FZ152" i="1"/>
  <c r="GA152" i="1"/>
  <c r="GB152" i="1"/>
  <c r="GC152" i="1"/>
  <c r="GD152" i="1"/>
  <c r="GD149" i="1"/>
  <c r="GE152" i="1"/>
  <c r="GF152" i="1"/>
  <c r="GG152" i="1"/>
  <c r="GH152" i="1"/>
  <c r="GI152" i="1"/>
  <c r="GJ152" i="1"/>
  <c r="GK152" i="1"/>
  <c r="GL152" i="1"/>
  <c r="GM152" i="1"/>
  <c r="GN152" i="1"/>
  <c r="GO152" i="1"/>
  <c r="GP152" i="1"/>
  <c r="GQ152" i="1"/>
  <c r="GR152" i="1"/>
  <c r="GS152" i="1"/>
  <c r="GT152" i="1"/>
  <c r="GT149" i="1"/>
  <c r="GU152" i="1"/>
  <c r="GV152" i="1"/>
  <c r="GW152" i="1"/>
  <c r="GX152" i="1"/>
  <c r="GY152" i="1"/>
  <c r="GZ152" i="1"/>
  <c r="HA152" i="1"/>
  <c r="HB152" i="1"/>
  <c r="HC152" i="1"/>
  <c r="HD152" i="1"/>
  <c r="HE152" i="1"/>
  <c r="HF152" i="1"/>
  <c r="HG152" i="1"/>
  <c r="HH152" i="1"/>
  <c r="HI152" i="1"/>
  <c r="HJ152" i="1"/>
  <c r="HJ149" i="1"/>
  <c r="HL152" i="1"/>
  <c r="HM152" i="1"/>
  <c r="HN152" i="1"/>
  <c r="HO152" i="1"/>
  <c r="HP152" i="1"/>
  <c r="HQ152" i="1"/>
  <c r="HR152" i="1"/>
  <c r="HS152" i="1"/>
  <c r="HT152" i="1"/>
  <c r="HU152" i="1"/>
  <c r="HV152" i="1"/>
  <c r="HW152" i="1"/>
  <c r="HX152" i="1"/>
  <c r="HY152" i="1"/>
  <c r="HZ152" i="1"/>
  <c r="HZ149" i="1"/>
  <c r="IB152" i="1"/>
  <c r="IC152" i="1"/>
  <c r="ID152" i="1"/>
  <c r="IE152" i="1"/>
  <c r="IF152" i="1"/>
  <c r="IG152" i="1"/>
  <c r="IH152" i="1"/>
  <c r="II152" i="1"/>
  <c r="IJ152" i="1"/>
  <c r="IK152" i="1"/>
  <c r="IL152" i="1"/>
  <c r="IM152" i="1"/>
  <c r="IN152" i="1"/>
  <c r="IO152" i="1"/>
  <c r="IP152" i="1"/>
  <c r="IP149" i="1"/>
  <c r="IQ152" i="1"/>
  <c r="IR152" i="1"/>
  <c r="IS152" i="1"/>
  <c r="IT152" i="1"/>
  <c r="IU152" i="1"/>
  <c r="IV152" i="1"/>
  <c r="IW152" i="1"/>
  <c r="IX152" i="1"/>
  <c r="IY152" i="1"/>
  <c r="IZ152" i="1"/>
  <c r="JA152" i="1"/>
  <c r="JB152" i="1"/>
  <c r="JC152" i="1"/>
  <c r="JD152" i="1"/>
  <c r="JE152" i="1"/>
  <c r="JF152" i="1"/>
  <c r="JF149" i="1"/>
  <c r="JG152" i="1"/>
  <c r="JH152" i="1"/>
  <c r="JI152" i="1"/>
  <c r="JJ152" i="1"/>
  <c r="JK152" i="1"/>
  <c r="JL152" i="1"/>
  <c r="JM152" i="1"/>
  <c r="JN152" i="1"/>
  <c r="JO152" i="1"/>
  <c r="JP152" i="1"/>
  <c r="JQ152" i="1"/>
  <c r="JR152" i="1"/>
  <c r="JS152" i="1"/>
  <c r="JT152" i="1"/>
  <c r="JU152" i="1"/>
  <c r="JV152" i="1"/>
  <c r="JV149" i="1"/>
  <c r="JW152" i="1"/>
  <c r="JX152" i="1"/>
  <c r="JY152" i="1"/>
  <c r="JZ152" i="1"/>
  <c r="KA152" i="1"/>
  <c r="KB152" i="1"/>
  <c r="KC152" i="1"/>
  <c r="KD152" i="1"/>
  <c r="KD149" i="1"/>
  <c r="KE152" i="1"/>
  <c r="KF152" i="1"/>
  <c r="KG152" i="1"/>
  <c r="KH152" i="1"/>
  <c r="KH149" i="1"/>
  <c r="KI152" i="1"/>
  <c r="KJ152" i="1"/>
  <c r="KL152" i="1"/>
  <c r="KL148" i="1"/>
  <c r="KM152" i="1"/>
  <c r="KN152" i="1"/>
  <c r="KO152" i="1"/>
  <c r="KP152" i="1"/>
  <c r="KQ152" i="1"/>
  <c r="KR152" i="1"/>
  <c r="KS152" i="1"/>
  <c r="KT152" i="1"/>
  <c r="KU152" i="1"/>
  <c r="KV152" i="1"/>
  <c r="KW152" i="1"/>
  <c r="KX152" i="1"/>
  <c r="KY152" i="1"/>
  <c r="KZ152" i="1"/>
  <c r="LA152" i="1"/>
  <c r="LB152" i="1"/>
  <c r="LB148" i="1"/>
  <c r="LC152" i="1"/>
  <c r="LD152" i="1"/>
  <c r="LE152" i="1"/>
  <c r="LF152" i="1"/>
  <c r="LG152" i="1"/>
  <c r="LH152" i="1"/>
  <c r="LI152" i="1"/>
  <c r="EJ155" i="1"/>
  <c r="EK155" i="1"/>
  <c r="EL155" i="1"/>
  <c r="EM155" i="1"/>
  <c r="EN155" i="1"/>
  <c r="EO155" i="1"/>
  <c r="EP155" i="1"/>
  <c r="EQ155" i="1"/>
  <c r="ER155" i="1"/>
  <c r="ES155" i="1"/>
  <c r="ET155" i="1"/>
  <c r="EU155" i="1"/>
  <c r="EV155" i="1"/>
  <c r="EW155" i="1"/>
  <c r="EX155" i="1"/>
  <c r="EY155" i="1"/>
  <c r="EZ155" i="1"/>
  <c r="FA155" i="1"/>
  <c r="FB155" i="1"/>
  <c r="FC155" i="1"/>
  <c r="FD155" i="1"/>
  <c r="FE155" i="1"/>
  <c r="FF155" i="1"/>
  <c r="FG155" i="1"/>
  <c r="FH155" i="1"/>
  <c r="FI155" i="1"/>
  <c r="FJ155" i="1"/>
  <c r="FK155" i="1"/>
  <c r="FL155" i="1"/>
  <c r="FM155" i="1"/>
  <c r="FN155" i="1"/>
  <c r="FO155" i="1"/>
  <c r="FP155" i="1"/>
  <c r="FQ155" i="1"/>
  <c r="FR155" i="1"/>
  <c r="FS155" i="1"/>
  <c r="FT155" i="1"/>
  <c r="FU155" i="1"/>
  <c r="FV155" i="1"/>
  <c r="FW155" i="1"/>
  <c r="FX155" i="1"/>
  <c r="FY155" i="1"/>
  <c r="FZ155" i="1"/>
  <c r="GA155" i="1"/>
  <c r="GB155" i="1"/>
  <c r="GC155" i="1"/>
  <c r="GD155" i="1"/>
  <c r="GE155" i="1"/>
  <c r="GF155" i="1"/>
  <c r="GG155" i="1"/>
  <c r="GH155" i="1"/>
  <c r="GI155" i="1"/>
  <c r="GJ155" i="1"/>
  <c r="GK155" i="1"/>
  <c r="GL155" i="1"/>
  <c r="GM155" i="1"/>
  <c r="GN155" i="1"/>
  <c r="GO155" i="1"/>
  <c r="GP155" i="1"/>
  <c r="GQ155" i="1"/>
  <c r="GR155" i="1"/>
  <c r="GS155" i="1"/>
  <c r="GT155" i="1"/>
  <c r="GU155" i="1"/>
  <c r="GV155" i="1"/>
  <c r="GW155" i="1"/>
  <c r="GX155" i="1"/>
  <c r="GY155" i="1"/>
  <c r="GZ155" i="1"/>
  <c r="HA155" i="1"/>
  <c r="HB155" i="1"/>
  <c r="HC155" i="1"/>
  <c r="HD155" i="1"/>
  <c r="HE155" i="1"/>
  <c r="HF155" i="1"/>
  <c r="HG155" i="1"/>
  <c r="HH155" i="1"/>
  <c r="HI155" i="1"/>
  <c r="HJ155" i="1"/>
  <c r="HK155" i="1"/>
  <c r="HL155" i="1"/>
  <c r="HM155" i="1"/>
  <c r="HN155" i="1"/>
  <c r="HO155" i="1"/>
  <c r="HP155" i="1"/>
  <c r="HQ155" i="1"/>
  <c r="HR155" i="1"/>
  <c r="HS155" i="1"/>
  <c r="HT155" i="1"/>
  <c r="HU155" i="1"/>
  <c r="HV155" i="1"/>
  <c r="HW155" i="1"/>
  <c r="HX155" i="1"/>
  <c r="HY155" i="1"/>
  <c r="HZ155" i="1"/>
  <c r="IA155" i="1"/>
  <c r="IB155" i="1"/>
  <c r="IC155" i="1"/>
  <c r="ID155" i="1"/>
  <c r="IE155" i="1"/>
  <c r="IF155" i="1"/>
  <c r="IG155" i="1"/>
  <c r="IH155" i="1"/>
  <c r="II155" i="1"/>
  <c r="IJ155" i="1"/>
  <c r="IK155" i="1"/>
  <c r="IL155" i="1"/>
  <c r="IM155" i="1"/>
  <c r="IN155" i="1"/>
  <c r="IO155" i="1"/>
  <c r="IP155" i="1"/>
  <c r="IQ155" i="1"/>
  <c r="IR155" i="1"/>
  <c r="IS155" i="1"/>
  <c r="IT155" i="1"/>
  <c r="IU155" i="1"/>
  <c r="IV155" i="1"/>
  <c r="IW155" i="1"/>
  <c r="IX155" i="1"/>
  <c r="IY155" i="1"/>
  <c r="IZ155" i="1"/>
  <c r="JA155" i="1"/>
  <c r="JB155" i="1"/>
  <c r="JC155" i="1"/>
  <c r="JD155" i="1"/>
  <c r="JE155" i="1"/>
  <c r="JF155" i="1"/>
  <c r="JG155" i="1"/>
  <c r="JH155" i="1"/>
  <c r="JI155" i="1"/>
  <c r="JJ155" i="1"/>
  <c r="JK155" i="1"/>
  <c r="JL155" i="1"/>
  <c r="JM155" i="1"/>
  <c r="JN155" i="1"/>
  <c r="JO155" i="1"/>
  <c r="JP155" i="1"/>
  <c r="JQ155" i="1"/>
  <c r="JR155" i="1"/>
  <c r="JS155" i="1"/>
  <c r="JT155" i="1"/>
  <c r="JU155" i="1"/>
  <c r="JV155" i="1"/>
  <c r="JW155" i="1"/>
  <c r="JX155" i="1"/>
  <c r="JY155" i="1"/>
  <c r="JZ155" i="1"/>
  <c r="KA155" i="1"/>
  <c r="KB155" i="1"/>
  <c r="KC155" i="1"/>
  <c r="KD155" i="1"/>
  <c r="KE155" i="1"/>
  <c r="KF155" i="1"/>
  <c r="KG155" i="1"/>
  <c r="KH155" i="1"/>
  <c r="KI155" i="1"/>
  <c r="KJ155" i="1"/>
  <c r="KK155" i="1"/>
  <c r="KL155" i="1"/>
  <c r="KM155" i="1"/>
  <c r="KN155" i="1"/>
  <c r="KO155" i="1"/>
  <c r="KP155" i="1"/>
  <c r="KQ155" i="1"/>
  <c r="KR155" i="1"/>
  <c r="KS155" i="1"/>
  <c r="KT155" i="1"/>
  <c r="KU155" i="1"/>
  <c r="KV155" i="1"/>
  <c r="KW155" i="1"/>
  <c r="KX155" i="1"/>
  <c r="KY155" i="1"/>
  <c r="KZ155" i="1"/>
  <c r="LA155" i="1"/>
  <c r="LB155" i="1"/>
  <c r="LC155" i="1"/>
  <c r="LD155" i="1"/>
  <c r="LE155" i="1"/>
  <c r="LF155" i="1"/>
  <c r="LG155" i="1"/>
  <c r="LH155" i="1"/>
  <c r="LI155" i="1"/>
  <c r="LJ155" i="1"/>
  <c r="EP163" i="1"/>
  <c r="EP162" i="1"/>
  <c r="EY163" i="1"/>
  <c r="EY162" i="1"/>
  <c r="FO163" i="1"/>
  <c r="FO162" i="1"/>
  <c r="GE163" i="1"/>
  <c r="GE162" i="1"/>
  <c r="GU163" i="1"/>
  <c r="GU162" i="1"/>
  <c r="HK163" i="1"/>
  <c r="HK162" i="1"/>
  <c r="IA163" i="1"/>
  <c r="IA162" i="1"/>
  <c r="IQ163" i="1"/>
  <c r="IQ162" i="1"/>
  <c r="JN163" i="1"/>
  <c r="JN162" i="1"/>
  <c r="KX163" i="1"/>
  <c r="KX162" i="1"/>
  <c r="LJ162" i="1"/>
  <c r="EJ163" i="1"/>
  <c r="EK163" i="1"/>
  <c r="EL163" i="1"/>
  <c r="EM163" i="1"/>
  <c r="EM162" i="1"/>
  <c r="EN163" i="1"/>
  <c r="EN162" i="1"/>
  <c r="EO163" i="1"/>
  <c r="EQ163" i="1"/>
  <c r="EQ162" i="1"/>
  <c r="ER163" i="1"/>
  <c r="ER162" i="1"/>
  <c r="ES163" i="1"/>
  <c r="ET163" i="1"/>
  <c r="ET162" i="1"/>
  <c r="EU163" i="1"/>
  <c r="EV163" i="1"/>
  <c r="EW163" i="1"/>
  <c r="EX163" i="1"/>
  <c r="EX162" i="1"/>
  <c r="EZ163" i="1"/>
  <c r="FA163" i="1"/>
  <c r="FA162" i="1"/>
  <c r="FB163" i="1"/>
  <c r="FB162" i="1"/>
  <c r="FC163" i="1"/>
  <c r="FC162" i="1"/>
  <c r="FD163" i="1"/>
  <c r="FE163" i="1"/>
  <c r="FE162" i="1"/>
  <c r="FF163" i="1"/>
  <c r="FF162" i="1"/>
  <c r="FG163" i="1"/>
  <c r="FG162" i="1"/>
  <c r="FH163" i="1"/>
  <c r="FI163" i="1"/>
  <c r="FI162" i="1"/>
  <c r="FJ163" i="1"/>
  <c r="FJ162" i="1"/>
  <c r="FK163" i="1"/>
  <c r="FK162" i="1"/>
  <c r="FL163" i="1"/>
  <c r="FM163" i="1"/>
  <c r="FM162" i="1"/>
  <c r="FN163" i="1"/>
  <c r="FN162" i="1"/>
  <c r="FP163" i="1"/>
  <c r="FQ163" i="1"/>
  <c r="FQ162" i="1"/>
  <c r="FR163" i="1"/>
  <c r="FR162" i="1"/>
  <c r="FS163" i="1"/>
  <c r="FS162" i="1"/>
  <c r="FT163" i="1"/>
  <c r="FU163" i="1"/>
  <c r="FU162" i="1"/>
  <c r="FV163" i="1"/>
  <c r="FV162" i="1"/>
  <c r="FW163" i="1"/>
  <c r="FW162" i="1"/>
  <c r="FX163" i="1"/>
  <c r="FY163" i="1"/>
  <c r="FY162" i="1"/>
  <c r="FZ163" i="1"/>
  <c r="FZ162" i="1"/>
  <c r="GA163" i="1"/>
  <c r="GA162" i="1"/>
  <c r="GB163" i="1"/>
  <c r="GC163" i="1"/>
  <c r="GC162" i="1"/>
  <c r="GD163" i="1"/>
  <c r="GD162" i="1"/>
  <c r="GF163" i="1"/>
  <c r="GG163" i="1"/>
  <c r="GG162" i="1"/>
  <c r="GH163" i="1"/>
  <c r="GH162" i="1"/>
  <c r="GI163" i="1"/>
  <c r="GI162" i="1"/>
  <c r="GJ163" i="1"/>
  <c r="GK163" i="1"/>
  <c r="GK162" i="1"/>
  <c r="GL163" i="1"/>
  <c r="GL162" i="1"/>
  <c r="GM163" i="1"/>
  <c r="GM162" i="1"/>
  <c r="GN163" i="1"/>
  <c r="GO163" i="1"/>
  <c r="GO162" i="1"/>
  <c r="GP163" i="1"/>
  <c r="GP162" i="1"/>
  <c r="GQ163" i="1"/>
  <c r="GQ162" i="1"/>
  <c r="GR163" i="1"/>
  <c r="GS163" i="1"/>
  <c r="GS162" i="1"/>
  <c r="GT163" i="1"/>
  <c r="GT162" i="1"/>
  <c r="GV163" i="1"/>
  <c r="GW163" i="1"/>
  <c r="GW162" i="1"/>
  <c r="GX163" i="1"/>
  <c r="GX162" i="1"/>
  <c r="GY163" i="1"/>
  <c r="GY162" i="1"/>
  <c r="GZ163" i="1"/>
  <c r="HA163" i="1"/>
  <c r="HA162" i="1"/>
  <c r="HB163" i="1"/>
  <c r="HB162" i="1"/>
  <c r="HC163" i="1"/>
  <c r="HC162" i="1"/>
  <c r="HD163" i="1"/>
  <c r="HE163" i="1"/>
  <c r="HE162" i="1"/>
  <c r="HF163" i="1"/>
  <c r="HF162" i="1"/>
  <c r="HG163" i="1"/>
  <c r="HG162" i="1"/>
  <c r="HH163" i="1"/>
  <c r="HI163" i="1"/>
  <c r="HI162" i="1"/>
  <c r="HJ163" i="1"/>
  <c r="HJ162" i="1"/>
  <c r="HL163" i="1"/>
  <c r="HM163" i="1"/>
  <c r="HN163" i="1"/>
  <c r="HN162" i="1"/>
  <c r="HO163" i="1"/>
  <c r="HO162" i="1"/>
  <c r="HP163" i="1"/>
  <c r="HQ163" i="1"/>
  <c r="HR163" i="1"/>
  <c r="HR162" i="1"/>
  <c r="HS163" i="1"/>
  <c r="HS162" i="1"/>
  <c r="HT163" i="1"/>
  <c r="HU163" i="1"/>
  <c r="HV163" i="1"/>
  <c r="HV162" i="1"/>
  <c r="HW163" i="1"/>
  <c r="HW162" i="1"/>
  <c r="HX163" i="1"/>
  <c r="HY163" i="1"/>
  <c r="HZ163" i="1"/>
  <c r="HZ162" i="1"/>
  <c r="IB163" i="1"/>
  <c r="IC163" i="1"/>
  <c r="ID163" i="1"/>
  <c r="ID162" i="1"/>
  <c r="IE163" i="1"/>
  <c r="IE162" i="1"/>
  <c r="IF163" i="1"/>
  <c r="IG163" i="1"/>
  <c r="IH163" i="1"/>
  <c r="IH162" i="1"/>
  <c r="II163" i="1"/>
  <c r="II162" i="1"/>
  <c r="IJ163" i="1"/>
  <c r="IK163" i="1"/>
  <c r="IL163" i="1"/>
  <c r="IL162" i="1"/>
  <c r="IM163" i="1"/>
  <c r="IM162" i="1"/>
  <c r="IN163" i="1"/>
  <c r="IO163" i="1"/>
  <c r="IP163" i="1"/>
  <c r="IP162" i="1"/>
  <c r="IR163" i="1"/>
  <c r="IS163" i="1"/>
  <c r="IT163" i="1"/>
  <c r="IT162" i="1"/>
  <c r="IU163" i="1"/>
  <c r="IU162" i="1"/>
  <c r="IV163" i="1"/>
  <c r="IW163" i="1"/>
  <c r="IX163" i="1"/>
  <c r="IX162" i="1"/>
  <c r="IY163" i="1"/>
  <c r="IY162" i="1"/>
  <c r="IZ163" i="1"/>
  <c r="JA163" i="1"/>
  <c r="JB163" i="1"/>
  <c r="JB162" i="1"/>
  <c r="JC163" i="1"/>
  <c r="JC162" i="1"/>
  <c r="JD163" i="1"/>
  <c r="JE163" i="1"/>
  <c r="JF163" i="1"/>
  <c r="JF162" i="1"/>
  <c r="JG163" i="1"/>
  <c r="JG162" i="1"/>
  <c r="JH163" i="1"/>
  <c r="JI163" i="1"/>
  <c r="JJ163" i="1"/>
  <c r="JJ162" i="1"/>
  <c r="JK163" i="1"/>
  <c r="JK162" i="1"/>
  <c r="JL163" i="1"/>
  <c r="JM163" i="1"/>
  <c r="JM162" i="1"/>
  <c r="JO163" i="1"/>
  <c r="JO162" i="1"/>
  <c r="JP163" i="1"/>
  <c r="JQ163" i="1"/>
  <c r="JR163" i="1"/>
  <c r="JR162" i="1"/>
  <c r="JS163" i="1"/>
  <c r="JT163" i="1"/>
  <c r="JU163" i="1"/>
  <c r="JV163" i="1"/>
  <c r="JV162" i="1"/>
  <c r="JW163" i="1"/>
  <c r="JW162" i="1"/>
  <c r="JX163" i="1"/>
  <c r="JY163" i="1"/>
  <c r="JY162" i="1"/>
  <c r="JZ163" i="1"/>
  <c r="JZ162" i="1"/>
  <c r="KA163" i="1"/>
  <c r="KA162" i="1"/>
  <c r="KB163" i="1"/>
  <c r="KC163" i="1"/>
  <c r="KC162" i="1"/>
  <c r="KD163" i="1"/>
  <c r="KD162" i="1"/>
  <c r="KE163" i="1"/>
  <c r="KF163" i="1"/>
  <c r="KG163" i="1"/>
  <c r="KH163" i="1"/>
  <c r="KH162" i="1"/>
  <c r="KI163" i="1"/>
  <c r="KI162" i="1"/>
  <c r="KJ163" i="1"/>
  <c r="KK163" i="1"/>
  <c r="KL163" i="1"/>
  <c r="KL162" i="1"/>
  <c r="KM163" i="1"/>
  <c r="KN163" i="1"/>
  <c r="KO163" i="1"/>
  <c r="KO162" i="1"/>
  <c r="KP163" i="1"/>
  <c r="KP162" i="1"/>
  <c r="KQ163" i="1"/>
  <c r="KR163" i="1"/>
  <c r="KS163" i="1"/>
  <c r="KS162" i="1"/>
  <c r="KT163" i="1"/>
  <c r="KT162" i="1"/>
  <c r="KU163" i="1"/>
  <c r="KV163" i="1"/>
  <c r="KW163" i="1"/>
  <c r="KY163" i="1"/>
  <c r="KZ163" i="1"/>
  <c r="LA163" i="1"/>
  <c r="LB163" i="1"/>
  <c r="LB162" i="1"/>
  <c r="LB169" i="1"/>
  <c r="LB167" i="1"/>
  <c r="LC163" i="1"/>
  <c r="LC162" i="1"/>
  <c r="LD163" i="1"/>
  <c r="LE163" i="1"/>
  <c r="LE162" i="1"/>
  <c r="LF163" i="1"/>
  <c r="LF162" i="1"/>
  <c r="LG163" i="1"/>
  <c r="LG162" i="1"/>
  <c r="LH163" i="1"/>
  <c r="LI163" i="1"/>
  <c r="LI162" i="1"/>
  <c r="EI152" i="1"/>
  <c r="EI150" i="1"/>
  <c r="EI163" i="1"/>
  <c r="EI162" i="1"/>
  <c r="DX150" i="1"/>
  <c r="DX152" i="1"/>
  <c r="DX148" i="1"/>
  <c r="DS150" i="1"/>
  <c r="DT150" i="1"/>
  <c r="DU150" i="1"/>
  <c r="DV150" i="1"/>
  <c r="DW150" i="1"/>
  <c r="DY150" i="1"/>
  <c r="DZ150" i="1"/>
  <c r="EA150" i="1"/>
  <c r="EB150" i="1"/>
  <c r="EC150" i="1"/>
  <c r="ED150" i="1"/>
  <c r="EE150" i="1"/>
  <c r="EF150" i="1"/>
  <c r="EG150" i="1"/>
  <c r="EH150" i="1"/>
  <c r="DS152" i="1"/>
  <c r="DT152" i="1"/>
  <c r="DU152" i="1"/>
  <c r="DV152" i="1"/>
  <c r="DW152" i="1"/>
  <c r="DY152" i="1"/>
  <c r="DZ152" i="1"/>
  <c r="EA152" i="1"/>
  <c r="EB152" i="1"/>
  <c r="EC152" i="1"/>
  <c r="ED152" i="1"/>
  <c r="EE152" i="1"/>
  <c r="EF152" i="1"/>
  <c r="EG152" i="1"/>
  <c r="EH152" i="1"/>
  <c r="DS155" i="1"/>
  <c r="DT155" i="1"/>
  <c r="DU155" i="1"/>
  <c r="DV155" i="1"/>
  <c r="DW155" i="1"/>
  <c r="DX155" i="1"/>
  <c r="DY155" i="1"/>
  <c r="DZ155" i="1"/>
  <c r="EA155" i="1"/>
  <c r="EB155" i="1"/>
  <c r="EC155" i="1"/>
  <c r="ED155" i="1"/>
  <c r="EE155" i="1"/>
  <c r="EF155" i="1"/>
  <c r="EG155" i="1"/>
  <c r="EH155" i="1"/>
  <c r="DS163" i="1"/>
  <c r="DT163" i="1"/>
  <c r="DU163" i="1"/>
  <c r="DV163" i="1"/>
  <c r="DW163" i="1"/>
  <c r="DX163" i="1"/>
  <c r="DY163" i="1"/>
  <c r="DZ163" i="1"/>
  <c r="EA163" i="1"/>
  <c r="EB163" i="1"/>
  <c r="EC163" i="1"/>
  <c r="ED163" i="1"/>
  <c r="EE163" i="1"/>
  <c r="EF163" i="1"/>
  <c r="EG163" i="1"/>
  <c r="EH163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DR29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DB155" i="1"/>
  <c r="DC155" i="1"/>
  <c r="DD155" i="1"/>
  <c r="DE155" i="1"/>
  <c r="DF155" i="1"/>
  <c r="DG155" i="1"/>
  <c r="DH155" i="1"/>
  <c r="DI155" i="1"/>
  <c r="DJ155" i="1"/>
  <c r="DK155" i="1"/>
  <c r="DL155" i="1"/>
  <c r="DM155" i="1"/>
  <c r="DN155" i="1"/>
  <c r="DO155" i="1"/>
  <c r="DP155" i="1"/>
  <c r="DQ155" i="1"/>
  <c r="DR155" i="1"/>
  <c r="EI155" i="1"/>
  <c r="B155" i="1"/>
  <c r="DR152" i="1"/>
  <c r="DR150" i="1"/>
  <c r="DR148" i="1"/>
  <c r="DR163" i="1"/>
  <c r="DR162" i="1"/>
  <c r="DR169" i="1"/>
  <c r="DR167" i="1"/>
  <c r="O12" i="1"/>
  <c r="C150" i="1"/>
  <c r="D150" i="1"/>
  <c r="E150" i="1"/>
  <c r="E152" i="1"/>
  <c r="E148" i="1"/>
  <c r="F150" i="1"/>
  <c r="G150" i="1"/>
  <c r="H150" i="1"/>
  <c r="H152" i="1"/>
  <c r="H148" i="1"/>
  <c r="I150" i="1"/>
  <c r="I152" i="1"/>
  <c r="I148" i="1"/>
  <c r="I163" i="1"/>
  <c r="I162" i="1"/>
  <c r="I169" i="1"/>
  <c r="I167" i="1"/>
  <c r="J150" i="1"/>
  <c r="K150" i="1"/>
  <c r="L150" i="1"/>
  <c r="M150" i="1"/>
  <c r="N150" i="1"/>
  <c r="O150" i="1"/>
  <c r="P150" i="1"/>
  <c r="Q150" i="1"/>
  <c r="Q152" i="1"/>
  <c r="Q149" i="1"/>
  <c r="R150" i="1"/>
  <c r="S150" i="1"/>
  <c r="T150" i="1"/>
  <c r="U150" i="1"/>
  <c r="U152" i="1"/>
  <c r="U148" i="1"/>
  <c r="V150" i="1"/>
  <c r="W150" i="1"/>
  <c r="X150" i="1"/>
  <c r="Y150" i="1"/>
  <c r="Y152" i="1"/>
  <c r="Y148" i="1"/>
  <c r="Z150" i="1"/>
  <c r="AA150" i="1"/>
  <c r="AB150" i="1"/>
  <c r="AC150" i="1"/>
  <c r="AD150" i="1"/>
  <c r="AE150" i="1"/>
  <c r="AF150" i="1"/>
  <c r="AG150" i="1"/>
  <c r="AG152" i="1"/>
  <c r="AG148" i="1"/>
  <c r="AH150" i="1"/>
  <c r="AI150" i="1"/>
  <c r="AJ150" i="1"/>
  <c r="AK150" i="1"/>
  <c r="AK152" i="1"/>
  <c r="AK149" i="1"/>
  <c r="AL150" i="1"/>
  <c r="AM150" i="1"/>
  <c r="AN150" i="1"/>
  <c r="AO150" i="1"/>
  <c r="AO152" i="1"/>
  <c r="AO148" i="1"/>
  <c r="AP150" i="1"/>
  <c r="AQ150" i="1"/>
  <c r="AR150" i="1"/>
  <c r="AS150" i="1"/>
  <c r="AS152" i="1"/>
  <c r="AS148" i="1"/>
  <c r="AT150" i="1"/>
  <c r="AU150" i="1"/>
  <c r="AV150" i="1"/>
  <c r="AW150" i="1"/>
  <c r="AW152" i="1"/>
  <c r="AW148" i="1"/>
  <c r="AW163" i="1"/>
  <c r="AW162" i="1"/>
  <c r="AW169" i="1"/>
  <c r="AW167" i="1"/>
  <c r="AX150" i="1"/>
  <c r="AY150" i="1"/>
  <c r="AZ150" i="1"/>
  <c r="BA150" i="1"/>
  <c r="BA152" i="1"/>
  <c r="BA149" i="1"/>
  <c r="BB150" i="1"/>
  <c r="BC150" i="1"/>
  <c r="BD150" i="1"/>
  <c r="BE150" i="1"/>
  <c r="BE152" i="1"/>
  <c r="BE148" i="1"/>
  <c r="BF150" i="1"/>
  <c r="BG150" i="1"/>
  <c r="BH150" i="1"/>
  <c r="BI150" i="1"/>
  <c r="BI152" i="1"/>
  <c r="BI148" i="1"/>
  <c r="BI163" i="1"/>
  <c r="BI162" i="1"/>
  <c r="BI169" i="1"/>
  <c r="BJ150" i="1"/>
  <c r="BK150" i="1"/>
  <c r="BL150" i="1"/>
  <c r="BL152" i="1"/>
  <c r="BL148" i="1"/>
  <c r="BM150" i="1"/>
  <c r="BM152" i="1"/>
  <c r="BM149" i="1"/>
  <c r="BN150" i="1"/>
  <c r="BO150" i="1"/>
  <c r="BP150" i="1"/>
  <c r="BQ150" i="1"/>
  <c r="BQ152" i="1"/>
  <c r="BQ148" i="1"/>
  <c r="BQ163" i="1"/>
  <c r="BQ162" i="1"/>
  <c r="BQ169" i="1"/>
  <c r="BQ167" i="1"/>
  <c r="BR150" i="1"/>
  <c r="BS150" i="1"/>
  <c r="BT150" i="1"/>
  <c r="BU150" i="1"/>
  <c r="BU152" i="1"/>
  <c r="BU149" i="1"/>
  <c r="BV150" i="1"/>
  <c r="BW150" i="1"/>
  <c r="BX150" i="1"/>
  <c r="BY150" i="1"/>
  <c r="BY152" i="1"/>
  <c r="BY148" i="1"/>
  <c r="BZ150" i="1"/>
  <c r="CA150" i="1"/>
  <c r="CB150" i="1"/>
  <c r="CC150" i="1"/>
  <c r="CC152" i="1"/>
  <c r="CC148" i="1"/>
  <c r="CD150" i="1"/>
  <c r="CE150" i="1"/>
  <c r="CF150" i="1"/>
  <c r="CG150" i="1"/>
  <c r="CG152" i="1"/>
  <c r="CG148" i="1"/>
  <c r="CH150" i="1"/>
  <c r="CI150" i="1"/>
  <c r="CJ150" i="1"/>
  <c r="CK150" i="1"/>
  <c r="CK152" i="1"/>
  <c r="CK149" i="1"/>
  <c r="CL150" i="1"/>
  <c r="CM150" i="1"/>
  <c r="CN150" i="1"/>
  <c r="CO150" i="1"/>
  <c r="CO152" i="1"/>
  <c r="CO148" i="1"/>
  <c r="CO163" i="1"/>
  <c r="CO162" i="1"/>
  <c r="CO169" i="1"/>
  <c r="CP150" i="1"/>
  <c r="CQ150" i="1"/>
  <c r="CR150" i="1"/>
  <c r="CS150" i="1"/>
  <c r="CS152" i="1"/>
  <c r="CS148" i="1"/>
  <c r="CT150" i="1"/>
  <c r="CU150" i="1"/>
  <c r="CV150" i="1"/>
  <c r="CW150" i="1"/>
  <c r="CW152" i="1"/>
  <c r="CW149" i="1"/>
  <c r="CX150" i="1"/>
  <c r="CY150" i="1"/>
  <c r="CZ150" i="1"/>
  <c r="DA150" i="1"/>
  <c r="DA152" i="1"/>
  <c r="DA148" i="1"/>
  <c r="DB150" i="1"/>
  <c r="DC150" i="1"/>
  <c r="DD150" i="1"/>
  <c r="DE150" i="1"/>
  <c r="DE152" i="1"/>
  <c r="DE148" i="1"/>
  <c r="DE163" i="1"/>
  <c r="DE162" i="1"/>
  <c r="DE169" i="1"/>
  <c r="DF150" i="1"/>
  <c r="DG150" i="1"/>
  <c r="DH150" i="1"/>
  <c r="DI150" i="1"/>
  <c r="DI152" i="1"/>
  <c r="DI149" i="1"/>
  <c r="DJ150" i="1"/>
  <c r="DK150" i="1"/>
  <c r="DL150" i="1"/>
  <c r="DL152" i="1"/>
  <c r="DL148" i="1"/>
  <c r="DL163" i="1"/>
  <c r="DL162" i="1"/>
  <c r="DL169" i="1"/>
  <c r="DL167" i="1"/>
  <c r="DM150" i="1"/>
  <c r="DM152" i="1"/>
  <c r="DM148" i="1"/>
  <c r="DN150" i="1"/>
  <c r="DO150" i="1"/>
  <c r="DP150" i="1"/>
  <c r="DQ150" i="1"/>
  <c r="DQ152" i="1"/>
  <c r="DQ148" i="1"/>
  <c r="C152" i="1"/>
  <c r="D152" i="1"/>
  <c r="D148" i="1"/>
  <c r="F152" i="1"/>
  <c r="G152" i="1"/>
  <c r="J152" i="1"/>
  <c r="K152" i="1"/>
  <c r="L152" i="1"/>
  <c r="L148" i="1"/>
  <c r="M152" i="1"/>
  <c r="N152" i="1"/>
  <c r="O152" i="1"/>
  <c r="P152" i="1"/>
  <c r="P148" i="1"/>
  <c r="R152" i="1"/>
  <c r="S152" i="1"/>
  <c r="T152" i="1"/>
  <c r="T148" i="1"/>
  <c r="V152" i="1"/>
  <c r="W152" i="1"/>
  <c r="X152" i="1"/>
  <c r="X148" i="1"/>
  <c r="Z152" i="1"/>
  <c r="AA152" i="1"/>
  <c r="AB152" i="1"/>
  <c r="AB148" i="1"/>
  <c r="AC152" i="1"/>
  <c r="AD152" i="1"/>
  <c r="AE152" i="1"/>
  <c r="AF152" i="1"/>
  <c r="AF148" i="1"/>
  <c r="AH152" i="1"/>
  <c r="AI152" i="1"/>
  <c r="AJ152" i="1"/>
  <c r="AJ148" i="1"/>
  <c r="AL152" i="1"/>
  <c r="AM152" i="1"/>
  <c r="AN152" i="1"/>
  <c r="AN148" i="1"/>
  <c r="AP152" i="1"/>
  <c r="AQ152" i="1"/>
  <c r="AR152" i="1"/>
  <c r="AR148" i="1"/>
  <c r="AT152" i="1"/>
  <c r="AU152" i="1"/>
  <c r="AV152" i="1"/>
  <c r="AV148" i="1"/>
  <c r="AX152" i="1"/>
  <c r="AY152" i="1"/>
  <c r="AZ152" i="1"/>
  <c r="AZ148" i="1"/>
  <c r="BB152" i="1"/>
  <c r="BC152" i="1"/>
  <c r="BD152" i="1"/>
  <c r="BD148" i="1"/>
  <c r="BF152" i="1"/>
  <c r="BG152" i="1"/>
  <c r="BH152" i="1"/>
  <c r="BH148" i="1"/>
  <c r="BJ152" i="1"/>
  <c r="BK152" i="1"/>
  <c r="BN152" i="1"/>
  <c r="BO152" i="1"/>
  <c r="BP152" i="1"/>
  <c r="BP148" i="1"/>
  <c r="BR152" i="1"/>
  <c r="BS152" i="1"/>
  <c r="BT152" i="1"/>
  <c r="BV152" i="1"/>
  <c r="BW152" i="1"/>
  <c r="BX152" i="1"/>
  <c r="BX148" i="1"/>
  <c r="BZ152" i="1"/>
  <c r="CA152" i="1"/>
  <c r="CB152" i="1"/>
  <c r="CB148" i="1"/>
  <c r="CD152" i="1"/>
  <c r="CE152" i="1"/>
  <c r="CF152" i="1"/>
  <c r="CH152" i="1"/>
  <c r="CI152" i="1"/>
  <c r="CJ152" i="1"/>
  <c r="CJ148" i="1"/>
  <c r="CL152" i="1"/>
  <c r="CM152" i="1"/>
  <c r="CN152" i="1"/>
  <c r="CN148" i="1"/>
  <c r="CP152" i="1"/>
  <c r="CQ152" i="1"/>
  <c r="CR152" i="1"/>
  <c r="CR148" i="1"/>
  <c r="CT152" i="1"/>
  <c r="CU152" i="1"/>
  <c r="CV152" i="1"/>
  <c r="CV148" i="1"/>
  <c r="CX152" i="1"/>
  <c r="CY152" i="1"/>
  <c r="CZ152" i="1"/>
  <c r="CZ148" i="1"/>
  <c r="DB152" i="1"/>
  <c r="DC152" i="1"/>
  <c r="DD152" i="1"/>
  <c r="DF152" i="1"/>
  <c r="DG152" i="1"/>
  <c r="DH152" i="1"/>
  <c r="DH148" i="1"/>
  <c r="DJ152" i="1"/>
  <c r="DK152" i="1"/>
  <c r="DN152" i="1"/>
  <c r="DO152" i="1"/>
  <c r="DP152" i="1"/>
  <c r="DP148" i="1"/>
  <c r="M163" i="1"/>
  <c r="M162" i="1"/>
  <c r="AS163" i="1"/>
  <c r="AS162" i="1"/>
  <c r="CK163" i="1"/>
  <c r="CK162" i="1"/>
  <c r="CZ163" i="1"/>
  <c r="CZ162" i="1"/>
  <c r="DH163" i="1"/>
  <c r="DH162" i="1"/>
  <c r="DH169" i="1"/>
  <c r="DH167" i="1"/>
  <c r="C163" i="1"/>
  <c r="D163" i="1"/>
  <c r="E163" i="1"/>
  <c r="E162" i="1"/>
  <c r="F163" i="1"/>
  <c r="F162" i="1"/>
  <c r="G163" i="1"/>
  <c r="H163" i="1"/>
  <c r="J163" i="1"/>
  <c r="K163" i="1"/>
  <c r="L163" i="1"/>
  <c r="N163" i="1"/>
  <c r="N162" i="1"/>
  <c r="O163" i="1"/>
  <c r="P163" i="1"/>
  <c r="Q163" i="1"/>
  <c r="Q162" i="1"/>
  <c r="R163" i="1"/>
  <c r="R162" i="1"/>
  <c r="S163" i="1"/>
  <c r="T163" i="1"/>
  <c r="U163" i="1"/>
  <c r="U162" i="1"/>
  <c r="V163" i="1"/>
  <c r="V162" i="1"/>
  <c r="W163" i="1"/>
  <c r="X163" i="1"/>
  <c r="Y163" i="1"/>
  <c r="Y162" i="1"/>
  <c r="Z163" i="1"/>
  <c r="Z162" i="1"/>
  <c r="AA163" i="1"/>
  <c r="AB163" i="1"/>
  <c r="AC163" i="1"/>
  <c r="AC162" i="1"/>
  <c r="AD163" i="1"/>
  <c r="AD162" i="1"/>
  <c r="AE163" i="1"/>
  <c r="AF163" i="1"/>
  <c r="AG163" i="1"/>
  <c r="AG162" i="1"/>
  <c r="AH163" i="1"/>
  <c r="AH162" i="1"/>
  <c r="AI163" i="1"/>
  <c r="AJ163" i="1"/>
  <c r="AK163" i="1"/>
  <c r="AK162" i="1"/>
  <c r="AL163" i="1"/>
  <c r="AL162" i="1"/>
  <c r="AM163" i="1"/>
  <c r="AN163" i="1"/>
  <c r="AO163" i="1"/>
  <c r="AO162" i="1"/>
  <c r="AP163" i="1"/>
  <c r="AP162" i="1"/>
  <c r="AQ163" i="1"/>
  <c r="AR163" i="1"/>
  <c r="AT163" i="1"/>
  <c r="AT162" i="1"/>
  <c r="AU163" i="1"/>
  <c r="AV163" i="1"/>
  <c r="AX163" i="1"/>
  <c r="AX162" i="1"/>
  <c r="AY163" i="1"/>
  <c r="AZ163" i="1"/>
  <c r="BA163" i="1"/>
  <c r="BA162" i="1"/>
  <c r="BB163" i="1"/>
  <c r="BB162" i="1"/>
  <c r="BC163" i="1"/>
  <c r="BD163" i="1"/>
  <c r="BE163" i="1"/>
  <c r="BF163" i="1"/>
  <c r="BF162" i="1"/>
  <c r="BG163" i="1"/>
  <c r="BH163" i="1"/>
  <c r="BJ163" i="1"/>
  <c r="BJ162" i="1"/>
  <c r="BK163" i="1"/>
  <c r="BL163" i="1"/>
  <c r="BM163" i="1"/>
  <c r="BN163" i="1"/>
  <c r="BN162" i="1"/>
  <c r="BO163" i="1"/>
  <c r="BP163" i="1"/>
  <c r="BR163" i="1"/>
  <c r="BR162" i="1"/>
  <c r="BS163" i="1"/>
  <c r="BT163" i="1"/>
  <c r="BU163" i="1"/>
  <c r="BU162" i="1"/>
  <c r="BV163" i="1"/>
  <c r="BW163" i="1"/>
  <c r="BX163" i="1"/>
  <c r="BY163" i="1"/>
  <c r="BY162" i="1"/>
  <c r="BZ163" i="1"/>
  <c r="BZ162" i="1"/>
  <c r="CA163" i="1"/>
  <c r="CB163" i="1"/>
  <c r="CC163" i="1"/>
  <c r="CC162" i="1"/>
  <c r="CD163" i="1"/>
  <c r="CD162" i="1"/>
  <c r="CE163" i="1"/>
  <c r="CF163" i="1"/>
  <c r="CG163" i="1"/>
  <c r="CG162" i="1"/>
  <c r="CH163" i="1"/>
  <c r="CH162" i="1"/>
  <c r="CI163" i="1"/>
  <c r="CJ163" i="1"/>
  <c r="CL163" i="1"/>
  <c r="CL162" i="1"/>
  <c r="CM163" i="1"/>
  <c r="CN163" i="1"/>
  <c r="CP163" i="1"/>
  <c r="CP162" i="1"/>
  <c r="CQ163" i="1"/>
  <c r="CR163" i="1"/>
  <c r="CS163" i="1"/>
  <c r="CT163" i="1"/>
  <c r="CU163" i="1"/>
  <c r="CV163" i="1"/>
  <c r="CW163" i="1"/>
  <c r="CW162" i="1"/>
  <c r="CX163" i="1"/>
  <c r="CX162" i="1"/>
  <c r="CY163" i="1"/>
  <c r="DA163" i="1"/>
  <c r="DA162" i="1"/>
  <c r="DB163" i="1"/>
  <c r="DC163" i="1"/>
  <c r="DD163" i="1"/>
  <c r="DF163" i="1"/>
  <c r="DF162" i="1"/>
  <c r="DG163" i="1"/>
  <c r="DI163" i="1"/>
  <c r="DI162" i="1"/>
  <c r="DJ163" i="1"/>
  <c r="DJ162" i="1"/>
  <c r="DK163" i="1"/>
  <c r="DM163" i="1"/>
  <c r="DM162" i="1"/>
  <c r="DN163" i="1"/>
  <c r="DN162" i="1"/>
  <c r="DO163" i="1"/>
  <c r="DP163" i="1"/>
  <c r="DQ163" i="1"/>
  <c r="DQ162" i="1"/>
  <c r="DQ169" i="1"/>
  <c r="DQ167" i="1"/>
  <c r="CC169" i="1"/>
  <c r="CC167" i="1"/>
  <c r="CZ169" i="1"/>
  <c r="CZ167" i="1"/>
  <c r="B163" i="1"/>
  <c r="B152" i="1"/>
  <c r="B150" i="1"/>
  <c r="ML117" i="1"/>
  <c r="MX117" i="1"/>
  <c r="ND117" i="1"/>
  <c r="NJ117" i="1"/>
  <c r="NP117" i="1"/>
  <c r="NV117" i="1"/>
  <c r="OB117" i="1"/>
  <c r="OH117" i="1"/>
  <c r="ON117" i="1"/>
  <c r="OT117" i="1"/>
  <c r="MR144" i="1"/>
  <c r="MR135" i="1"/>
  <c r="LK94" i="1"/>
  <c r="LL94" i="1"/>
  <c r="LM94" i="1"/>
  <c r="LN94" i="1"/>
  <c r="LO94" i="1"/>
  <c r="LP94" i="1"/>
  <c r="LQ94" i="1"/>
  <c r="LR94" i="1"/>
  <c r="LS94" i="1"/>
  <c r="LT94" i="1"/>
  <c r="LU94" i="1"/>
  <c r="LV94" i="1"/>
  <c r="LW94" i="1"/>
  <c r="LX94" i="1"/>
  <c r="LY94" i="1"/>
  <c r="LZ94" i="1"/>
  <c r="MA94" i="1"/>
  <c r="MB94" i="1"/>
  <c r="MC94" i="1"/>
  <c r="MD94" i="1"/>
  <c r="ME94" i="1"/>
  <c r="MF94" i="1"/>
  <c r="LJ94" i="1"/>
  <c r="GZ74" i="1"/>
  <c r="HA74" i="1"/>
  <c r="HB74" i="1"/>
  <c r="HC74" i="1"/>
  <c r="HD74" i="1"/>
  <c r="HE74" i="1"/>
  <c r="HF74" i="1"/>
  <c r="HG74" i="1"/>
  <c r="HH74" i="1"/>
  <c r="HI74" i="1"/>
  <c r="HJ74" i="1"/>
  <c r="HK74" i="1"/>
  <c r="HL74" i="1"/>
  <c r="HM74" i="1"/>
  <c r="HN74" i="1"/>
  <c r="HO74" i="1"/>
  <c r="HP74" i="1"/>
  <c r="HQ74" i="1"/>
  <c r="HR74" i="1"/>
  <c r="HS74" i="1"/>
  <c r="HT74" i="1"/>
  <c r="HU74" i="1"/>
  <c r="HV74" i="1"/>
  <c r="HW74" i="1"/>
  <c r="HX74" i="1"/>
  <c r="HY74" i="1"/>
  <c r="HZ74" i="1"/>
  <c r="IA74" i="1"/>
  <c r="IB74" i="1"/>
  <c r="IC74" i="1"/>
  <c r="ID74" i="1"/>
  <c r="IE74" i="1"/>
  <c r="IF74" i="1"/>
  <c r="IG74" i="1"/>
  <c r="IH74" i="1"/>
  <c r="II74" i="1"/>
  <c r="IJ74" i="1"/>
  <c r="IK74" i="1"/>
  <c r="IL74" i="1"/>
  <c r="IM74" i="1"/>
  <c r="IN74" i="1"/>
  <c r="IO74" i="1"/>
  <c r="IP74" i="1"/>
  <c r="IQ74" i="1"/>
  <c r="IR74" i="1"/>
  <c r="IS74" i="1"/>
  <c r="IT74" i="1"/>
  <c r="IU74" i="1"/>
  <c r="IV74" i="1"/>
  <c r="IW74" i="1"/>
  <c r="IX74" i="1"/>
  <c r="IY74" i="1"/>
  <c r="IZ74" i="1"/>
  <c r="JA74" i="1"/>
  <c r="JB74" i="1"/>
  <c r="JC74" i="1"/>
  <c r="JD74" i="1"/>
  <c r="JE74" i="1"/>
  <c r="JF74" i="1"/>
  <c r="JG74" i="1"/>
  <c r="JH74" i="1"/>
  <c r="JI74" i="1"/>
  <c r="JJ74" i="1"/>
  <c r="JK74" i="1"/>
  <c r="JL74" i="1"/>
  <c r="JM74" i="1"/>
  <c r="JN74" i="1"/>
  <c r="JO74" i="1"/>
  <c r="JP74" i="1"/>
  <c r="JQ74" i="1"/>
  <c r="JR74" i="1"/>
  <c r="JS74" i="1"/>
  <c r="JT74" i="1"/>
  <c r="JU74" i="1"/>
  <c r="JV74" i="1"/>
  <c r="JW74" i="1"/>
  <c r="JX74" i="1"/>
  <c r="JY74" i="1"/>
  <c r="JZ74" i="1"/>
  <c r="KA74" i="1"/>
  <c r="KB74" i="1"/>
  <c r="KC74" i="1"/>
  <c r="KD74" i="1"/>
  <c r="KE74" i="1"/>
  <c r="KF74" i="1"/>
  <c r="KG74" i="1"/>
  <c r="KH74" i="1"/>
  <c r="KI74" i="1"/>
  <c r="KJ74" i="1"/>
  <c r="KK74" i="1"/>
  <c r="KL74" i="1"/>
  <c r="KM74" i="1"/>
  <c r="KN74" i="1"/>
  <c r="KO74" i="1"/>
  <c r="KP74" i="1"/>
  <c r="KQ74" i="1"/>
  <c r="KR74" i="1"/>
  <c r="KS74" i="1"/>
  <c r="KT74" i="1"/>
  <c r="KU74" i="1"/>
  <c r="KV74" i="1"/>
  <c r="KW74" i="1"/>
  <c r="KX74" i="1"/>
  <c r="KY74" i="1"/>
  <c r="KZ74" i="1"/>
  <c r="LA74" i="1"/>
  <c r="LB74" i="1"/>
  <c r="LC74" i="1"/>
  <c r="LD74" i="1"/>
  <c r="LE74" i="1"/>
  <c r="LF74" i="1"/>
  <c r="LG74" i="1"/>
  <c r="LH74" i="1"/>
  <c r="LI74" i="1"/>
  <c r="GX74" i="1"/>
  <c r="GY74" i="1"/>
  <c r="GW74" i="1"/>
  <c r="GM74" i="1"/>
  <c r="GN74" i="1"/>
  <c r="GO74" i="1"/>
  <c r="GP74" i="1"/>
  <c r="GQ74" i="1"/>
  <c r="GR74" i="1"/>
  <c r="GS74" i="1"/>
  <c r="GT74" i="1"/>
  <c r="GU74" i="1"/>
  <c r="GV74" i="1"/>
  <c r="GL74" i="1"/>
  <c r="SR167" i="1"/>
  <c r="SR160" i="1"/>
  <c r="AS169" i="1"/>
  <c r="DA149" i="1"/>
  <c r="AS149" i="1"/>
  <c r="CO149" i="1"/>
  <c r="Y149" i="1"/>
  <c r="LH148" i="1"/>
  <c r="KR148" i="1"/>
  <c r="LJ169" i="1"/>
  <c r="PL160" i="1"/>
  <c r="QJ169" i="1"/>
  <c r="QJ160" i="1"/>
  <c r="TP169" i="1"/>
  <c r="BM148" i="1"/>
  <c r="DQ160" i="1"/>
  <c r="BY169" i="1"/>
  <c r="BY167" i="1"/>
  <c r="Y169" i="1"/>
  <c r="Y167" i="1"/>
  <c r="BM162" i="1"/>
  <c r="CC149" i="1"/>
  <c r="AK148" i="1"/>
  <c r="LA148" i="1"/>
  <c r="KC149" i="1"/>
  <c r="JU148" i="1"/>
  <c r="JE148" i="1"/>
  <c r="IO148" i="1"/>
  <c r="HY148" i="1"/>
  <c r="HI148" i="1"/>
  <c r="HI169" i="1"/>
  <c r="HI167" i="1"/>
  <c r="GS148" i="1"/>
  <c r="GS169" i="1"/>
  <c r="GS167" i="1"/>
  <c r="GC148" i="1"/>
  <c r="GC169" i="1"/>
  <c r="GC167" i="1"/>
  <c r="FM148" i="1"/>
  <c r="FM169" i="1"/>
  <c r="FM167" i="1"/>
  <c r="EW148" i="1"/>
  <c r="KU148" i="1"/>
  <c r="JW148" i="1"/>
  <c r="JW169" i="1"/>
  <c r="JG149" i="1"/>
  <c r="IQ149" i="1"/>
  <c r="GU149" i="1"/>
  <c r="GE149" i="1"/>
  <c r="FG149" i="1"/>
  <c r="EY149" i="1"/>
  <c r="EQ149" i="1"/>
  <c r="SL169" i="1"/>
  <c r="SL167" i="1"/>
  <c r="DA169" i="1"/>
  <c r="DA167" i="1"/>
  <c r="CG169" i="1"/>
  <c r="CS162" i="1"/>
  <c r="CS169" i="1"/>
  <c r="BE162" i="1"/>
  <c r="BE169" i="1"/>
  <c r="BE167" i="1"/>
  <c r="CT148" i="1"/>
  <c r="CL148" i="1"/>
  <c r="BN148" i="1"/>
  <c r="BF148" i="1"/>
  <c r="BF169" i="1"/>
  <c r="BF167" i="1"/>
  <c r="AH148" i="1"/>
  <c r="DQ149" i="1"/>
  <c r="CK148" i="1"/>
  <c r="CK169" i="1"/>
  <c r="CK167" i="1"/>
  <c r="IH148" i="1"/>
  <c r="IH169" i="1"/>
  <c r="IH167" i="1"/>
  <c r="FV148" i="1"/>
  <c r="FV169" i="1"/>
  <c r="FV167" i="1"/>
  <c r="NJ160" i="1"/>
  <c r="OB160" i="1"/>
  <c r="TP167" i="1"/>
  <c r="TP160" i="1"/>
  <c r="TD167" i="1"/>
  <c r="TD160" i="1"/>
  <c r="SX167" i="1"/>
  <c r="SX160" i="1"/>
  <c r="SF167" i="1"/>
  <c r="SF160" i="1"/>
  <c r="RN167" i="1"/>
  <c r="RN160" i="1"/>
  <c r="RH167" i="1"/>
  <c r="RH160" i="1"/>
  <c r="RB167" i="1"/>
  <c r="RB160" i="1"/>
  <c r="QV167" i="1"/>
  <c r="QV160" i="1"/>
  <c r="QP167" i="1"/>
  <c r="QP160" i="1"/>
  <c r="QJ167" i="1"/>
  <c r="PX167" i="1"/>
  <c r="PX160" i="1"/>
  <c r="PR167" i="1"/>
  <c r="PR160" i="1"/>
  <c r="PF167" i="1"/>
  <c r="PF160" i="1"/>
  <c r="OZ167" i="1"/>
  <c r="OZ160" i="1"/>
  <c r="NP160" i="1"/>
  <c r="ND167" i="1"/>
  <c r="ND160" i="1"/>
  <c r="DE167" i="1"/>
  <c r="DE160" i="1"/>
  <c r="CO167" i="1"/>
  <c r="CO160" i="1"/>
  <c r="CG167" i="1"/>
  <c r="CG160" i="1"/>
  <c r="BI167" i="1"/>
  <c r="BI160" i="1"/>
  <c r="AS167" i="1"/>
  <c r="AS160" i="1"/>
  <c r="LS167" i="1"/>
  <c r="LS160" i="1"/>
  <c r="LZ167" i="1"/>
  <c r="LZ160" i="1"/>
  <c r="DL160" i="1"/>
  <c r="DH160" i="1"/>
  <c r="CZ160" i="1"/>
  <c r="CV162" i="1"/>
  <c r="CR162" i="1"/>
  <c r="CR169" i="1"/>
  <c r="CR167" i="1"/>
  <c r="CN162" i="1"/>
  <c r="CN169" i="1"/>
  <c r="CN160" i="1"/>
  <c r="CJ162" i="1"/>
  <c r="CJ169" i="1"/>
  <c r="CJ167" i="1"/>
  <c r="CF162" i="1"/>
  <c r="CB162" i="1"/>
  <c r="CB169" i="1"/>
  <c r="CB167" i="1"/>
  <c r="BX162" i="1"/>
  <c r="BX169" i="1"/>
  <c r="BX167" i="1"/>
  <c r="BT162" i="1"/>
  <c r="BP162" i="1"/>
  <c r="BP169" i="1"/>
  <c r="BL162" i="1"/>
  <c r="BL169" i="1"/>
  <c r="BH162" i="1"/>
  <c r="BH169" i="1"/>
  <c r="BH167" i="1"/>
  <c r="BH160" i="1"/>
  <c r="BD162" i="1"/>
  <c r="BD169" i="1"/>
  <c r="BD167" i="1"/>
  <c r="AZ162" i="1"/>
  <c r="AV162" i="1"/>
  <c r="AR162" i="1"/>
  <c r="AR169" i="1"/>
  <c r="AR167" i="1"/>
  <c r="AN162" i="1"/>
  <c r="AN169" i="1"/>
  <c r="AJ162" i="1"/>
  <c r="AJ169" i="1"/>
  <c r="AJ160" i="1"/>
  <c r="AF162" i="1"/>
  <c r="AF169" i="1"/>
  <c r="AB162" i="1"/>
  <c r="AB169" i="1"/>
  <c r="AB167" i="1"/>
  <c r="X162" i="1"/>
  <c r="X169" i="1"/>
  <c r="X167" i="1"/>
  <c r="T162" i="1"/>
  <c r="P162" i="1"/>
  <c r="P169" i="1"/>
  <c r="L162" i="1"/>
  <c r="L169" i="1"/>
  <c r="L167" i="1"/>
  <c r="L160" i="1"/>
  <c r="H162" i="1"/>
  <c r="D162" i="1"/>
  <c r="DM169" i="1"/>
  <c r="DB162" i="1"/>
  <c r="BV162" i="1"/>
  <c r="U169" i="1"/>
  <c r="CV169" i="1"/>
  <c r="CV167" i="1"/>
  <c r="CN167" i="1"/>
  <c r="AZ169" i="1"/>
  <c r="AZ167" i="1"/>
  <c r="AV169" i="1"/>
  <c r="AV167" i="1"/>
  <c r="AJ167" i="1"/>
  <c r="T169" i="1"/>
  <c r="T167" i="1"/>
  <c r="D169" i="1"/>
  <c r="D167" i="1"/>
  <c r="DE149" i="1"/>
  <c r="CS149" i="1"/>
  <c r="CG149" i="1"/>
  <c r="BQ149" i="1"/>
  <c r="AW149" i="1"/>
  <c r="AG149" i="1"/>
  <c r="E149" i="1"/>
  <c r="CW148" i="1"/>
  <c r="CW169" i="1"/>
  <c r="BU148" i="1"/>
  <c r="BU169" i="1"/>
  <c r="BU167" i="1"/>
  <c r="Q148" i="1"/>
  <c r="Q169" i="1"/>
  <c r="Q167" i="1"/>
  <c r="CC160" i="1"/>
  <c r="AW160" i="1"/>
  <c r="Y160" i="1"/>
  <c r="I160" i="1"/>
  <c r="EH148" i="1"/>
  <c r="ED148" i="1"/>
  <c r="DZ148" i="1"/>
  <c r="DV148" i="1"/>
  <c r="KR149" i="1"/>
  <c r="KT148" i="1"/>
  <c r="KT169" i="1"/>
  <c r="KD148" i="1"/>
  <c r="KD169" i="1"/>
  <c r="KD167" i="1"/>
  <c r="JN148" i="1"/>
  <c r="JN169" i="1"/>
  <c r="JN167" i="1"/>
  <c r="IX148" i="1"/>
  <c r="IX169" i="1"/>
  <c r="IX167" i="1"/>
  <c r="IH149" i="1"/>
  <c r="HR149" i="1"/>
  <c r="HB148" i="1"/>
  <c r="HB169" i="1"/>
  <c r="HB167" i="1"/>
  <c r="GL148" i="1"/>
  <c r="GL169" i="1"/>
  <c r="GL167" i="1"/>
  <c r="FV149" i="1"/>
  <c r="FF148" i="1"/>
  <c r="FF169" i="1"/>
  <c r="FF167" i="1"/>
  <c r="EP149" i="1"/>
  <c r="DO162" i="1"/>
  <c r="DG162" i="1"/>
  <c r="CY162" i="1"/>
  <c r="CQ162" i="1"/>
  <c r="CI162" i="1"/>
  <c r="CA162" i="1"/>
  <c r="BS162" i="1"/>
  <c r="BS148" i="1"/>
  <c r="BS169" i="1"/>
  <c r="BS160" i="1"/>
  <c r="BK162" i="1"/>
  <c r="BC162" i="1"/>
  <c r="AU162" i="1"/>
  <c r="AM162" i="1"/>
  <c r="AE162" i="1"/>
  <c r="W162" i="1"/>
  <c r="W148" i="1"/>
  <c r="W169" i="1"/>
  <c r="W160" i="1"/>
  <c r="O162" i="1"/>
  <c r="K162" i="1"/>
  <c r="C162" i="1"/>
  <c r="EG148" i="1"/>
  <c r="DY148" i="1"/>
  <c r="DU149" i="1"/>
  <c r="LY167" i="1"/>
  <c r="LY160" i="1"/>
  <c r="LX160" i="1"/>
  <c r="AG169" i="1"/>
  <c r="AG167" i="1"/>
  <c r="AC148" i="1"/>
  <c r="AC169" i="1"/>
  <c r="AC149" i="1"/>
  <c r="DM149" i="1"/>
  <c r="CL149" i="1"/>
  <c r="BY149" i="1"/>
  <c r="AO149" i="1"/>
  <c r="U149" i="1"/>
  <c r="DI148" i="1"/>
  <c r="DI169" i="1"/>
  <c r="DI167" i="1"/>
  <c r="DR149" i="1"/>
  <c r="BQ160" i="1"/>
  <c r="DK162" i="1"/>
  <c r="DC162" i="1"/>
  <c r="CU162" i="1"/>
  <c r="CM162" i="1"/>
  <c r="CE162" i="1"/>
  <c r="CE148" i="1"/>
  <c r="CE169" i="1"/>
  <c r="CE160" i="1"/>
  <c r="BW162" i="1"/>
  <c r="BO162" i="1"/>
  <c r="BG162" i="1"/>
  <c r="AY162" i="1"/>
  <c r="AQ162" i="1"/>
  <c r="AI162" i="1"/>
  <c r="AA162" i="1"/>
  <c r="S162" i="1"/>
  <c r="S148" i="1"/>
  <c r="S169" i="1"/>
  <c r="S160" i="1"/>
  <c r="G162" i="1"/>
  <c r="Z148" i="1"/>
  <c r="Z149" i="1"/>
  <c r="H169" i="1"/>
  <c r="H167" i="1"/>
  <c r="EC149" i="1"/>
  <c r="J162" i="1"/>
  <c r="M148" i="1"/>
  <c r="M169" i="1"/>
  <c r="M149" i="1"/>
  <c r="BI149" i="1"/>
  <c r="LO160" i="1"/>
  <c r="AK169" i="1"/>
  <c r="E169" i="1"/>
  <c r="DP162" i="1"/>
  <c r="DP169" i="1"/>
  <c r="DP167" i="1"/>
  <c r="DD162" i="1"/>
  <c r="CT162" i="1"/>
  <c r="CT169" i="1"/>
  <c r="CT167" i="1"/>
  <c r="DD148" i="1"/>
  <c r="DD169" i="1"/>
  <c r="DD167" i="1"/>
  <c r="CF148" i="1"/>
  <c r="CF169" i="1"/>
  <c r="CF167" i="1"/>
  <c r="BT148" i="1"/>
  <c r="CT149" i="1"/>
  <c r="BE149" i="1"/>
  <c r="AH149" i="1"/>
  <c r="I149" i="1"/>
  <c r="BA148" i="1"/>
  <c r="BA169" i="1"/>
  <c r="DR160" i="1"/>
  <c r="KL169" i="1"/>
  <c r="KL167" i="1"/>
  <c r="EE148" i="1"/>
  <c r="EA148" i="1"/>
  <c r="DW148" i="1"/>
  <c r="DS148" i="1"/>
  <c r="EI148" i="1"/>
  <c r="EI169" i="1"/>
  <c r="JO149" i="1"/>
  <c r="IY149" i="1"/>
  <c r="II149" i="1"/>
  <c r="HS149" i="1"/>
  <c r="HC149" i="1"/>
  <c r="GM149" i="1"/>
  <c r="FW149" i="1"/>
  <c r="LP160" i="1"/>
  <c r="EF148" i="1"/>
  <c r="EB148" i="1"/>
  <c r="DX149" i="1"/>
  <c r="DT148" i="1"/>
  <c r="LV167" i="1"/>
  <c r="LV160" i="1"/>
  <c r="LN167" i="1"/>
  <c r="LN160" i="1"/>
  <c r="LM160" i="1"/>
  <c r="LT160" i="1"/>
  <c r="LW160" i="1"/>
  <c r="LL160" i="1"/>
  <c r="LU160" i="1"/>
  <c r="MC160" i="1"/>
  <c r="LK160" i="1"/>
  <c r="LR160" i="1"/>
  <c r="MD160" i="1"/>
  <c r="LQ160" i="1"/>
  <c r="MB160" i="1"/>
  <c r="EI149" i="1"/>
  <c r="IX149" i="1"/>
  <c r="GL149" i="1"/>
  <c r="HR148" i="1"/>
  <c r="HR169" i="1"/>
  <c r="HR167" i="1"/>
  <c r="JN149" i="1"/>
  <c r="HB149" i="1"/>
  <c r="EP148" i="1"/>
  <c r="EP169" i="1"/>
  <c r="EP167" i="1"/>
  <c r="FF149" i="1"/>
  <c r="LB160" i="1"/>
  <c r="IX160" i="1"/>
  <c r="GL160" i="1"/>
  <c r="KT167" i="1"/>
  <c r="KT160" i="1"/>
  <c r="FV160" i="1"/>
  <c r="KU162" i="1"/>
  <c r="KU169" i="1"/>
  <c r="KU167" i="1"/>
  <c r="KM162" i="1"/>
  <c r="KE162" i="1"/>
  <c r="KA148" i="1"/>
  <c r="KA169" i="1"/>
  <c r="KA160" i="1"/>
  <c r="KY162" i="1"/>
  <c r="JS162" i="1"/>
  <c r="LJ167" i="1"/>
  <c r="LJ160" i="1"/>
  <c r="KD160" i="1"/>
  <c r="KQ162" i="1"/>
  <c r="EU162" i="1"/>
  <c r="KU149" i="1"/>
  <c r="LA162" i="1"/>
  <c r="LA169" i="1"/>
  <c r="LA167" i="1"/>
  <c r="KW162" i="1"/>
  <c r="KK162" i="1"/>
  <c r="KK169" i="1"/>
  <c r="KK167" i="1"/>
  <c r="KG162" i="1"/>
  <c r="JU162" i="1"/>
  <c r="JU169" i="1"/>
  <c r="JU167" i="1"/>
  <c r="JQ162" i="1"/>
  <c r="JI162" i="1"/>
  <c r="JE162" i="1"/>
  <c r="JE169" i="1"/>
  <c r="JE167" i="1"/>
  <c r="JA162" i="1"/>
  <c r="IW162" i="1"/>
  <c r="IS162" i="1"/>
  <c r="IO162" i="1"/>
  <c r="IK162" i="1"/>
  <c r="IG162" i="1"/>
  <c r="IC162" i="1"/>
  <c r="HY162" i="1"/>
  <c r="HY169" i="1"/>
  <c r="HU162" i="1"/>
  <c r="HQ162" i="1"/>
  <c r="LD148" i="1"/>
  <c r="LD149" i="1"/>
  <c r="KZ148" i="1"/>
  <c r="KZ149" i="1"/>
  <c r="KV148" i="1"/>
  <c r="KV149" i="1"/>
  <c r="KN148" i="1"/>
  <c r="KN149" i="1"/>
  <c r="KJ148" i="1"/>
  <c r="KJ149" i="1"/>
  <c r="KF148" i="1"/>
  <c r="KF149" i="1"/>
  <c r="KB148" i="1"/>
  <c r="KB149" i="1"/>
  <c r="JX148" i="1"/>
  <c r="JX149" i="1"/>
  <c r="JT148" i="1"/>
  <c r="JT149" i="1"/>
  <c r="JP148" i="1"/>
  <c r="JP149" i="1"/>
  <c r="JL148" i="1"/>
  <c r="JL149" i="1"/>
  <c r="JH148" i="1"/>
  <c r="JH149" i="1"/>
  <c r="JD148" i="1"/>
  <c r="JD149" i="1"/>
  <c r="IZ148" i="1"/>
  <c r="IZ149" i="1"/>
  <c r="IV148" i="1"/>
  <c r="IV149" i="1"/>
  <c r="IR148" i="1"/>
  <c r="IR149" i="1"/>
  <c r="IN148" i="1"/>
  <c r="IN149" i="1"/>
  <c r="IJ148" i="1"/>
  <c r="IJ149" i="1"/>
  <c r="IF148" i="1"/>
  <c r="IF149" i="1"/>
  <c r="IB148" i="1"/>
  <c r="IB149" i="1"/>
  <c r="HX148" i="1"/>
  <c r="HX149" i="1"/>
  <c r="HT148" i="1"/>
  <c r="HT149" i="1"/>
  <c r="HP148" i="1"/>
  <c r="HP149" i="1"/>
  <c r="HL148" i="1"/>
  <c r="HL149" i="1"/>
  <c r="HH148" i="1"/>
  <c r="HH149" i="1"/>
  <c r="HD148" i="1"/>
  <c r="HD149" i="1"/>
  <c r="GZ148" i="1"/>
  <c r="GZ149" i="1"/>
  <c r="GV148" i="1"/>
  <c r="GV149" i="1"/>
  <c r="GR148" i="1"/>
  <c r="GR149" i="1"/>
  <c r="GN148" i="1"/>
  <c r="GN149" i="1"/>
  <c r="GJ148" i="1"/>
  <c r="GJ149" i="1"/>
  <c r="GF148" i="1"/>
  <c r="GF149" i="1"/>
  <c r="GB148" i="1"/>
  <c r="GB149" i="1"/>
  <c r="FX148" i="1"/>
  <c r="FX149" i="1"/>
  <c r="FT148" i="1"/>
  <c r="FT149" i="1"/>
  <c r="FP148" i="1"/>
  <c r="FP149" i="1"/>
  <c r="FL148" i="1"/>
  <c r="FL149" i="1"/>
  <c r="FH148" i="1"/>
  <c r="FH149" i="1"/>
  <c r="FD148" i="1"/>
  <c r="FD149" i="1"/>
  <c r="EZ148" i="1"/>
  <c r="EZ149" i="1"/>
  <c r="EV148" i="1"/>
  <c r="EV149" i="1"/>
  <c r="ER148" i="1"/>
  <c r="ER169" i="1"/>
  <c r="ER167" i="1"/>
  <c r="ER149" i="1"/>
  <c r="EN148" i="1"/>
  <c r="EN169" i="1"/>
  <c r="EN167" i="1"/>
  <c r="EN149" i="1"/>
  <c r="EJ148" i="1"/>
  <c r="EJ149" i="1"/>
  <c r="LH162" i="1"/>
  <c r="LD162" i="1"/>
  <c r="KZ162" i="1"/>
  <c r="KV162" i="1"/>
  <c r="KR162" i="1"/>
  <c r="KR169" i="1"/>
  <c r="KN162" i="1"/>
  <c r="KJ162" i="1"/>
  <c r="KF162" i="1"/>
  <c r="KB162" i="1"/>
  <c r="JX162" i="1"/>
  <c r="JT162" i="1"/>
  <c r="JP162" i="1"/>
  <c r="JL162" i="1"/>
  <c r="JH162" i="1"/>
  <c r="JD162" i="1"/>
  <c r="IZ162" i="1"/>
  <c r="IV162" i="1"/>
  <c r="IR162" i="1"/>
  <c r="IN162" i="1"/>
  <c r="IJ162" i="1"/>
  <c r="IF162" i="1"/>
  <c r="IB162" i="1"/>
  <c r="HX162" i="1"/>
  <c r="HT162" i="1"/>
  <c r="HP162" i="1"/>
  <c r="HL162" i="1"/>
  <c r="HH162" i="1"/>
  <c r="HD162" i="1"/>
  <c r="GZ162" i="1"/>
  <c r="GV162" i="1"/>
  <c r="GR162" i="1"/>
  <c r="GN162" i="1"/>
  <c r="GJ162" i="1"/>
  <c r="GF162" i="1"/>
  <c r="GB162" i="1"/>
  <c r="FX162" i="1"/>
  <c r="FT162" i="1"/>
  <c r="FP162" i="1"/>
  <c r="FL162" i="1"/>
  <c r="FH162" i="1"/>
  <c r="FD162" i="1"/>
  <c r="EZ162" i="1"/>
  <c r="EV162" i="1"/>
  <c r="EJ162" i="1"/>
  <c r="LG148" i="1"/>
  <c r="LG169" i="1"/>
  <c r="LG167" i="1"/>
  <c r="LG149" i="1"/>
  <c r="LC148" i="1"/>
  <c r="LC169" i="1"/>
  <c r="LC167" i="1"/>
  <c r="LC149" i="1"/>
  <c r="KY148" i="1"/>
  <c r="KY149" i="1"/>
  <c r="KQ148" i="1"/>
  <c r="KQ149" i="1"/>
  <c r="KM148" i="1"/>
  <c r="KM149" i="1"/>
  <c r="KI148" i="1"/>
  <c r="KI169" i="1"/>
  <c r="KI167" i="1"/>
  <c r="KI149" i="1"/>
  <c r="KE148" i="1"/>
  <c r="KE169" i="1"/>
  <c r="KE167" i="1"/>
  <c r="KE149" i="1"/>
  <c r="KA167" i="1"/>
  <c r="KA149" i="1"/>
  <c r="LH149" i="1"/>
  <c r="JW149" i="1"/>
  <c r="HM162" i="1"/>
  <c r="EL162" i="1"/>
  <c r="HI160" i="1"/>
  <c r="GS160" i="1"/>
  <c r="FM160" i="1"/>
  <c r="EW162" i="1"/>
  <c r="EW169" i="1"/>
  <c r="EW167" i="1"/>
  <c r="ES162" i="1"/>
  <c r="EO162" i="1"/>
  <c r="EK162" i="1"/>
  <c r="KC148" i="1"/>
  <c r="KC169" i="1"/>
  <c r="KC167" i="1"/>
  <c r="LI149" i="1"/>
  <c r="LE148" i="1"/>
  <c r="LE169" i="1"/>
  <c r="LE167" i="1"/>
  <c r="LE149" i="1"/>
  <c r="LA149" i="1"/>
  <c r="KW148" i="1"/>
  <c r="KW149" i="1"/>
  <c r="KS149" i="1"/>
  <c r="KO148" i="1"/>
  <c r="KO169" i="1"/>
  <c r="KO167" i="1"/>
  <c r="KO149" i="1"/>
  <c r="KK149" i="1"/>
  <c r="KG148" i="1"/>
  <c r="KG169" i="1"/>
  <c r="KG167" i="1"/>
  <c r="KG149" i="1"/>
  <c r="JY149" i="1"/>
  <c r="JY148" i="1"/>
  <c r="JY169" i="1"/>
  <c r="JY167" i="1"/>
  <c r="JU149" i="1"/>
  <c r="JQ149" i="1"/>
  <c r="JQ148" i="1"/>
  <c r="JM149" i="1"/>
  <c r="JI149" i="1"/>
  <c r="JI148" i="1"/>
  <c r="JE149" i="1"/>
  <c r="JA149" i="1"/>
  <c r="JA148" i="1"/>
  <c r="IW149" i="1"/>
  <c r="IS149" i="1"/>
  <c r="IS148" i="1"/>
  <c r="IO149" i="1"/>
  <c r="IK149" i="1"/>
  <c r="IK148" i="1"/>
  <c r="IK169" i="1"/>
  <c r="IK167" i="1"/>
  <c r="IG149" i="1"/>
  <c r="IC149" i="1"/>
  <c r="IC148" i="1"/>
  <c r="HY149" i="1"/>
  <c r="HU149" i="1"/>
  <c r="HU148" i="1"/>
  <c r="HQ149" i="1"/>
  <c r="HM149" i="1"/>
  <c r="HM148" i="1"/>
  <c r="HM169" i="1"/>
  <c r="HM167" i="1"/>
  <c r="HI149" i="1"/>
  <c r="HE149" i="1"/>
  <c r="HE148" i="1"/>
  <c r="HE169" i="1"/>
  <c r="HE167" i="1"/>
  <c r="HA149" i="1"/>
  <c r="GW149" i="1"/>
  <c r="GW148" i="1"/>
  <c r="GW169" i="1"/>
  <c r="GW167" i="1"/>
  <c r="GS149" i="1"/>
  <c r="GO149" i="1"/>
  <c r="GO148" i="1"/>
  <c r="GO169" i="1"/>
  <c r="GO167" i="1"/>
  <c r="GK149" i="1"/>
  <c r="GG149" i="1"/>
  <c r="GG148" i="1"/>
  <c r="GG169" i="1"/>
  <c r="GG167" i="1"/>
  <c r="GC149" i="1"/>
  <c r="FY149" i="1"/>
  <c r="FY148" i="1"/>
  <c r="FY169" i="1"/>
  <c r="FY167" i="1"/>
  <c r="FU149" i="1"/>
  <c r="FQ149" i="1"/>
  <c r="FQ148" i="1"/>
  <c r="FQ169" i="1"/>
  <c r="FQ167" i="1"/>
  <c r="FM149" i="1"/>
  <c r="FI149" i="1"/>
  <c r="FI148" i="1"/>
  <c r="FI169" i="1"/>
  <c r="FI167" i="1"/>
  <c r="FE149" i="1"/>
  <c r="FA149" i="1"/>
  <c r="FA148" i="1"/>
  <c r="FA169" i="1"/>
  <c r="FA167" i="1"/>
  <c r="EW149" i="1"/>
  <c r="ES149" i="1"/>
  <c r="ES148" i="1"/>
  <c r="ES169" i="1"/>
  <c r="ES167" i="1"/>
  <c r="EO149" i="1"/>
  <c r="EK149" i="1"/>
  <c r="EK148" i="1"/>
  <c r="EK169" i="1"/>
  <c r="EK167" i="1"/>
  <c r="JV148" i="1"/>
  <c r="JV169" i="1"/>
  <c r="JV167" i="1"/>
  <c r="JF148" i="1"/>
  <c r="JF169" i="1"/>
  <c r="IP148" i="1"/>
  <c r="IP169" i="1"/>
  <c r="HZ148" i="1"/>
  <c r="HZ169" i="1"/>
  <c r="HJ148" i="1"/>
  <c r="HJ169" i="1"/>
  <c r="GT148" i="1"/>
  <c r="GT169" i="1"/>
  <c r="GD148" i="1"/>
  <c r="GD169" i="1"/>
  <c r="FN148" i="1"/>
  <c r="FN169" i="1"/>
  <c r="EX148" i="1"/>
  <c r="EX169" i="1"/>
  <c r="LJ149" i="1"/>
  <c r="LF148" i="1"/>
  <c r="LF169" i="1"/>
  <c r="LF167" i="1"/>
  <c r="LB149" i="1"/>
  <c r="KX148" i="1"/>
  <c r="KX169" i="1"/>
  <c r="KT149" i="1"/>
  <c r="KP148" i="1"/>
  <c r="KP169" i="1"/>
  <c r="KP167" i="1"/>
  <c r="KL149" i="1"/>
  <c r="KH148" i="1"/>
  <c r="KH169" i="1"/>
  <c r="JZ149" i="1"/>
  <c r="JR149" i="1"/>
  <c r="JJ149" i="1"/>
  <c r="JB149" i="1"/>
  <c r="IT149" i="1"/>
  <c r="IL149" i="1"/>
  <c r="ID149" i="1"/>
  <c r="HV149" i="1"/>
  <c r="HN149" i="1"/>
  <c r="HF149" i="1"/>
  <c r="GX149" i="1"/>
  <c r="GP149" i="1"/>
  <c r="GH149" i="1"/>
  <c r="FZ149" i="1"/>
  <c r="FR149" i="1"/>
  <c r="FJ149" i="1"/>
  <c r="FB149" i="1"/>
  <c r="ET149" i="1"/>
  <c r="EL149" i="1"/>
  <c r="LI148" i="1"/>
  <c r="LI169" i="1"/>
  <c r="LI167" i="1"/>
  <c r="KS148" i="1"/>
  <c r="KS169" i="1"/>
  <c r="JM148" i="1"/>
  <c r="JM169" i="1"/>
  <c r="IW148" i="1"/>
  <c r="IW169" i="1"/>
  <c r="IW167" i="1"/>
  <c r="IG148" i="1"/>
  <c r="HQ148" i="1"/>
  <c r="HA148" i="1"/>
  <c r="HA169" i="1"/>
  <c r="HA167" i="1"/>
  <c r="GK148" i="1"/>
  <c r="GK169" i="1"/>
  <c r="GK167" i="1"/>
  <c r="FU148" i="1"/>
  <c r="FU169" i="1"/>
  <c r="FU167" i="1"/>
  <c r="FE148" i="1"/>
  <c r="FE169" i="1"/>
  <c r="FE167" i="1"/>
  <c r="EO148" i="1"/>
  <c r="JS148" i="1"/>
  <c r="JS169" i="1"/>
  <c r="JS167" i="1"/>
  <c r="JO148" i="1"/>
  <c r="JO169" i="1"/>
  <c r="JO167" i="1"/>
  <c r="JK148" i="1"/>
  <c r="JK169" i="1"/>
  <c r="JK167" i="1"/>
  <c r="JG148" i="1"/>
  <c r="JG169" i="1"/>
  <c r="JC148" i="1"/>
  <c r="JC169" i="1"/>
  <c r="JC167" i="1"/>
  <c r="IY148" i="1"/>
  <c r="IY169" i="1"/>
  <c r="IY167" i="1"/>
  <c r="IU148" i="1"/>
  <c r="IU169" i="1"/>
  <c r="IU167" i="1"/>
  <c r="IQ148" i="1"/>
  <c r="IQ169" i="1"/>
  <c r="IM148" i="1"/>
  <c r="IM169" i="1"/>
  <c r="IM167" i="1"/>
  <c r="II148" i="1"/>
  <c r="II169" i="1"/>
  <c r="II167" i="1"/>
  <c r="IE148" i="1"/>
  <c r="IE169" i="1"/>
  <c r="IE167" i="1"/>
  <c r="IA148" i="1"/>
  <c r="IA169" i="1"/>
  <c r="HW148" i="1"/>
  <c r="HW169" i="1"/>
  <c r="HW167" i="1"/>
  <c r="HS148" i="1"/>
  <c r="HS169" i="1"/>
  <c r="HS167" i="1"/>
  <c r="HO148" i="1"/>
  <c r="HO169" i="1"/>
  <c r="HO167" i="1"/>
  <c r="HK148" i="1"/>
  <c r="HK169" i="1"/>
  <c r="HG148" i="1"/>
  <c r="HG169" i="1"/>
  <c r="HG167" i="1"/>
  <c r="HC148" i="1"/>
  <c r="HC169" i="1"/>
  <c r="HC167" i="1"/>
  <c r="GY148" i="1"/>
  <c r="GY169" i="1"/>
  <c r="GY167" i="1"/>
  <c r="GU148" i="1"/>
  <c r="GU169" i="1"/>
  <c r="GQ148" i="1"/>
  <c r="GQ169" i="1"/>
  <c r="GQ167" i="1"/>
  <c r="GM148" i="1"/>
  <c r="GM169" i="1"/>
  <c r="GM167" i="1"/>
  <c r="GI148" i="1"/>
  <c r="GI169" i="1"/>
  <c r="GI167" i="1"/>
  <c r="GE148" i="1"/>
  <c r="GE169" i="1"/>
  <c r="GA148" i="1"/>
  <c r="GA169" i="1"/>
  <c r="GA167" i="1"/>
  <c r="FW148" i="1"/>
  <c r="FW169" i="1"/>
  <c r="FW167" i="1"/>
  <c r="FS148" i="1"/>
  <c r="FS169" i="1"/>
  <c r="FS167" i="1"/>
  <c r="FO148" i="1"/>
  <c r="FO169" i="1"/>
  <c r="FK148" i="1"/>
  <c r="FK169" i="1"/>
  <c r="FK167" i="1"/>
  <c r="FG148" i="1"/>
  <c r="FG169" i="1"/>
  <c r="FG167" i="1"/>
  <c r="FC148" i="1"/>
  <c r="FC169" i="1"/>
  <c r="FC167" i="1"/>
  <c r="EY148" i="1"/>
  <c r="EY169" i="1"/>
  <c r="EU148" i="1"/>
  <c r="EQ148" i="1"/>
  <c r="EQ169" i="1"/>
  <c r="EQ167" i="1"/>
  <c r="EM148" i="1"/>
  <c r="EM169" i="1"/>
  <c r="EM167" i="1"/>
  <c r="LF149" i="1"/>
  <c r="KX149" i="1"/>
  <c r="KP149" i="1"/>
  <c r="JS149" i="1"/>
  <c r="JK149" i="1"/>
  <c r="JC149" i="1"/>
  <c r="IU149" i="1"/>
  <c r="IM149" i="1"/>
  <c r="IE149" i="1"/>
  <c r="HW149" i="1"/>
  <c r="HO149" i="1"/>
  <c r="HG149" i="1"/>
  <c r="GY149" i="1"/>
  <c r="GQ149" i="1"/>
  <c r="GI149" i="1"/>
  <c r="GA149" i="1"/>
  <c r="FS149" i="1"/>
  <c r="FK149" i="1"/>
  <c r="FC149" i="1"/>
  <c r="EU149" i="1"/>
  <c r="EM149" i="1"/>
  <c r="JZ148" i="1"/>
  <c r="JZ169" i="1"/>
  <c r="JZ167" i="1"/>
  <c r="JR148" i="1"/>
  <c r="JR169" i="1"/>
  <c r="JJ148" i="1"/>
  <c r="JJ169" i="1"/>
  <c r="JJ167" i="1"/>
  <c r="JB148" i="1"/>
  <c r="JB169" i="1"/>
  <c r="JB167" i="1"/>
  <c r="IT148" i="1"/>
  <c r="IT169" i="1"/>
  <c r="IT167" i="1"/>
  <c r="IL148" i="1"/>
  <c r="IL169" i="1"/>
  <c r="IL167" i="1"/>
  <c r="ID148" i="1"/>
  <c r="ID169" i="1"/>
  <c r="ID167" i="1"/>
  <c r="HV148" i="1"/>
  <c r="HV169" i="1"/>
  <c r="HV167" i="1"/>
  <c r="HN148" i="1"/>
  <c r="HN169" i="1"/>
  <c r="HN167" i="1"/>
  <c r="HF148" i="1"/>
  <c r="HF169" i="1"/>
  <c r="HF167" i="1"/>
  <c r="GX148" i="1"/>
  <c r="GX169" i="1"/>
  <c r="GX167" i="1"/>
  <c r="GP148" i="1"/>
  <c r="GP169" i="1"/>
  <c r="GP167" i="1"/>
  <c r="GH148" i="1"/>
  <c r="GH169" i="1"/>
  <c r="GH167" i="1"/>
  <c r="FZ148" i="1"/>
  <c r="FZ169" i="1"/>
  <c r="FZ167" i="1"/>
  <c r="FR148" i="1"/>
  <c r="FR169" i="1"/>
  <c r="FR167" i="1"/>
  <c r="FJ148" i="1"/>
  <c r="FJ169" i="1"/>
  <c r="FJ167" i="1"/>
  <c r="FB148" i="1"/>
  <c r="FB169" i="1"/>
  <c r="FB167" i="1"/>
  <c r="ET148" i="1"/>
  <c r="ET169" i="1"/>
  <c r="ET167" i="1"/>
  <c r="EL148" i="1"/>
  <c r="EL169" i="1"/>
  <c r="EL167" i="1"/>
  <c r="EI160" i="1"/>
  <c r="EI167" i="1"/>
  <c r="EG162" i="1"/>
  <c r="EC162" i="1"/>
  <c r="DU162" i="1"/>
  <c r="EG149" i="1"/>
  <c r="DY149" i="1"/>
  <c r="EC148" i="1"/>
  <c r="EC169" i="1"/>
  <c r="EC167" i="1"/>
  <c r="DU148" i="1"/>
  <c r="DU169" i="1"/>
  <c r="DU167" i="1"/>
  <c r="EF162" i="1"/>
  <c r="EB162" i="1"/>
  <c r="EB169" i="1"/>
  <c r="EB167" i="1"/>
  <c r="DX162" i="1"/>
  <c r="DX169" i="1"/>
  <c r="DX167" i="1"/>
  <c r="DT162" i="1"/>
  <c r="EF149" i="1"/>
  <c r="EB149" i="1"/>
  <c r="DT149" i="1"/>
  <c r="EE162" i="1"/>
  <c r="EE169" i="1"/>
  <c r="EA162" i="1"/>
  <c r="EA169" i="1"/>
  <c r="DW162" i="1"/>
  <c r="DW169" i="1"/>
  <c r="DW167" i="1"/>
  <c r="DS162" i="1"/>
  <c r="EE149" i="1"/>
  <c r="EA149" i="1"/>
  <c r="DW149" i="1"/>
  <c r="DS149" i="1"/>
  <c r="EH162" i="1"/>
  <c r="EH169" i="1"/>
  <c r="ED162" i="1"/>
  <c r="ED169" i="1"/>
  <c r="ED167" i="1"/>
  <c r="DZ162" i="1"/>
  <c r="DZ169" i="1"/>
  <c r="DZ167" i="1"/>
  <c r="DV162" i="1"/>
  <c r="EH149" i="1"/>
  <c r="ED149" i="1"/>
  <c r="DZ149" i="1"/>
  <c r="DV149" i="1"/>
  <c r="DY162" i="1"/>
  <c r="DY169" i="1"/>
  <c r="DN148" i="1"/>
  <c r="DN169" i="1"/>
  <c r="DN149" i="1"/>
  <c r="DJ148" i="1"/>
  <c r="DJ169" i="1"/>
  <c r="DJ167" i="1"/>
  <c r="DJ149" i="1"/>
  <c r="DF148" i="1"/>
  <c r="DF169" i="1"/>
  <c r="DF149" i="1"/>
  <c r="DB148" i="1"/>
  <c r="DB169" i="1"/>
  <c r="DB167" i="1"/>
  <c r="DB149" i="1"/>
  <c r="CX148" i="1"/>
  <c r="CX169" i="1"/>
  <c r="CX149" i="1"/>
  <c r="CP148" i="1"/>
  <c r="CP169" i="1"/>
  <c r="CP149" i="1"/>
  <c r="CL169" i="1"/>
  <c r="CL167" i="1"/>
  <c r="CH148" i="1"/>
  <c r="CH169" i="1"/>
  <c r="CH149" i="1"/>
  <c r="CD148" i="1"/>
  <c r="CD169" i="1"/>
  <c r="CD167" i="1"/>
  <c r="CD149" i="1"/>
  <c r="BZ148" i="1"/>
  <c r="BZ169" i="1"/>
  <c r="BZ149" i="1"/>
  <c r="BV148" i="1"/>
  <c r="BV169" i="1"/>
  <c r="BV167" i="1"/>
  <c r="BV149" i="1"/>
  <c r="BR148" i="1"/>
  <c r="BR169" i="1"/>
  <c r="BR149" i="1"/>
  <c r="BN169" i="1"/>
  <c r="BN167" i="1"/>
  <c r="BJ148" i="1"/>
  <c r="BJ169" i="1"/>
  <c r="BJ149" i="1"/>
  <c r="BB148" i="1"/>
  <c r="BB169" i="1"/>
  <c r="BB149" i="1"/>
  <c r="AX148" i="1"/>
  <c r="AX169" i="1"/>
  <c r="AX167" i="1"/>
  <c r="AX149" i="1"/>
  <c r="AT148" i="1"/>
  <c r="AT169" i="1"/>
  <c r="AT149" i="1"/>
  <c r="AP148" i="1"/>
  <c r="AP169" i="1"/>
  <c r="AP167" i="1"/>
  <c r="AP149" i="1"/>
  <c r="AL148" i="1"/>
  <c r="AL169" i="1"/>
  <c r="AL149" i="1"/>
  <c r="AH169" i="1"/>
  <c r="AH167" i="1"/>
  <c r="AD148" i="1"/>
  <c r="AD169" i="1"/>
  <c r="AD149" i="1"/>
  <c r="Z169" i="1"/>
  <c r="Z167" i="1"/>
  <c r="V148" i="1"/>
  <c r="V169" i="1"/>
  <c r="V149" i="1"/>
  <c r="R148" i="1"/>
  <c r="R169" i="1"/>
  <c r="R167" i="1"/>
  <c r="R149" i="1"/>
  <c r="N148" i="1"/>
  <c r="N169" i="1"/>
  <c r="N149" i="1"/>
  <c r="J148" i="1"/>
  <c r="J169" i="1"/>
  <c r="J167" i="1"/>
  <c r="J149" i="1"/>
  <c r="F148" i="1"/>
  <c r="F169" i="1"/>
  <c r="F149" i="1"/>
  <c r="BN149" i="1"/>
  <c r="DO148" i="1"/>
  <c r="DO169" i="1"/>
  <c r="DO167" i="1"/>
  <c r="DO149" i="1"/>
  <c r="DK148" i="1"/>
  <c r="DK169" i="1"/>
  <c r="DK167" i="1"/>
  <c r="DK149" i="1"/>
  <c r="DG148" i="1"/>
  <c r="DG149" i="1"/>
  <c r="DC148" i="1"/>
  <c r="DC149" i="1"/>
  <c r="CY148" i="1"/>
  <c r="CY169" i="1"/>
  <c r="CY167" i="1"/>
  <c r="CY149" i="1"/>
  <c r="CU148" i="1"/>
  <c r="CU149" i="1"/>
  <c r="CQ148" i="1"/>
  <c r="CQ169" i="1"/>
  <c r="CQ167" i="1"/>
  <c r="CQ149" i="1"/>
  <c r="CM148" i="1"/>
  <c r="CM149" i="1"/>
  <c r="CI148" i="1"/>
  <c r="CI149" i="1"/>
  <c r="CE167" i="1"/>
  <c r="CE149" i="1"/>
  <c r="CA148" i="1"/>
  <c r="CA169" i="1"/>
  <c r="CA167" i="1"/>
  <c r="CA149" i="1"/>
  <c r="BW148" i="1"/>
  <c r="BW149" i="1"/>
  <c r="BS167" i="1"/>
  <c r="BS149" i="1"/>
  <c r="BO148" i="1"/>
  <c r="BO169" i="1"/>
  <c r="BO167" i="1"/>
  <c r="BO149" i="1"/>
  <c r="BK148" i="1"/>
  <c r="BK169" i="1"/>
  <c r="BK167" i="1"/>
  <c r="BK149" i="1"/>
  <c r="BG148" i="1"/>
  <c r="BG149" i="1"/>
  <c r="BC148" i="1"/>
  <c r="BC169" i="1"/>
  <c r="BC167" i="1"/>
  <c r="BC149" i="1"/>
  <c r="AY148" i="1"/>
  <c r="AY169" i="1"/>
  <c r="AY167" i="1"/>
  <c r="AY149" i="1"/>
  <c r="AU148" i="1"/>
  <c r="AU169" i="1"/>
  <c r="AU167" i="1"/>
  <c r="AU149" i="1"/>
  <c r="AQ148" i="1"/>
  <c r="AQ149" i="1"/>
  <c r="AM148" i="1"/>
  <c r="AM149" i="1"/>
  <c r="AI148" i="1"/>
  <c r="AI149" i="1"/>
  <c r="AE148" i="1"/>
  <c r="AE169" i="1"/>
  <c r="AE167" i="1"/>
  <c r="AE149" i="1"/>
  <c r="AA148" i="1"/>
  <c r="AA149" i="1"/>
  <c r="W167" i="1"/>
  <c r="W149" i="1"/>
  <c r="S167" i="1"/>
  <c r="S149" i="1"/>
  <c r="O148" i="1"/>
  <c r="O169" i="1"/>
  <c r="O167" i="1"/>
  <c r="O149" i="1"/>
  <c r="K148" i="1"/>
  <c r="K149" i="1"/>
  <c r="G148" i="1"/>
  <c r="G149" i="1"/>
  <c r="C148" i="1"/>
  <c r="C169" i="1"/>
  <c r="C167" i="1"/>
  <c r="C149" i="1"/>
  <c r="BF149" i="1"/>
  <c r="AO169" i="1"/>
  <c r="AO167" i="1"/>
  <c r="DP149" i="1"/>
  <c r="DL149" i="1"/>
  <c r="DH149" i="1"/>
  <c r="DD149" i="1"/>
  <c r="CZ149" i="1"/>
  <c r="CV149" i="1"/>
  <c r="CR149" i="1"/>
  <c r="CN149" i="1"/>
  <c r="CJ149" i="1"/>
  <c r="CF149" i="1"/>
  <c r="CB149" i="1"/>
  <c r="BX149" i="1"/>
  <c r="BT149" i="1"/>
  <c r="BP149" i="1"/>
  <c r="BL149" i="1"/>
  <c r="BH149" i="1"/>
  <c r="BD149" i="1"/>
  <c r="AZ149" i="1"/>
  <c r="AV149" i="1"/>
  <c r="AR149" i="1"/>
  <c r="AN149" i="1"/>
  <c r="AJ149" i="1"/>
  <c r="AF149" i="1"/>
  <c r="AB149" i="1"/>
  <c r="X149" i="1"/>
  <c r="T149" i="1"/>
  <c r="P149" i="1"/>
  <c r="L149" i="1"/>
  <c r="H149" i="1"/>
  <c r="D149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EW58" i="1"/>
  <c r="EX58" i="1"/>
  <c r="EY58" i="1"/>
  <c r="EZ58" i="1"/>
  <c r="FA58" i="1"/>
  <c r="FB58" i="1"/>
  <c r="FC58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P58" i="1"/>
  <c r="FQ58" i="1"/>
  <c r="FR58" i="1"/>
  <c r="FS58" i="1"/>
  <c r="FT58" i="1"/>
  <c r="FU58" i="1"/>
  <c r="FV58" i="1"/>
  <c r="FW58" i="1"/>
  <c r="FX58" i="1"/>
  <c r="FY58" i="1"/>
  <c r="FZ58" i="1"/>
  <c r="GA58" i="1"/>
  <c r="GB58" i="1"/>
  <c r="GC58" i="1"/>
  <c r="GD58" i="1"/>
  <c r="GE58" i="1"/>
  <c r="GF58" i="1"/>
  <c r="GG58" i="1"/>
  <c r="GH58" i="1"/>
  <c r="GI58" i="1"/>
  <c r="GJ58" i="1"/>
  <c r="GK58" i="1"/>
  <c r="GL58" i="1"/>
  <c r="GM58" i="1"/>
  <c r="GN58" i="1"/>
  <c r="GO58" i="1"/>
  <c r="GP58" i="1"/>
  <c r="GQ58" i="1"/>
  <c r="GR58" i="1"/>
  <c r="GS58" i="1"/>
  <c r="GT58" i="1"/>
  <c r="GU58" i="1"/>
  <c r="GV58" i="1"/>
  <c r="GW58" i="1"/>
  <c r="GX58" i="1"/>
  <c r="GY58" i="1"/>
  <c r="GZ58" i="1"/>
  <c r="HA58" i="1"/>
  <c r="HB58" i="1"/>
  <c r="HC58" i="1"/>
  <c r="HD58" i="1"/>
  <c r="HE58" i="1"/>
  <c r="HF58" i="1"/>
  <c r="HG58" i="1"/>
  <c r="HH58" i="1"/>
  <c r="HI58" i="1"/>
  <c r="HJ58" i="1"/>
  <c r="HK58" i="1"/>
  <c r="HL58" i="1"/>
  <c r="HM58" i="1"/>
  <c r="HN58" i="1"/>
  <c r="HO58" i="1"/>
  <c r="HP58" i="1"/>
  <c r="HQ58" i="1"/>
  <c r="HR58" i="1"/>
  <c r="HS58" i="1"/>
  <c r="HT58" i="1"/>
  <c r="HU58" i="1"/>
  <c r="HV58" i="1"/>
  <c r="HW58" i="1"/>
  <c r="HX58" i="1"/>
  <c r="HY58" i="1"/>
  <c r="HZ58" i="1"/>
  <c r="IA58" i="1"/>
  <c r="IB58" i="1"/>
  <c r="IC58" i="1"/>
  <c r="ID58" i="1"/>
  <c r="IE58" i="1"/>
  <c r="IF58" i="1"/>
  <c r="IG5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W58" i="1"/>
  <c r="IX58" i="1"/>
  <c r="IY58" i="1"/>
  <c r="IZ58" i="1"/>
  <c r="JA58" i="1"/>
  <c r="JB58" i="1"/>
  <c r="JC58" i="1"/>
  <c r="JD58" i="1"/>
  <c r="JE58" i="1"/>
  <c r="JF58" i="1"/>
  <c r="JG58" i="1"/>
  <c r="JH58" i="1"/>
  <c r="JI58" i="1"/>
  <c r="JJ58" i="1"/>
  <c r="JK58" i="1"/>
  <c r="JL58" i="1"/>
  <c r="JM58" i="1"/>
  <c r="JN58" i="1"/>
  <c r="JO58" i="1"/>
  <c r="JP58" i="1"/>
  <c r="JQ58" i="1"/>
  <c r="JR58" i="1"/>
  <c r="JS58" i="1"/>
  <c r="JT58" i="1"/>
  <c r="JU58" i="1"/>
  <c r="JV58" i="1"/>
  <c r="JW58" i="1"/>
  <c r="JX58" i="1"/>
  <c r="JY58" i="1"/>
  <c r="JZ58" i="1"/>
  <c r="KA58" i="1"/>
  <c r="KB58" i="1"/>
  <c r="KC58" i="1"/>
  <c r="KD58" i="1"/>
  <c r="KE58" i="1"/>
  <c r="KF58" i="1"/>
  <c r="KG58" i="1"/>
  <c r="KH58" i="1"/>
  <c r="KI58" i="1"/>
  <c r="KJ58" i="1"/>
  <c r="KK58" i="1"/>
  <c r="KL58" i="1"/>
  <c r="KM58" i="1"/>
  <c r="KN58" i="1"/>
  <c r="KO58" i="1"/>
  <c r="KP58" i="1"/>
  <c r="KQ58" i="1"/>
  <c r="KR58" i="1"/>
  <c r="KS58" i="1"/>
  <c r="KT58" i="1"/>
  <c r="KU58" i="1"/>
  <c r="KV58" i="1"/>
  <c r="KW58" i="1"/>
  <c r="KX58" i="1"/>
  <c r="KY58" i="1"/>
  <c r="KZ58" i="1"/>
  <c r="LA58" i="1"/>
  <c r="LB58" i="1"/>
  <c r="LC58" i="1"/>
  <c r="LD58" i="1"/>
  <c r="LE58" i="1"/>
  <c r="LF58" i="1"/>
  <c r="LG58" i="1"/>
  <c r="LH58" i="1"/>
  <c r="LI58" i="1"/>
  <c r="EI58" i="1"/>
  <c r="B16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P12" i="1"/>
  <c r="Q12" i="1"/>
  <c r="CS167" i="1"/>
  <c r="CS160" i="1"/>
  <c r="BP167" i="1"/>
  <c r="BP160" i="1"/>
  <c r="JW167" i="1"/>
  <c r="JW160" i="1"/>
  <c r="EG169" i="1"/>
  <c r="EG167" i="1"/>
  <c r="AM169" i="1"/>
  <c r="CI169" i="1"/>
  <c r="DG169" i="1"/>
  <c r="DG167" i="1"/>
  <c r="IO169" i="1"/>
  <c r="IO167" i="1"/>
  <c r="FF160" i="1"/>
  <c r="EP160" i="1"/>
  <c r="GP160" i="1"/>
  <c r="Z160" i="1"/>
  <c r="BO160" i="1"/>
  <c r="DO160" i="1"/>
  <c r="D160" i="1"/>
  <c r="AB160" i="1"/>
  <c r="CF160" i="1"/>
  <c r="BY160" i="1"/>
  <c r="SL160" i="1"/>
  <c r="CK160" i="1"/>
  <c r="BM169" i="1"/>
  <c r="LH169" i="1"/>
  <c r="JY160" i="1"/>
  <c r="IH160" i="1"/>
  <c r="KL160" i="1"/>
  <c r="BN160" i="1"/>
  <c r="AY160" i="1"/>
  <c r="DK160" i="1"/>
  <c r="CY160" i="1"/>
  <c r="BX160" i="1"/>
  <c r="BE160" i="1"/>
  <c r="AI169" i="1"/>
  <c r="CU169" i="1"/>
  <c r="DS169" i="1"/>
  <c r="DS167" i="1"/>
  <c r="GC160" i="1"/>
  <c r="ER160" i="1"/>
  <c r="LE160" i="1"/>
  <c r="CD160" i="1"/>
  <c r="AR160" i="1"/>
  <c r="BV160" i="1"/>
  <c r="DA160" i="1"/>
  <c r="BL167" i="1"/>
  <c r="BL160" i="1"/>
  <c r="BA167" i="1"/>
  <c r="BA160" i="1"/>
  <c r="M167" i="1"/>
  <c r="M160" i="1"/>
  <c r="P167" i="1"/>
  <c r="P160" i="1"/>
  <c r="AN167" i="1"/>
  <c r="AN160" i="1"/>
  <c r="AF167" i="1"/>
  <c r="AF160" i="1"/>
  <c r="CX167" i="1"/>
  <c r="CX160" i="1"/>
  <c r="DN167" i="1"/>
  <c r="DN160" i="1"/>
  <c r="EF169" i="1"/>
  <c r="KY169" i="1"/>
  <c r="KY167" i="1"/>
  <c r="HR160" i="1"/>
  <c r="JN160" i="1"/>
  <c r="JB160" i="1"/>
  <c r="AK167" i="1"/>
  <c r="AK160" i="1"/>
  <c r="Q160" i="1"/>
  <c r="BU160" i="1"/>
  <c r="U167" i="1"/>
  <c r="U160" i="1"/>
  <c r="K169" i="1"/>
  <c r="AA169" i="1"/>
  <c r="AQ169" i="1"/>
  <c r="BG169" i="1"/>
  <c r="BW169" i="1"/>
  <c r="CM169" i="1"/>
  <c r="DC169" i="1"/>
  <c r="AD167" i="1"/>
  <c r="AD160" i="1"/>
  <c r="CP167" i="1"/>
  <c r="CP160" i="1"/>
  <c r="DV169" i="1"/>
  <c r="DV167" i="1"/>
  <c r="IG169" i="1"/>
  <c r="IG167" i="1"/>
  <c r="JQ169" i="1"/>
  <c r="JQ167" i="1"/>
  <c r="KW169" i="1"/>
  <c r="KW167" i="1"/>
  <c r="GO160" i="1"/>
  <c r="HG160" i="1"/>
  <c r="R160" i="1"/>
  <c r="BF160" i="1"/>
  <c r="DJ160" i="1"/>
  <c r="AO160" i="1"/>
  <c r="DI160" i="1"/>
  <c r="H160" i="1"/>
  <c r="X160" i="1"/>
  <c r="AV160" i="1"/>
  <c r="BD160" i="1"/>
  <c r="CB160" i="1"/>
  <c r="CJ160" i="1"/>
  <c r="CR160" i="1"/>
  <c r="DP160" i="1"/>
  <c r="AH160" i="1"/>
  <c r="F167" i="1"/>
  <c r="F160" i="1"/>
  <c r="V167" i="1"/>
  <c r="V160" i="1"/>
  <c r="BR167" i="1"/>
  <c r="BR160" i="1"/>
  <c r="CH167" i="1"/>
  <c r="CH160" i="1"/>
  <c r="E167" i="1"/>
  <c r="E160" i="1"/>
  <c r="BC160" i="1"/>
  <c r="DM167" i="1"/>
  <c r="DM160" i="1"/>
  <c r="DD160" i="1"/>
  <c r="G169" i="1"/>
  <c r="N167" i="1"/>
  <c r="N160" i="1"/>
  <c r="BZ167" i="1"/>
  <c r="BZ160" i="1"/>
  <c r="BJ167" i="1"/>
  <c r="BJ160" i="1"/>
  <c r="DF167" i="1"/>
  <c r="DF160" i="1"/>
  <c r="AP160" i="1"/>
  <c r="AC167" i="1"/>
  <c r="AC160" i="1"/>
  <c r="T160" i="1"/>
  <c r="AZ160" i="1"/>
  <c r="CV160" i="1"/>
  <c r="CT160" i="1"/>
  <c r="AL167" i="1"/>
  <c r="AL160" i="1"/>
  <c r="AT167" i="1"/>
  <c r="AT160" i="1"/>
  <c r="BB167" i="1"/>
  <c r="BB160" i="1"/>
  <c r="DT169" i="1"/>
  <c r="DX160" i="1"/>
  <c r="HQ169" i="1"/>
  <c r="HQ167" i="1"/>
  <c r="EZ169" i="1"/>
  <c r="FH169" i="1"/>
  <c r="FP169" i="1"/>
  <c r="FP167" i="1"/>
  <c r="FX169" i="1"/>
  <c r="GF169" i="1"/>
  <c r="GN169" i="1"/>
  <c r="GV169" i="1"/>
  <c r="GV167" i="1"/>
  <c r="HD169" i="1"/>
  <c r="HL169" i="1"/>
  <c r="HT169" i="1"/>
  <c r="IB169" i="1"/>
  <c r="IB167" i="1"/>
  <c r="IJ169" i="1"/>
  <c r="IR169" i="1"/>
  <c r="IZ169" i="1"/>
  <c r="JH169" i="1"/>
  <c r="JH167" i="1"/>
  <c r="JP169" i="1"/>
  <c r="JX169" i="1"/>
  <c r="KF169" i="1"/>
  <c r="KN169" i="1"/>
  <c r="KN167" i="1"/>
  <c r="HB160" i="1"/>
  <c r="KP160" i="1"/>
  <c r="AX160" i="1"/>
  <c r="CL160" i="1"/>
  <c r="BT169" i="1"/>
  <c r="C160" i="1"/>
  <c r="O160" i="1"/>
  <c r="AE160" i="1"/>
  <c r="AU160" i="1"/>
  <c r="BK160" i="1"/>
  <c r="CA160" i="1"/>
  <c r="CQ160" i="1"/>
  <c r="DG160" i="1"/>
  <c r="CW167" i="1"/>
  <c r="CW160" i="1"/>
  <c r="AG160" i="1"/>
  <c r="J160" i="1"/>
  <c r="DB160" i="1"/>
  <c r="IM160" i="1"/>
  <c r="JZ160" i="1"/>
  <c r="HN160" i="1"/>
  <c r="HA160" i="1"/>
  <c r="GV160" i="1"/>
  <c r="JE160" i="1"/>
  <c r="GA160" i="1"/>
  <c r="GH160" i="1"/>
  <c r="IT160" i="1"/>
  <c r="KO160" i="1"/>
  <c r="KU160" i="1"/>
  <c r="FB160" i="1"/>
  <c r="FI160" i="1"/>
  <c r="HM160" i="1"/>
  <c r="IO160" i="1"/>
  <c r="LC160" i="1"/>
  <c r="FJ160" i="1"/>
  <c r="HV160" i="1"/>
  <c r="KR167" i="1"/>
  <c r="KR160" i="1"/>
  <c r="LH167" i="1"/>
  <c r="LH160" i="1"/>
  <c r="HY167" i="1"/>
  <c r="HY160" i="1"/>
  <c r="JR160" i="1"/>
  <c r="JR167" i="1"/>
  <c r="KH167" i="1"/>
  <c r="KH160" i="1"/>
  <c r="EX160" i="1"/>
  <c r="EX167" i="1"/>
  <c r="HJ160" i="1"/>
  <c r="HJ167" i="1"/>
  <c r="FY160" i="1"/>
  <c r="HE160" i="1"/>
  <c r="JO160" i="1"/>
  <c r="FG160" i="1"/>
  <c r="HS160" i="1"/>
  <c r="EU169" i="1"/>
  <c r="FN160" i="1"/>
  <c r="FN167" i="1"/>
  <c r="JI169" i="1"/>
  <c r="EW160" i="1"/>
  <c r="KM169" i="1"/>
  <c r="EV169" i="1"/>
  <c r="FD169" i="1"/>
  <c r="FL169" i="1"/>
  <c r="FT169" i="1"/>
  <c r="GB169" i="1"/>
  <c r="GJ169" i="1"/>
  <c r="GR169" i="1"/>
  <c r="GZ169" i="1"/>
  <c r="HH169" i="1"/>
  <c r="HP169" i="1"/>
  <c r="HX169" i="1"/>
  <c r="IF169" i="1"/>
  <c r="IN169" i="1"/>
  <c r="IV169" i="1"/>
  <c r="JD169" i="1"/>
  <c r="JL169" i="1"/>
  <c r="JT169" i="1"/>
  <c r="KB169" i="1"/>
  <c r="KJ169" i="1"/>
  <c r="IK160" i="1"/>
  <c r="JU160" i="1"/>
  <c r="KK160" i="1"/>
  <c r="LA160" i="1"/>
  <c r="FC160" i="1"/>
  <c r="GI160" i="1"/>
  <c r="HO160" i="1"/>
  <c r="IU160" i="1"/>
  <c r="FW160" i="1"/>
  <c r="II160" i="1"/>
  <c r="EY167" i="1"/>
  <c r="EY160" i="1"/>
  <c r="FO167" i="1"/>
  <c r="FO160" i="1"/>
  <c r="GE167" i="1"/>
  <c r="GE160" i="1"/>
  <c r="GU167" i="1"/>
  <c r="GU160" i="1"/>
  <c r="HK167" i="1"/>
  <c r="HK160" i="1"/>
  <c r="IA167" i="1"/>
  <c r="IA160" i="1"/>
  <c r="IQ167" i="1"/>
  <c r="IQ160" i="1"/>
  <c r="JG167" i="1"/>
  <c r="JG160" i="1"/>
  <c r="EO169" i="1"/>
  <c r="JM167" i="1"/>
  <c r="JM160" i="1"/>
  <c r="GD160" i="1"/>
  <c r="GD167" i="1"/>
  <c r="IP160" i="1"/>
  <c r="IP167" i="1"/>
  <c r="HU169" i="1"/>
  <c r="JA169" i="1"/>
  <c r="FA160" i="1"/>
  <c r="FQ160" i="1"/>
  <c r="GG160" i="1"/>
  <c r="GW160" i="1"/>
  <c r="KC160" i="1"/>
  <c r="EN160" i="1"/>
  <c r="KV169" i="1"/>
  <c r="LD169" i="1"/>
  <c r="EM160" i="1"/>
  <c r="FK160" i="1"/>
  <c r="GQ160" i="1"/>
  <c r="HW160" i="1"/>
  <c r="JC160" i="1"/>
  <c r="GM160" i="1"/>
  <c r="IY160" i="1"/>
  <c r="KE160" i="1"/>
  <c r="LG160" i="1"/>
  <c r="EL160" i="1"/>
  <c r="FR160" i="1"/>
  <c r="GX160" i="1"/>
  <c r="ID160" i="1"/>
  <c r="JJ160" i="1"/>
  <c r="LF160" i="1"/>
  <c r="KX160" i="1"/>
  <c r="KX167" i="1"/>
  <c r="KZ169" i="1"/>
  <c r="HZ160" i="1"/>
  <c r="HZ167" i="1"/>
  <c r="IC169" i="1"/>
  <c r="KS160" i="1"/>
  <c r="KS167" i="1"/>
  <c r="GT160" i="1"/>
  <c r="GT167" i="1"/>
  <c r="JF160" i="1"/>
  <c r="JF167" i="1"/>
  <c r="IS169" i="1"/>
  <c r="EK160" i="1"/>
  <c r="ES160" i="1"/>
  <c r="FE160" i="1"/>
  <c r="FU160" i="1"/>
  <c r="GK160" i="1"/>
  <c r="KQ169" i="1"/>
  <c r="LI160" i="1"/>
  <c r="EJ169" i="1"/>
  <c r="HQ160" i="1"/>
  <c r="IW160" i="1"/>
  <c r="JQ160" i="1"/>
  <c r="KG160" i="1"/>
  <c r="KW160" i="1"/>
  <c r="EQ160" i="1"/>
  <c r="FS160" i="1"/>
  <c r="GY160" i="1"/>
  <c r="IE160" i="1"/>
  <c r="JK160" i="1"/>
  <c r="HC160" i="1"/>
  <c r="JS160" i="1"/>
  <c r="KI160" i="1"/>
  <c r="ET160" i="1"/>
  <c r="FZ160" i="1"/>
  <c r="HF160" i="1"/>
  <c r="IL160" i="1"/>
  <c r="JV160" i="1"/>
  <c r="EA167" i="1"/>
  <c r="EA160" i="1"/>
  <c r="EF167" i="1"/>
  <c r="EF160" i="1"/>
  <c r="DY167" i="1"/>
  <c r="DY160" i="1"/>
  <c r="EH167" i="1"/>
  <c r="EH160" i="1"/>
  <c r="EE167" i="1"/>
  <c r="EE160" i="1"/>
  <c r="DT167" i="1"/>
  <c r="DT160" i="1"/>
  <c r="DZ160" i="1"/>
  <c r="DS160" i="1"/>
  <c r="DU160" i="1"/>
  <c r="ED160" i="1"/>
  <c r="DW160" i="1"/>
  <c r="EB160" i="1"/>
  <c r="EC160" i="1"/>
  <c r="EG160" i="1"/>
  <c r="B148" i="1"/>
  <c r="B169" i="1"/>
  <c r="B149" i="1"/>
  <c r="C12" i="1"/>
  <c r="D12" i="1"/>
  <c r="E12" i="1"/>
  <c r="F12" i="1"/>
  <c r="G12" i="1"/>
  <c r="H12" i="1"/>
  <c r="I12" i="1"/>
  <c r="J12" i="1"/>
  <c r="K12" i="1"/>
  <c r="L12" i="1"/>
  <c r="M12" i="1"/>
  <c r="N12" i="1"/>
  <c r="B12" i="1"/>
  <c r="BM167" i="1"/>
  <c r="BM160" i="1"/>
  <c r="KN160" i="1"/>
  <c r="FP160" i="1"/>
  <c r="AI167" i="1"/>
  <c r="AI160" i="1"/>
  <c r="AM167" i="1"/>
  <c r="AM160" i="1"/>
  <c r="JH160" i="1"/>
  <c r="CU167" i="1"/>
  <c r="CU160" i="1"/>
  <c r="IG160" i="1"/>
  <c r="IB160" i="1"/>
  <c r="CI167" i="1"/>
  <c r="CI160" i="1"/>
  <c r="B167" i="1"/>
  <c r="B160" i="1"/>
  <c r="JX167" i="1"/>
  <c r="JX160" i="1"/>
  <c r="HL167" i="1"/>
  <c r="HL160" i="1"/>
  <c r="EZ167" i="1"/>
  <c r="EZ160" i="1"/>
  <c r="DV160" i="1"/>
  <c r="IJ167" i="1"/>
  <c r="IJ160" i="1"/>
  <c r="G167" i="1"/>
  <c r="G160" i="1"/>
  <c r="DC167" i="1"/>
  <c r="DC160" i="1"/>
  <c r="KY160" i="1"/>
  <c r="KF167" i="1"/>
  <c r="KF160" i="1"/>
  <c r="IZ167" i="1"/>
  <c r="IZ160" i="1"/>
  <c r="HT167" i="1"/>
  <c r="HT160" i="1"/>
  <c r="GN167" i="1"/>
  <c r="GN160" i="1"/>
  <c r="FH167" i="1"/>
  <c r="FH160" i="1"/>
  <c r="BW167" i="1"/>
  <c r="BW160" i="1"/>
  <c r="K167" i="1"/>
  <c r="K160" i="1"/>
  <c r="IR167" i="1"/>
  <c r="IR160" i="1"/>
  <c r="GF167" i="1"/>
  <c r="GF160" i="1"/>
  <c r="BG167" i="1"/>
  <c r="BG160" i="1"/>
  <c r="BT167" i="1"/>
  <c r="BT160" i="1"/>
  <c r="JP167" i="1"/>
  <c r="JP160" i="1"/>
  <c r="HD167" i="1"/>
  <c r="HD160" i="1"/>
  <c r="FX167" i="1"/>
  <c r="FX160" i="1"/>
  <c r="AQ167" i="1"/>
  <c r="AQ160" i="1"/>
  <c r="CM167" i="1"/>
  <c r="CM160" i="1"/>
  <c r="AA167" i="1"/>
  <c r="AA160" i="1"/>
  <c r="EO167" i="1"/>
  <c r="EO160" i="1"/>
  <c r="KJ167" i="1"/>
  <c r="KJ160" i="1"/>
  <c r="HX167" i="1"/>
  <c r="HX160" i="1"/>
  <c r="FL167" i="1"/>
  <c r="FL160" i="1"/>
  <c r="EU167" i="1"/>
  <c r="EU160" i="1"/>
  <c r="HP167" i="1"/>
  <c r="HP160" i="1"/>
  <c r="KZ167" i="1"/>
  <c r="KZ160" i="1"/>
  <c r="JT167" i="1"/>
  <c r="JT160" i="1"/>
  <c r="IN167" i="1"/>
  <c r="IN160" i="1"/>
  <c r="HH167" i="1"/>
  <c r="HH160" i="1"/>
  <c r="GB167" i="1"/>
  <c r="GB160" i="1"/>
  <c r="EV167" i="1"/>
  <c r="EV160" i="1"/>
  <c r="EJ167" i="1"/>
  <c r="EJ160" i="1"/>
  <c r="IS167" i="1"/>
  <c r="IS160" i="1"/>
  <c r="LD167" i="1"/>
  <c r="LD160" i="1"/>
  <c r="JA167" i="1"/>
  <c r="JA160" i="1"/>
  <c r="JD167" i="1"/>
  <c r="JD160" i="1"/>
  <c r="GR167" i="1"/>
  <c r="GR160" i="1"/>
  <c r="KV167" i="1"/>
  <c r="KV160" i="1"/>
  <c r="HU167" i="1"/>
  <c r="HU160" i="1"/>
  <c r="KB167" i="1"/>
  <c r="KB160" i="1"/>
  <c r="IV167" i="1"/>
  <c r="IV160" i="1"/>
  <c r="GJ167" i="1"/>
  <c r="GJ160" i="1"/>
  <c r="FD167" i="1"/>
  <c r="FD160" i="1"/>
  <c r="JI167" i="1"/>
  <c r="JI160" i="1"/>
  <c r="KQ167" i="1"/>
  <c r="KQ160" i="1"/>
  <c r="IC167" i="1"/>
  <c r="IC160" i="1"/>
  <c r="JL167" i="1"/>
  <c r="JL160" i="1"/>
  <c r="IF167" i="1"/>
  <c r="IF160" i="1"/>
  <c r="GZ167" i="1"/>
  <c r="GZ160" i="1"/>
  <c r="FT167" i="1"/>
  <c r="FT160" i="1"/>
  <c r="KM167" i="1"/>
  <c r="KM160" i="1"/>
  <c r="EI82" i="1"/>
  <c r="EJ82" i="1"/>
  <c r="EK82" i="1"/>
  <c r="EL82" i="1"/>
  <c r="EM82" i="1"/>
  <c r="EN82" i="1"/>
  <c r="EO82" i="1"/>
  <c r="EP82" i="1"/>
  <c r="EQ82" i="1"/>
  <c r="ER82" i="1"/>
  <c r="ES82" i="1"/>
  <c r="ET82" i="1"/>
  <c r="EU82" i="1"/>
  <c r="EV82" i="1"/>
  <c r="EW82" i="1"/>
  <c r="EX82" i="1"/>
  <c r="EY82" i="1"/>
  <c r="EZ82" i="1"/>
  <c r="FA82" i="1"/>
  <c r="FB82" i="1"/>
  <c r="FC82" i="1"/>
  <c r="FD82" i="1"/>
  <c r="FE82" i="1"/>
  <c r="FF82" i="1"/>
  <c r="FG82" i="1"/>
  <c r="FH82" i="1"/>
  <c r="FI82" i="1"/>
  <c r="FJ82" i="1"/>
  <c r="FK82" i="1"/>
  <c r="FL82" i="1"/>
  <c r="FM82" i="1"/>
  <c r="FN82" i="1"/>
  <c r="FO82" i="1"/>
  <c r="FP82" i="1"/>
  <c r="FQ82" i="1"/>
  <c r="FR82" i="1"/>
  <c r="FS82" i="1"/>
  <c r="FT82" i="1"/>
  <c r="FU82" i="1"/>
  <c r="FV82" i="1"/>
  <c r="FW82" i="1"/>
  <c r="FX82" i="1"/>
  <c r="FY82" i="1"/>
  <c r="FZ82" i="1"/>
  <c r="GA82" i="1"/>
  <c r="GB82" i="1"/>
  <c r="GC82" i="1"/>
  <c r="GD82" i="1"/>
  <c r="GE82" i="1"/>
  <c r="GF82" i="1"/>
  <c r="GG82" i="1"/>
  <c r="GH82" i="1"/>
  <c r="GI82" i="1"/>
  <c r="GJ82" i="1"/>
  <c r="GK82" i="1"/>
  <c r="GL82" i="1"/>
  <c r="GM82" i="1"/>
  <c r="GN82" i="1"/>
  <c r="GO82" i="1"/>
  <c r="GP82" i="1"/>
  <c r="GQ82" i="1"/>
  <c r="GR82" i="1"/>
  <c r="GS82" i="1"/>
  <c r="GT82" i="1"/>
  <c r="GU82" i="1"/>
  <c r="GV82" i="1"/>
  <c r="GW82" i="1"/>
  <c r="GX82" i="1"/>
  <c r="GY82" i="1"/>
  <c r="GZ82" i="1"/>
  <c r="HA82" i="1"/>
  <c r="HB82" i="1"/>
  <c r="HC82" i="1"/>
  <c r="HD82" i="1"/>
  <c r="HE82" i="1"/>
  <c r="HF82" i="1"/>
  <c r="HG82" i="1"/>
  <c r="HH82" i="1"/>
  <c r="HI82" i="1"/>
  <c r="HJ82" i="1"/>
  <c r="HK82" i="1"/>
  <c r="HL82" i="1"/>
  <c r="HM82" i="1"/>
  <c r="HN82" i="1"/>
  <c r="HO82" i="1"/>
  <c r="HP82" i="1"/>
  <c r="HQ82" i="1"/>
  <c r="HR82" i="1"/>
  <c r="HS82" i="1"/>
  <c r="HT82" i="1"/>
  <c r="HU82" i="1"/>
  <c r="HV82" i="1"/>
  <c r="HW82" i="1"/>
  <c r="HX82" i="1"/>
  <c r="HY82" i="1"/>
  <c r="HZ82" i="1"/>
  <c r="IA82" i="1"/>
  <c r="IB82" i="1"/>
  <c r="IC82" i="1"/>
  <c r="ID82" i="1"/>
  <c r="IE82" i="1"/>
  <c r="IF82" i="1"/>
  <c r="IG82" i="1"/>
  <c r="IH82" i="1"/>
  <c r="II82" i="1"/>
  <c r="IJ82" i="1"/>
  <c r="IK82" i="1"/>
  <c r="IL82" i="1"/>
  <c r="IM82" i="1"/>
  <c r="IN82" i="1"/>
  <c r="IO82" i="1"/>
  <c r="IP82" i="1"/>
  <c r="IQ82" i="1"/>
  <c r="IR82" i="1"/>
  <c r="IS82" i="1"/>
  <c r="IT82" i="1"/>
  <c r="IU82" i="1"/>
  <c r="IV82" i="1"/>
  <c r="IW82" i="1"/>
  <c r="IX82" i="1"/>
  <c r="IY82" i="1"/>
  <c r="IZ82" i="1"/>
  <c r="JA82" i="1"/>
  <c r="JB82" i="1"/>
  <c r="JC82" i="1"/>
  <c r="JD82" i="1"/>
  <c r="JE82" i="1"/>
  <c r="JF82" i="1"/>
  <c r="JG82" i="1"/>
  <c r="JH82" i="1"/>
  <c r="JI82" i="1"/>
  <c r="JJ82" i="1"/>
  <c r="JK82" i="1"/>
  <c r="JL82" i="1"/>
  <c r="JN82" i="1"/>
  <c r="JO82" i="1"/>
  <c r="JP82" i="1"/>
  <c r="JQ82" i="1"/>
  <c r="JR82" i="1"/>
  <c r="JS82" i="1"/>
  <c r="JT82" i="1"/>
  <c r="JU82" i="1"/>
  <c r="JV82" i="1"/>
  <c r="JW82" i="1"/>
  <c r="JX82" i="1"/>
  <c r="JY82" i="1"/>
  <c r="JZ82" i="1"/>
  <c r="KA82" i="1"/>
  <c r="KB82" i="1"/>
  <c r="KC82" i="1"/>
  <c r="KD82" i="1"/>
  <c r="KE82" i="1"/>
  <c r="KF82" i="1"/>
  <c r="KG82" i="1"/>
  <c r="KH82" i="1"/>
  <c r="KI82" i="1"/>
  <c r="KJ82" i="1"/>
  <c r="KK82" i="1"/>
  <c r="KL82" i="1"/>
  <c r="KM82" i="1"/>
  <c r="KN82" i="1"/>
  <c r="KO82" i="1"/>
  <c r="KP82" i="1"/>
  <c r="KQ82" i="1"/>
  <c r="KR82" i="1"/>
  <c r="KS82" i="1"/>
  <c r="KT82" i="1"/>
  <c r="KU82" i="1"/>
  <c r="KV82" i="1"/>
  <c r="KW82" i="1"/>
  <c r="KX82" i="1"/>
  <c r="KY82" i="1"/>
  <c r="KZ82" i="1"/>
  <c r="LA82" i="1"/>
  <c r="LB82" i="1"/>
  <c r="LC82" i="1"/>
  <c r="LD82" i="1"/>
  <c r="LE82" i="1"/>
  <c r="LF82" i="1"/>
  <c r="LG82" i="1"/>
  <c r="LH82" i="1"/>
  <c r="LI82" i="1"/>
</calcChain>
</file>

<file path=xl/sharedStrings.xml><?xml version="1.0" encoding="utf-8"?>
<sst xmlns="http://schemas.openxmlformats.org/spreadsheetml/2006/main" count="2536" uniqueCount="1295">
  <si>
    <t>Gazette date</t>
  </si>
  <si>
    <t>Gazette page</t>
  </si>
  <si>
    <t>Notes in circulation as of statement date</t>
  </si>
  <si>
    <t>Amounts in West Indies dollars</t>
  </si>
  <si>
    <t>Coin in Note Guarantee Fund</t>
  </si>
  <si>
    <t>Securities: price paid</t>
  </si>
  <si>
    <t>Securities: latest market value</t>
  </si>
  <si>
    <t>Left side</t>
  </si>
  <si>
    <t>Total amount of notes received from Crown Agents</t>
  </si>
  <si>
    <t>Right side</t>
  </si>
  <si>
    <t>Total amount of notes in circulation</t>
  </si>
  <si>
    <t>Total amount of notes on hand and fit for circulation</t>
  </si>
  <si>
    <t>Memo: Average amount of notes in circulation</t>
  </si>
  <si>
    <t>(a) Note Account</t>
  </si>
  <si>
    <t>Coin portion</t>
  </si>
  <si>
    <t>(b) Note Guarantee Fund Account</t>
  </si>
  <si>
    <t>Face value</t>
  </si>
  <si>
    <t>Prices paid</t>
  </si>
  <si>
    <t>Latest known market prices</t>
  </si>
  <si>
    <t>Amount of notes in circulation on statement date</t>
  </si>
  <si>
    <t>Amount of coin portion on statement date</t>
  </si>
  <si>
    <t>Securities in Note Guarantee Fund: nominal value</t>
  </si>
  <si>
    <t>Securities in Note Guarantee Fund: price paid</t>
  </si>
  <si>
    <t>Securities in Note Guarantee Fund: market price</t>
  </si>
  <si>
    <t>Statements from some months may be missing</t>
  </si>
  <si>
    <t>Depreciation Fund (price paid)</t>
  </si>
  <si>
    <t>Invested portion (price paid)</t>
  </si>
  <si>
    <t>Balance of Depreciation Fund</t>
  </si>
  <si>
    <t>Amount remitted for investment</t>
  </si>
  <si>
    <t>Notes in circulation</t>
  </si>
  <si>
    <t>Amount in excess of requirements</t>
  </si>
  <si>
    <t>(d)Securities</t>
  </si>
  <si>
    <t>Coin portion taken for investment</t>
  </si>
  <si>
    <t>Market value of securities in excess of coin portion</t>
  </si>
  <si>
    <t>Cash in hands of Accountant General</t>
  </si>
  <si>
    <t>Securities plus Joint Colonial Fund: face value</t>
  </si>
  <si>
    <t>Securities plus Joint Colonial Fund: book value</t>
  </si>
  <si>
    <t>Securities plus Joint Colonial Fund: market value</t>
  </si>
  <si>
    <t>Date of statement (date format)</t>
  </si>
  <si>
    <t>1906M06</t>
  </si>
  <si>
    <t>1906M07</t>
  </si>
  <si>
    <t>1906M08</t>
  </si>
  <si>
    <t>1906M09</t>
  </si>
  <si>
    <t>1906M10</t>
  </si>
  <si>
    <t>1906M11</t>
  </si>
  <si>
    <t>1906M12</t>
  </si>
  <si>
    <t>1907M01</t>
  </si>
  <si>
    <t>1907M02</t>
  </si>
  <si>
    <t>1907M03</t>
  </si>
  <si>
    <t>1907M04</t>
  </si>
  <si>
    <t>1907M05</t>
  </si>
  <si>
    <t>1907M06</t>
  </si>
  <si>
    <t>1907M07</t>
  </si>
  <si>
    <t>1907M08</t>
  </si>
  <si>
    <t>1907M09</t>
  </si>
  <si>
    <t>1907M10</t>
  </si>
  <si>
    <t>1907M11</t>
  </si>
  <si>
    <t>1907M12</t>
  </si>
  <si>
    <t>1908M01</t>
  </si>
  <si>
    <t>1908M02</t>
  </si>
  <si>
    <t>1908M03</t>
  </si>
  <si>
    <t>1908M04</t>
  </si>
  <si>
    <t>1908M05</t>
  </si>
  <si>
    <t>1908M06</t>
  </si>
  <si>
    <t>1908M07</t>
  </si>
  <si>
    <t>1908M08</t>
  </si>
  <si>
    <t>1908M09</t>
  </si>
  <si>
    <t>1908M10</t>
  </si>
  <si>
    <t>1908M11</t>
  </si>
  <si>
    <t>1908M12</t>
  </si>
  <si>
    <t>1909M01</t>
  </si>
  <si>
    <t>1909M02</t>
  </si>
  <si>
    <t>1909M03</t>
  </si>
  <si>
    <t>1909M04</t>
  </si>
  <si>
    <t>1909M05</t>
  </si>
  <si>
    <t>1909M06</t>
  </si>
  <si>
    <t>1909M07</t>
  </si>
  <si>
    <t>1909M08</t>
  </si>
  <si>
    <t>1909M09</t>
  </si>
  <si>
    <t>1909M10</t>
  </si>
  <si>
    <t>1909M11</t>
  </si>
  <si>
    <t>1909M12</t>
  </si>
  <si>
    <t>1910M01</t>
  </si>
  <si>
    <t>1910M02</t>
  </si>
  <si>
    <t>1910M03</t>
  </si>
  <si>
    <t>1910M04</t>
  </si>
  <si>
    <t>1910M05</t>
  </si>
  <si>
    <t>1910M06</t>
  </si>
  <si>
    <t>1910M07</t>
  </si>
  <si>
    <t>1910M08</t>
  </si>
  <si>
    <t>1910M09</t>
  </si>
  <si>
    <t>1910M10</t>
  </si>
  <si>
    <t>1910M11</t>
  </si>
  <si>
    <t>1910M12</t>
  </si>
  <si>
    <t>1911M01</t>
  </si>
  <si>
    <t>1911M02</t>
  </si>
  <si>
    <t>1911M03</t>
  </si>
  <si>
    <t>1911M04</t>
  </si>
  <si>
    <t>1911M05</t>
  </si>
  <si>
    <t>1911M06</t>
  </si>
  <si>
    <t>1911M07</t>
  </si>
  <si>
    <t>1911M08</t>
  </si>
  <si>
    <t>1911M09</t>
  </si>
  <si>
    <t>1911M10</t>
  </si>
  <si>
    <t>1911M11</t>
  </si>
  <si>
    <t>1911M12</t>
  </si>
  <si>
    <t>1912M01</t>
  </si>
  <si>
    <t>1912M02</t>
  </si>
  <si>
    <t>1912M03</t>
  </si>
  <si>
    <t>1912M04</t>
  </si>
  <si>
    <t>1912M05</t>
  </si>
  <si>
    <t>1912M06</t>
  </si>
  <si>
    <t>1912M07</t>
  </si>
  <si>
    <t>1912M08</t>
  </si>
  <si>
    <t>1912M09</t>
  </si>
  <si>
    <t>1912M10</t>
  </si>
  <si>
    <t>1912M11</t>
  </si>
  <si>
    <t>1912M12</t>
  </si>
  <si>
    <t>1913M01</t>
  </si>
  <si>
    <t>1913M02</t>
  </si>
  <si>
    <t>1913M03</t>
  </si>
  <si>
    <t>1913M04</t>
  </si>
  <si>
    <t>1913M05</t>
  </si>
  <si>
    <t>1913M06</t>
  </si>
  <si>
    <t>1913M07</t>
  </si>
  <si>
    <t>1913M08</t>
  </si>
  <si>
    <t>1913M09</t>
  </si>
  <si>
    <t>1913M10</t>
  </si>
  <si>
    <t>1913M11</t>
  </si>
  <si>
    <t>1913M12</t>
  </si>
  <si>
    <t>1914M01</t>
  </si>
  <si>
    <t>1914M02</t>
  </si>
  <si>
    <t>1914M03</t>
  </si>
  <si>
    <t>1914M04</t>
  </si>
  <si>
    <t>1914M05</t>
  </si>
  <si>
    <t>1914M06</t>
  </si>
  <si>
    <t>1914M07</t>
  </si>
  <si>
    <t>1914M08</t>
  </si>
  <si>
    <t>1914M09</t>
  </si>
  <si>
    <t>1914M10</t>
  </si>
  <si>
    <t>1914M11</t>
  </si>
  <si>
    <t>1914M12</t>
  </si>
  <si>
    <t>1915M01</t>
  </si>
  <si>
    <t>1915M02</t>
  </si>
  <si>
    <t>1915M03</t>
  </si>
  <si>
    <t>1915M04</t>
  </si>
  <si>
    <t>1915M05</t>
  </si>
  <si>
    <t>1915M06</t>
  </si>
  <si>
    <t>1915M07</t>
  </si>
  <si>
    <t>1915M08</t>
  </si>
  <si>
    <t>1915M09</t>
  </si>
  <si>
    <t>1915M10</t>
  </si>
  <si>
    <t>1915M11</t>
  </si>
  <si>
    <t>1915M12</t>
  </si>
  <si>
    <t>1916M01</t>
  </si>
  <si>
    <t>1916M02</t>
  </si>
  <si>
    <t>1916M03</t>
  </si>
  <si>
    <t>1916M04</t>
  </si>
  <si>
    <t>1916M05</t>
  </si>
  <si>
    <t>1916M06</t>
  </si>
  <si>
    <t>1916M07</t>
  </si>
  <si>
    <t>1916M08</t>
  </si>
  <si>
    <t>1916M09</t>
  </si>
  <si>
    <t>1916M10</t>
  </si>
  <si>
    <t>1916M11</t>
  </si>
  <si>
    <t>1916M12</t>
  </si>
  <si>
    <t>1917M01</t>
  </si>
  <si>
    <t>1917M02</t>
  </si>
  <si>
    <t>1917M03</t>
  </si>
  <si>
    <t>1917M04</t>
  </si>
  <si>
    <t>1917M05</t>
  </si>
  <si>
    <t>1917M06</t>
  </si>
  <si>
    <t>1917M07</t>
  </si>
  <si>
    <t>1917M08</t>
  </si>
  <si>
    <t>1917M09</t>
  </si>
  <si>
    <t>1917M10</t>
  </si>
  <si>
    <t>1917M11</t>
  </si>
  <si>
    <t>1917M12</t>
  </si>
  <si>
    <t>1918M01</t>
  </si>
  <si>
    <t>1918M02</t>
  </si>
  <si>
    <t>1918M03</t>
  </si>
  <si>
    <t>1918M04</t>
  </si>
  <si>
    <t>1918M05</t>
  </si>
  <si>
    <t>1918M06</t>
  </si>
  <si>
    <t>1918M07</t>
  </si>
  <si>
    <t>1918M08</t>
  </si>
  <si>
    <t>1918M09</t>
  </si>
  <si>
    <t>1918M10</t>
  </si>
  <si>
    <t>1918M11</t>
  </si>
  <si>
    <t>1918M12</t>
  </si>
  <si>
    <t>1919M01</t>
  </si>
  <si>
    <t>1919M02</t>
  </si>
  <si>
    <t>1919M03</t>
  </si>
  <si>
    <t>1919M04</t>
  </si>
  <si>
    <t>1919M05</t>
  </si>
  <si>
    <t>1919M06</t>
  </si>
  <si>
    <t>1919M07</t>
  </si>
  <si>
    <t>1919M08</t>
  </si>
  <si>
    <t>1919M09</t>
  </si>
  <si>
    <t>1919M10</t>
  </si>
  <si>
    <t>1919M11</t>
  </si>
  <si>
    <t>1919M12</t>
  </si>
  <si>
    <t>1920M01</t>
  </si>
  <si>
    <t>1920M02</t>
  </si>
  <si>
    <t>1920M03</t>
  </si>
  <si>
    <t>1920M04</t>
  </si>
  <si>
    <t>1920M05</t>
  </si>
  <si>
    <t>1920M06</t>
  </si>
  <si>
    <t>1920M07</t>
  </si>
  <si>
    <t>1920M08</t>
  </si>
  <si>
    <t>1920M09</t>
  </si>
  <si>
    <t>1920M10</t>
  </si>
  <si>
    <t>1920M11</t>
  </si>
  <si>
    <t>1920M12</t>
  </si>
  <si>
    <t>1921M01</t>
  </si>
  <si>
    <t>1921M02</t>
  </si>
  <si>
    <t>1921M03</t>
  </si>
  <si>
    <t>1921M04</t>
  </si>
  <si>
    <t>1921M05</t>
  </si>
  <si>
    <t>1921M06</t>
  </si>
  <si>
    <t>1921M07</t>
  </si>
  <si>
    <t>1921M08</t>
  </si>
  <si>
    <t>1921M09</t>
  </si>
  <si>
    <t>1921M10</t>
  </si>
  <si>
    <t>1921M11</t>
  </si>
  <si>
    <t>1921M12</t>
  </si>
  <si>
    <t>1922M01</t>
  </si>
  <si>
    <t>1922M02</t>
  </si>
  <si>
    <t>1922M03</t>
  </si>
  <si>
    <t>1922M04</t>
  </si>
  <si>
    <t>1922M05</t>
  </si>
  <si>
    <t>1922M06</t>
  </si>
  <si>
    <t>1922M07</t>
  </si>
  <si>
    <t>1922M08</t>
  </si>
  <si>
    <t>1922M09</t>
  </si>
  <si>
    <t>1922M10</t>
  </si>
  <si>
    <t>1922M11</t>
  </si>
  <si>
    <t>1922M12</t>
  </si>
  <si>
    <t>1923M01</t>
  </si>
  <si>
    <t>1923M02</t>
  </si>
  <si>
    <t>1923M03</t>
  </si>
  <si>
    <t>1923M04</t>
  </si>
  <si>
    <t>1923M05</t>
  </si>
  <si>
    <t>1923M06</t>
  </si>
  <si>
    <t>1923M07</t>
  </si>
  <si>
    <t>1923M08</t>
  </si>
  <si>
    <t>1923M09</t>
  </si>
  <si>
    <t>1923M10</t>
  </si>
  <si>
    <t>1923M11</t>
  </si>
  <si>
    <t>1923M12</t>
  </si>
  <si>
    <t>1924M01</t>
  </si>
  <si>
    <t>1924M02</t>
  </si>
  <si>
    <t>1924M03</t>
  </si>
  <si>
    <t>1924M04</t>
  </si>
  <si>
    <t>1924M05</t>
  </si>
  <si>
    <t>1924M06</t>
  </si>
  <si>
    <t>1924M07</t>
  </si>
  <si>
    <t>1924M08</t>
  </si>
  <si>
    <t>1924M09</t>
  </si>
  <si>
    <t>1924M10</t>
  </si>
  <si>
    <t>1924M11</t>
  </si>
  <si>
    <t>1924M12</t>
  </si>
  <si>
    <t>1925M01</t>
  </si>
  <si>
    <t>1925M02</t>
  </si>
  <si>
    <t>1925M03</t>
  </si>
  <si>
    <t>1925M04</t>
  </si>
  <si>
    <t>1925M05</t>
  </si>
  <si>
    <t>1925M06</t>
  </si>
  <si>
    <t>1925M07</t>
  </si>
  <si>
    <t>1925M08</t>
  </si>
  <si>
    <t>1925M09</t>
  </si>
  <si>
    <t>1925M10</t>
  </si>
  <si>
    <t>1925M11</t>
  </si>
  <si>
    <t>1925M12</t>
  </si>
  <si>
    <t>1926M01</t>
  </si>
  <si>
    <t>1926M02</t>
  </si>
  <si>
    <t>1926M03</t>
  </si>
  <si>
    <t>1926M04</t>
  </si>
  <si>
    <t>1926M05</t>
  </si>
  <si>
    <t>1926M06</t>
  </si>
  <si>
    <t>1926M07</t>
  </si>
  <si>
    <t>1926M08</t>
  </si>
  <si>
    <t>1926M09</t>
  </si>
  <si>
    <t>1926M10</t>
  </si>
  <si>
    <t>1926M11</t>
  </si>
  <si>
    <t>1926M12</t>
  </si>
  <si>
    <t>1927M01</t>
  </si>
  <si>
    <t>1927M02</t>
  </si>
  <si>
    <t>1927M03</t>
  </si>
  <si>
    <t>1927M04</t>
  </si>
  <si>
    <t>1927M05</t>
  </si>
  <si>
    <t>1927M06</t>
  </si>
  <si>
    <t>1927M07</t>
  </si>
  <si>
    <t>1927M08</t>
  </si>
  <si>
    <t>1927M09</t>
  </si>
  <si>
    <t>1927M10</t>
  </si>
  <si>
    <t>1927M11</t>
  </si>
  <si>
    <t>1927M12</t>
  </si>
  <si>
    <t>1928M01</t>
  </si>
  <si>
    <t>1928M02</t>
  </si>
  <si>
    <t>1928M03</t>
  </si>
  <si>
    <t>1928M04</t>
  </si>
  <si>
    <t>1928M05</t>
  </si>
  <si>
    <t>1928M06</t>
  </si>
  <si>
    <t>1928M07</t>
  </si>
  <si>
    <t>1928M08</t>
  </si>
  <si>
    <t>1928M09</t>
  </si>
  <si>
    <t>1928M10</t>
  </si>
  <si>
    <t>1928M11</t>
  </si>
  <si>
    <t>1928M12</t>
  </si>
  <si>
    <t>1929M01</t>
  </si>
  <si>
    <t>1929M02</t>
  </si>
  <si>
    <t>1929M03</t>
  </si>
  <si>
    <t>1929M04</t>
  </si>
  <si>
    <t>1929M05</t>
  </si>
  <si>
    <t>1929M06</t>
  </si>
  <si>
    <t>1929M07</t>
  </si>
  <si>
    <t>1929M08</t>
  </si>
  <si>
    <t>1929M09</t>
  </si>
  <si>
    <t>1929M10</t>
  </si>
  <si>
    <t>1929M11</t>
  </si>
  <si>
    <t>1929M12</t>
  </si>
  <si>
    <t>1930M01</t>
  </si>
  <si>
    <t>1930M02</t>
  </si>
  <si>
    <t>1930M03</t>
  </si>
  <si>
    <t>1930M04</t>
  </si>
  <si>
    <t>1930M05</t>
  </si>
  <si>
    <t>1930M06</t>
  </si>
  <si>
    <t>1930M07</t>
  </si>
  <si>
    <t>1930M08</t>
  </si>
  <si>
    <t>1930M09</t>
  </si>
  <si>
    <t>1930M10</t>
  </si>
  <si>
    <t>1930M11</t>
  </si>
  <si>
    <t>1930M12</t>
  </si>
  <si>
    <t>1931M01</t>
  </si>
  <si>
    <t>1931M02</t>
  </si>
  <si>
    <t>1931M03</t>
  </si>
  <si>
    <t>1931M04</t>
  </si>
  <si>
    <t>1931M05</t>
  </si>
  <si>
    <t>1931M06</t>
  </si>
  <si>
    <t>1931M07</t>
  </si>
  <si>
    <t>1931M08</t>
  </si>
  <si>
    <t>1931M09</t>
  </si>
  <si>
    <t>1931M10</t>
  </si>
  <si>
    <t>1931M11</t>
  </si>
  <si>
    <t>1931M12</t>
  </si>
  <si>
    <t>1932M01</t>
  </si>
  <si>
    <t>1932M02</t>
  </si>
  <si>
    <t>1932M03</t>
  </si>
  <si>
    <t>1932M04</t>
  </si>
  <si>
    <t>1932M05</t>
  </si>
  <si>
    <t>1932M06</t>
  </si>
  <si>
    <t>1932M07</t>
  </si>
  <si>
    <t>1932M08</t>
  </si>
  <si>
    <t>1932M09</t>
  </si>
  <si>
    <t>1932M10</t>
  </si>
  <si>
    <t>1932M11</t>
  </si>
  <si>
    <t>1932M12</t>
  </si>
  <si>
    <t>1933M01</t>
  </si>
  <si>
    <t>1933M02</t>
  </si>
  <si>
    <t>1933M03</t>
  </si>
  <si>
    <t>1933M04</t>
  </si>
  <si>
    <t>1933M05</t>
  </si>
  <si>
    <t>1933M06</t>
  </si>
  <si>
    <t>1933M07</t>
  </si>
  <si>
    <t>1933M08</t>
  </si>
  <si>
    <t>1933M09</t>
  </si>
  <si>
    <t>1933M10</t>
  </si>
  <si>
    <t>1933M11</t>
  </si>
  <si>
    <t>1933M12</t>
  </si>
  <si>
    <t>1934M01</t>
  </si>
  <si>
    <t>1934M02</t>
  </si>
  <si>
    <t>1934M03</t>
  </si>
  <si>
    <t>1934M04</t>
  </si>
  <si>
    <t>1934M05</t>
  </si>
  <si>
    <t>1934M06</t>
  </si>
  <si>
    <t>1934M07</t>
  </si>
  <si>
    <t>1934M08</t>
  </si>
  <si>
    <t>1934M09</t>
  </si>
  <si>
    <t>1934M10</t>
  </si>
  <si>
    <t>1934M11</t>
  </si>
  <si>
    <t>1934M12</t>
  </si>
  <si>
    <t>1935M01</t>
  </si>
  <si>
    <t>1935M02</t>
  </si>
  <si>
    <t>1935M03</t>
  </si>
  <si>
    <t>1935M04</t>
  </si>
  <si>
    <t>1935M05</t>
  </si>
  <si>
    <t>1935M06</t>
  </si>
  <si>
    <t>1935M07</t>
  </si>
  <si>
    <t>1935M08</t>
  </si>
  <si>
    <t>1935M09</t>
  </si>
  <si>
    <t>1935M10</t>
  </si>
  <si>
    <t>1935M11</t>
  </si>
  <si>
    <t>1935M12</t>
  </si>
  <si>
    <t>1936M01</t>
  </si>
  <si>
    <t>1936M02</t>
  </si>
  <si>
    <t>1936M03</t>
  </si>
  <si>
    <t>1936M04</t>
  </si>
  <si>
    <t>1936M05</t>
  </si>
  <si>
    <t>1936M06</t>
  </si>
  <si>
    <t>1936M07</t>
  </si>
  <si>
    <t>1936M08</t>
  </si>
  <si>
    <t>1936M09</t>
  </si>
  <si>
    <t>1936M10</t>
  </si>
  <si>
    <t>1936M11</t>
  </si>
  <si>
    <t>1936M12</t>
  </si>
  <si>
    <t>1937M01</t>
  </si>
  <si>
    <t>1937M02</t>
  </si>
  <si>
    <t>1937M03</t>
  </si>
  <si>
    <t>1937M04</t>
  </si>
  <si>
    <t>1937M05</t>
  </si>
  <si>
    <t>1937M06</t>
  </si>
  <si>
    <t>1937M07</t>
  </si>
  <si>
    <t>1937M08</t>
  </si>
  <si>
    <t>1937M09</t>
  </si>
  <si>
    <t>1937M10</t>
  </si>
  <si>
    <t>1937M11</t>
  </si>
  <si>
    <t>1937M12</t>
  </si>
  <si>
    <t>1938M01</t>
  </si>
  <si>
    <t>1938M02</t>
  </si>
  <si>
    <t>1938M03</t>
  </si>
  <si>
    <t>1938M04</t>
  </si>
  <si>
    <t>1938M05</t>
  </si>
  <si>
    <t>1938M06</t>
  </si>
  <si>
    <t>1938M07</t>
  </si>
  <si>
    <t>1938M08</t>
  </si>
  <si>
    <t>1938M09</t>
  </si>
  <si>
    <t>1938M10</t>
  </si>
  <si>
    <t>1938M11</t>
  </si>
  <si>
    <t>1938M12</t>
  </si>
  <si>
    <t>1939M01</t>
  </si>
  <si>
    <t>1939M02</t>
  </si>
  <si>
    <t>1939M03</t>
  </si>
  <si>
    <t>1939M04</t>
  </si>
  <si>
    <t>1939M05</t>
  </si>
  <si>
    <t>1939M06</t>
  </si>
  <si>
    <t>1939M07</t>
  </si>
  <si>
    <t>1939M08</t>
  </si>
  <si>
    <t>1939M09</t>
  </si>
  <si>
    <t>1939M10</t>
  </si>
  <si>
    <t>1939M11</t>
  </si>
  <si>
    <t>1939M12</t>
  </si>
  <si>
    <t>1940M01</t>
  </si>
  <si>
    <t>1940M02</t>
  </si>
  <si>
    <t>1940M03</t>
  </si>
  <si>
    <t>1940M04</t>
  </si>
  <si>
    <t>1940M05</t>
  </si>
  <si>
    <t>1940M06</t>
  </si>
  <si>
    <t>1940M07</t>
  </si>
  <si>
    <t>1940M08</t>
  </si>
  <si>
    <t>1940M09</t>
  </si>
  <si>
    <t>1940M10</t>
  </si>
  <si>
    <t>1940M11</t>
  </si>
  <si>
    <t>1940M12</t>
  </si>
  <si>
    <t>1941M01</t>
  </si>
  <si>
    <t>1941M02</t>
  </si>
  <si>
    <t>1941M03</t>
  </si>
  <si>
    <t>1941M04</t>
  </si>
  <si>
    <t>1941M05</t>
  </si>
  <si>
    <t>1941M06</t>
  </si>
  <si>
    <t>1941M07</t>
  </si>
  <si>
    <t>1941M08</t>
  </si>
  <si>
    <t>1941M09</t>
  </si>
  <si>
    <t>1941M10</t>
  </si>
  <si>
    <t>1941M11</t>
  </si>
  <si>
    <t>1941M12</t>
  </si>
  <si>
    <t>1942M01</t>
  </si>
  <si>
    <t>1942M02</t>
  </si>
  <si>
    <t>1942M03</t>
  </si>
  <si>
    <t>1942M04</t>
  </si>
  <si>
    <t>1942M05</t>
  </si>
  <si>
    <t>1942M06</t>
  </si>
  <si>
    <t>1942M07</t>
  </si>
  <si>
    <t>1942M08</t>
  </si>
  <si>
    <t>1942M09</t>
  </si>
  <si>
    <t>1942M10</t>
  </si>
  <si>
    <t>1942M11</t>
  </si>
  <si>
    <t>1942M12</t>
  </si>
  <si>
    <t>1943M01</t>
  </si>
  <si>
    <t>1943M02</t>
  </si>
  <si>
    <t>1943M03</t>
  </si>
  <si>
    <t>1943M04</t>
  </si>
  <si>
    <t>1943M05</t>
  </si>
  <si>
    <t>1943M06</t>
  </si>
  <si>
    <t>1943M07</t>
  </si>
  <si>
    <t>1943M08</t>
  </si>
  <si>
    <t>1943M09</t>
  </si>
  <si>
    <t>1943M10</t>
  </si>
  <si>
    <t>1943M11</t>
  </si>
  <si>
    <t>1943M12</t>
  </si>
  <si>
    <t>1944M01</t>
  </si>
  <si>
    <t>1944M02</t>
  </si>
  <si>
    <t>1944M03</t>
  </si>
  <si>
    <t>1944M04</t>
  </si>
  <si>
    <t>1944M05</t>
  </si>
  <si>
    <t>1944M06</t>
  </si>
  <si>
    <t>1944M07</t>
  </si>
  <si>
    <t>1944M08</t>
  </si>
  <si>
    <t>1944M09</t>
  </si>
  <si>
    <t>1944M10</t>
  </si>
  <si>
    <t>1944M11</t>
  </si>
  <si>
    <t>1944M12</t>
  </si>
  <si>
    <t>1945M01</t>
  </si>
  <si>
    <t>1945M02</t>
  </si>
  <si>
    <t>1945M03</t>
  </si>
  <si>
    <t>1945M04</t>
  </si>
  <si>
    <t>1945M05</t>
  </si>
  <si>
    <t>1945M06</t>
  </si>
  <si>
    <t>1945M07</t>
  </si>
  <si>
    <t>1945M08</t>
  </si>
  <si>
    <t>1945M09</t>
  </si>
  <si>
    <t>1945M10</t>
  </si>
  <si>
    <t>1945M11</t>
  </si>
  <si>
    <t>1945M12</t>
  </si>
  <si>
    <t>1946M01</t>
  </si>
  <si>
    <t>1946M02</t>
  </si>
  <si>
    <t>1946M03</t>
  </si>
  <si>
    <t>1946M04</t>
  </si>
  <si>
    <t>1946M05</t>
  </si>
  <si>
    <t>1946M06</t>
  </si>
  <si>
    <t>1946M07</t>
  </si>
  <si>
    <t>1946M08</t>
  </si>
  <si>
    <t>1946M09</t>
  </si>
  <si>
    <t>1946M10</t>
  </si>
  <si>
    <t>1946M11</t>
  </si>
  <si>
    <t>1946M12</t>
  </si>
  <si>
    <t>1947M01</t>
  </si>
  <si>
    <t>1947M02</t>
  </si>
  <si>
    <t>1947M03</t>
  </si>
  <si>
    <t>1947M04</t>
  </si>
  <si>
    <t>1947M05</t>
  </si>
  <si>
    <t>1947M06</t>
  </si>
  <si>
    <t>1947M07</t>
  </si>
  <si>
    <t>1947M08</t>
  </si>
  <si>
    <t>1947M09</t>
  </si>
  <si>
    <t>1947M10</t>
  </si>
  <si>
    <t>1947M11</t>
  </si>
  <si>
    <t>1947M12</t>
  </si>
  <si>
    <t>1948M01</t>
  </si>
  <si>
    <t>1948M02</t>
  </si>
  <si>
    <t>1948M03</t>
  </si>
  <si>
    <t>1948M04</t>
  </si>
  <si>
    <t>1948M05</t>
  </si>
  <si>
    <t>1948M06</t>
  </si>
  <si>
    <t>1948M07</t>
  </si>
  <si>
    <t>1948M08</t>
  </si>
  <si>
    <t>1948M09</t>
  </si>
  <si>
    <t>1948M10</t>
  </si>
  <si>
    <t>1948M11</t>
  </si>
  <si>
    <t>1948M12</t>
  </si>
  <si>
    <t>1949M01</t>
  </si>
  <si>
    <t>1949M02</t>
  </si>
  <si>
    <t>1949M03</t>
  </si>
  <si>
    <t>1949M04</t>
  </si>
  <si>
    <t>1949M05</t>
  </si>
  <si>
    <t>1949M06</t>
  </si>
  <si>
    <t>1949M07</t>
  </si>
  <si>
    <t>1949M08</t>
  </si>
  <si>
    <t>1949M09</t>
  </si>
  <si>
    <t>1949M10</t>
  </si>
  <si>
    <t>1949M11</t>
  </si>
  <si>
    <t>1949M12</t>
  </si>
  <si>
    <t>1950M01</t>
  </si>
  <si>
    <t>1950M02</t>
  </si>
  <si>
    <t>1950M03</t>
  </si>
  <si>
    <t>1950M04</t>
  </si>
  <si>
    <t>1950M05</t>
  </si>
  <si>
    <t>1950M06</t>
  </si>
  <si>
    <t>1950M07</t>
  </si>
  <si>
    <t>1950M08</t>
  </si>
  <si>
    <t>1950M09</t>
  </si>
  <si>
    <t>1950M10</t>
  </si>
  <si>
    <t>1950M11</t>
  </si>
  <si>
    <t>1950M12</t>
  </si>
  <si>
    <t>1951M01</t>
  </si>
  <si>
    <t>1951M02</t>
  </si>
  <si>
    <t>1951M03</t>
  </si>
  <si>
    <t>1951M04</t>
  </si>
  <si>
    <t>1951M05</t>
  </si>
  <si>
    <t>1951M06</t>
  </si>
  <si>
    <t>1951M07</t>
  </si>
  <si>
    <t>Date of statement (month-only format)</t>
  </si>
  <si>
    <t>[Consistency check--automatically calculated--should be zero]</t>
  </si>
  <si>
    <t>Bills of Exchange</t>
  </si>
  <si>
    <t>10/10/912</t>
  </si>
  <si>
    <t>7/101915</t>
  </si>
  <si>
    <t>12/271929</t>
  </si>
  <si>
    <t>(a) Notes</t>
  </si>
  <si>
    <t>Currency Notes in Circulation</t>
  </si>
  <si>
    <t>(b) Coin</t>
  </si>
  <si>
    <t>Amount of Coin in respect of Note Guarantee Fund</t>
  </si>
  <si>
    <t>c) Investments</t>
  </si>
  <si>
    <t>Face Value</t>
  </si>
  <si>
    <t>Price Paid</t>
  </si>
  <si>
    <t>Present Market Prices</t>
  </si>
  <si>
    <t>Depreciation Fund Investments</t>
  </si>
  <si>
    <t>Guarantee Fund Investments</t>
  </si>
  <si>
    <t>3/31/1920; 4/26/1920 (War Bonds)</t>
  </si>
  <si>
    <t>9/31/1922</t>
  </si>
  <si>
    <t>10/30//1922</t>
  </si>
  <si>
    <t>Invested portion (market value)</t>
  </si>
  <si>
    <t>June 24 2014: A lot of data unavailable because of strikes in the 1960's</t>
  </si>
  <si>
    <t>Depreciation Fund (market value)</t>
  </si>
  <si>
    <t>Accounts of the Commisioners of Currency</t>
  </si>
  <si>
    <t>Currency Note Income Account</t>
  </si>
  <si>
    <t>Surplus and Deficit Account</t>
  </si>
  <si>
    <t>The Note Security Fund</t>
  </si>
  <si>
    <t>Notes in Circulation</t>
  </si>
  <si>
    <t>Coin</t>
  </si>
  <si>
    <t>Investments</t>
  </si>
  <si>
    <t>Treasurer (pending investment)</t>
  </si>
  <si>
    <t>Deficiency</t>
  </si>
  <si>
    <t>Statements Showing the Receipts and Issue of Notes</t>
  </si>
  <si>
    <t>Face Value of Notes on Hand</t>
  </si>
  <si>
    <t>Amount Received in Exchange for other notes</t>
  </si>
  <si>
    <t>Amount Issued</t>
  </si>
  <si>
    <t>Amount Destroyed</t>
  </si>
  <si>
    <t>Amount on Hand</t>
  </si>
  <si>
    <t>Remittance to transit to Crown Agents for Investment</t>
  </si>
  <si>
    <t>Cash in hands of Crown Agents</t>
  </si>
  <si>
    <t>Cash in Hands of Treasurer</t>
  </si>
  <si>
    <t>June 38, 2014: 1941M11 based on the market value of securities (in this section, market values are recorded about 5 months earlier)</t>
  </si>
  <si>
    <t>Bank of England Notes</t>
  </si>
  <si>
    <t>In fact, 1941M11 and up do not inclue the date of statement, so months are approximated</t>
  </si>
  <si>
    <t>Currency Fund</t>
  </si>
  <si>
    <t>Sheet</t>
  </si>
  <si>
    <t>Intro</t>
  </si>
  <si>
    <t>Authorship</t>
  </si>
  <si>
    <t>Sources</t>
  </si>
  <si>
    <t>Remarks on the data and calculations</t>
  </si>
  <si>
    <t>See the working paper</t>
  </si>
  <si>
    <t>Description</t>
  </si>
  <si>
    <t>This sheet</t>
  </si>
  <si>
    <r>
      <t xml:space="preserve">Some data are currently missing because we have not seen a complete run of the </t>
    </r>
    <r>
      <rPr>
        <i/>
        <sz val="10"/>
        <color theme="1"/>
        <rFont val="Arial"/>
        <family val="2"/>
      </rPr>
      <t>Trinidad Royal Gazette</t>
    </r>
  </si>
  <si>
    <t>Securities: book value</t>
  </si>
  <si>
    <t>[Liabilities]</t>
  </si>
  <si>
    <t>[Assets]</t>
  </si>
  <si>
    <t>First format of statement (1906-1916)</t>
  </si>
  <si>
    <t>[Net worth--automatically calculated--zero in early years by construction]</t>
  </si>
  <si>
    <t>Total amount of notes cancelled and destroyed</t>
  </si>
  <si>
    <t>Total amount of notes awaiting destruction</t>
  </si>
  <si>
    <t>Assets</t>
  </si>
  <si>
    <t>Foreign assets</t>
  </si>
  <si>
    <t xml:space="preserve">  --Gold</t>
  </si>
  <si>
    <t xml:space="preserve">  --Silver</t>
  </si>
  <si>
    <t xml:space="preserve">  --Securities</t>
  </si>
  <si>
    <t xml:space="preserve">  --Deposits</t>
  </si>
  <si>
    <t xml:space="preserve">  --Other or unspecified</t>
  </si>
  <si>
    <t>Domestic assets</t>
  </si>
  <si>
    <t xml:space="preserve">  --Claims on central government(s) (including government-issued coins)</t>
  </si>
  <si>
    <t xml:space="preserve">  --Claims on banks</t>
  </si>
  <si>
    <t>Liabilities and net worth</t>
  </si>
  <si>
    <t>Foreign liabilities</t>
  </si>
  <si>
    <t>Domestic liabilities</t>
  </si>
  <si>
    <t xml:space="preserve">  --Monetary base: notes in circulation</t>
  </si>
  <si>
    <t xml:space="preserve">  --Monetary base: coins in circulation</t>
  </si>
  <si>
    <t xml:space="preserve">  --Monetary base: deposits or other</t>
  </si>
  <si>
    <t>Net worth</t>
  </si>
  <si>
    <t xml:space="preserve">  --Paid-in capital</t>
  </si>
  <si>
    <t>Memo items</t>
  </si>
  <si>
    <t>Off balance sheet assets:</t>
  </si>
  <si>
    <t>Off balance sheet liabilties:</t>
  </si>
  <si>
    <t>Other asset memo items:</t>
  </si>
  <si>
    <t>Other liability memo items:</t>
  </si>
  <si>
    <t>Income</t>
  </si>
  <si>
    <t>Investment income</t>
  </si>
  <si>
    <t>Fees</t>
  </si>
  <si>
    <t>Other or unspecified</t>
  </si>
  <si>
    <t>Expenditures</t>
  </si>
  <si>
    <t>Currency expenses</t>
  </si>
  <si>
    <t>Staff costs</t>
  </si>
  <si>
    <t>Office expenses</t>
  </si>
  <si>
    <t>Taxes</t>
  </si>
  <si>
    <t>Distributions</t>
  </si>
  <si>
    <t>Retained earnings</t>
  </si>
  <si>
    <t>Income memo items:</t>
  </si>
  <si>
    <t>Expenditure memo items:</t>
  </si>
  <si>
    <t>END OF STANDARDIZED DATA</t>
  </si>
  <si>
    <t>STANDARDIZED BALANCE SHEET</t>
  </si>
  <si>
    <t>STANDARDIZED INCOME AND EXPENDITURE STATEMENT</t>
  </si>
  <si>
    <t>Trinidad Board of Commissioners of Currency</t>
  </si>
  <si>
    <t>Total market value of all securities</t>
  </si>
  <si>
    <t>Second format of statements (1916-1933)</t>
  </si>
  <si>
    <t>Third format of statement  (1917-1933)</t>
  </si>
  <si>
    <t>[Net worth--automatically calculated]</t>
  </si>
  <si>
    <t>[Memo item]: Date of Latest Known Prices</t>
  </si>
  <si>
    <t>[Memo item]: Date of latest known market prices</t>
  </si>
  <si>
    <t>[Consistency check starting June 1922--automatically calculated--should be zero]</t>
  </si>
  <si>
    <t>(c) Section 10 subsecton 3, Ordinance No. 244</t>
  </si>
  <si>
    <t>Face Value of Notes Received from Crown Agents</t>
  </si>
  <si>
    <t>[Llabilities]</t>
  </si>
  <si>
    <r>
      <t xml:space="preserve">Nicholas Krus, John Träger, and Benjamin Tsoi took photos of the </t>
    </r>
    <r>
      <rPr>
        <i/>
        <sz val="10"/>
        <color theme="1"/>
        <rFont val="Arial"/>
        <family val="2"/>
      </rPr>
      <t>Trinidad Royal Gazette</t>
    </r>
  </si>
  <si>
    <t>[Memo item]: Average amount of coin in Note Guarantee Fund</t>
  </si>
  <si>
    <t>[Memo item]: Average amount in circulation</t>
  </si>
  <si>
    <t>Securities [not specified as to how valued; probably price paid]</t>
  </si>
  <si>
    <t>[Memo item]: Average Amount of Notes in Circulation</t>
  </si>
  <si>
    <t>[Memo item]: Average amount of Coin in respect of Note Guarantee Fund</t>
  </si>
  <si>
    <t>[Memo item]: Average amount of coin portion</t>
  </si>
  <si>
    <t>[Memo item]: Average amount of notes in circulation for month</t>
  </si>
  <si>
    <t>[Memo item]: Average amount of coin portion for month</t>
  </si>
  <si>
    <t>[Memo item]: Notes Cancelled to Date</t>
  </si>
  <si>
    <t>Upper or left side [Liabilities]</t>
  </si>
  <si>
    <t>Lower or right side [Assets]</t>
  </si>
  <si>
    <t>[Apparent error in original]</t>
  </si>
  <si>
    <t>page needs to be rephotographed</t>
  </si>
  <si>
    <t>unreadable</t>
  </si>
  <si>
    <t>date not in photo</t>
  </si>
  <si>
    <t>blank in original</t>
  </si>
  <si>
    <t>Sixth format of statement (used only December 1935)</t>
  </si>
  <si>
    <t>6/30./1937</t>
  </si>
  <si>
    <t>Statements apparently switch from monthly to semiannual</t>
  </si>
  <si>
    <t>date not legible</t>
  </si>
  <si>
    <t>Securities are evaluated at market value where data are avaialble, rather than at price paid as the currency board's own accounting did in its early years</t>
  </si>
  <si>
    <t>Figure in red has a blank digit in original</t>
  </si>
  <si>
    <t>Fourth format of statement (1933-1934)</t>
  </si>
  <si>
    <t>Original high-frequency data (originally monthly, later semiannual) plus standardization for Trinidad</t>
  </si>
  <si>
    <t>[Memo item: Joint Colonial Fund, face value = book value = market value]</t>
  </si>
  <si>
    <t>Is this an annual statement that Brendan misfiled?</t>
  </si>
  <si>
    <t>Fifth format of statement (1935-1951)</t>
  </si>
  <si>
    <t>Original shows total amount of notes received from the Crown Agents as $13,990,994, an error</t>
  </si>
  <si>
    <t>Data--high frequency</t>
  </si>
  <si>
    <t>The statement date is usually the 10th of the month from 1906-1934, then the end of the month from 1935-1951</t>
  </si>
  <si>
    <t>Brandon Dixon compiled the high-frequency data in this workbook</t>
  </si>
  <si>
    <t>Raw data--colonial report</t>
  </si>
  <si>
    <t>Andrew Rosenberg compiled the data from the British colonial annual reports</t>
  </si>
  <si>
    <t>Andrew Rosenberg took photos of some British colonial annual reports; others are available online or in the Chadwyck-Healey database</t>
  </si>
  <si>
    <t>Currency and units</t>
  </si>
  <si>
    <t>Date</t>
  </si>
  <si>
    <t>Government notes in circulation</t>
  </si>
  <si>
    <t>Pounds</t>
  </si>
  <si>
    <t>31 Dec</t>
  </si>
  <si>
    <t>185,633</t>
  </si>
  <si>
    <t>208,341</t>
  </si>
  <si>
    <t>302,092</t>
  </si>
  <si>
    <t>179,591</t>
  </si>
  <si>
    <t>149,175</t>
  </si>
  <si>
    <t>147,290</t>
  </si>
  <si>
    <t>105,625</t>
  </si>
  <si>
    <t>122,292</t>
  </si>
  <si>
    <t>122,300</t>
  </si>
  <si>
    <t>Dollars</t>
  </si>
  <si>
    <t>625,400</t>
  </si>
  <si>
    <t>525,440</t>
  </si>
  <si>
    <t>668,000</t>
  </si>
  <si>
    <t>891,026</t>
  </si>
  <si>
    <t>945,720</t>
  </si>
  <si>
    <t>6,064,852</t>
  </si>
  <si>
    <t>2,356,287</t>
  </si>
  <si>
    <t>British Caribbean Notes</t>
  </si>
  <si>
    <t>15,875,000</t>
  </si>
  <si>
    <t>20,300,670</t>
  </si>
  <si>
    <t>Currency Circulation</t>
  </si>
  <si>
    <t>22,199,189</t>
  </si>
  <si>
    <t>19,494,591</t>
  </si>
  <si>
    <t>17,994,647</t>
  </si>
  <si>
    <t>18,399,234</t>
  </si>
  <si>
    <t>22,171,000</t>
  </si>
  <si>
    <t>21,939,852</t>
  </si>
  <si>
    <t>22,656,957</t>
  </si>
  <si>
    <t>Colonial Bank paid up capital</t>
  </si>
  <si>
    <t>800,000</t>
  </si>
  <si>
    <t>900,000</t>
  </si>
  <si>
    <t>Colonial Bank (private bank) notes in circulation</t>
  </si>
  <si>
    <t>208,333</t>
  </si>
  <si>
    <t>312,500</t>
  </si>
  <si>
    <t>250,000</t>
  </si>
  <si>
    <t>Barclays Bank (Colonial, Dominion and Overseas) paid up capital</t>
  </si>
  <si>
    <t>4,975,500</t>
  </si>
  <si>
    <t>Barclays Bank (Colonial, Dominion and Overseas) notes in circulation</t>
  </si>
  <si>
    <t>750,000</t>
  </si>
  <si>
    <t>Royal Bank of Canada (private bank) paid up capital</t>
  </si>
  <si>
    <t>2,916,667</t>
  </si>
  <si>
    <t>3,541,667</t>
  </si>
  <si>
    <t>4,250,000</t>
  </si>
  <si>
    <t>Royal Bank of Canada (private bank) authorized note circulation</t>
  </si>
  <si>
    <t>Dollars ****</t>
  </si>
  <si>
    <t>24,400,000</t>
  </si>
  <si>
    <t>36,000,000</t>
  </si>
  <si>
    <t>30,000,000</t>
  </si>
  <si>
    <t xml:space="preserve">Dollars </t>
  </si>
  <si>
    <t>1,500,000</t>
  </si>
  <si>
    <t>Messrs. Gordon, Grant and Company, Limited (private bank) paid up capital</t>
  </si>
  <si>
    <t>500,000</t>
  </si>
  <si>
    <t>National City Bank of New York (private bank) paid up capital</t>
  </si>
  <si>
    <t>5,208,333</t>
  </si>
  <si>
    <t>Canadian Bank of Commerce (private bank) paid up capital</t>
  </si>
  <si>
    <t>3,125,000</t>
  </si>
  <si>
    <t>4,109,589</t>
  </si>
  <si>
    <t>Canadian Bank of Commerce (private bank) authorized note circulation</t>
  </si>
  <si>
    <t>20,000,000</t>
  </si>
  <si>
    <t>Trinidad Co-operative Bank capital</t>
  </si>
  <si>
    <t>30,000</t>
  </si>
  <si>
    <t>35,202</t>
  </si>
  <si>
    <t>37,998</t>
  </si>
  <si>
    <t>40,073</t>
  </si>
  <si>
    <t>Agricultural Bank capital</t>
  </si>
  <si>
    <t>Agricultural Bank amount outstanding in respect of loans on mortgages</t>
  </si>
  <si>
    <t>223,346</t>
  </si>
  <si>
    <t>228,199</t>
  </si>
  <si>
    <t>227,842</t>
  </si>
  <si>
    <t>226,391</t>
  </si>
  <si>
    <t>Agricutural Bank amount outstanding in respect of temporary advances</t>
  </si>
  <si>
    <t>9,175</t>
  </si>
  <si>
    <t>10,310</t>
  </si>
  <si>
    <t>9,648</t>
  </si>
  <si>
    <t>8,238</t>
  </si>
  <si>
    <t>1,200,000</t>
  </si>
  <si>
    <t>1,052,659</t>
  </si>
  <si>
    <t>1,035,732</t>
  </si>
  <si>
    <t>999,698</t>
  </si>
  <si>
    <t>939,748</t>
  </si>
  <si>
    <t>30,354</t>
  </si>
  <si>
    <t>26,593</t>
  </si>
  <si>
    <t>20,600</t>
  </si>
  <si>
    <t>17,476</t>
  </si>
  <si>
    <t>Assets over Liabilities (of colony)</t>
  </si>
  <si>
    <t xml:space="preserve">Pounds </t>
  </si>
  <si>
    <t xml:space="preserve">31 Mar </t>
  </si>
  <si>
    <t>89,280</t>
  </si>
  <si>
    <t>90,636</t>
  </si>
  <si>
    <t>68,608</t>
  </si>
  <si>
    <t>23,406</t>
  </si>
  <si>
    <t>113,568</t>
  </si>
  <si>
    <t>93,264</t>
  </si>
  <si>
    <t>83,575</t>
  </si>
  <si>
    <t>104,925</t>
  </si>
  <si>
    <t>96,117</t>
  </si>
  <si>
    <t>81,410</t>
  </si>
  <si>
    <t>100,217</t>
  </si>
  <si>
    <t xml:space="preserve">44,026 </t>
  </si>
  <si>
    <t>525,679</t>
  </si>
  <si>
    <t>520,536</t>
  </si>
  <si>
    <t>589,711</t>
  </si>
  <si>
    <t>696,630</t>
  </si>
  <si>
    <t>850,875</t>
  </si>
  <si>
    <t>1,002,443</t>
  </si>
  <si>
    <t>999,617</t>
  </si>
  <si>
    <t>782,037</t>
  </si>
  <si>
    <t>8,213,502</t>
  </si>
  <si>
    <t>9366,945</t>
  </si>
  <si>
    <t>Liabilities (excluding the funded debt)</t>
  </si>
  <si>
    <t>412,111</t>
  </si>
  <si>
    <t>427,272</t>
  </si>
  <si>
    <t>506,136</t>
  </si>
  <si>
    <t>591,705</t>
  </si>
  <si>
    <t>754,758</t>
  </si>
  <si>
    <t>921,033</t>
  </si>
  <si>
    <t>899,400</t>
  </si>
  <si>
    <t>738,011</t>
  </si>
  <si>
    <t>339,334</t>
  </si>
  <si>
    <t>557,989</t>
  </si>
  <si>
    <t>77,873</t>
  </si>
  <si>
    <t>124,334</t>
  </si>
  <si>
    <t>124,822</t>
  </si>
  <si>
    <t>173,263</t>
  </si>
  <si>
    <t>206,740</t>
  </si>
  <si>
    <t>471,886</t>
  </si>
  <si>
    <t>264,904</t>
  </si>
  <si>
    <t>-12,704</t>
  </si>
  <si>
    <t>-4,593</t>
  </si>
  <si>
    <t>9,477</t>
  </si>
  <si>
    <t>91,601</t>
  </si>
  <si>
    <t>248,676 *****</t>
  </si>
  <si>
    <t>437,705</t>
  </si>
  <si>
    <t>664,026</t>
  </si>
  <si>
    <t>920,768</t>
  </si>
  <si>
    <t>977,696</t>
  </si>
  <si>
    <t>553,607</t>
  </si>
  <si>
    <t>549,630</t>
  </si>
  <si>
    <t>805,118</t>
  </si>
  <si>
    <t>880,422</t>
  </si>
  <si>
    <t>938,074</t>
  </si>
  <si>
    <t>727,244</t>
  </si>
  <si>
    <t>756,088</t>
  </si>
  <si>
    <t>813,252</t>
  </si>
  <si>
    <t xml:space="preserve">Cash on deposit with Barclay's Bank </t>
  </si>
  <si>
    <t xml:space="preserve">31 Dec </t>
  </si>
  <si>
    <t>85,044</t>
  </si>
  <si>
    <t>117,036</t>
  </si>
  <si>
    <t>Barclay's Bank for Note Issue (Cash Deposited and Investments)</t>
  </si>
  <si>
    <t>3,399,894</t>
  </si>
  <si>
    <t>3,273,972</t>
  </si>
  <si>
    <t>3,355,212</t>
  </si>
  <si>
    <t>3,294,282</t>
  </si>
  <si>
    <t>3,302,406</t>
  </si>
  <si>
    <t>Cash on deposit with the Crown Agents</t>
  </si>
  <si>
    <t>71,000</t>
  </si>
  <si>
    <t>219,506</t>
  </si>
  <si>
    <t>Total Cash and Remittances (Assets - including two rows above)</t>
  </si>
  <si>
    <t>226,403</t>
  </si>
  <si>
    <t>370,470</t>
  </si>
  <si>
    <t>Liquid Assets (Cash and Advances at call less amount required to meet current liabilities)</t>
  </si>
  <si>
    <t>299,181</t>
  </si>
  <si>
    <t>299,465</t>
  </si>
  <si>
    <t>Liquid Assets (Cash, Advances and Invested Funds)</t>
  </si>
  <si>
    <t>2,169,902</t>
  </si>
  <si>
    <t>2,210,374</t>
  </si>
  <si>
    <t>12,448,436</t>
  </si>
  <si>
    <t>Canadian Bank of Commerce bank securities for note issue (assets and liabilities equal)</t>
  </si>
  <si>
    <t>39,000</t>
  </si>
  <si>
    <t>Royal Bank of Canada bank securities for note issue (assets and liabilities equal)</t>
  </si>
  <si>
    <t>107,000</t>
  </si>
  <si>
    <t>Savings Banks # of depositors</t>
  </si>
  <si>
    <t># of depositors</t>
  </si>
  <si>
    <t>15,722</t>
  </si>
  <si>
    <t>15,944</t>
  </si>
  <si>
    <t>15,212</t>
  </si>
  <si>
    <t>16,678</t>
  </si>
  <si>
    <t>17,678</t>
  </si>
  <si>
    <t>19,652</t>
  </si>
  <si>
    <t>22,029</t>
  </si>
  <si>
    <t>23,695</t>
  </si>
  <si>
    <t>25,780</t>
  </si>
  <si>
    <t>26,803</t>
  </si>
  <si>
    <t>26,527</t>
  </si>
  <si>
    <t>26,419</t>
  </si>
  <si>
    <t>26,712</t>
  </si>
  <si>
    <t>26,376</t>
  </si>
  <si>
    <t>28,154</t>
  </si>
  <si>
    <t>31,296</t>
  </si>
  <si>
    <t>31,534</t>
  </si>
  <si>
    <t>30,552</t>
  </si>
  <si>
    <t>29,415</t>
  </si>
  <si>
    <t>28,309</t>
  </si>
  <si>
    <t>27,672</t>
  </si>
  <si>
    <t>28,353</t>
  </si>
  <si>
    <t>31,677</t>
  </si>
  <si>
    <t>33,625</t>
  </si>
  <si>
    <t>36,100</t>
  </si>
  <si>
    <t>113,639</t>
  </si>
  <si>
    <t>Savings Banks amount deposited</t>
  </si>
  <si>
    <t>308,372</t>
  </si>
  <si>
    <t>300,908</t>
  </si>
  <si>
    <t>286,320</t>
  </si>
  <si>
    <t>336,760</t>
  </si>
  <si>
    <t>333,840</t>
  </si>
  <si>
    <t>360,797</t>
  </si>
  <si>
    <t>369,076</t>
  </si>
  <si>
    <t>395,504</t>
  </si>
  <si>
    <t>426,712</t>
  </si>
  <si>
    <t>419,767 ***</t>
  </si>
  <si>
    <t>379,596</t>
  </si>
  <si>
    <t>382,509</t>
  </si>
  <si>
    <t>368,875</t>
  </si>
  <si>
    <t>343,496</t>
  </si>
  <si>
    <t>353,164</t>
  </si>
  <si>
    <t>475,984</t>
  </si>
  <si>
    <t>304,261</t>
  </si>
  <si>
    <t>433,709</t>
  </si>
  <si>
    <t>382,281</t>
  </si>
  <si>
    <t>364,360</t>
  </si>
  <si>
    <t>358,094</t>
  </si>
  <si>
    <t>366,966</t>
  </si>
  <si>
    <t>418,140</t>
  </si>
  <si>
    <t>469,639</t>
  </si>
  <si>
    <t>467,926</t>
  </si>
  <si>
    <t>Savings Banks amount special funds deposited with the accountant general</t>
  </si>
  <si>
    <t>10,692,757</t>
  </si>
  <si>
    <t>10,124,120</t>
  </si>
  <si>
    <t>10,458,807</t>
  </si>
  <si>
    <t>9,952,694</t>
  </si>
  <si>
    <t>11,005,133</t>
  </si>
  <si>
    <t>11,217,398</t>
  </si>
  <si>
    <t>11,499,954</t>
  </si>
  <si>
    <t>Savings Banks deposits during year</t>
  </si>
  <si>
    <t>239,572</t>
  </si>
  <si>
    <t>222,128</t>
  </si>
  <si>
    <t>205,099</t>
  </si>
  <si>
    <t>233,449</t>
  </si>
  <si>
    <t>253,670</t>
  </si>
  <si>
    <t>223,840</t>
  </si>
  <si>
    <t>246,388</t>
  </si>
  <si>
    <t>231,046</t>
  </si>
  <si>
    <t>270,719</t>
  </si>
  <si>
    <t>177,929</t>
  </si>
  <si>
    <t>191,717</t>
  </si>
  <si>
    <t>178,979</t>
  </si>
  <si>
    <t>Savings Banks withdrawals during year</t>
  </si>
  <si>
    <t>248,666</t>
  </si>
  <si>
    <t>237,671</t>
  </si>
  <si>
    <t>227,419</t>
  </si>
  <si>
    <t>198,181</t>
  </si>
  <si>
    <t xml:space="preserve">254,057 * </t>
  </si>
  <si>
    <t>236,444</t>
  </si>
  <si>
    <t>227,655</t>
  </si>
  <si>
    <t>214,463</t>
  </si>
  <si>
    <t>288,683</t>
  </si>
  <si>
    <t>240,177</t>
  </si>
  <si>
    <t>188,804</t>
  </si>
  <si>
    <t>202,907</t>
  </si>
  <si>
    <t>Rate of Interest Allowed on deposits</t>
  </si>
  <si>
    <t>Annual Percent</t>
  </si>
  <si>
    <t>3</t>
  </si>
  <si>
    <t>Savings Banks amount deposited (different date than above) (liability)</t>
  </si>
  <si>
    <t>31 Mar</t>
  </si>
  <si>
    <t>388,802</t>
  </si>
  <si>
    <t>Balance to the credit of the Profit and Loss Account (liability)</t>
  </si>
  <si>
    <t>13,621</t>
  </si>
  <si>
    <t>Savings Banks amount of Investments (asset)</t>
  </si>
  <si>
    <t>31 Mar/31 Dec for later data</t>
  </si>
  <si>
    <t>350,156</t>
  </si>
  <si>
    <t>436,814</t>
  </si>
  <si>
    <t>431,599 ***</t>
  </si>
  <si>
    <t>410,501</t>
  </si>
  <si>
    <t>470,301</t>
  </si>
  <si>
    <t>470,780</t>
  </si>
  <si>
    <t>403,189</t>
  </si>
  <si>
    <t>524,184</t>
  </si>
  <si>
    <t>486,763</t>
  </si>
  <si>
    <t>455,199</t>
  </si>
  <si>
    <t>2,141,156</t>
  </si>
  <si>
    <t>2,412,402</t>
  </si>
  <si>
    <t>2,857,296</t>
  </si>
  <si>
    <t>2,945,065</t>
  </si>
  <si>
    <t>9,307,978</t>
  </si>
  <si>
    <t>9,180,789</t>
  </si>
  <si>
    <t>9,784,298</t>
  </si>
  <si>
    <t>9,691,519</t>
  </si>
  <si>
    <t>10,656,304</t>
  </si>
  <si>
    <t>11,183,753</t>
  </si>
  <si>
    <t>Balance at Bank (asset)</t>
  </si>
  <si>
    <t>38,582</t>
  </si>
  <si>
    <t>Amount due from the Receiver-General (asset)</t>
  </si>
  <si>
    <t>6,018</t>
  </si>
  <si>
    <t>Cash in the hands of the Chief Manager and District Managers (asset)</t>
  </si>
  <si>
    <t>7,666</t>
  </si>
  <si>
    <t>Assets of Savings Bank</t>
  </si>
  <si>
    <t>402,422</t>
  </si>
  <si>
    <t>429,026</t>
  </si>
  <si>
    <t>Liabilities of Savings Bank</t>
  </si>
  <si>
    <t>423,091</t>
  </si>
  <si>
    <t>Specific Funds (Cash and Investments)</t>
  </si>
  <si>
    <t>3,723,354</t>
  </si>
  <si>
    <t>Total Deposits for investment in Government (liabilities)</t>
  </si>
  <si>
    <t>490,814</t>
  </si>
  <si>
    <t>544,180</t>
  </si>
  <si>
    <t>East Indians # of depositors</t>
  </si>
  <si>
    <t>5,842</t>
  </si>
  <si>
    <t>6,092</t>
  </si>
  <si>
    <t>5,888</t>
  </si>
  <si>
    <t>6,361</t>
  </si>
  <si>
    <t>6,983</t>
  </si>
  <si>
    <t>7,553</t>
  </si>
  <si>
    <t>8,568</t>
  </si>
  <si>
    <t>9,973</t>
  </si>
  <si>
    <t>10,871</t>
  </si>
  <si>
    <t>11,351</t>
  </si>
  <si>
    <t>12,421</t>
  </si>
  <si>
    <t>11,602</t>
  </si>
  <si>
    <t>11,692</t>
  </si>
  <si>
    <t>11,919</t>
  </si>
  <si>
    <t>12,078</t>
  </si>
  <si>
    <t>13,214</t>
  </si>
  <si>
    <t>12,454</t>
  </si>
  <si>
    <t>11,648</t>
  </si>
  <si>
    <t>10,451</t>
  </si>
  <si>
    <t>10,749</t>
  </si>
  <si>
    <t>10,790</t>
  </si>
  <si>
    <t>11,821</t>
  </si>
  <si>
    <t>East Indians credit of depositors</t>
  </si>
  <si>
    <t>103,612</t>
  </si>
  <si>
    <t>101,095</t>
  </si>
  <si>
    <t>98,403</t>
  </si>
  <si>
    <t>111,675</t>
  </si>
  <si>
    <t>115,225</t>
  </si>
  <si>
    <t>117,729</t>
  </si>
  <si>
    <t>124,326</t>
  </si>
  <si>
    <t>128,091</t>
  </si>
  <si>
    <t>132,875</t>
  </si>
  <si>
    <t>135,786</t>
  </si>
  <si>
    <t>137,770</t>
  </si>
  <si>
    <t>111,881</t>
  </si>
  <si>
    <t>114,174</t>
  </si>
  <si>
    <t>112,441</t>
  </si>
  <si>
    <t>115,213</t>
  </si>
  <si>
    <t>207,249</t>
  </si>
  <si>
    <t>189,339</t>
  </si>
  <si>
    <t>111,618</t>
  </si>
  <si>
    <t>133,848</t>
  </si>
  <si>
    <t>143,316</t>
  </si>
  <si>
    <t>73,949</t>
  </si>
  <si>
    <t>70,164</t>
  </si>
  <si>
    <t>East Indians new accounts</t>
  </si>
  <si>
    <t># of accounts</t>
  </si>
  <si>
    <t>4,973</t>
  </si>
  <si>
    <t>Port-of-Spain savings bank # of depositors</t>
  </si>
  <si>
    <t>6,540</t>
  </si>
  <si>
    <t>6,830</t>
  </si>
  <si>
    <t>7,069</t>
  </si>
  <si>
    <t>Port-of-Spain savings bank amount of deposits during year</t>
  </si>
  <si>
    <t>143,188</t>
  </si>
  <si>
    <t>Port-of-Spain savings bank amount of withdrawals during year</t>
  </si>
  <si>
    <t>124,954</t>
  </si>
  <si>
    <t>Port-of-Spain savings bank credit of depositors</t>
  </si>
  <si>
    <t>218,467</t>
  </si>
  <si>
    <t>216,709</t>
  </si>
  <si>
    <t>San Fernando savings bank # of depositors</t>
  </si>
  <si>
    <t>2,324</t>
  </si>
  <si>
    <t>2,635</t>
  </si>
  <si>
    <t>2,977</t>
  </si>
  <si>
    <t>San Fernando savings bank amount of deposits during year</t>
  </si>
  <si>
    <t>36,349</t>
  </si>
  <si>
    <t>San Fernando savings bank amount of withdrawals during year</t>
  </si>
  <si>
    <t>33,804</t>
  </si>
  <si>
    <t>San Fernando savings bank credit of depositors</t>
  </si>
  <si>
    <t>57,463</t>
  </si>
  <si>
    <t>55,184</t>
  </si>
  <si>
    <t>Other branch banks # of depositors</t>
  </si>
  <si>
    <t>7,213</t>
  </si>
  <si>
    <t>Other branch banks credit of depositors</t>
  </si>
  <si>
    <t>60,829</t>
  </si>
  <si>
    <t>Amount added to Government Reserve Fund  *****</t>
  </si>
  <si>
    <t>125,000</t>
  </si>
  <si>
    <t>200,000</t>
  </si>
  <si>
    <t>275,000</t>
  </si>
  <si>
    <t>50,485</t>
  </si>
  <si>
    <t>Amount added to Government Reserve Fund</t>
  </si>
  <si>
    <t>505,938</t>
  </si>
  <si>
    <t>Investments related to the Reserve Fund</t>
  </si>
  <si>
    <t>226,981</t>
  </si>
  <si>
    <t>324,216</t>
  </si>
  <si>
    <t>327,196</t>
  </si>
  <si>
    <t>339,677</t>
  </si>
  <si>
    <t>1,694,062</t>
  </si>
  <si>
    <t>Government currency notes (liabilities)</t>
  </si>
  <si>
    <t>29,683</t>
  </si>
  <si>
    <t>33,756</t>
  </si>
  <si>
    <t>850,720</t>
  </si>
  <si>
    <t>460,822</t>
  </si>
  <si>
    <t>201,398</t>
  </si>
  <si>
    <t>437,238</t>
  </si>
  <si>
    <t>336,508</t>
  </si>
  <si>
    <t>393,594</t>
  </si>
  <si>
    <t>Note Issue of banks (Investments)</t>
  </si>
  <si>
    <t>765,370</t>
  </si>
  <si>
    <t>755,730</t>
  </si>
  <si>
    <t>741,638</t>
  </si>
  <si>
    <t>Special Coin Reserve (Assets)</t>
  </si>
  <si>
    <t>206,376</t>
  </si>
  <si>
    <t>197,928</t>
  </si>
  <si>
    <t>557,616</t>
  </si>
  <si>
    <t>163,056</t>
  </si>
  <si>
    <t>157,632</t>
  </si>
  <si>
    <t>139,296</t>
  </si>
  <si>
    <t>124,800</t>
  </si>
  <si>
    <t>* They used very confusing wording for this so I am not positive about this.  However, it is most likely correct due to the other statistics available.</t>
  </si>
  <si>
    <t>** Two new private banks contributed to the loss in deposits of the savings banks</t>
  </si>
  <si>
    <t>*** This is the stated amount of capital, which I took to be the  amount of investments</t>
  </si>
  <si>
    <t>**** When switching denominations to dollars, they made no indication of what kind of dollar (Trinidad, United States, etc.)</t>
  </si>
  <si>
    <t>***** This began to safeguard from output and value fluctuations in agriculture.  The money was put into the fund after a surplus for 1926.</t>
  </si>
  <si>
    <t>Note: The Port of Spain savings bank was the head office of the Government savings banks</t>
  </si>
  <si>
    <t>Note: East Indians refers to the portion of depositors at the Government savings banks who are East Indian</t>
  </si>
  <si>
    <t>Note: Colonial Bank and the Royal Bank of Canada have savings banks with interest the same as the Government Savings Bank</t>
  </si>
  <si>
    <t>Note: The notes issued by the government were a type of dollar, but valuations are usually in pounds</t>
  </si>
  <si>
    <t xml:space="preserve">Note: Prior to 1926, there was a limit of 500 pounds that could be deposited with interest payable.  The limit was removed that year.  </t>
  </si>
  <si>
    <t>Note: A Special Funds Account shows up in 1933</t>
  </si>
  <si>
    <t>Unit</t>
  </si>
  <si>
    <t>Currency Circulation [government and banks??]</t>
  </si>
  <si>
    <t>Commercial banks</t>
  </si>
  <si>
    <t>Other banks</t>
  </si>
  <si>
    <t>Government finances</t>
  </si>
  <si>
    <t>Commercial bank securities for note issue</t>
  </si>
  <si>
    <t>Savings banks</t>
  </si>
  <si>
    <t>Miscellaneous</t>
  </si>
  <si>
    <t>Raw data--colonial rep archive</t>
  </si>
  <si>
    <t>Original annual data from the colonial annual report, reformatted for easier reading</t>
  </si>
  <si>
    <t>Original annual data from the colonial annual report as entered by Andrew Rosenberg</t>
  </si>
  <si>
    <t>Trinidad Commissioners of Currency--annual and high-frequency data</t>
  </si>
  <si>
    <t>Shillings</t>
  </si>
  <si>
    <t>Pence</t>
  </si>
  <si>
    <t>Total Population</t>
  </si>
  <si>
    <t>No. Of Savings Banks</t>
  </si>
  <si>
    <t>Avg. Rate of Exchange with London</t>
  </si>
  <si>
    <t>$477-479</t>
  </si>
  <si>
    <t>Estimated Amount of Coins in Circulation</t>
  </si>
  <si>
    <t>No Estimate</t>
  </si>
  <si>
    <t>Amount of Paper Money in Circulation:</t>
  </si>
  <si>
    <t>Colonial Government</t>
  </si>
  <si>
    <t>Colonial Bank</t>
  </si>
  <si>
    <t>Union Bank of Halifax</t>
  </si>
  <si>
    <t>Amount of Deposits</t>
  </si>
  <si>
    <t>Paid Up Capital:</t>
  </si>
  <si>
    <t>Deposits:</t>
  </si>
  <si>
    <t>No estimate</t>
  </si>
  <si>
    <t>Total Imports</t>
  </si>
  <si>
    <t>Total Exports</t>
  </si>
  <si>
    <t>Average Wage for Agricultural Laborer</t>
  </si>
  <si>
    <t>Shillings/Pence</t>
  </si>
  <si>
    <t>0/10 to 1/3</t>
  </si>
  <si>
    <t>Number of Depositors</t>
  </si>
  <si>
    <t>Amount of Withdrawals</t>
  </si>
  <si>
    <t>Total for All Government Savings Banks Chapters:</t>
  </si>
  <si>
    <t>Amount of Credit of Depositors</t>
  </si>
  <si>
    <t>Rate of Interest Allowed</t>
  </si>
  <si>
    <t>Amounf of Invested Funds</t>
  </si>
  <si>
    <t>Revenue</t>
  </si>
  <si>
    <t>Expenditure</t>
  </si>
  <si>
    <t>This is a rough estimate</t>
  </si>
  <si>
    <t>Savings Bank Department Expenditures</t>
  </si>
  <si>
    <t>0/10 to 1/8</t>
  </si>
  <si>
    <t>1906-1907</t>
  </si>
  <si>
    <t>1907-1908</t>
  </si>
  <si>
    <t>1908-1909</t>
  </si>
  <si>
    <t>As of</t>
  </si>
  <si>
    <t>$477 to $479</t>
  </si>
  <si>
    <t>3/31/07</t>
  </si>
  <si>
    <t>1909-1910</t>
  </si>
  <si>
    <t>1910-1911</t>
  </si>
  <si>
    <t>1911-1912</t>
  </si>
  <si>
    <t>1912-1913</t>
  </si>
  <si>
    <t>$477 to 479</t>
  </si>
  <si>
    <t>Royal Bank of Canda</t>
  </si>
  <si>
    <t>Union Bank of Halifax was acquired by Royal Bank of Canda in 1910</t>
  </si>
  <si>
    <t>Royal Bank of Canada</t>
  </si>
  <si>
    <t>Gordon, Grant, &amp; co., Ltd.</t>
  </si>
  <si>
    <t>Gordon, Grant, &amp; Co. Ltd.</t>
  </si>
  <si>
    <t>0/10 to 2/1</t>
  </si>
  <si>
    <t>3%</t>
  </si>
  <si>
    <t>1913-1914</t>
  </si>
  <si>
    <t>$478-479</t>
  </si>
  <si>
    <t>1914-1915</t>
  </si>
  <si>
    <t>Avg. Rate of Exchange with London (Colonial Bank Drafts)</t>
  </si>
  <si>
    <t>$481 to 481.5</t>
  </si>
  <si>
    <t>2,400,00</t>
  </si>
  <si>
    <t>1/8 to 2/1</t>
  </si>
  <si>
    <t>1915 (Apr-Dec)</t>
  </si>
  <si>
    <t>4.72 to 4.81</t>
  </si>
  <si>
    <t>$4.74 to 4.76</t>
  </si>
  <si>
    <t>$4.74.5 to 4.85.5</t>
  </si>
  <si>
    <t>1/8 to 2/6</t>
  </si>
  <si>
    <t>$4.74 to 4.75</t>
  </si>
  <si>
    <t>The National City Bank of New York</t>
  </si>
  <si>
    <t>Represents "Post Office and Savings Bank and Telegraph Cable Subsidy"</t>
  </si>
  <si>
    <t>$4.68-4.80</t>
  </si>
  <si>
    <t>1/8 to 4/2</t>
  </si>
  <si>
    <t>$4.80 to 4.82.5</t>
  </si>
  <si>
    <t>The Canadian Bank of Commerce</t>
  </si>
  <si>
    <t>$4.82.5</t>
  </si>
  <si>
    <t>Not photographed</t>
  </si>
  <si>
    <t>Blurry photo</t>
  </si>
  <si>
    <t>1/6 to 3/4</t>
  </si>
  <si>
    <t>4.82.5</t>
  </si>
  <si>
    <t>Barclays Bank</t>
  </si>
  <si>
    <t>Barclays amalgmated Colonial Bank in 1925</t>
  </si>
  <si>
    <t>Barclay's Bank</t>
  </si>
  <si>
    <t>Not available</t>
  </si>
  <si>
    <t>Not pictured</t>
  </si>
  <si>
    <t>Year-over-year Change in Monetary Base</t>
  </si>
  <si>
    <t>Year-over-year Reserve Pass Through (%)</t>
  </si>
  <si>
    <t>Assets as a % of Circulating Currency</t>
  </si>
  <si>
    <t>Year-over-year Change in Foreign Assets</t>
  </si>
  <si>
    <t>Balance of Trade</t>
  </si>
  <si>
    <t>Year</t>
  </si>
  <si>
    <t>Units</t>
  </si>
  <si>
    <t>Imports of Merchandise</t>
  </si>
  <si>
    <t>Imports of Bullion and Coin</t>
  </si>
  <si>
    <t>Exports of Domestic Merchandise</t>
  </si>
  <si>
    <t>Re-Exports</t>
  </si>
  <si>
    <t>Exports of Bullion and Coin</t>
  </si>
  <si>
    <t>Excluding exports of Bunker Coal</t>
  </si>
  <si>
    <t>Data is rounded to the nearest thousand pounds</t>
  </si>
  <si>
    <t>Photos too blurry to make out</t>
  </si>
  <si>
    <t>Not available on Digital Currency Board Archive</t>
  </si>
  <si>
    <t>Rounded to nearest hundred thousand pounds</t>
  </si>
  <si>
    <t>Raw data--Blue Books</t>
  </si>
  <si>
    <t>Original annual data from the Trinidad and Tobago Blue Books as entered by Sidharth Sah</t>
  </si>
  <si>
    <t>Discrete</t>
  </si>
  <si>
    <t>Continuous</t>
  </si>
  <si>
    <t>Graphs</t>
  </si>
  <si>
    <t>Discrete data on assets as a percentage of circulating currency and reserve pass through showing the missing years</t>
  </si>
  <si>
    <t>Continuous data on assets as a percentage of circulating currency and reserve pass through showing only years with data available</t>
  </si>
  <si>
    <t>A collection of graphs from the data that were used in the paper</t>
  </si>
  <si>
    <t>Sidharth Sah compiled the Blue Book data</t>
  </si>
  <si>
    <t>The workbook is part of work for the following working papers:</t>
  </si>
  <si>
    <t>"Notes on Currency Board Financial Statements" by Nicholas Krus and Kurt Schuler and "The Currency Boards of Trinidad (1906-1951) and Barbados (1938-1951)" by Sidharth Sah</t>
  </si>
  <si>
    <t>http://krieger.jhu.edu/iae/economics/index.html</t>
  </si>
  <si>
    <t>Tanay Agarwal, Marissa Licursi, and Sidharth Sah took photos of the Trinidad and Tobago Blue Books</t>
  </si>
  <si>
    <t>Notes:</t>
  </si>
  <si>
    <t>Some data is missing due to a lack of collection, difficult to interpret photos of statements, or missing data in sources</t>
  </si>
  <si>
    <t>Calculations are indicated by red lettering</t>
  </si>
  <si>
    <t>Data and calculations pertaining to balance of trade. Data comes from the Colonial Statistical Abstract</t>
  </si>
  <si>
    <t xml:space="preserve">Sidharth Sah compiled Colonial Statistical Abstract data that was found in the Johns Hopkins Institute for Applied Economics Digital Archive on Currency Boards </t>
  </si>
  <si>
    <t>Data is primarily sourced from the Colonial Statistical Abstract as found in the Johns Hopkins Institute for Applied Economics Digital Archive on Currency Boards</t>
  </si>
  <si>
    <t>Imports</t>
  </si>
  <si>
    <t>Exports</t>
  </si>
  <si>
    <t>Data is sourced from B. R. Mitchells's International Historical Statistics: The Americas, 1750-1988, 2nd Edition</t>
  </si>
  <si>
    <t>These values are in Trinidad dollars</t>
  </si>
  <si>
    <t>Raw data--Blue books</t>
  </si>
  <si>
    <t>Raw data--Trinidad &amp; Tobago colonial annual report</t>
  </si>
  <si>
    <t>Raw data--Trinidad &amp; Tobago colonial annual report, archived</t>
  </si>
  <si>
    <t>Trinidad Board of Commissioners of Currency--discrete data</t>
  </si>
  <si>
    <t>Trinidad Board of Commissioners of Currency--continuous data</t>
  </si>
  <si>
    <t>Balance of trade</t>
  </si>
  <si>
    <t>Notes</t>
  </si>
  <si>
    <t>Sometime in the year 1916, their average coins in the Note Guarantee storage drops $100,000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</si>
</sst>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&quot;$&quot;#,##0.00;[Red]\-&quot;$&quot;#,##0.00"/>
  </numFmts>
  <fonts count="22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10"/>
      <color theme="11"/>
      <name val="Arial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45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Font="1"/>
    <xf numFmtId="0" fontId="3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14" fontId="0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9" fillId="0" borderId="0" xfId="0" applyFont="1"/>
    <xf numFmtId="0" fontId="0" fillId="3" borderId="0" xfId="0" applyFill="1"/>
    <xf numFmtId="14" fontId="2" fillId="3" borderId="0" xfId="0" applyNumberFormat="1" applyFont="1" applyFill="1" applyAlignment="1">
      <alignment horizontal="center"/>
    </xf>
    <xf numFmtId="4" fontId="1" fillId="0" borderId="0" xfId="0" applyNumberFormat="1" applyFont="1"/>
    <xf numFmtId="4" fontId="0" fillId="3" borderId="0" xfId="0" applyNumberFormat="1" applyFill="1"/>
    <xf numFmtId="0" fontId="0" fillId="4" borderId="0" xfId="0" applyNumberFormat="1" applyFont="1" applyFill="1"/>
    <xf numFmtId="0" fontId="12" fillId="0" borderId="0" xfId="3" applyFont="1" applyBorder="1" applyAlignment="1">
      <alignment horizontal="left" vertical="top"/>
    </xf>
    <xf numFmtId="0" fontId="4" fillId="0" borderId="0" xfId="3" applyBorder="1" applyAlignment="1">
      <alignment horizontal="left" vertical="top"/>
    </xf>
    <xf numFmtId="0" fontId="4" fillId="0" borderId="0" xfId="3" applyFill="1" applyBorder="1" applyAlignment="1">
      <alignment horizontal="left" vertical="top"/>
    </xf>
    <xf numFmtId="0" fontId="13" fillId="0" borderId="0" xfId="3" applyFont="1" applyBorder="1" applyAlignment="1">
      <alignment horizontal="left" vertical="top"/>
    </xf>
    <xf numFmtId="0" fontId="14" fillId="3" borderId="0" xfId="3" applyNumberFormat="1" applyFont="1" applyFill="1" applyAlignment="1">
      <alignment horizontal="left" vertical="top"/>
    </xf>
    <xf numFmtId="0" fontId="14" fillId="0" borderId="0" xfId="3" applyFont="1" applyBorder="1" applyAlignment="1">
      <alignment horizontal="left" vertical="top"/>
    </xf>
    <xf numFmtId="0" fontId="4" fillId="3" borderId="0" xfId="3" applyFill="1" applyBorder="1" applyAlignment="1">
      <alignment horizontal="left" vertical="top"/>
    </xf>
    <xf numFmtId="0" fontId="13" fillId="3" borderId="0" xfId="3" applyFont="1" applyFill="1" applyBorder="1" applyAlignment="1">
      <alignment horizontal="left" vertical="top"/>
    </xf>
    <xf numFmtId="0" fontId="11" fillId="2" borderId="0" xfId="3" applyFont="1" applyFill="1" applyBorder="1" applyAlignment="1">
      <alignment horizontal="left" vertical="top"/>
    </xf>
    <xf numFmtId="0" fontId="14" fillId="0" borderId="0" xfId="3" applyFont="1" applyFill="1" applyAlignment="1">
      <alignment horizontal="left" vertical="top"/>
    </xf>
    <xf numFmtId="4" fontId="0" fillId="0" borderId="0" xfId="0" applyNumberFormat="1" applyFill="1"/>
    <xf numFmtId="0" fontId="2" fillId="0" borderId="0" xfId="0" applyNumberFormat="1" applyFont="1" applyFill="1"/>
    <xf numFmtId="4" fontId="2" fillId="0" borderId="0" xfId="0" applyNumberFormat="1" applyFont="1" applyFill="1"/>
    <xf numFmtId="0" fontId="12" fillId="0" borderId="0" xfId="3" applyFont="1" applyFill="1" applyBorder="1" applyAlignment="1">
      <alignment horizontal="left" vertical="top"/>
    </xf>
    <xf numFmtId="4" fontId="0" fillId="5" borderId="0" xfId="0" applyNumberFormat="1" applyFill="1"/>
    <xf numFmtId="4" fontId="0" fillId="5" borderId="0" xfId="0" applyNumberFormat="1" applyFont="1" applyFill="1"/>
    <xf numFmtId="14" fontId="0" fillId="5" borderId="0" xfId="0" applyNumberFormat="1" applyFont="1" applyFill="1"/>
    <xf numFmtId="0" fontId="1" fillId="6" borderId="0" xfId="0" applyNumberFormat="1" applyFont="1" applyFill="1"/>
    <xf numFmtId="4" fontId="0" fillId="6" borderId="0" xfId="0" applyNumberFormat="1" applyFill="1"/>
    <xf numFmtId="0" fontId="1" fillId="7" borderId="0" xfId="0" applyNumberFormat="1" applyFont="1" applyFill="1"/>
    <xf numFmtId="4" fontId="0" fillId="7" borderId="0" xfId="0" applyNumberFormat="1" applyFill="1"/>
    <xf numFmtId="0" fontId="1" fillId="8" borderId="0" xfId="0" applyNumberFormat="1" applyFont="1" applyFill="1"/>
    <xf numFmtId="4" fontId="0" fillId="8" borderId="0" xfId="0" applyNumberFormat="1" applyFill="1"/>
    <xf numFmtId="0" fontId="1" fillId="9" borderId="0" xfId="0" applyNumberFormat="1" applyFont="1" applyFill="1"/>
    <xf numFmtId="4" fontId="0" fillId="9" borderId="0" xfId="0" applyNumberFormat="1" applyFill="1"/>
    <xf numFmtId="0" fontId="0" fillId="3" borderId="0" xfId="0" applyNumberFormat="1" applyFont="1" applyFill="1"/>
    <xf numFmtId="14" fontId="7" fillId="0" borderId="0" xfId="0" applyNumberFormat="1" applyFont="1"/>
    <xf numFmtId="14" fontId="2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14" fontId="2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4" fontId="1" fillId="3" borderId="0" xfId="0" applyNumberFormat="1" applyFont="1" applyFill="1"/>
    <xf numFmtId="4" fontId="15" fillId="0" borderId="0" xfId="0" applyNumberFormat="1" applyFont="1"/>
    <xf numFmtId="4" fontId="2" fillId="0" borderId="0" xfId="0" applyNumberFormat="1" applyFont="1"/>
    <xf numFmtId="14" fontId="0" fillId="0" borderId="0" xfId="0" applyNumberFormat="1" applyFont="1" applyAlignment="1">
      <alignment horizontal="right"/>
    </xf>
    <xf numFmtId="4" fontId="0" fillId="3" borderId="0" xfId="0" applyNumberFormat="1" applyFont="1" applyFill="1"/>
    <xf numFmtId="0" fontId="2" fillId="3" borderId="0" xfId="0" applyNumberFormat="1" applyFont="1" applyFill="1"/>
    <xf numFmtId="0" fontId="0" fillId="0" borderId="0" xfId="0" applyFill="1"/>
    <xf numFmtId="4" fontId="15" fillId="3" borderId="0" xfId="0" applyNumberFormat="1" applyFont="1" applyFill="1"/>
    <xf numFmtId="0" fontId="16" fillId="0" borderId="0" xfId="6" applyFont="1"/>
    <xf numFmtId="0" fontId="4" fillId="0" borderId="0" xfId="6" applyFont="1"/>
    <xf numFmtId="1" fontId="17" fillId="0" borderId="0" xfId="1" applyNumberFormat="1" applyFont="1"/>
    <xf numFmtId="1" fontId="5" fillId="0" borderId="0" xfId="1" applyNumberFormat="1"/>
    <xf numFmtId="3" fontId="17" fillId="0" borderId="0" xfId="1" applyNumberFormat="1" applyFont="1"/>
    <xf numFmtId="3" fontId="5" fillId="0" borderId="0" xfId="1" applyNumberFormat="1"/>
    <xf numFmtId="3" fontId="5" fillId="0" borderId="0" xfId="1" quotePrefix="1" applyNumberFormat="1"/>
    <xf numFmtId="3" fontId="5" fillId="3" borderId="0" xfId="1" applyNumberFormat="1" applyFill="1"/>
    <xf numFmtId="3" fontId="18" fillId="0" borderId="0" xfId="1" applyNumberFormat="1" applyFont="1"/>
    <xf numFmtId="3" fontId="18" fillId="3" borderId="0" xfId="1" applyNumberFormat="1" applyFont="1" applyFill="1"/>
    <xf numFmtId="3" fontId="0" fillId="0" borderId="0" xfId="0" applyNumberFormat="1"/>
    <xf numFmtId="3" fontId="0" fillId="3" borderId="0" xfId="0" applyNumberFormat="1" applyFill="1"/>
    <xf numFmtId="0" fontId="13" fillId="0" borderId="0" xfId="0" applyFont="1"/>
    <xf numFmtId="9" fontId="0" fillId="0" borderId="0" xfId="0" applyNumberFormat="1"/>
    <xf numFmtId="14" fontId="0" fillId="0" borderId="0" xfId="0" applyNumberFormat="1"/>
    <xf numFmtId="49" fontId="0" fillId="0" borderId="0" xfId="0" applyNumberFormat="1"/>
    <xf numFmtId="164" fontId="0" fillId="0" borderId="0" xfId="0" applyNumberFormat="1"/>
    <xf numFmtId="3" fontId="0" fillId="10" borderId="0" xfId="0" applyNumberFormat="1" applyFill="1"/>
    <xf numFmtId="0" fontId="0" fillId="10" borderId="0" xfId="0" applyFill="1"/>
    <xf numFmtId="0" fontId="7" fillId="0" borderId="0" xfId="0" applyFont="1"/>
    <xf numFmtId="0" fontId="1" fillId="0" borderId="0" xfId="3" applyFont="1" applyBorder="1" applyAlignment="1">
      <alignment horizontal="left" vertical="top"/>
    </xf>
    <xf numFmtId="0" fontId="1" fillId="0" borderId="0" xfId="0" applyFont="1"/>
    <xf numFmtId="3" fontId="0" fillId="11" borderId="0" xfId="0" applyNumberFormat="1" applyFill="1"/>
    <xf numFmtId="0" fontId="0" fillId="11" borderId="0" xfId="0" applyFill="1"/>
    <xf numFmtId="0" fontId="0" fillId="12" borderId="0" xfId="0" applyFill="1"/>
    <xf numFmtId="3" fontId="0" fillId="12" borderId="0" xfId="0" applyNumberFormat="1" applyFill="1"/>
    <xf numFmtId="3" fontId="0" fillId="13" borderId="0" xfId="0" applyNumberFormat="1" applyFill="1"/>
    <xf numFmtId="0" fontId="0" fillId="13" borderId="0" xfId="0" applyFill="1"/>
    <xf numFmtId="0" fontId="11" fillId="0" borderId="0" xfId="6" applyFont="1" applyFill="1"/>
    <xf numFmtId="0" fontId="11" fillId="0" borderId="0" xfId="6" applyFont="1"/>
    <xf numFmtId="0" fontId="8" fillId="0" borderId="0" xfId="5" applyFill="1" applyAlignment="1" applyProtection="1"/>
    <xf numFmtId="0" fontId="0" fillId="0" borderId="0" xfId="3" applyFont="1" applyBorder="1" applyAlignment="1">
      <alignment horizontal="left" vertical="top"/>
    </xf>
    <xf numFmtId="0" fontId="0" fillId="14" borderId="0" xfId="0" applyFill="1"/>
    <xf numFmtId="3" fontId="0" fillId="14" borderId="0" xfId="0" applyNumberFormat="1" applyFill="1"/>
    <xf numFmtId="0" fontId="3" fillId="0" borderId="0" xfId="0" applyFont="1"/>
    <xf numFmtId="3" fontId="21" fillId="0" borderId="0" xfId="1" applyNumberFormat="1" applyFont="1"/>
    <xf numFmtId="0" fontId="6" fillId="0" borderId="0" xfId="0" applyFont="1" applyFill="1"/>
  </cellXfs>
  <cellStyles count="45">
    <cellStyle name="Comma [0] 2" xfId="4"/>
    <cellStyle name="Comma 2" xfId="2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Hyperlink" xfId="5" builtinId="8"/>
    <cellStyle name="Normal" xfId="0" builtinId="0"/>
    <cellStyle name="Normal 2" xfId="3"/>
    <cellStyle name="Normal 2 2" xfId="6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Reserve Pass-through (Change in Net Foreign Assets as a % of Change in Monetary Base) (Discrete)</c:v>
          </c:tx>
          <c:marker>
            <c:symbol val="none"/>
          </c:marker>
          <c:cat>
            <c:strRef>
              <c:f>Discrete!$BH$7:$CN$7</c:f>
              <c:strCache>
                <c:ptCount val="33"/>
                <c:pt idx="0">
                  <c:v>1935M06</c:v>
                </c:pt>
                <c:pt idx="1">
                  <c:v>1935M12</c:v>
                </c:pt>
                <c:pt idx="2">
                  <c:v>1936M06</c:v>
                </c:pt>
                <c:pt idx="3">
                  <c:v>1936M12</c:v>
                </c:pt>
                <c:pt idx="4">
                  <c:v>1937M06</c:v>
                </c:pt>
                <c:pt idx="5">
                  <c:v>1937M12</c:v>
                </c:pt>
                <c:pt idx="6">
                  <c:v>1938M06</c:v>
                </c:pt>
                <c:pt idx="7">
                  <c:v>1938M12</c:v>
                </c:pt>
                <c:pt idx="8">
                  <c:v>1939M06</c:v>
                </c:pt>
                <c:pt idx="9">
                  <c:v>1939M12</c:v>
                </c:pt>
                <c:pt idx="10">
                  <c:v>1940M06</c:v>
                </c:pt>
                <c:pt idx="11">
                  <c:v>1940M12</c:v>
                </c:pt>
                <c:pt idx="12">
                  <c:v>1941M06</c:v>
                </c:pt>
                <c:pt idx="13">
                  <c:v>1941M12</c:v>
                </c:pt>
                <c:pt idx="14">
                  <c:v>1942M06</c:v>
                </c:pt>
                <c:pt idx="15">
                  <c:v>1942M12</c:v>
                </c:pt>
                <c:pt idx="16">
                  <c:v>1943M06</c:v>
                </c:pt>
                <c:pt idx="17">
                  <c:v>1943M12</c:v>
                </c:pt>
                <c:pt idx="18">
                  <c:v>1944M06</c:v>
                </c:pt>
                <c:pt idx="19">
                  <c:v>1944M12</c:v>
                </c:pt>
                <c:pt idx="20">
                  <c:v>1945M06</c:v>
                </c:pt>
                <c:pt idx="21">
                  <c:v>1945M12</c:v>
                </c:pt>
                <c:pt idx="22">
                  <c:v>1946M06</c:v>
                </c:pt>
                <c:pt idx="23">
                  <c:v>1946M12</c:v>
                </c:pt>
                <c:pt idx="24">
                  <c:v>1947M06</c:v>
                </c:pt>
                <c:pt idx="25">
                  <c:v>1947M12</c:v>
                </c:pt>
                <c:pt idx="26">
                  <c:v>1948M06</c:v>
                </c:pt>
                <c:pt idx="27">
                  <c:v>1948M12</c:v>
                </c:pt>
                <c:pt idx="28">
                  <c:v>1949M06</c:v>
                </c:pt>
                <c:pt idx="29">
                  <c:v>1949M12</c:v>
                </c:pt>
                <c:pt idx="30">
                  <c:v>1950M06</c:v>
                </c:pt>
                <c:pt idx="31">
                  <c:v>1950M12</c:v>
                </c:pt>
                <c:pt idx="32">
                  <c:v>1951M06</c:v>
                </c:pt>
              </c:strCache>
            </c:strRef>
          </c:cat>
          <c:val>
            <c:numRef>
              <c:f>Discrete!$BH$23:$CN$23</c:f>
              <c:numCache>
                <c:formatCode>#,##0.00</c:formatCode>
                <c:ptCount val="33"/>
                <c:pt idx="0">
                  <c:v>0</c:v>
                </c:pt>
                <c:pt idx="1">
                  <c:v>228.3656541644373</c:v>
                </c:pt>
                <c:pt idx="2">
                  <c:v>152.15837619103311</c:v>
                </c:pt>
                <c:pt idx="3">
                  <c:v>49.201923461259646</c:v>
                </c:pt>
                <c:pt idx="4">
                  <c:v>402.48256709950033</c:v>
                </c:pt>
                <c:pt idx="5">
                  <c:v>111.06274785596216</c:v>
                </c:pt>
                <c:pt idx="6">
                  <c:v>0</c:v>
                </c:pt>
                <c:pt idx="7">
                  <c:v>104.15890173361421</c:v>
                </c:pt>
                <c:pt idx="8">
                  <c:v>116.08926133605306</c:v>
                </c:pt>
                <c:pt idx="9">
                  <c:v>28.938502669193859</c:v>
                </c:pt>
                <c:pt idx="10">
                  <c:v>84.556232630535959</c:v>
                </c:pt>
                <c:pt idx="11">
                  <c:v>94.50709834782684</c:v>
                </c:pt>
                <c:pt idx="12">
                  <c:v>99.87685333666397</c:v>
                </c:pt>
                <c:pt idx="13">
                  <c:v>99.370796677885735</c:v>
                </c:pt>
                <c:pt idx="14">
                  <c:v>0</c:v>
                </c:pt>
                <c:pt idx="15">
                  <c:v>99.359831206900495</c:v>
                </c:pt>
                <c:pt idx="16">
                  <c:v>99.970858754899197</c:v>
                </c:pt>
                <c:pt idx="17">
                  <c:v>88.021802732386874</c:v>
                </c:pt>
                <c:pt idx="18">
                  <c:v>83.174262409744401</c:v>
                </c:pt>
                <c:pt idx="19">
                  <c:v>98.23104228220248</c:v>
                </c:pt>
                <c:pt idx="20">
                  <c:v>97.752945489277266</c:v>
                </c:pt>
                <c:pt idx="21">
                  <c:v>5.6423426469305866</c:v>
                </c:pt>
                <c:pt idx="22">
                  <c:v>98.092243581429358</c:v>
                </c:pt>
                <c:pt idx="23">
                  <c:v>0</c:v>
                </c:pt>
                <c:pt idx="24">
                  <c:v>91.249330054991475</c:v>
                </c:pt>
                <c:pt idx="25">
                  <c:v>91.249330054991475</c:v>
                </c:pt>
                <c:pt idx="26">
                  <c:v>93.479083884925785</c:v>
                </c:pt>
                <c:pt idx="27">
                  <c:v>93.479083884925785</c:v>
                </c:pt>
                <c:pt idx="28">
                  <c:v>93.067376609820812</c:v>
                </c:pt>
                <c:pt idx="29">
                  <c:v>9.3287325522296243</c:v>
                </c:pt>
                <c:pt idx="30">
                  <c:v>-187.19435734849333</c:v>
                </c:pt>
                <c:pt idx="31">
                  <c:v>87.58064656418945</c:v>
                </c:pt>
                <c:pt idx="32">
                  <c:v>94.515367582837371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80704"/>
        <c:axId val="141579392"/>
      </c:lineChart>
      <c:catAx>
        <c:axId val="14188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1579392"/>
        <c:crosses val="autoZero"/>
        <c:auto val="1"/>
        <c:lblAlgn val="ctr"/>
        <c:lblOffset val="100"/>
        <c:noMultiLvlLbl val="0"/>
      </c:catAx>
      <c:valAx>
        <c:axId val="14157939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4188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Fig.</a:t>
            </a:r>
            <a:r>
              <a:rPr lang="en-US" baseline="0"/>
              <a:t> 7. </a:t>
            </a:r>
            <a:r>
              <a:rPr lang="en-US"/>
              <a:t>Balance of Trade (£)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88110236220472"/>
          <c:y val="0.12260066180729594"/>
          <c:w val="0.84759244677748602"/>
          <c:h val="0.818575851393189"/>
        </c:manualLayout>
      </c:layout>
      <c:lineChart>
        <c:grouping val="standard"/>
        <c:varyColors val="0"/>
        <c:ser>
          <c:idx val="0"/>
          <c:order val="0"/>
          <c:tx>
            <c:v>Balance of Trade</c:v>
          </c:tx>
          <c:marker>
            <c:symbol val="none"/>
          </c:marker>
          <c:cat>
            <c:numRef>
              <c:f>'Balance of Trade'!$F$2:$AV$2</c:f>
              <c:numCache>
                <c:formatCode>0</c:formatCode>
                <c:ptCount val="43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</c:numCache>
            </c:numRef>
          </c:cat>
          <c:val>
            <c:numRef>
              <c:f>'Balance of Trade'!$F$12:$AV$12</c:f>
              <c:numCache>
                <c:formatCode>#,##0</c:formatCode>
                <c:ptCount val="43"/>
                <c:pt idx="0">
                  <c:v>-70734</c:v>
                </c:pt>
                <c:pt idx="1">
                  <c:v>124577</c:v>
                </c:pt>
                <c:pt idx="2">
                  <c:v>-249362</c:v>
                </c:pt>
                <c:pt idx="3">
                  <c:v>-209748</c:v>
                </c:pt>
                <c:pt idx="4">
                  <c:v>237313</c:v>
                </c:pt>
                <c:pt idx="5">
                  <c:v>18044</c:v>
                </c:pt>
                <c:pt idx="6">
                  <c:v>948760</c:v>
                </c:pt>
                <c:pt idx="7">
                  <c:v>586444</c:v>
                </c:pt>
                <c:pt idx="8">
                  <c:v>519277</c:v>
                </c:pt>
                <c:pt idx="9">
                  <c:v>40619</c:v>
                </c:pt>
                <c:pt idx="10">
                  <c:v>1039360</c:v>
                </c:pt>
                <c:pt idx="11">
                  <c:v>-433317</c:v>
                </c:pt>
                <c:pt idx="12">
                  <c:v>-2381487</c:v>
                </c:pt>
                <c:pt idx="13">
                  <c:v>-517296</c:v>
                </c:pt>
                <c:pt idx="14">
                  <c:v>322013</c:v>
                </c:pt>
                <c:pt idx="15">
                  <c:v>430274</c:v>
                </c:pt>
                <c:pt idx="16">
                  <c:v>555556</c:v>
                </c:pt>
                <c:pt idx="17">
                  <c:v>924213</c:v>
                </c:pt>
                <c:pt idx="18">
                  <c:v>506413</c:v>
                </c:pt>
                <c:pt idx="19">
                  <c:v>765583</c:v>
                </c:pt>
                <c:pt idx="20">
                  <c:v>440418</c:v>
                </c:pt>
                <c:pt idx="21">
                  <c:v>-173620</c:v>
                </c:pt>
                <c:pt idx="22">
                  <c:v>-782000</c:v>
                </c:pt>
                <c:pt idx="23">
                  <c:v>101000</c:v>
                </c:pt>
                <c:pt idx="24">
                  <c:v>-215000</c:v>
                </c:pt>
                <c:pt idx="25">
                  <c:v>-325000</c:v>
                </c:pt>
                <c:pt idx="26">
                  <c:v>-24000</c:v>
                </c:pt>
                <c:pt idx="27">
                  <c:v>-9000</c:v>
                </c:pt>
                <c:pt idx="28">
                  <c:v>-3297000</c:v>
                </c:pt>
                <c:pt idx="29">
                  <c:v>-917000</c:v>
                </c:pt>
                <c:pt idx="30">
                  <c:v>-1459000</c:v>
                </c:pt>
                <c:pt idx="31">
                  <c:v>-4236000</c:v>
                </c:pt>
                <c:pt idx="32">
                  <c:v>-7971000</c:v>
                </c:pt>
                <c:pt idx="33">
                  <c:v>-9340000</c:v>
                </c:pt>
                <c:pt idx="34">
                  <c:v>-9586000</c:v>
                </c:pt>
                <c:pt idx="35">
                  <c:v>-11776000</c:v>
                </c:pt>
                <c:pt idx="36">
                  <c:v>-1458333.333333334</c:v>
                </c:pt>
                <c:pt idx="37">
                  <c:v>-2916666.666666666</c:v>
                </c:pt>
                <c:pt idx="38">
                  <c:v>-10599000</c:v>
                </c:pt>
                <c:pt idx="39">
                  <c:v>-4620000</c:v>
                </c:pt>
                <c:pt idx="40">
                  <c:v>-7666000</c:v>
                </c:pt>
                <c:pt idx="41">
                  <c:v>-4000000</c:v>
                </c:pt>
                <c:pt idx="42">
                  <c:v>-7500000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04512"/>
        <c:axId val="147106048"/>
      </c:lineChart>
      <c:catAx>
        <c:axId val="1471045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47106048"/>
        <c:crossesAt val="-14000000"/>
        <c:auto val="1"/>
        <c:lblAlgn val="ctr"/>
        <c:lblOffset val="100"/>
        <c:tickLblSkip val="4"/>
        <c:noMultiLvlLbl val="0"/>
      </c:catAx>
      <c:valAx>
        <c:axId val="14710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  <a:alpha val="50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47104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Balance of Trade (</a:t>
            </a:r>
            <a:r>
              <a:rPr lang="en-US">
                <a:latin typeface="Calibri"/>
                <a:cs typeface="Calibri"/>
              </a:rPr>
              <a:t>£)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Balance of Trade</c:v>
          </c:tx>
          <c:marker>
            <c:symbol val="none"/>
          </c:marker>
          <c:cat>
            <c:numRef>
              <c:f>'Balance of Trade'!$F$2:$AV$2</c:f>
              <c:numCache>
                <c:formatCode>0</c:formatCode>
                <c:ptCount val="43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</c:numCache>
            </c:numRef>
          </c:cat>
          <c:val>
            <c:numRef>
              <c:f>'Balance of Trade'!$F$12:$AV$12</c:f>
              <c:numCache>
                <c:formatCode>#,##0</c:formatCode>
                <c:ptCount val="43"/>
                <c:pt idx="0">
                  <c:v>-70734</c:v>
                </c:pt>
                <c:pt idx="1">
                  <c:v>124577</c:v>
                </c:pt>
                <c:pt idx="2">
                  <c:v>-249362</c:v>
                </c:pt>
                <c:pt idx="3">
                  <c:v>-209748</c:v>
                </c:pt>
                <c:pt idx="4">
                  <c:v>237313</c:v>
                </c:pt>
                <c:pt idx="5">
                  <c:v>18044</c:v>
                </c:pt>
                <c:pt idx="6">
                  <c:v>948760</c:v>
                </c:pt>
                <c:pt idx="7">
                  <c:v>586444</c:v>
                </c:pt>
                <c:pt idx="8">
                  <c:v>519277</c:v>
                </c:pt>
                <c:pt idx="9">
                  <c:v>40619</c:v>
                </c:pt>
                <c:pt idx="10">
                  <c:v>1039360</c:v>
                </c:pt>
                <c:pt idx="11">
                  <c:v>-433317</c:v>
                </c:pt>
                <c:pt idx="12">
                  <c:v>-2381487</c:v>
                </c:pt>
                <c:pt idx="13">
                  <c:v>-517296</c:v>
                </c:pt>
                <c:pt idx="14">
                  <c:v>322013</c:v>
                </c:pt>
                <c:pt idx="15">
                  <c:v>430274</c:v>
                </c:pt>
                <c:pt idx="16">
                  <c:v>555556</c:v>
                </c:pt>
                <c:pt idx="17">
                  <c:v>924213</c:v>
                </c:pt>
                <c:pt idx="18">
                  <c:v>506413</c:v>
                </c:pt>
                <c:pt idx="19">
                  <c:v>765583</c:v>
                </c:pt>
                <c:pt idx="20">
                  <c:v>440418</c:v>
                </c:pt>
                <c:pt idx="21">
                  <c:v>-173620</c:v>
                </c:pt>
                <c:pt idx="22">
                  <c:v>-782000</c:v>
                </c:pt>
                <c:pt idx="23">
                  <c:v>101000</c:v>
                </c:pt>
                <c:pt idx="24">
                  <c:v>-215000</c:v>
                </c:pt>
                <c:pt idx="25">
                  <c:v>-325000</c:v>
                </c:pt>
                <c:pt idx="26">
                  <c:v>-24000</c:v>
                </c:pt>
                <c:pt idx="27">
                  <c:v>-9000</c:v>
                </c:pt>
                <c:pt idx="28">
                  <c:v>-3297000</c:v>
                </c:pt>
                <c:pt idx="29">
                  <c:v>-917000</c:v>
                </c:pt>
                <c:pt idx="30">
                  <c:v>-1459000</c:v>
                </c:pt>
                <c:pt idx="31">
                  <c:v>-4236000</c:v>
                </c:pt>
                <c:pt idx="32">
                  <c:v>-7971000</c:v>
                </c:pt>
                <c:pt idx="33">
                  <c:v>-9340000</c:v>
                </c:pt>
                <c:pt idx="34">
                  <c:v>-9586000</c:v>
                </c:pt>
                <c:pt idx="35">
                  <c:v>-11776000</c:v>
                </c:pt>
                <c:pt idx="36">
                  <c:v>-1458333.333333334</c:v>
                </c:pt>
                <c:pt idx="37">
                  <c:v>-2916666.666666666</c:v>
                </c:pt>
                <c:pt idx="38">
                  <c:v>-10599000</c:v>
                </c:pt>
                <c:pt idx="39">
                  <c:v>-4620000</c:v>
                </c:pt>
                <c:pt idx="40">
                  <c:v>-7666000</c:v>
                </c:pt>
                <c:pt idx="41">
                  <c:v>-4000000</c:v>
                </c:pt>
                <c:pt idx="42">
                  <c:v>-7500000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76448"/>
        <c:axId val="142217984"/>
      </c:lineChart>
      <c:catAx>
        <c:axId val="1471764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42217984"/>
        <c:crossesAt val="-100000000"/>
        <c:auto val="1"/>
        <c:lblAlgn val="ctr"/>
        <c:lblOffset val="100"/>
        <c:noMultiLvlLbl val="0"/>
      </c:catAx>
      <c:valAx>
        <c:axId val="142217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7176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1: Total Assets as a Percentage of Currency in Circulation (Discrete)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Net Foreign Assets as a Percentage of Currency in Circulation (Discrete)</c:v>
          </c:tx>
          <c:marker>
            <c:symbol val="none"/>
          </c:marker>
          <c:cat>
            <c:strRef>
              <c:f>Discrete!$B$7:$CN$7</c:f>
              <c:strCache>
                <c:ptCount val="91"/>
                <c:pt idx="0">
                  <c:v>1906M06</c:v>
                </c:pt>
                <c:pt idx="1">
                  <c:v>1906M12</c:v>
                </c:pt>
                <c:pt idx="2">
                  <c:v>1907M06</c:v>
                </c:pt>
                <c:pt idx="3">
                  <c:v>1907M12</c:v>
                </c:pt>
                <c:pt idx="4">
                  <c:v>1908M06</c:v>
                </c:pt>
                <c:pt idx="5">
                  <c:v>1908M12</c:v>
                </c:pt>
                <c:pt idx="6">
                  <c:v>1909M06</c:v>
                </c:pt>
                <c:pt idx="7">
                  <c:v>1909M12</c:v>
                </c:pt>
                <c:pt idx="8">
                  <c:v>1910M06</c:v>
                </c:pt>
                <c:pt idx="9">
                  <c:v>1910M12</c:v>
                </c:pt>
                <c:pt idx="10">
                  <c:v>1911M06</c:v>
                </c:pt>
                <c:pt idx="11">
                  <c:v>1911M12</c:v>
                </c:pt>
                <c:pt idx="12">
                  <c:v>1912M06</c:v>
                </c:pt>
                <c:pt idx="13">
                  <c:v>1912M12</c:v>
                </c:pt>
                <c:pt idx="14">
                  <c:v>1913M06</c:v>
                </c:pt>
                <c:pt idx="15">
                  <c:v>1913M12</c:v>
                </c:pt>
                <c:pt idx="16">
                  <c:v>1914M06</c:v>
                </c:pt>
                <c:pt idx="17">
                  <c:v>1914M12</c:v>
                </c:pt>
                <c:pt idx="18">
                  <c:v>1915M06</c:v>
                </c:pt>
                <c:pt idx="19">
                  <c:v>1915M12</c:v>
                </c:pt>
                <c:pt idx="20">
                  <c:v>1916M06</c:v>
                </c:pt>
                <c:pt idx="21">
                  <c:v>1916M12</c:v>
                </c:pt>
                <c:pt idx="22">
                  <c:v>1917M06</c:v>
                </c:pt>
                <c:pt idx="23">
                  <c:v>1917M12</c:v>
                </c:pt>
                <c:pt idx="24">
                  <c:v>1918M06</c:v>
                </c:pt>
                <c:pt idx="25">
                  <c:v>1918M12</c:v>
                </c:pt>
                <c:pt idx="26">
                  <c:v>1919M06</c:v>
                </c:pt>
                <c:pt idx="27">
                  <c:v>1919M12</c:v>
                </c:pt>
                <c:pt idx="28">
                  <c:v>1920M06</c:v>
                </c:pt>
                <c:pt idx="29">
                  <c:v>1920M12</c:v>
                </c:pt>
                <c:pt idx="30">
                  <c:v>1921M06</c:v>
                </c:pt>
                <c:pt idx="31">
                  <c:v>1921M12</c:v>
                </c:pt>
                <c:pt idx="32">
                  <c:v>1922M06</c:v>
                </c:pt>
                <c:pt idx="33">
                  <c:v>1922M12</c:v>
                </c:pt>
                <c:pt idx="34">
                  <c:v>1923M06</c:v>
                </c:pt>
                <c:pt idx="35">
                  <c:v>1923M12</c:v>
                </c:pt>
                <c:pt idx="36">
                  <c:v>1924M06</c:v>
                </c:pt>
                <c:pt idx="37">
                  <c:v>1924M12</c:v>
                </c:pt>
                <c:pt idx="38">
                  <c:v>1925M06</c:v>
                </c:pt>
                <c:pt idx="39">
                  <c:v>1925M12</c:v>
                </c:pt>
                <c:pt idx="40">
                  <c:v>1926M06</c:v>
                </c:pt>
                <c:pt idx="41">
                  <c:v>1926M12</c:v>
                </c:pt>
                <c:pt idx="42">
                  <c:v>1927M06</c:v>
                </c:pt>
                <c:pt idx="43">
                  <c:v>1927M12</c:v>
                </c:pt>
                <c:pt idx="44">
                  <c:v>1928M06</c:v>
                </c:pt>
                <c:pt idx="45">
                  <c:v>1928M12</c:v>
                </c:pt>
                <c:pt idx="46">
                  <c:v>1929M06</c:v>
                </c:pt>
                <c:pt idx="47">
                  <c:v>1929M12</c:v>
                </c:pt>
                <c:pt idx="48">
                  <c:v>1930M06</c:v>
                </c:pt>
                <c:pt idx="49">
                  <c:v>1930M12</c:v>
                </c:pt>
                <c:pt idx="50">
                  <c:v>1931M06</c:v>
                </c:pt>
                <c:pt idx="51">
                  <c:v>1931M12</c:v>
                </c:pt>
                <c:pt idx="52">
                  <c:v>1932M06</c:v>
                </c:pt>
                <c:pt idx="53">
                  <c:v>1932M12</c:v>
                </c:pt>
                <c:pt idx="54">
                  <c:v>1933M06</c:v>
                </c:pt>
                <c:pt idx="55">
                  <c:v>1933M12</c:v>
                </c:pt>
                <c:pt idx="56">
                  <c:v>1934M06</c:v>
                </c:pt>
                <c:pt idx="57">
                  <c:v>1934M12</c:v>
                </c:pt>
                <c:pt idx="58">
                  <c:v>1935M06</c:v>
                </c:pt>
                <c:pt idx="59">
                  <c:v>1935M12</c:v>
                </c:pt>
                <c:pt idx="60">
                  <c:v>1936M06</c:v>
                </c:pt>
                <c:pt idx="61">
                  <c:v>1936M12</c:v>
                </c:pt>
                <c:pt idx="62">
                  <c:v>1937M06</c:v>
                </c:pt>
                <c:pt idx="63">
                  <c:v>1937M12</c:v>
                </c:pt>
                <c:pt idx="64">
                  <c:v>1938M06</c:v>
                </c:pt>
                <c:pt idx="65">
                  <c:v>1938M12</c:v>
                </c:pt>
                <c:pt idx="66">
                  <c:v>1939M06</c:v>
                </c:pt>
                <c:pt idx="67">
                  <c:v>1939M12</c:v>
                </c:pt>
                <c:pt idx="68">
                  <c:v>1940M06</c:v>
                </c:pt>
                <c:pt idx="69">
                  <c:v>1940M12</c:v>
                </c:pt>
                <c:pt idx="70">
                  <c:v>1941M06</c:v>
                </c:pt>
                <c:pt idx="71">
                  <c:v>1941M12</c:v>
                </c:pt>
                <c:pt idx="72">
                  <c:v>1942M06</c:v>
                </c:pt>
                <c:pt idx="73">
                  <c:v>1942M12</c:v>
                </c:pt>
                <c:pt idx="74">
                  <c:v>1943M06</c:v>
                </c:pt>
                <c:pt idx="75">
                  <c:v>1943M12</c:v>
                </c:pt>
                <c:pt idx="76">
                  <c:v>1944M06</c:v>
                </c:pt>
                <c:pt idx="77">
                  <c:v>1944M12</c:v>
                </c:pt>
                <c:pt idx="78">
                  <c:v>1945M06</c:v>
                </c:pt>
                <c:pt idx="79">
                  <c:v>1945M12</c:v>
                </c:pt>
                <c:pt idx="80">
                  <c:v>1946M06</c:v>
                </c:pt>
                <c:pt idx="81">
                  <c:v>1946M12</c:v>
                </c:pt>
                <c:pt idx="82">
                  <c:v>1947M06</c:v>
                </c:pt>
                <c:pt idx="83">
                  <c:v>1947M12</c:v>
                </c:pt>
                <c:pt idx="84">
                  <c:v>1948M06</c:v>
                </c:pt>
                <c:pt idx="85">
                  <c:v>1948M12</c:v>
                </c:pt>
                <c:pt idx="86">
                  <c:v>1949M06</c:v>
                </c:pt>
                <c:pt idx="87">
                  <c:v>1949M12</c:v>
                </c:pt>
                <c:pt idx="88">
                  <c:v>1950M06</c:v>
                </c:pt>
                <c:pt idx="89">
                  <c:v>1950M12</c:v>
                </c:pt>
                <c:pt idx="90">
                  <c:v>1951M06</c:v>
                </c:pt>
              </c:strCache>
            </c:strRef>
          </c:cat>
          <c:val>
            <c:numRef>
              <c:f>Discrete!$B$20:$CN$20</c:f>
              <c:numCache>
                <c:formatCode>#,##0.00</c:formatCode>
                <c:ptCount val="9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99.112902187902179</c:v>
                </c:pt>
                <c:pt idx="4">
                  <c:v>100.70645001584285</c:v>
                </c:pt>
                <c:pt idx="5">
                  <c:v>153.74712254435994</c:v>
                </c:pt>
                <c:pt idx="6">
                  <c:v>102.03829968239566</c:v>
                </c:pt>
                <c:pt idx="7">
                  <c:v>103.15306162864385</c:v>
                </c:pt>
                <c:pt idx="8">
                  <c:v>103.96888611615248</c:v>
                </c:pt>
                <c:pt idx="9">
                  <c:v>102.72737349117919</c:v>
                </c:pt>
                <c:pt idx="10">
                  <c:v>100.67102683738428</c:v>
                </c:pt>
                <c:pt idx="11">
                  <c:v>101.27138204474655</c:v>
                </c:pt>
                <c:pt idx="12">
                  <c:v>101.42924808836023</c:v>
                </c:pt>
                <c:pt idx="13">
                  <c:v>100.10935836660013</c:v>
                </c:pt>
                <c:pt idx="14">
                  <c:v>100.125</c:v>
                </c:pt>
                <c:pt idx="15">
                  <c:v>97.634573274528009</c:v>
                </c:pt>
                <c:pt idx="16">
                  <c:v>95.534659248474767</c:v>
                </c:pt>
                <c:pt idx="17">
                  <c:v>99.361303123399907</c:v>
                </c:pt>
                <c:pt idx="18">
                  <c:v>97.92628893494097</c:v>
                </c:pt>
                <c:pt idx="19">
                  <c:v>97.992820159313737</c:v>
                </c:pt>
                <c:pt idx="20">
                  <c:v>90.527497200149327</c:v>
                </c:pt>
                <c:pt idx="21">
                  <c:v>93.20712871535261</c:v>
                </c:pt>
                <c:pt idx="22">
                  <c:v>91.956909838778316</c:v>
                </c:pt>
                <c:pt idx="23">
                  <c:v>92.44511488818496</c:v>
                </c:pt>
                <c:pt idx="24">
                  <c:v>93.662702011133064</c:v>
                </c:pt>
                <c:pt idx="25">
                  <c:v>94.540061052253549</c:v>
                </c:pt>
                <c:pt idx="26">
                  <c:v>96.079034796293044</c:v>
                </c:pt>
                <c:pt idx="27">
                  <c:v>94.276849252868828</c:v>
                </c:pt>
                <c:pt idx="28">
                  <c:v>94.20310608016986</c:v>
                </c:pt>
                <c:pt idx="29">
                  <c:v>93.163119855166755</c:v>
                </c:pt>
                <c:pt idx="30">
                  <c:v>111.46554032903204</c:v>
                </c:pt>
                <c:pt idx="31">
                  <c:v>116.40419934109786</c:v>
                </c:pt>
                <c:pt idx="32">
                  <c:v>104.96972632888379</c:v>
                </c:pt>
                <c:pt idx="33">
                  <c:v>104.65704429920117</c:v>
                </c:pt>
                <c:pt idx="34">
                  <c:v>107.35290580631489</c:v>
                </c:pt>
                <c:pt idx="35">
                  <c:v>107.98024893917963</c:v>
                </c:pt>
                <c:pt idx="36">
                  <c:v>0</c:v>
                </c:pt>
                <c:pt idx="37">
                  <c:v>0</c:v>
                </c:pt>
                <c:pt idx="38">
                  <c:v>105.0782602545969</c:v>
                </c:pt>
                <c:pt idx="39">
                  <c:v>105.73347189097105</c:v>
                </c:pt>
                <c:pt idx="40">
                  <c:v>105.83176831345827</c:v>
                </c:pt>
                <c:pt idx="41">
                  <c:v>105.72533219761497</c:v>
                </c:pt>
                <c:pt idx="42">
                  <c:v>105.03887563884156</c:v>
                </c:pt>
                <c:pt idx="43">
                  <c:v>105.88707325383302</c:v>
                </c:pt>
                <c:pt idx="44">
                  <c:v>0</c:v>
                </c:pt>
                <c:pt idx="45">
                  <c:v>0</c:v>
                </c:pt>
                <c:pt idx="46">
                  <c:v>109.37038021259198</c:v>
                </c:pt>
                <c:pt idx="47">
                  <c:v>108.60580539656584</c:v>
                </c:pt>
                <c:pt idx="48">
                  <c:v>110.18487666939221</c:v>
                </c:pt>
                <c:pt idx="49">
                  <c:v>111.83078836195148</c:v>
                </c:pt>
                <c:pt idx="50">
                  <c:v>112.52223698555466</c:v>
                </c:pt>
                <c:pt idx="51">
                  <c:v>106.10516116653876</c:v>
                </c:pt>
                <c:pt idx="52">
                  <c:v>113.16385264773598</c:v>
                </c:pt>
                <c:pt idx="53">
                  <c:v>134.00516519488428</c:v>
                </c:pt>
                <c:pt idx="54">
                  <c:v>127.00442676613886</c:v>
                </c:pt>
                <c:pt idx="55">
                  <c:v>127.6248934226553</c:v>
                </c:pt>
                <c:pt idx="56">
                  <c:v>127.85702268574907</c:v>
                </c:pt>
                <c:pt idx="57">
                  <c:v>127.02688413520097</c:v>
                </c:pt>
                <c:pt idx="58">
                  <c:v>116.09596147990256</c:v>
                </c:pt>
                <c:pt idx="59">
                  <c:v>99.948892215568875</c:v>
                </c:pt>
                <c:pt idx="60">
                  <c:v>93.952160121662104</c:v>
                </c:pt>
                <c:pt idx="61">
                  <c:v>96.903904038714913</c:v>
                </c:pt>
                <c:pt idx="62">
                  <c:v>94.064322125577874</c:v>
                </c:pt>
                <c:pt idx="63">
                  <c:v>0</c:v>
                </c:pt>
                <c:pt idx="64">
                  <c:v>0</c:v>
                </c:pt>
                <c:pt idx="65">
                  <c:v>98.593079562508478</c:v>
                </c:pt>
                <c:pt idx="66">
                  <c:v>97.726567521778719</c:v>
                </c:pt>
                <c:pt idx="67">
                  <c:v>99.14097451315827</c:v>
                </c:pt>
                <c:pt idx="68">
                  <c:v>101.2500805307684</c:v>
                </c:pt>
                <c:pt idx="69">
                  <c:v>103.75406230594079</c:v>
                </c:pt>
                <c:pt idx="70">
                  <c:v>102.75721556161972</c:v>
                </c:pt>
                <c:pt idx="71">
                  <c:v>0</c:v>
                </c:pt>
                <c:pt idx="72">
                  <c:v>0</c:v>
                </c:pt>
                <c:pt idx="73">
                  <c:v>102.34337937231948</c:v>
                </c:pt>
                <c:pt idx="74">
                  <c:v>102.31064122312709</c:v>
                </c:pt>
                <c:pt idx="75">
                  <c:v>102.61568763009078</c:v>
                </c:pt>
                <c:pt idx="76">
                  <c:v>103.86018023522965</c:v>
                </c:pt>
                <c:pt idx="77">
                  <c:v>0</c:v>
                </c:pt>
                <c:pt idx="78">
                  <c:v>105.17585164113106</c:v>
                </c:pt>
                <c:pt idx="79">
                  <c:v>104.63436267589313</c:v>
                </c:pt>
                <c:pt idx="80">
                  <c:v>0</c:v>
                </c:pt>
                <c:pt idx="81">
                  <c:v>0</c:v>
                </c:pt>
                <c:pt idx="82">
                  <c:v>114.85852243566876</c:v>
                </c:pt>
                <c:pt idx="83">
                  <c:v>0</c:v>
                </c:pt>
                <c:pt idx="84">
                  <c:v>110.96240469376025</c:v>
                </c:pt>
                <c:pt idx="85">
                  <c:v>0</c:v>
                </c:pt>
                <c:pt idx="86">
                  <c:v>109.73824967563171</c:v>
                </c:pt>
                <c:pt idx="87">
                  <c:v>126.61684171199734</c:v>
                </c:pt>
                <c:pt idx="88">
                  <c:v>110.75983236253468</c:v>
                </c:pt>
                <c:pt idx="89">
                  <c:v>109.88974029924965</c:v>
                </c:pt>
                <c:pt idx="90">
                  <c:v>108.89611189864404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78176"/>
        <c:axId val="142179712"/>
      </c:lineChart>
      <c:catAx>
        <c:axId val="142178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42179712"/>
        <c:crosses val="autoZero"/>
        <c:auto val="1"/>
        <c:lblAlgn val="ctr"/>
        <c:lblOffset val="100"/>
        <c:noMultiLvlLbl val="0"/>
      </c:catAx>
      <c:valAx>
        <c:axId val="14217971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4217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</a:t>
            </a:r>
            <a:r>
              <a:rPr lang="en-US" baseline="0"/>
              <a:t> 2: </a:t>
            </a:r>
            <a:r>
              <a:rPr lang="en-US"/>
              <a:t>Total Assets as a Percentage of Currency in Circulation (Continuous)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Net Foreign Assets as a Percentage of Currency in Circulation (Continuous)</c:v>
          </c:tx>
          <c:marker>
            <c:symbol val="none"/>
          </c:marker>
          <c:cat>
            <c:strRef>
              <c:f>Continuous!$B$7:$CA$7</c:f>
              <c:strCache>
                <c:ptCount val="78"/>
                <c:pt idx="0">
                  <c:v>1906M06</c:v>
                </c:pt>
                <c:pt idx="1">
                  <c:v>1906M12</c:v>
                </c:pt>
                <c:pt idx="2">
                  <c:v>1907M06</c:v>
                </c:pt>
                <c:pt idx="3">
                  <c:v>1907M12</c:v>
                </c:pt>
                <c:pt idx="4">
                  <c:v>1908M06</c:v>
                </c:pt>
                <c:pt idx="5">
                  <c:v>1908M12</c:v>
                </c:pt>
                <c:pt idx="6">
                  <c:v>1909M06</c:v>
                </c:pt>
                <c:pt idx="7">
                  <c:v>1909M12</c:v>
                </c:pt>
                <c:pt idx="8">
                  <c:v>1910M06</c:v>
                </c:pt>
                <c:pt idx="9">
                  <c:v>1910M12</c:v>
                </c:pt>
                <c:pt idx="10">
                  <c:v>1911M06</c:v>
                </c:pt>
                <c:pt idx="11">
                  <c:v>1911M12</c:v>
                </c:pt>
                <c:pt idx="12">
                  <c:v>1912M06</c:v>
                </c:pt>
                <c:pt idx="13">
                  <c:v>1912M12</c:v>
                </c:pt>
                <c:pt idx="14">
                  <c:v>1913M06</c:v>
                </c:pt>
                <c:pt idx="15">
                  <c:v>1913M12</c:v>
                </c:pt>
                <c:pt idx="16">
                  <c:v>1914M06</c:v>
                </c:pt>
                <c:pt idx="17">
                  <c:v>1914M12</c:v>
                </c:pt>
                <c:pt idx="18">
                  <c:v>1915M06</c:v>
                </c:pt>
                <c:pt idx="19">
                  <c:v>1915M12</c:v>
                </c:pt>
                <c:pt idx="20">
                  <c:v>1916M06</c:v>
                </c:pt>
                <c:pt idx="21">
                  <c:v>1916M12</c:v>
                </c:pt>
                <c:pt idx="22">
                  <c:v>1917M06</c:v>
                </c:pt>
                <c:pt idx="23">
                  <c:v>1917M12</c:v>
                </c:pt>
                <c:pt idx="24">
                  <c:v>1918M06</c:v>
                </c:pt>
                <c:pt idx="25">
                  <c:v>1918M12</c:v>
                </c:pt>
                <c:pt idx="26">
                  <c:v>1919M06</c:v>
                </c:pt>
                <c:pt idx="27">
                  <c:v>1919M12</c:v>
                </c:pt>
                <c:pt idx="28">
                  <c:v>1920M06</c:v>
                </c:pt>
                <c:pt idx="29">
                  <c:v>1920M12</c:v>
                </c:pt>
                <c:pt idx="30">
                  <c:v>1921M06</c:v>
                </c:pt>
                <c:pt idx="31">
                  <c:v>1921M12</c:v>
                </c:pt>
                <c:pt idx="32">
                  <c:v>1922M06</c:v>
                </c:pt>
                <c:pt idx="33">
                  <c:v>1922M12</c:v>
                </c:pt>
                <c:pt idx="34">
                  <c:v>1923M06</c:v>
                </c:pt>
                <c:pt idx="35">
                  <c:v>1923M12</c:v>
                </c:pt>
                <c:pt idx="36">
                  <c:v>1925M06</c:v>
                </c:pt>
                <c:pt idx="37">
                  <c:v>1925M12</c:v>
                </c:pt>
                <c:pt idx="38">
                  <c:v>1926M06</c:v>
                </c:pt>
                <c:pt idx="39">
                  <c:v>1926M12</c:v>
                </c:pt>
                <c:pt idx="40">
                  <c:v>1927M06</c:v>
                </c:pt>
                <c:pt idx="41">
                  <c:v>1927M12</c:v>
                </c:pt>
                <c:pt idx="42">
                  <c:v>1929M06</c:v>
                </c:pt>
                <c:pt idx="43">
                  <c:v>1929M12</c:v>
                </c:pt>
                <c:pt idx="44">
                  <c:v>1930M06</c:v>
                </c:pt>
                <c:pt idx="45">
                  <c:v>1930M12</c:v>
                </c:pt>
                <c:pt idx="46">
                  <c:v>1931M06</c:v>
                </c:pt>
                <c:pt idx="47">
                  <c:v>1931M12</c:v>
                </c:pt>
                <c:pt idx="48">
                  <c:v>1932M06</c:v>
                </c:pt>
                <c:pt idx="49">
                  <c:v>1932M12</c:v>
                </c:pt>
                <c:pt idx="50">
                  <c:v>1933M06</c:v>
                </c:pt>
                <c:pt idx="51">
                  <c:v>1933M12</c:v>
                </c:pt>
                <c:pt idx="52">
                  <c:v>1934M06</c:v>
                </c:pt>
                <c:pt idx="53">
                  <c:v>1934M12</c:v>
                </c:pt>
                <c:pt idx="54">
                  <c:v>1935M06</c:v>
                </c:pt>
                <c:pt idx="55">
                  <c:v>1935M12</c:v>
                </c:pt>
                <c:pt idx="56">
                  <c:v>1936M06</c:v>
                </c:pt>
                <c:pt idx="57">
                  <c:v>1936M12</c:v>
                </c:pt>
                <c:pt idx="58">
                  <c:v>1937M06</c:v>
                </c:pt>
                <c:pt idx="59">
                  <c:v>1938M12</c:v>
                </c:pt>
                <c:pt idx="60">
                  <c:v>1939M06</c:v>
                </c:pt>
                <c:pt idx="61">
                  <c:v>1939M12</c:v>
                </c:pt>
                <c:pt idx="62">
                  <c:v>1940M06</c:v>
                </c:pt>
                <c:pt idx="63">
                  <c:v>1940M12</c:v>
                </c:pt>
                <c:pt idx="64">
                  <c:v>1941M06</c:v>
                </c:pt>
                <c:pt idx="65">
                  <c:v>1942M12</c:v>
                </c:pt>
                <c:pt idx="66">
                  <c:v>1943M06</c:v>
                </c:pt>
                <c:pt idx="67">
                  <c:v>1943M12</c:v>
                </c:pt>
                <c:pt idx="68">
                  <c:v>1944M06</c:v>
                </c:pt>
                <c:pt idx="69">
                  <c:v>1945M06</c:v>
                </c:pt>
                <c:pt idx="70">
                  <c:v>1945M12</c:v>
                </c:pt>
                <c:pt idx="71">
                  <c:v>1947M06</c:v>
                </c:pt>
                <c:pt idx="72">
                  <c:v>1948M06</c:v>
                </c:pt>
                <c:pt idx="73">
                  <c:v>1949M06</c:v>
                </c:pt>
                <c:pt idx="74">
                  <c:v>1949M12</c:v>
                </c:pt>
                <c:pt idx="75">
                  <c:v>1950M06</c:v>
                </c:pt>
                <c:pt idx="76">
                  <c:v>1950M12</c:v>
                </c:pt>
                <c:pt idx="77">
                  <c:v>1951M06</c:v>
                </c:pt>
              </c:strCache>
            </c:strRef>
          </c:cat>
          <c:val>
            <c:numRef>
              <c:f>Continuous!$B$20:$CA$20</c:f>
              <c:numCache>
                <c:formatCode>#,##0.00</c:formatCode>
                <c:ptCount val="7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99.112902187902179</c:v>
                </c:pt>
                <c:pt idx="4">
                  <c:v>100.70645001584285</c:v>
                </c:pt>
                <c:pt idx="5">
                  <c:v>153.74712254435994</c:v>
                </c:pt>
                <c:pt idx="6">
                  <c:v>102.03829968239566</c:v>
                </c:pt>
                <c:pt idx="7">
                  <c:v>103.15306162864385</c:v>
                </c:pt>
                <c:pt idx="8">
                  <c:v>103.96888611615248</c:v>
                </c:pt>
                <c:pt idx="9">
                  <c:v>102.72737349117919</c:v>
                </c:pt>
                <c:pt idx="10">
                  <c:v>100.67102683738428</c:v>
                </c:pt>
                <c:pt idx="11">
                  <c:v>101.27138204474655</c:v>
                </c:pt>
                <c:pt idx="12">
                  <c:v>101.42924808836023</c:v>
                </c:pt>
                <c:pt idx="13">
                  <c:v>100.10935836660013</c:v>
                </c:pt>
                <c:pt idx="14">
                  <c:v>100.125</c:v>
                </c:pt>
                <c:pt idx="15">
                  <c:v>97.634573274528009</c:v>
                </c:pt>
                <c:pt idx="16">
                  <c:v>95.534659248474767</c:v>
                </c:pt>
                <c:pt idx="17">
                  <c:v>99.361303123399907</c:v>
                </c:pt>
                <c:pt idx="18">
                  <c:v>97.92628893494097</c:v>
                </c:pt>
                <c:pt idx="19">
                  <c:v>97.992820159313737</c:v>
                </c:pt>
                <c:pt idx="20">
                  <c:v>90.527497200149327</c:v>
                </c:pt>
                <c:pt idx="21">
                  <c:v>93.20712871535261</c:v>
                </c:pt>
                <c:pt idx="22">
                  <c:v>91.956909838778316</c:v>
                </c:pt>
                <c:pt idx="23">
                  <c:v>92.44511488818496</c:v>
                </c:pt>
                <c:pt idx="24">
                  <c:v>93.662702011133064</c:v>
                </c:pt>
                <c:pt idx="25">
                  <c:v>94.540061052253549</c:v>
                </c:pt>
                <c:pt idx="26">
                  <c:v>96.079034796293044</c:v>
                </c:pt>
                <c:pt idx="27">
                  <c:v>94.276849252868828</c:v>
                </c:pt>
                <c:pt idx="28">
                  <c:v>94.20310608016986</c:v>
                </c:pt>
                <c:pt idx="29">
                  <c:v>93.163119855166755</c:v>
                </c:pt>
                <c:pt idx="30">
                  <c:v>111.46554032903204</c:v>
                </c:pt>
                <c:pt idx="31">
                  <c:v>116.40419934109786</c:v>
                </c:pt>
                <c:pt idx="32">
                  <c:v>104.96972632888379</c:v>
                </c:pt>
                <c:pt idx="33">
                  <c:v>104.65704429920117</c:v>
                </c:pt>
                <c:pt idx="34">
                  <c:v>107.35290580631489</c:v>
                </c:pt>
                <c:pt idx="35">
                  <c:v>107.98024893917963</c:v>
                </c:pt>
                <c:pt idx="36">
                  <c:v>105.0782602545969</c:v>
                </c:pt>
                <c:pt idx="37">
                  <c:v>105.73347189097105</c:v>
                </c:pt>
                <c:pt idx="38">
                  <c:v>105.83176831345827</c:v>
                </c:pt>
                <c:pt idx="39">
                  <c:v>105.72533219761497</c:v>
                </c:pt>
                <c:pt idx="40">
                  <c:v>105.03887563884156</c:v>
                </c:pt>
                <c:pt idx="41">
                  <c:v>105.88707325383302</c:v>
                </c:pt>
                <c:pt idx="42">
                  <c:v>109.37038021259198</c:v>
                </c:pt>
                <c:pt idx="43">
                  <c:v>108.60580539656584</c:v>
                </c:pt>
                <c:pt idx="44">
                  <c:v>110.18487666939221</c:v>
                </c:pt>
                <c:pt idx="45">
                  <c:v>111.83078836195148</c:v>
                </c:pt>
                <c:pt idx="46">
                  <c:v>112.52223698555466</c:v>
                </c:pt>
                <c:pt idx="47">
                  <c:v>106.10516116653876</c:v>
                </c:pt>
                <c:pt idx="48">
                  <c:v>113.16385264773598</c:v>
                </c:pt>
                <c:pt idx="49">
                  <c:v>134.00516519488428</c:v>
                </c:pt>
                <c:pt idx="50">
                  <c:v>127.00442676613886</c:v>
                </c:pt>
                <c:pt idx="51">
                  <c:v>127.6248934226553</c:v>
                </c:pt>
                <c:pt idx="52">
                  <c:v>127.85702268574907</c:v>
                </c:pt>
                <c:pt idx="53">
                  <c:v>127.02688413520097</c:v>
                </c:pt>
                <c:pt idx="54">
                  <c:v>116.09596147990256</c:v>
                </c:pt>
                <c:pt idx="55">
                  <c:v>99.948892215568875</c:v>
                </c:pt>
                <c:pt idx="56">
                  <c:v>93.952160121662104</c:v>
                </c:pt>
                <c:pt idx="57">
                  <c:v>96.903904038714913</c:v>
                </c:pt>
                <c:pt idx="58">
                  <c:v>94.064322125577874</c:v>
                </c:pt>
                <c:pt idx="59">
                  <c:v>98.593079562508478</c:v>
                </c:pt>
                <c:pt idx="60">
                  <c:v>97.726567521778719</c:v>
                </c:pt>
                <c:pt idx="61">
                  <c:v>99.14097451315827</c:v>
                </c:pt>
                <c:pt idx="62">
                  <c:v>101.2500805307684</c:v>
                </c:pt>
                <c:pt idx="63">
                  <c:v>103.75406230594079</c:v>
                </c:pt>
                <c:pt idx="64">
                  <c:v>102.75721556161972</c:v>
                </c:pt>
                <c:pt idx="65">
                  <c:v>102.34337937231948</c:v>
                </c:pt>
                <c:pt idx="66">
                  <c:v>102.31064122312709</c:v>
                </c:pt>
                <c:pt idx="67">
                  <c:v>102.61568763009078</c:v>
                </c:pt>
                <c:pt idx="68">
                  <c:v>103.86018023522965</c:v>
                </c:pt>
                <c:pt idx="69">
                  <c:v>105.17585164113106</c:v>
                </c:pt>
                <c:pt idx="70">
                  <c:v>104.63436267589313</c:v>
                </c:pt>
                <c:pt idx="71">
                  <c:v>114.85852243566876</c:v>
                </c:pt>
                <c:pt idx="72">
                  <c:v>110.96240469376025</c:v>
                </c:pt>
                <c:pt idx="73">
                  <c:v>109.73824967563171</c:v>
                </c:pt>
                <c:pt idx="74">
                  <c:v>126.61684171199734</c:v>
                </c:pt>
                <c:pt idx="75">
                  <c:v>110.75983236253468</c:v>
                </c:pt>
                <c:pt idx="76">
                  <c:v>109.88974029924965</c:v>
                </c:pt>
                <c:pt idx="77">
                  <c:v>108.89611189864404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95712"/>
        <c:axId val="146682624"/>
      </c:lineChart>
      <c:catAx>
        <c:axId val="142195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6682624"/>
        <c:crosses val="autoZero"/>
        <c:auto val="1"/>
        <c:lblAlgn val="ctr"/>
        <c:lblOffset val="100"/>
        <c:noMultiLvlLbl val="0"/>
      </c:catAx>
      <c:valAx>
        <c:axId val="14668262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4219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Figure 3: Total Assets as a Percentage of Currency in Circulation (Discrete)</c:v>
          </c:tx>
          <c:marker>
            <c:symbol val="none"/>
          </c:marker>
          <c:cat>
            <c:strRef>
              <c:f>Discrete!$BH$7:$CN$7</c:f>
              <c:strCache>
                <c:ptCount val="33"/>
                <c:pt idx="0">
                  <c:v>1935M06</c:v>
                </c:pt>
                <c:pt idx="1">
                  <c:v>1935M12</c:v>
                </c:pt>
                <c:pt idx="2">
                  <c:v>1936M06</c:v>
                </c:pt>
                <c:pt idx="3">
                  <c:v>1936M12</c:v>
                </c:pt>
                <c:pt idx="4">
                  <c:v>1937M06</c:v>
                </c:pt>
                <c:pt idx="5">
                  <c:v>1937M12</c:v>
                </c:pt>
                <c:pt idx="6">
                  <c:v>1938M06</c:v>
                </c:pt>
                <c:pt idx="7">
                  <c:v>1938M12</c:v>
                </c:pt>
                <c:pt idx="8">
                  <c:v>1939M06</c:v>
                </c:pt>
                <c:pt idx="9">
                  <c:v>1939M12</c:v>
                </c:pt>
                <c:pt idx="10">
                  <c:v>1940M06</c:v>
                </c:pt>
                <c:pt idx="11">
                  <c:v>1940M12</c:v>
                </c:pt>
                <c:pt idx="12">
                  <c:v>1941M06</c:v>
                </c:pt>
                <c:pt idx="13">
                  <c:v>1941M12</c:v>
                </c:pt>
                <c:pt idx="14">
                  <c:v>1942M06</c:v>
                </c:pt>
                <c:pt idx="15">
                  <c:v>1942M12</c:v>
                </c:pt>
                <c:pt idx="16">
                  <c:v>1943M06</c:v>
                </c:pt>
                <c:pt idx="17">
                  <c:v>1943M12</c:v>
                </c:pt>
                <c:pt idx="18">
                  <c:v>1944M06</c:v>
                </c:pt>
                <c:pt idx="19">
                  <c:v>1944M12</c:v>
                </c:pt>
                <c:pt idx="20">
                  <c:v>1945M06</c:v>
                </c:pt>
                <c:pt idx="21">
                  <c:v>1945M12</c:v>
                </c:pt>
                <c:pt idx="22">
                  <c:v>1946M06</c:v>
                </c:pt>
                <c:pt idx="23">
                  <c:v>1946M12</c:v>
                </c:pt>
                <c:pt idx="24">
                  <c:v>1947M06</c:v>
                </c:pt>
                <c:pt idx="25">
                  <c:v>1947M12</c:v>
                </c:pt>
                <c:pt idx="26">
                  <c:v>1948M06</c:v>
                </c:pt>
                <c:pt idx="27">
                  <c:v>1948M12</c:v>
                </c:pt>
                <c:pt idx="28">
                  <c:v>1949M06</c:v>
                </c:pt>
                <c:pt idx="29">
                  <c:v>1949M12</c:v>
                </c:pt>
                <c:pt idx="30">
                  <c:v>1950M06</c:v>
                </c:pt>
                <c:pt idx="31">
                  <c:v>1950M12</c:v>
                </c:pt>
                <c:pt idx="32">
                  <c:v>1951M06</c:v>
                </c:pt>
              </c:strCache>
            </c:strRef>
          </c:cat>
          <c:val>
            <c:numRef>
              <c:f>Discrete!$BH$20:$CN$20</c:f>
              <c:numCache>
                <c:formatCode>#,##0.00</c:formatCode>
                <c:ptCount val="33"/>
                <c:pt idx="0">
                  <c:v>116.09596147990256</c:v>
                </c:pt>
                <c:pt idx="1">
                  <c:v>99.948892215568875</c:v>
                </c:pt>
                <c:pt idx="2">
                  <c:v>93.952160121662104</c:v>
                </c:pt>
                <c:pt idx="3">
                  <c:v>96.903904038714913</c:v>
                </c:pt>
                <c:pt idx="4">
                  <c:v>94.064322125577874</c:v>
                </c:pt>
                <c:pt idx="5">
                  <c:v>0</c:v>
                </c:pt>
                <c:pt idx="6">
                  <c:v>0</c:v>
                </c:pt>
                <c:pt idx="7">
                  <c:v>98.593079562508478</c:v>
                </c:pt>
                <c:pt idx="8">
                  <c:v>97.726567521778719</c:v>
                </c:pt>
                <c:pt idx="9">
                  <c:v>99.14097451315827</c:v>
                </c:pt>
                <c:pt idx="10">
                  <c:v>101.2500805307684</c:v>
                </c:pt>
                <c:pt idx="11">
                  <c:v>103.75406230594079</c:v>
                </c:pt>
                <c:pt idx="12">
                  <c:v>102.75721556161972</c:v>
                </c:pt>
                <c:pt idx="13">
                  <c:v>0</c:v>
                </c:pt>
                <c:pt idx="14">
                  <c:v>0</c:v>
                </c:pt>
                <c:pt idx="15">
                  <c:v>102.34337937231948</c:v>
                </c:pt>
                <c:pt idx="16">
                  <c:v>102.31064122312709</c:v>
                </c:pt>
                <c:pt idx="17">
                  <c:v>102.61568763009078</c:v>
                </c:pt>
                <c:pt idx="18">
                  <c:v>103.86018023522965</c:v>
                </c:pt>
                <c:pt idx="19">
                  <c:v>0</c:v>
                </c:pt>
                <c:pt idx="20">
                  <c:v>105.17585164113106</c:v>
                </c:pt>
                <c:pt idx="21">
                  <c:v>104.63436267589313</c:v>
                </c:pt>
                <c:pt idx="22">
                  <c:v>0</c:v>
                </c:pt>
                <c:pt idx="23">
                  <c:v>0</c:v>
                </c:pt>
                <c:pt idx="24">
                  <c:v>114.85852243566876</c:v>
                </c:pt>
                <c:pt idx="25">
                  <c:v>0</c:v>
                </c:pt>
                <c:pt idx="26">
                  <c:v>110.96240469376025</c:v>
                </c:pt>
                <c:pt idx="27">
                  <c:v>0</c:v>
                </c:pt>
                <c:pt idx="28">
                  <c:v>109.73824967563171</c:v>
                </c:pt>
                <c:pt idx="29">
                  <c:v>126.61684171199734</c:v>
                </c:pt>
                <c:pt idx="30">
                  <c:v>110.75983236253468</c:v>
                </c:pt>
                <c:pt idx="31">
                  <c:v>109.88974029924965</c:v>
                </c:pt>
                <c:pt idx="32">
                  <c:v>108.89611189864404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19104"/>
        <c:axId val="146720640"/>
      </c:lineChart>
      <c:catAx>
        <c:axId val="146719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6720640"/>
        <c:crosses val="autoZero"/>
        <c:auto val="1"/>
        <c:lblAlgn val="ctr"/>
        <c:lblOffset val="100"/>
        <c:noMultiLvlLbl val="0"/>
      </c:catAx>
      <c:valAx>
        <c:axId val="14672064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4671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Figure 4: Total Assets as a Percentage of Currency in Ciruclation (Contiuous)</c:v>
          </c:tx>
          <c:marker>
            <c:symbol val="none"/>
          </c:marker>
          <c:cat>
            <c:strRef>
              <c:f>Continuous!$BD$7:$CA$7</c:f>
              <c:strCache>
                <c:ptCount val="24"/>
                <c:pt idx="0">
                  <c:v>1935M06</c:v>
                </c:pt>
                <c:pt idx="1">
                  <c:v>1935M12</c:v>
                </c:pt>
                <c:pt idx="2">
                  <c:v>1936M06</c:v>
                </c:pt>
                <c:pt idx="3">
                  <c:v>1936M12</c:v>
                </c:pt>
                <c:pt idx="4">
                  <c:v>1937M06</c:v>
                </c:pt>
                <c:pt idx="5">
                  <c:v>1938M12</c:v>
                </c:pt>
                <c:pt idx="6">
                  <c:v>1939M06</c:v>
                </c:pt>
                <c:pt idx="7">
                  <c:v>1939M12</c:v>
                </c:pt>
                <c:pt idx="8">
                  <c:v>1940M06</c:v>
                </c:pt>
                <c:pt idx="9">
                  <c:v>1940M12</c:v>
                </c:pt>
                <c:pt idx="10">
                  <c:v>1941M06</c:v>
                </c:pt>
                <c:pt idx="11">
                  <c:v>1942M12</c:v>
                </c:pt>
                <c:pt idx="12">
                  <c:v>1943M06</c:v>
                </c:pt>
                <c:pt idx="13">
                  <c:v>1943M12</c:v>
                </c:pt>
                <c:pt idx="14">
                  <c:v>1944M06</c:v>
                </c:pt>
                <c:pt idx="15">
                  <c:v>1945M06</c:v>
                </c:pt>
                <c:pt idx="16">
                  <c:v>1945M12</c:v>
                </c:pt>
                <c:pt idx="17">
                  <c:v>1947M06</c:v>
                </c:pt>
                <c:pt idx="18">
                  <c:v>1948M06</c:v>
                </c:pt>
                <c:pt idx="19">
                  <c:v>1949M06</c:v>
                </c:pt>
                <c:pt idx="20">
                  <c:v>1949M12</c:v>
                </c:pt>
                <c:pt idx="21">
                  <c:v>1950M06</c:v>
                </c:pt>
                <c:pt idx="22">
                  <c:v>1950M12</c:v>
                </c:pt>
                <c:pt idx="23">
                  <c:v>1951M06</c:v>
                </c:pt>
              </c:strCache>
            </c:strRef>
          </c:cat>
          <c:val>
            <c:numRef>
              <c:f>Continuous!$BD$20:$CA$20</c:f>
              <c:numCache>
                <c:formatCode>#,##0.00</c:formatCode>
                <c:ptCount val="24"/>
                <c:pt idx="0">
                  <c:v>116.09596147990256</c:v>
                </c:pt>
                <c:pt idx="1">
                  <c:v>99.948892215568875</c:v>
                </c:pt>
                <c:pt idx="2">
                  <c:v>93.952160121662104</c:v>
                </c:pt>
                <c:pt idx="3">
                  <c:v>96.903904038714913</c:v>
                </c:pt>
                <c:pt idx="4">
                  <c:v>94.064322125577874</c:v>
                </c:pt>
                <c:pt idx="5">
                  <c:v>98.593079562508478</c:v>
                </c:pt>
                <c:pt idx="6">
                  <c:v>97.726567521778719</c:v>
                </c:pt>
                <c:pt idx="7">
                  <c:v>99.14097451315827</c:v>
                </c:pt>
                <c:pt idx="8">
                  <c:v>101.2500805307684</c:v>
                </c:pt>
                <c:pt idx="9">
                  <c:v>103.75406230594079</c:v>
                </c:pt>
                <c:pt idx="10">
                  <c:v>102.75721556161972</c:v>
                </c:pt>
                <c:pt idx="11">
                  <c:v>102.34337937231948</c:v>
                </c:pt>
                <c:pt idx="12">
                  <c:v>102.31064122312709</c:v>
                </c:pt>
                <c:pt idx="13">
                  <c:v>102.61568763009078</c:v>
                </c:pt>
                <c:pt idx="14">
                  <c:v>103.86018023522965</c:v>
                </c:pt>
                <c:pt idx="15">
                  <c:v>105.17585164113106</c:v>
                </c:pt>
                <c:pt idx="16">
                  <c:v>104.63436267589313</c:v>
                </c:pt>
                <c:pt idx="17">
                  <c:v>114.85852243566876</c:v>
                </c:pt>
                <c:pt idx="18">
                  <c:v>110.96240469376025</c:v>
                </c:pt>
                <c:pt idx="19">
                  <c:v>109.73824967563171</c:v>
                </c:pt>
                <c:pt idx="20">
                  <c:v>126.61684171199734</c:v>
                </c:pt>
                <c:pt idx="21">
                  <c:v>110.75983236253468</c:v>
                </c:pt>
                <c:pt idx="22">
                  <c:v>109.88974029924965</c:v>
                </c:pt>
                <c:pt idx="23">
                  <c:v>108.89611189864404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16384"/>
        <c:axId val="146822272"/>
      </c:lineChart>
      <c:catAx>
        <c:axId val="14681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46822272"/>
        <c:crosses val="autoZero"/>
        <c:auto val="1"/>
        <c:lblAlgn val="ctr"/>
        <c:lblOffset val="100"/>
        <c:noMultiLvlLbl val="0"/>
      </c:catAx>
      <c:valAx>
        <c:axId val="14682227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4681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Reserve Pass-through (Change in Monetary Base</a:t>
            </a:r>
            <a:r>
              <a:rPr lang="en-US" baseline="0"/>
              <a:t> </a:t>
            </a:r>
            <a:r>
              <a:rPr lang="en-US"/>
              <a:t>as a % of Change in Net Foreign Assets) (Discrete)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"Reserve Pass-through (Change in Net Foreign Assets as a % of Change in Monetary Base) (Discrete)"</c:v>
          </c:tx>
          <c:marker>
            <c:symbol val="none"/>
          </c:marker>
          <c:cat>
            <c:strRef>
              <c:f>Discrete!$C$7:$CN$7</c:f>
              <c:strCache>
                <c:ptCount val="90"/>
                <c:pt idx="0">
                  <c:v>1906M12</c:v>
                </c:pt>
                <c:pt idx="1">
                  <c:v>1907M06</c:v>
                </c:pt>
                <c:pt idx="2">
                  <c:v>1907M12</c:v>
                </c:pt>
                <c:pt idx="3">
                  <c:v>1908M06</c:v>
                </c:pt>
                <c:pt idx="4">
                  <c:v>1908M12</c:v>
                </c:pt>
                <c:pt idx="5">
                  <c:v>1909M06</c:v>
                </c:pt>
                <c:pt idx="6">
                  <c:v>1909M12</c:v>
                </c:pt>
                <c:pt idx="7">
                  <c:v>1910M06</c:v>
                </c:pt>
                <c:pt idx="8">
                  <c:v>1910M12</c:v>
                </c:pt>
                <c:pt idx="9">
                  <c:v>1911M06</c:v>
                </c:pt>
                <c:pt idx="10">
                  <c:v>1911M12</c:v>
                </c:pt>
                <c:pt idx="11">
                  <c:v>1912M06</c:v>
                </c:pt>
                <c:pt idx="12">
                  <c:v>1912M12</c:v>
                </c:pt>
                <c:pt idx="13">
                  <c:v>1913M06</c:v>
                </c:pt>
                <c:pt idx="14">
                  <c:v>1913M12</c:v>
                </c:pt>
                <c:pt idx="15">
                  <c:v>1914M06</c:v>
                </c:pt>
                <c:pt idx="16">
                  <c:v>1914M12</c:v>
                </c:pt>
                <c:pt idx="17">
                  <c:v>1915M06</c:v>
                </c:pt>
                <c:pt idx="18">
                  <c:v>1915M12</c:v>
                </c:pt>
                <c:pt idx="19">
                  <c:v>1916M06</c:v>
                </c:pt>
                <c:pt idx="20">
                  <c:v>1916M12</c:v>
                </c:pt>
                <c:pt idx="21">
                  <c:v>1917M06</c:v>
                </c:pt>
                <c:pt idx="22">
                  <c:v>1917M12</c:v>
                </c:pt>
                <c:pt idx="23">
                  <c:v>1918M06</c:v>
                </c:pt>
                <c:pt idx="24">
                  <c:v>1918M12</c:v>
                </c:pt>
                <c:pt idx="25">
                  <c:v>1919M06</c:v>
                </c:pt>
                <c:pt idx="26">
                  <c:v>1919M12</c:v>
                </c:pt>
                <c:pt idx="27">
                  <c:v>1920M06</c:v>
                </c:pt>
                <c:pt idx="28">
                  <c:v>1920M12</c:v>
                </c:pt>
                <c:pt idx="29">
                  <c:v>1921M06</c:v>
                </c:pt>
                <c:pt idx="30">
                  <c:v>1921M12</c:v>
                </c:pt>
                <c:pt idx="31">
                  <c:v>1922M06</c:v>
                </c:pt>
                <c:pt idx="32">
                  <c:v>1922M12</c:v>
                </c:pt>
                <c:pt idx="33">
                  <c:v>1923M06</c:v>
                </c:pt>
                <c:pt idx="34">
                  <c:v>1923M12</c:v>
                </c:pt>
                <c:pt idx="35">
                  <c:v>1924M06</c:v>
                </c:pt>
                <c:pt idx="36">
                  <c:v>1924M12</c:v>
                </c:pt>
                <c:pt idx="37">
                  <c:v>1925M06</c:v>
                </c:pt>
                <c:pt idx="38">
                  <c:v>1925M12</c:v>
                </c:pt>
                <c:pt idx="39">
                  <c:v>1926M06</c:v>
                </c:pt>
                <c:pt idx="40">
                  <c:v>1926M12</c:v>
                </c:pt>
                <c:pt idx="41">
                  <c:v>1927M06</c:v>
                </c:pt>
                <c:pt idx="42">
                  <c:v>1927M12</c:v>
                </c:pt>
                <c:pt idx="43">
                  <c:v>1928M06</c:v>
                </c:pt>
                <c:pt idx="44">
                  <c:v>1928M12</c:v>
                </c:pt>
                <c:pt idx="45">
                  <c:v>1929M06</c:v>
                </c:pt>
                <c:pt idx="46">
                  <c:v>1929M12</c:v>
                </c:pt>
                <c:pt idx="47">
                  <c:v>1930M06</c:v>
                </c:pt>
                <c:pt idx="48">
                  <c:v>1930M12</c:v>
                </c:pt>
                <c:pt idx="49">
                  <c:v>1931M06</c:v>
                </c:pt>
                <c:pt idx="50">
                  <c:v>1931M12</c:v>
                </c:pt>
                <c:pt idx="51">
                  <c:v>1932M06</c:v>
                </c:pt>
                <c:pt idx="52">
                  <c:v>1932M12</c:v>
                </c:pt>
                <c:pt idx="53">
                  <c:v>1933M06</c:v>
                </c:pt>
                <c:pt idx="54">
                  <c:v>1933M12</c:v>
                </c:pt>
                <c:pt idx="55">
                  <c:v>1934M06</c:v>
                </c:pt>
                <c:pt idx="56">
                  <c:v>1934M12</c:v>
                </c:pt>
                <c:pt idx="57">
                  <c:v>1935M06</c:v>
                </c:pt>
                <c:pt idx="58">
                  <c:v>1935M12</c:v>
                </c:pt>
                <c:pt idx="59">
                  <c:v>1936M06</c:v>
                </c:pt>
                <c:pt idx="60">
                  <c:v>1936M12</c:v>
                </c:pt>
                <c:pt idx="61">
                  <c:v>1937M06</c:v>
                </c:pt>
                <c:pt idx="62">
                  <c:v>1937M12</c:v>
                </c:pt>
                <c:pt idx="63">
                  <c:v>1938M06</c:v>
                </c:pt>
                <c:pt idx="64">
                  <c:v>1938M12</c:v>
                </c:pt>
                <c:pt idx="65">
                  <c:v>1939M06</c:v>
                </c:pt>
                <c:pt idx="66">
                  <c:v>1939M12</c:v>
                </c:pt>
                <c:pt idx="67">
                  <c:v>1940M06</c:v>
                </c:pt>
                <c:pt idx="68">
                  <c:v>1940M12</c:v>
                </c:pt>
                <c:pt idx="69">
                  <c:v>1941M06</c:v>
                </c:pt>
                <c:pt idx="70">
                  <c:v>1941M12</c:v>
                </c:pt>
                <c:pt idx="71">
                  <c:v>1942M06</c:v>
                </c:pt>
                <c:pt idx="72">
                  <c:v>1942M12</c:v>
                </c:pt>
                <c:pt idx="73">
                  <c:v>1943M06</c:v>
                </c:pt>
                <c:pt idx="74">
                  <c:v>1943M12</c:v>
                </c:pt>
                <c:pt idx="75">
                  <c:v>1944M06</c:v>
                </c:pt>
                <c:pt idx="76">
                  <c:v>1944M12</c:v>
                </c:pt>
                <c:pt idx="77">
                  <c:v>1945M06</c:v>
                </c:pt>
                <c:pt idx="78">
                  <c:v>1945M12</c:v>
                </c:pt>
                <c:pt idx="79">
                  <c:v>1946M06</c:v>
                </c:pt>
                <c:pt idx="80">
                  <c:v>1946M12</c:v>
                </c:pt>
                <c:pt idx="81">
                  <c:v>1947M06</c:v>
                </c:pt>
                <c:pt idx="82">
                  <c:v>1947M12</c:v>
                </c:pt>
                <c:pt idx="83">
                  <c:v>1948M06</c:v>
                </c:pt>
                <c:pt idx="84">
                  <c:v>1948M12</c:v>
                </c:pt>
                <c:pt idx="85">
                  <c:v>1949M06</c:v>
                </c:pt>
                <c:pt idx="86">
                  <c:v>1949M12</c:v>
                </c:pt>
                <c:pt idx="87">
                  <c:v>1950M06</c:v>
                </c:pt>
                <c:pt idx="88">
                  <c:v>1950M12</c:v>
                </c:pt>
                <c:pt idx="89">
                  <c:v>1951M06</c:v>
                </c:pt>
              </c:strCache>
            </c:strRef>
          </c:cat>
          <c:val>
            <c:numRef>
              <c:f>Discrete!$C$23:$CN$23</c:f>
              <c:numCache>
                <c:formatCode>#,##0.00</c:formatCode>
                <c:ptCount val="90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95.048950569577201</c:v>
                </c:pt>
                <c:pt idx="4">
                  <c:v>0</c:v>
                </c:pt>
                <c:pt idx="5">
                  <c:v>-10.142858785034283</c:v>
                </c:pt>
                <c:pt idx="6">
                  <c:v>127.25283919641936</c:v>
                </c:pt>
                <c:pt idx="7">
                  <c:v>82.553319124989699</c:v>
                </c:pt>
                <c:pt idx="8">
                  <c:v>63.510915144653609</c:v>
                </c:pt>
                <c:pt idx="9">
                  <c:v>140.56416207360212</c:v>
                </c:pt>
                <c:pt idx="10">
                  <c:v>77.558008543014452</c:v>
                </c:pt>
                <c:pt idx="11">
                  <c:v>0</c:v>
                </c:pt>
                <c:pt idx="12">
                  <c:v>91.754433241058265</c:v>
                </c:pt>
                <c:pt idx="13">
                  <c:v>99.667139439588183</c:v>
                </c:pt>
                <c:pt idx="14">
                  <c:v>0</c:v>
                </c:pt>
                <c:pt idx="15">
                  <c:v>129.12922995075007</c:v>
                </c:pt>
                <c:pt idx="16">
                  <c:v>68.795870183912854</c:v>
                </c:pt>
                <c:pt idx="17">
                  <c:v>431.20640772721669</c:v>
                </c:pt>
                <c:pt idx="18">
                  <c:v>99.336253217140225</c:v>
                </c:pt>
                <c:pt idx="19">
                  <c:v>247.45955687841666</c:v>
                </c:pt>
                <c:pt idx="20">
                  <c:v>74.030969313700552</c:v>
                </c:pt>
                <c:pt idx="21">
                  <c:v>140.50670817078682</c:v>
                </c:pt>
                <c:pt idx="22">
                  <c:v>0</c:v>
                </c:pt>
                <c:pt idx="23">
                  <c:v>85.796830436292154</c:v>
                </c:pt>
                <c:pt idx="24">
                  <c:v>0</c:v>
                </c:pt>
                <c:pt idx="25">
                  <c:v>65.26733500417717</c:v>
                </c:pt>
                <c:pt idx="26">
                  <c:v>156.89109259537949</c:v>
                </c:pt>
                <c:pt idx="27">
                  <c:v>106.34342269683918</c:v>
                </c:pt>
                <c:pt idx="28">
                  <c:v>483.69933249491572</c:v>
                </c:pt>
                <c:pt idx="29">
                  <c:v>744.38580839734902</c:v>
                </c:pt>
                <c:pt idx="30">
                  <c:v>103.43061389588858</c:v>
                </c:pt>
                <c:pt idx="31">
                  <c:v>20.657568543798735</c:v>
                </c:pt>
                <c:pt idx="32">
                  <c:v>93.60184582839976</c:v>
                </c:pt>
                <c:pt idx="33">
                  <c:v>63.755617850788362</c:v>
                </c:pt>
                <c:pt idx="34">
                  <c:v>101.91564931342707</c:v>
                </c:pt>
                <c:pt idx="35">
                  <c:v>92.609529041117014</c:v>
                </c:pt>
                <c:pt idx="36">
                  <c:v>0</c:v>
                </c:pt>
                <c:pt idx="37">
                  <c:v>95.167163747960188</c:v>
                </c:pt>
                <c:pt idx="38">
                  <c:v>98.16125964454821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94.440234229800168</c:v>
                </c:pt>
                <c:pt idx="44">
                  <c:v>0</c:v>
                </c:pt>
                <c:pt idx="45">
                  <c:v>91.432433356839368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1249.3574268442833</c:v>
                </c:pt>
                <c:pt idx="51">
                  <c:v>0</c:v>
                </c:pt>
                <c:pt idx="52">
                  <c:v>2735.7835010368549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228.3656541644373</c:v>
                </c:pt>
                <c:pt idx="59">
                  <c:v>152.15837619103311</c:v>
                </c:pt>
                <c:pt idx="60">
                  <c:v>49.201923461259646</c:v>
                </c:pt>
                <c:pt idx="61">
                  <c:v>402.48256709950033</c:v>
                </c:pt>
                <c:pt idx="62">
                  <c:v>111.06274785596216</c:v>
                </c:pt>
                <c:pt idx="63">
                  <c:v>0</c:v>
                </c:pt>
                <c:pt idx="64">
                  <c:v>104.15890173361421</c:v>
                </c:pt>
                <c:pt idx="65">
                  <c:v>116.08926133605306</c:v>
                </c:pt>
                <c:pt idx="66">
                  <c:v>28.938502669193859</c:v>
                </c:pt>
                <c:pt idx="67">
                  <c:v>84.556232630535959</c:v>
                </c:pt>
                <c:pt idx="68">
                  <c:v>94.50709834782684</c:v>
                </c:pt>
                <c:pt idx="69">
                  <c:v>99.87685333666397</c:v>
                </c:pt>
                <c:pt idx="70">
                  <c:v>99.370796677885735</c:v>
                </c:pt>
                <c:pt idx="71">
                  <c:v>0</c:v>
                </c:pt>
                <c:pt idx="72">
                  <c:v>99.359831206900495</c:v>
                </c:pt>
                <c:pt idx="73">
                  <c:v>99.970858754899197</c:v>
                </c:pt>
                <c:pt idx="74">
                  <c:v>88.021802732386874</c:v>
                </c:pt>
                <c:pt idx="75">
                  <c:v>83.174262409744401</c:v>
                </c:pt>
                <c:pt idx="76">
                  <c:v>98.23104228220248</c:v>
                </c:pt>
                <c:pt idx="77">
                  <c:v>97.752945489277266</c:v>
                </c:pt>
                <c:pt idx="78">
                  <c:v>5.6423426469305866</c:v>
                </c:pt>
                <c:pt idx="79">
                  <c:v>98.092243581429358</c:v>
                </c:pt>
                <c:pt idx="80">
                  <c:v>0</c:v>
                </c:pt>
                <c:pt idx="81">
                  <c:v>91.249330054991475</c:v>
                </c:pt>
                <c:pt idx="82">
                  <c:v>91.249330054991475</c:v>
                </c:pt>
                <c:pt idx="83">
                  <c:v>93.479083884925785</c:v>
                </c:pt>
                <c:pt idx="84">
                  <c:v>93.479083884925785</c:v>
                </c:pt>
                <c:pt idx="85">
                  <c:v>93.067376609820812</c:v>
                </c:pt>
                <c:pt idx="86">
                  <c:v>9.3287325522296243</c:v>
                </c:pt>
                <c:pt idx="87">
                  <c:v>-187.19435734849333</c:v>
                </c:pt>
                <c:pt idx="88">
                  <c:v>87.58064656418945</c:v>
                </c:pt>
                <c:pt idx="89">
                  <c:v>94.515367582837371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51328"/>
        <c:axId val="146852864"/>
      </c:lineChart>
      <c:catAx>
        <c:axId val="146851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6852864"/>
        <c:crosses val="autoZero"/>
        <c:auto val="1"/>
        <c:lblAlgn val="ctr"/>
        <c:lblOffset val="100"/>
        <c:noMultiLvlLbl val="0"/>
      </c:catAx>
      <c:valAx>
        <c:axId val="146852864"/>
        <c:scaling>
          <c:orientation val="minMax"/>
          <c:max val="50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4685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Reserve Pass-through (</a:t>
            </a:r>
            <a:r>
              <a:rPr lang="en-US" sz="1800" b="1" i="0" u="none" strike="noStrike" baseline="0">
                <a:effectLst/>
              </a:rPr>
              <a:t>Change in Monetary Base as a % of Change in Net Foreign Assets</a:t>
            </a:r>
            <a:r>
              <a:rPr lang="en-US" sz="1800" b="1" i="0" u="none" strike="noStrike" baseline="0"/>
              <a:t> </a:t>
            </a:r>
            <a:r>
              <a:rPr lang="en-US"/>
              <a:t>) (Continuous)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Reserve Pass-through (Change in Net Foreign Assets as a % of Change in Monetary Base) (Continuous)</c:v>
          </c:tx>
          <c:marker>
            <c:symbol val="none"/>
          </c:marker>
          <c:cat>
            <c:strRef>
              <c:f>Continuous!$C$7:$CA$7</c:f>
              <c:strCache>
                <c:ptCount val="77"/>
                <c:pt idx="0">
                  <c:v>1906M12</c:v>
                </c:pt>
                <c:pt idx="1">
                  <c:v>1907M06</c:v>
                </c:pt>
                <c:pt idx="2">
                  <c:v>1907M12</c:v>
                </c:pt>
                <c:pt idx="3">
                  <c:v>1908M06</c:v>
                </c:pt>
                <c:pt idx="4">
                  <c:v>1908M12</c:v>
                </c:pt>
                <c:pt idx="5">
                  <c:v>1909M06</c:v>
                </c:pt>
                <c:pt idx="6">
                  <c:v>1909M12</c:v>
                </c:pt>
                <c:pt idx="7">
                  <c:v>1910M06</c:v>
                </c:pt>
                <c:pt idx="8">
                  <c:v>1910M12</c:v>
                </c:pt>
                <c:pt idx="9">
                  <c:v>1911M06</c:v>
                </c:pt>
                <c:pt idx="10">
                  <c:v>1911M12</c:v>
                </c:pt>
                <c:pt idx="11">
                  <c:v>1912M06</c:v>
                </c:pt>
                <c:pt idx="12">
                  <c:v>1912M12</c:v>
                </c:pt>
                <c:pt idx="13">
                  <c:v>1913M06</c:v>
                </c:pt>
                <c:pt idx="14">
                  <c:v>1913M12</c:v>
                </c:pt>
                <c:pt idx="15">
                  <c:v>1914M06</c:v>
                </c:pt>
                <c:pt idx="16">
                  <c:v>1914M12</c:v>
                </c:pt>
                <c:pt idx="17">
                  <c:v>1915M06</c:v>
                </c:pt>
                <c:pt idx="18">
                  <c:v>1915M12</c:v>
                </c:pt>
                <c:pt idx="19">
                  <c:v>1916M06</c:v>
                </c:pt>
                <c:pt idx="20">
                  <c:v>1916M12</c:v>
                </c:pt>
                <c:pt idx="21">
                  <c:v>1917M06</c:v>
                </c:pt>
                <c:pt idx="22">
                  <c:v>1917M12</c:v>
                </c:pt>
                <c:pt idx="23">
                  <c:v>1918M06</c:v>
                </c:pt>
                <c:pt idx="24">
                  <c:v>1918M12</c:v>
                </c:pt>
                <c:pt idx="25">
                  <c:v>1919M06</c:v>
                </c:pt>
                <c:pt idx="26">
                  <c:v>1919M12</c:v>
                </c:pt>
                <c:pt idx="27">
                  <c:v>1920M06</c:v>
                </c:pt>
                <c:pt idx="28">
                  <c:v>1920M12</c:v>
                </c:pt>
                <c:pt idx="29">
                  <c:v>1921M06</c:v>
                </c:pt>
                <c:pt idx="30">
                  <c:v>1921M12</c:v>
                </c:pt>
                <c:pt idx="31">
                  <c:v>1922M06</c:v>
                </c:pt>
                <c:pt idx="32">
                  <c:v>1922M12</c:v>
                </c:pt>
                <c:pt idx="33">
                  <c:v>1923M06</c:v>
                </c:pt>
                <c:pt idx="34">
                  <c:v>1923M12</c:v>
                </c:pt>
                <c:pt idx="35">
                  <c:v>1925M06</c:v>
                </c:pt>
                <c:pt idx="36">
                  <c:v>1925M12</c:v>
                </c:pt>
                <c:pt idx="37">
                  <c:v>1926M06</c:v>
                </c:pt>
                <c:pt idx="38">
                  <c:v>1926M12</c:v>
                </c:pt>
                <c:pt idx="39">
                  <c:v>1927M06</c:v>
                </c:pt>
                <c:pt idx="40">
                  <c:v>1927M12</c:v>
                </c:pt>
                <c:pt idx="41">
                  <c:v>1929M06</c:v>
                </c:pt>
                <c:pt idx="42">
                  <c:v>1929M12</c:v>
                </c:pt>
                <c:pt idx="43">
                  <c:v>1930M06</c:v>
                </c:pt>
                <c:pt idx="44">
                  <c:v>1930M12</c:v>
                </c:pt>
                <c:pt idx="45">
                  <c:v>1931M06</c:v>
                </c:pt>
                <c:pt idx="46">
                  <c:v>1931M12</c:v>
                </c:pt>
                <c:pt idx="47">
                  <c:v>1932M06</c:v>
                </c:pt>
                <c:pt idx="48">
                  <c:v>1932M12</c:v>
                </c:pt>
                <c:pt idx="49">
                  <c:v>1933M06</c:v>
                </c:pt>
                <c:pt idx="50">
                  <c:v>1933M12</c:v>
                </c:pt>
                <c:pt idx="51">
                  <c:v>1934M06</c:v>
                </c:pt>
                <c:pt idx="52">
                  <c:v>1934M12</c:v>
                </c:pt>
                <c:pt idx="53">
                  <c:v>1935M06</c:v>
                </c:pt>
                <c:pt idx="54">
                  <c:v>1935M12</c:v>
                </c:pt>
                <c:pt idx="55">
                  <c:v>1936M06</c:v>
                </c:pt>
                <c:pt idx="56">
                  <c:v>1936M12</c:v>
                </c:pt>
                <c:pt idx="57">
                  <c:v>1937M06</c:v>
                </c:pt>
                <c:pt idx="58">
                  <c:v>1938M12</c:v>
                </c:pt>
                <c:pt idx="59">
                  <c:v>1939M06</c:v>
                </c:pt>
                <c:pt idx="60">
                  <c:v>1939M12</c:v>
                </c:pt>
                <c:pt idx="61">
                  <c:v>1940M06</c:v>
                </c:pt>
                <c:pt idx="62">
                  <c:v>1940M12</c:v>
                </c:pt>
                <c:pt idx="63">
                  <c:v>1941M06</c:v>
                </c:pt>
                <c:pt idx="64">
                  <c:v>1942M12</c:v>
                </c:pt>
                <c:pt idx="65">
                  <c:v>1943M06</c:v>
                </c:pt>
                <c:pt idx="66">
                  <c:v>1943M12</c:v>
                </c:pt>
                <c:pt idx="67">
                  <c:v>1944M06</c:v>
                </c:pt>
                <c:pt idx="68">
                  <c:v>1945M06</c:v>
                </c:pt>
                <c:pt idx="69">
                  <c:v>1945M12</c:v>
                </c:pt>
                <c:pt idx="70">
                  <c:v>1947M06</c:v>
                </c:pt>
                <c:pt idx="71">
                  <c:v>1948M06</c:v>
                </c:pt>
                <c:pt idx="72">
                  <c:v>1949M06</c:v>
                </c:pt>
                <c:pt idx="73">
                  <c:v>1949M12</c:v>
                </c:pt>
                <c:pt idx="74">
                  <c:v>1950M06</c:v>
                </c:pt>
                <c:pt idx="75">
                  <c:v>1950M12</c:v>
                </c:pt>
                <c:pt idx="76">
                  <c:v>1951M06</c:v>
                </c:pt>
              </c:strCache>
            </c:strRef>
          </c:cat>
          <c:val>
            <c:numRef>
              <c:f>Continuous!$C$23:$CA$23</c:f>
              <c:numCache>
                <c:formatCode>#,##0.00</c:formatCode>
                <c:ptCount val="77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95.048950569577201</c:v>
                </c:pt>
                <c:pt idx="4">
                  <c:v>0</c:v>
                </c:pt>
                <c:pt idx="5">
                  <c:v>-10.142858785034283</c:v>
                </c:pt>
                <c:pt idx="6">
                  <c:v>127.25283919641936</c:v>
                </c:pt>
                <c:pt idx="7">
                  <c:v>82.553319124989699</c:v>
                </c:pt>
                <c:pt idx="8">
                  <c:v>63.510915144653609</c:v>
                </c:pt>
                <c:pt idx="9">
                  <c:v>140.56416207360212</c:v>
                </c:pt>
                <c:pt idx="10">
                  <c:v>77.558008543014452</c:v>
                </c:pt>
                <c:pt idx="11">
                  <c:v>0</c:v>
                </c:pt>
                <c:pt idx="12">
                  <c:v>91.754433241058265</c:v>
                </c:pt>
                <c:pt idx="13">
                  <c:v>99.667139439588183</c:v>
                </c:pt>
                <c:pt idx="14">
                  <c:v>0</c:v>
                </c:pt>
                <c:pt idx="15">
                  <c:v>129.12922995075007</c:v>
                </c:pt>
                <c:pt idx="16">
                  <c:v>68.795870183912854</c:v>
                </c:pt>
                <c:pt idx="17">
                  <c:v>431.20640772721669</c:v>
                </c:pt>
                <c:pt idx="18">
                  <c:v>99.336253217140225</c:v>
                </c:pt>
                <c:pt idx="19">
                  <c:v>247.45955687841666</c:v>
                </c:pt>
                <c:pt idx="20">
                  <c:v>74.030969313700552</c:v>
                </c:pt>
                <c:pt idx="21">
                  <c:v>140.50670817078682</c:v>
                </c:pt>
                <c:pt idx="22">
                  <c:v>0</c:v>
                </c:pt>
                <c:pt idx="23">
                  <c:v>85.796830436292154</c:v>
                </c:pt>
                <c:pt idx="24">
                  <c:v>0</c:v>
                </c:pt>
                <c:pt idx="25">
                  <c:v>65.26733500417717</c:v>
                </c:pt>
                <c:pt idx="26">
                  <c:v>156.89109259537949</c:v>
                </c:pt>
                <c:pt idx="27">
                  <c:v>106.34342269683918</c:v>
                </c:pt>
                <c:pt idx="28">
                  <c:v>483.69933249491572</c:v>
                </c:pt>
                <c:pt idx="29">
                  <c:v>744.38580839734902</c:v>
                </c:pt>
                <c:pt idx="30">
                  <c:v>103.43061389588858</c:v>
                </c:pt>
                <c:pt idx="31">
                  <c:v>20.657568543798735</c:v>
                </c:pt>
                <c:pt idx="32">
                  <c:v>93.60184582839976</c:v>
                </c:pt>
                <c:pt idx="33">
                  <c:v>63.755617850788362</c:v>
                </c:pt>
                <c:pt idx="34">
                  <c:v>101.91564931342707</c:v>
                </c:pt>
                <c:pt idx="35">
                  <c:v>0</c:v>
                </c:pt>
                <c:pt idx="36">
                  <c:v>98.16125964454821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0.19520993852838917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1249.3574268442833</c:v>
                </c:pt>
                <c:pt idx="47">
                  <c:v>0</c:v>
                </c:pt>
                <c:pt idx="48">
                  <c:v>2735.7835010368549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228.3656541644373</c:v>
                </c:pt>
                <c:pt idx="55">
                  <c:v>152.15837619103311</c:v>
                </c:pt>
                <c:pt idx="56">
                  <c:v>49.201923461259646</c:v>
                </c:pt>
                <c:pt idx="57">
                  <c:v>402.48256709950033</c:v>
                </c:pt>
                <c:pt idx="58">
                  <c:v>89.617843361979084</c:v>
                </c:pt>
                <c:pt idx="59">
                  <c:v>116.08926133605306</c:v>
                </c:pt>
                <c:pt idx="60">
                  <c:v>28.938502669193859</c:v>
                </c:pt>
                <c:pt idx="61">
                  <c:v>84.556232630535959</c:v>
                </c:pt>
                <c:pt idx="62">
                  <c:v>94.50709834782684</c:v>
                </c:pt>
                <c:pt idx="63">
                  <c:v>99.87685333666397</c:v>
                </c:pt>
                <c:pt idx="64">
                  <c:v>99.344713621357243</c:v>
                </c:pt>
                <c:pt idx="65">
                  <c:v>99.970858754899197</c:v>
                </c:pt>
                <c:pt idx="66">
                  <c:v>88.021802732386874</c:v>
                </c:pt>
                <c:pt idx="67">
                  <c:v>83.174262409744401</c:v>
                </c:pt>
                <c:pt idx="68">
                  <c:v>4.2093029763403784</c:v>
                </c:pt>
                <c:pt idx="69">
                  <c:v>5.6423426469305866</c:v>
                </c:pt>
                <c:pt idx="70">
                  <c:v>-212.47985740291736</c:v>
                </c:pt>
                <c:pt idx="71">
                  <c:v>81.267230805941679</c:v>
                </c:pt>
                <c:pt idx="72">
                  <c:v>66.650213444238034</c:v>
                </c:pt>
                <c:pt idx="73">
                  <c:v>9.3287325522296243</c:v>
                </c:pt>
                <c:pt idx="74">
                  <c:v>-187.19435734849333</c:v>
                </c:pt>
                <c:pt idx="75">
                  <c:v>87.58064656418945</c:v>
                </c:pt>
                <c:pt idx="76">
                  <c:v>94.515367582837371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46688"/>
        <c:axId val="146948480"/>
      </c:lineChart>
      <c:catAx>
        <c:axId val="146946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6948480"/>
        <c:crosses val="autoZero"/>
        <c:auto val="1"/>
        <c:lblAlgn val="ctr"/>
        <c:lblOffset val="100"/>
        <c:noMultiLvlLbl val="0"/>
      </c:catAx>
      <c:valAx>
        <c:axId val="146948480"/>
        <c:scaling>
          <c:orientation val="minMax"/>
          <c:max val="50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46946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Reserve Pass-through (</a:t>
            </a:r>
            <a:r>
              <a:rPr lang="en-US" sz="1800" b="1" i="0" u="none" strike="noStrike" baseline="0">
                <a:effectLst/>
              </a:rPr>
              <a:t>Change in Monetary Base as a % of Change in Net Foreign Assets</a:t>
            </a:r>
            <a:r>
              <a:rPr lang="en-US" sz="1800" b="1" i="0" u="none" strike="noStrike" baseline="0"/>
              <a:t> </a:t>
            </a:r>
            <a:r>
              <a:rPr lang="en-US"/>
              <a:t>) (Discrete)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Reserve Pass-through (Change in Net Foreign Assets as a % of Change in Monetary Base) (Discrete)</c:v>
          </c:tx>
          <c:marker>
            <c:symbol val="none"/>
          </c:marker>
          <c:cat>
            <c:strRef>
              <c:f>Discrete!$BH$7:$CN$7</c:f>
              <c:strCache>
                <c:ptCount val="33"/>
                <c:pt idx="0">
                  <c:v>1935M06</c:v>
                </c:pt>
                <c:pt idx="1">
                  <c:v>1935M12</c:v>
                </c:pt>
                <c:pt idx="2">
                  <c:v>1936M06</c:v>
                </c:pt>
                <c:pt idx="3">
                  <c:v>1936M12</c:v>
                </c:pt>
                <c:pt idx="4">
                  <c:v>1937M06</c:v>
                </c:pt>
                <c:pt idx="5">
                  <c:v>1937M12</c:v>
                </c:pt>
                <c:pt idx="6">
                  <c:v>1938M06</c:v>
                </c:pt>
                <c:pt idx="7">
                  <c:v>1938M12</c:v>
                </c:pt>
                <c:pt idx="8">
                  <c:v>1939M06</c:v>
                </c:pt>
                <c:pt idx="9">
                  <c:v>1939M12</c:v>
                </c:pt>
                <c:pt idx="10">
                  <c:v>1940M06</c:v>
                </c:pt>
                <c:pt idx="11">
                  <c:v>1940M12</c:v>
                </c:pt>
                <c:pt idx="12">
                  <c:v>1941M06</c:v>
                </c:pt>
                <c:pt idx="13">
                  <c:v>1941M12</c:v>
                </c:pt>
                <c:pt idx="14">
                  <c:v>1942M06</c:v>
                </c:pt>
                <c:pt idx="15">
                  <c:v>1942M12</c:v>
                </c:pt>
                <c:pt idx="16">
                  <c:v>1943M06</c:v>
                </c:pt>
                <c:pt idx="17">
                  <c:v>1943M12</c:v>
                </c:pt>
                <c:pt idx="18">
                  <c:v>1944M06</c:v>
                </c:pt>
                <c:pt idx="19">
                  <c:v>1944M12</c:v>
                </c:pt>
                <c:pt idx="20">
                  <c:v>1945M06</c:v>
                </c:pt>
                <c:pt idx="21">
                  <c:v>1945M12</c:v>
                </c:pt>
                <c:pt idx="22">
                  <c:v>1946M06</c:v>
                </c:pt>
                <c:pt idx="23">
                  <c:v>1946M12</c:v>
                </c:pt>
                <c:pt idx="24">
                  <c:v>1947M06</c:v>
                </c:pt>
                <c:pt idx="25">
                  <c:v>1947M12</c:v>
                </c:pt>
                <c:pt idx="26">
                  <c:v>1948M06</c:v>
                </c:pt>
                <c:pt idx="27">
                  <c:v>1948M12</c:v>
                </c:pt>
                <c:pt idx="28">
                  <c:v>1949M06</c:v>
                </c:pt>
                <c:pt idx="29">
                  <c:v>1949M12</c:v>
                </c:pt>
                <c:pt idx="30">
                  <c:v>1950M06</c:v>
                </c:pt>
                <c:pt idx="31">
                  <c:v>1950M12</c:v>
                </c:pt>
                <c:pt idx="32">
                  <c:v>1951M06</c:v>
                </c:pt>
              </c:strCache>
            </c:strRef>
          </c:cat>
          <c:val>
            <c:numRef>
              <c:f>Discrete!$BH$23:$CN$23</c:f>
              <c:numCache>
                <c:formatCode>#,##0.00</c:formatCode>
                <c:ptCount val="33"/>
                <c:pt idx="0">
                  <c:v>0</c:v>
                </c:pt>
                <c:pt idx="1">
                  <c:v>228.3656541644373</c:v>
                </c:pt>
                <c:pt idx="2">
                  <c:v>152.15837619103311</c:v>
                </c:pt>
                <c:pt idx="3">
                  <c:v>49.201923461259646</c:v>
                </c:pt>
                <c:pt idx="4">
                  <c:v>402.48256709950033</c:v>
                </c:pt>
                <c:pt idx="5">
                  <c:v>111.06274785596216</c:v>
                </c:pt>
                <c:pt idx="6">
                  <c:v>0</c:v>
                </c:pt>
                <c:pt idx="7">
                  <c:v>104.15890173361421</c:v>
                </c:pt>
                <c:pt idx="8">
                  <c:v>116.08926133605306</c:v>
                </c:pt>
                <c:pt idx="9">
                  <c:v>28.938502669193859</c:v>
                </c:pt>
                <c:pt idx="10">
                  <c:v>84.556232630535959</c:v>
                </c:pt>
                <c:pt idx="11">
                  <c:v>94.50709834782684</c:v>
                </c:pt>
                <c:pt idx="12">
                  <c:v>99.87685333666397</c:v>
                </c:pt>
                <c:pt idx="13">
                  <c:v>99.370796677885735</c:v>
                </c:pt>
                <c:pt idx="14">
                  <c:v>0</c:v>
                </c:pt>
                <c:pt idx="15">
                  <c:v>99.359831206900495</c:v>
                </c:pt>
                <c:pt idx="16">
                  <c:v>99.970858754899197</c:v>
                </c:pt>
                <c:pt idx="17">
                  <c:v>88.021802732386874</c:v>
                </c:pt>
                <c:pt idx="18">
                  <c:v>83.174262409744401</c:v>
                </c:pt>
                <c:pt idx="19">
                  <c:v>98.23104228220248</c:v>
                </c:pt>
                <c:pt idx="20">
                  <c:v>97.752945489277266</c:v>
                </c:pt>
                <c:pt idx="21">
                  <c:v>5.6423426469305866</c:v>
                </c:pt>
                <c:pt idx="22">
                  <c:v>98.092243581429358</c:v>
                </c:pt>
                <c:pt idx="23">
                  <c:v>0</c:v>
                </c:pt>
                <c:pt idx="24">
                  <c:v>91.249330054991475</c:v>
                </c:pt>
                <c:pt idx="25">
                  <c:v>91.249330054991475</c:v>
                </c:pt>
                <c:pt idx="26">
                  <c:v>93.479083884925785</c:v>
                </c:pt>
                <c:pt idx="27">
                  <c:v>93.479083884925785</c:v>
                </c:pt>
                <c:pt idx="28">
                  <c:v>93.067376609820812</c:v>
                </c:pt>
                <c:pt idx="29">
                  <c:v>9.3287325522296243</c:v>
                </c:pt>
                <c:pt idx="30">
                  <c:v>-187.19435734849333</c:v>
                </c:pt>
                <c:pt idx="31">
                  <c:v>87.58064656418945</c:v>
                </c:pt>
                <c:pt idx="32">
                  <c:v>94.515367582837371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59744"/>
        <c:axId val="146977920"/>
      </c:lineChart>
      <c:catAx>
        <c:axId val="146959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6977920"/>
        <c:crosses val="autoZero"/>
        <c:auto val="1"/>
        <c:lblAlgn val="ctr"/>
        <c:lblOffset val="100"/>
        <c:noMultiLvlLbl val="0"/>
      </c:catAx>
      <c:valAx>
        <c:axId val="14697792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4695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Reserve Pass-through (</a:t>
            </a:r>
            <a:r>
              <a:rPr lang="en-US" sz="1800" b="1" i="0" u="none" strike="noStrike" baseline="0">
                <a:effectLst/>
              </a:rPr>
              <a:t>Change in Monetary Base as a % of Change in Net Foreign Assets</a:t>
            </a:r>
            <a:r>
              <a:rPr lang="en-US" sz="1800" b="1" i="0" u="none" strike="noStrike" baseline="0"/>
              <a:t> </a:t>
            </a:r>
            <a:r>
              <a:rPr lang="en-US" sz="1800" b="1" i="0" baseline="0">
                <a:effectLst/>
              </a:rPr>
              <a:t>) (Continuous)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Hi</c:v>
          </c:tx>
          <c:marker>
            <c:symbol val="none"/>
          </c:marker>
          <c:cat>
            <c:strRef>
              <c:f>Continuous!$BD$7:$CA$7</c:f>
              <c:strCache>
                <c:ptCount val="24"/>
                <c:pt idx="0">
                  <c:v>1935M06</c:v>
                </c:pt>
                <c:pt idx="1">
                  <c:v>1935M12</c:v>
                </c:pt>
                <c:pt idx="2">
                  <c:v>1936M06</c:v>
                </c:pt>
                <c:pt idx="3">
                  <c:v>1936M12</c:v>
                </c:pt>
                <c:pt idx="4">
                  <c:v>1937M06</c:v>
                </c:pt>
                <c:pt idx="5">
                  <c:v>1938M12</c:v>
                </c:pt>
                <c:pt idx="6">
                  <c:v>1939M06</c:v>
                </c:pt>
                <c:pt idx="7">
                  <c:v>1939M12</c:v>
                </c:pt>
                <c:pt idx="8">
                  <c:v>1940M06</c:v>
                </c:pt>
                <c:pt idx="9">
                  <c:v>1940M12</c:v>
                </c:pt>
                <c:pt idx="10">
                  <c:v>1941M06</c:v>
                </c:pt>
                <c:pt idx="11">
                  <c:v>1942M12</c:v>
                </c:pt>
                <c:pt idx="12">
                  <c:v>1943M06</c:v>
                </c:pt>
                <c:pt idx="13">
                  <c:v>1943M12</c:v>
                </c:pt>
                <c:pt idx="14">
                  <c:v>1944M06</c:v>
                </c:pt>
                <c:pt idx="15">
                  <c:v>1945M06</c:v>
                </c:pt>
                <c:pt idx="16">
                  <c:v>1945M12</c:v>
                </c:pt>
                <c:pt idx="17">
                  <c:v>1947M06</c:v>
                </c:pt>
                <c:pt idx="18">
                  <c:v>1948M06</c:v>
                </c:pt>
                <c:pt idx="19">
                  <c:v>1949M06</c:v>
                </c:pt>
                <c:pt idx="20">
                  <c:v>1949M12</c:v>
                </c:pt>
                <c:pt idx="21">
                  <c:v>1950M06</c:v>
                </c:pt>
                <c:pt idx="22">
                  <c:v>1950M12</c:v>
                </c:pt>
                <c:pt idx="23">
                  <c:v>1951M06</c:v>
                </c:pt>
              </c:strCache>
            </c:strRef>
          </c:cat>
          <c:val>
            <c:numRef>
              <c:f>Continuous!$BD$23:$CA$23</c:f>
              <c:numCache>
                <c:formatCode>#,##0.00</c:formatCode>
                <c:ptCount val="24"/>
                <c:pt idx="0">
                  <c:v>0</c:v>
                </c:pt>
                <c:pt idx="1">
                  <c:v>228.3656541644373</c:v>
                </c:pt>
                <c:pt idx="2">
                  <c:v>152.15837619103311</c:v>
                </c:pt>
                <c:pt idx="3">
                  <c:v>49.201923461259646</c:v>
                </c:pt>
                <c:pt idx="4">
                  <c:v>402.48256709950033</c:v>
                </c:pt>
                <c:pt idx="5">
                  <c:v>89.617843361979084</c:v>
                </c:pt>
                <c:pt idx="6">
                  <c:v>116.08926133605306</c:v>
                </c:pt>
                <c:pt idx="7">
                  <c:v>28.938502669193859</c:v>
                </c:pt>
                <c:pt idx="8">
                  <c:v>84.556232630535959</c:v>
                </c:pt>
                <c:pt idx="9">
                  <c:v>94.50709834782684</c:v>
                </c:pt>
                <c:pt idx="10">
                  <c:v>99.87685333666397</c:v>
                </c:pt>
                <c:pt idx="11">
                  <c:v>99.344713621357243</c:v>
                </c:pt>
                <c:pt idx="12">
                  <c:v>99.970858754899197</c:v>
                </c:pt>
                <c:pt idx="13">
                  <c:v>88.021802732386874</c:v>
                </c:pt>
                <c:pt idx="14">
                  <c:v>83.174262409744401</c:v>
                </c:pt>
                <c:pt idx="15">
                  <c:v>4.2093029763403784</c:v>
                </c:pt>
                <c:pt idx="16">
                  <c:v>5.6423426469305866</c:v>
                </c:pt>
                <c:pt idx="17">
                  <c:v>-212.47985740291736</c:v>
                </c:pt>
                <c:pt idx="18">
                  <c:v>81.267230805941679</c:v>
                </c:pt>
                <c:pt idx="19">
                  <c:v>66.650213444238034</c:v>
                </c:pt>
                <c:pt idx="20">
                  <c:v>9.3287325522296243</c:v>
                </c:pt>
                <c:pt idx="21">
                  <c:v>-187.19435734849333</c:v>
                </c:pt>
                <c:pt idx="22">
                  <c:v>87.58064656418945</c:v>
                </c:pt>
                <c:pt idx="23">
                  <c:v>94.515367582837371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75840"/>
        <c:axId val="147077376"/>
      </c:lineChart>
      <c:catAx>
        <c:axId val="147075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47077376"/>
        <c:crosses val="autoZero"/>
        <c:auto val="1"/>
        <c:lblAlgn val="ctr"/>
        <c:lblOffset val="100"/>
        <c:noMultiLvlLbl val="0"/>
      </c:catAx>
      <c:valAx>
        <c:axId val="14707737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47075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533400</xdr:colOff>
      <xdr:row>0</xdr:row>
      <xdr:rowOff>38100</xdr:rowOff>
    </xdr:from>
    <xdr:to>
      <xdr:col>58</xdr:col>
      <xdr:colOff>152400</xdr:colOff>
      <xdr:row>17</xdr:row>
      <xdr:rowOff>127000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736600</xdr:colOff>
      <xdr:row>1</xdr:row>
      <xdr:rowOff>114300</xdr:rowOff>
    </xdr:from>
    <xdr:to>
      <xdr:col>9</xdr:col>
      <xdr:colOff>88900</xdr:colOff>
      <xdr:row>27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342900</xdr:colOff>
      <xdr:row>1</xdr:row>
      <xdr:rowOff>127000</xdr:rowOff>
    </xdr:from>
    <xdr:to>
      <xdr:col>17</xdr:col>
      <xdr:colOff>292100</xdr:colOff>
      <xdr:row>27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10</xdr:col>
      <xdr:colOff>342900</xdr:colOff>
      <xdr:row>88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800100</xdr:colOff>
      <xdr:row>62</xdr:row>
      <xdr:rowOff>0</xdr:rowOff>
    </xdr:from>
    <xdr:to>
      <xdr:col>20</xdr:col>
      <xdr:colOff>0</xdr:colOff>
      <xdr:row>84</xdr:row>
      <xdr:rowOff>25400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762000</xdr:colOff>
      <xdr:row>28</xdr:row>
      <xdr:rowOff>63500</xdr:rowOff>
    </xdr:from>
    <xdr:to>
      <xdr:col>10</xdr:col>
      <xdr:colOff>622300</xdr:colOff>
      <xdr:row>58</xdr:row>
      <xdr:rowOff>127000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660400</xdr:colOff>
      <xdr:row>29</xdr:row>
      <xdr:rowOff>0</xdr:rowOff>
    </xdr:from>
    <xdr:to>
      <xdr:col>19</xdr:col>
      <xdr:colOff>584200</xdr:colOff>
      <xdr:row>59</xdr:row>
      <xdr:rowOff>50800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90</xdr:row>
      <xdr:rowOff>0</xdr:rowOff>
    </xdr:from>
    <xdr:to>
      <xdr:col>10</xdr:col>
      <xdr:colOff>88900</xdr:colOff>
      <xdr:row>116</xdr:row>
      <xdr:rowOff>38100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90</xdr:row>
      <xdr:rowOff>0</xdr:rowOff>
    </xdr:from>
    <xdr:to>
      <xdr:col>22</xdr:col>
      <xdr:colOff>0</xdr:colOff>
      <xdr:row>115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165100</xdr:colOff>
      <xdr:row>118</xdr:row>
      <xdr:rowOff>114300</xdr:rowOff>
    </xdr:from>
    <xdr:to>
      <xdr:col>9</xdr:col>
      <xdr:colOff>419100</xdr:colOff>
      <xdr:row>145</xdr:row>
      <xdr:rowOff>101600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330200</xdr:colOff>
      <xdr:row>12</xdr:row>
      <xdr:rowOff>69850</xdr:rowOff>
    </xdr:from>
    <xdr:to>
      <xdr:col>10</xdr:col>
      <xdr:colOff>774700</xdr:colOff>
      <xdr:row>31</xdr:row>
      <xdr:rowOff>69850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krieger.jhu.edu/iae/economics/index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workbookViewId="0">
      <selection activeCell="A2" sqref="A2"/>
    </sheetView>
  </sheetViews>
  <sheetFormatPr defaultColWidth="8.85546875" defaultRowHeight="12.75" x14ac:dyDescent="0.2"/>
  <cols>
    <col min="1" max="1" width="24.42578125" customWidth="1"/>
  </cols>
  <sheetData>
    <row r="1" spans="1:2" ht="20.25" x14ac:dyDescent="0.3">
      <c r="A1" s="18" t="s">
        <v>1167</v>
      </c>
    </row>
    <row r="3" spans="1:2" x14ac:dyDescent="0.2">
      <c r="A3" s="1" t="s">
        <v>625</v>
      </c>
      <c r="B3" s="1" t="s">
        <v>631</v>
      </c>
    </row>
    <row r="4" spans="1:2" x14ac:dyDescent="0.2">
      <c r="A4" t="s">
        <v>626</v>
      </c>
      <c r="B4" t="s">
        <v>632</v>
      </c>
    </row>
    <row r="5" spans="1:2" x14ac:dyDescent="0.2">
      <c r="A5" t="s">
        <v>1164</v>
      </c>
      <c r="B5" t="s">
        <v>1166</v>
      </c>
    </row>
    <row r="6" spans="1:2" x14ac:dyDescent="0.2">
      <c r="A6" t="s">
        <v>723</v>
      </c>
      <c r="B6" t="s">
        <v>1165</v>
      </c>
    </row>
    <row r="7" spans="1:2" x14ac:dyDescent="0.2">
      <c r="A7" t="s">
        <v>720</v>
      </c>
      <c r="B7" t="s">
        <v>715</v>
      </c>
    </row>
    <row r="8" spans="1:2" x14ac:dyDescent="0.2">
      <c r="A8" s="91" t="s">
        <v>1264</v>
      </c>
      <c r="B8" s="92" t="s">
        <v>1265</v>
      </c>
    </row>
    <row r="9" spans="1:2" x14ac:dyDescent="0.2">
      <c r="A9" s="91" t="s">
        <v>1266</v>
      </c>
      <c r="B9" s="92" t="s">
        <v>1269</v>
      </c>
    </row>
    <row r="10" spans="1:2" x14ac:dyDescent="0.2">
      <c r="A10" s="91" t="s">
        <v>1267</v>
      </c>
      <c r="B10" s="92" t="s">
        <v>1270</v>
      </c>
    </row>
    <row r="11" spans="1:2" x14ac:dyDescent="0.2">
      <c r="A11" s="91" t="s">
        <v>1268</v>
      </c>
      <c r="B11" s="92" t="s">
        <v>1271</v>
      </c>
    </row>
    <row r="12" spans="1:2" x14ac:dyDescent="0.2">
      <c r="A12" s="91" t="s">
        <v>1251</v>
      </c>
      <c r="B12" s="92" t="s">
        <v>1280</v>
      </c>
    </row>
    <row r="14" spans="1:2" x14ac:dyDescent="0.2">
      <c r="A14" s="1" t="s">
        <v>627</v>
      </c>
    </row>
    <row r="15" spans="1:2" x14ac:dyDescent="0.2">
      <c r="A15" s="64" t="s">
        <v>724</v>
      </c>
    </row>
    <row r="16" spans="1:2" x14ac:dyDescent="0.2">
      <c r="A16" t="s">
        <v>722</v>
      </c>
    </row>
    <row r="17" spans="1:1" x14ac:dyDescent="0.2">
      <c r="A17" s="61" t="s">
        <v>1272</v>
      </c>
    </row>
    <row r="18" spans="1:1" x14ac:dyDescent="0.2">
      <c r="A18" s="61" t="s">
        <v>1281</v>
      </c>
    </row>
    <row r="19" spans="1:1" x14ac:dyDescent="0.2">
      <c r="A19" t="s">
        <v>1273</v>
      </c>
    </row>
    <row r="20" spans="1:1" x14ac:dyDescent="0.2">
      <c r="A20" t="s">
        <v>1274</v>
      </c>
    </row>
    <row r="21" spans="1:1" x14ac:dyDescent="0.2">
      <c r="A21" s="93" t="s">
        <v>1275</v>
      </c>
    </row>
    <row r="23" spans="1:1" x14ac:dyDescent="0.2">
      <c r="A23" s="1" t="s">
        <v>628</v>
      </c>
    </row>
    <row r="24" spans="1:1" x14ac:dyDescent="0.2">
      <c r="A24" s="63" t="s">
        <v>725</v>
      </c>
    </row>
    <row r="25" spans="1:1" x14ac:dyDescent="0.2">
      <c r="A25" t="s">
        <v>691</v>
      </c>
    </row>
    <row r="26" spans="1:1" x14ac:dyDescent="0.2">
      <c r="A26" t="s">
        <v>1276</v>
      </c>
    </row>
    <row r="28" spans="1:1" x14ac:dyDescent="0.2">
      <c r="A28" s="1" t="s">
        <v>629</v>
      </c>
    </row>
    <row r="29" spans="1:1" x14ac:dyDescent="0.2">
      <c r="A29" s="19" t="s">
        <v>633</v>
      </c>
    </row>
    <row r="30" spans="1:1" s="61" customFormat="1" x14ac:dyDescent="0.2">
      <c r="A30" s="61" t="s">
        <v>721</v>
      </c>
    </row>
    <row r="31" spans="1:1" x14ac:dyDescent="0.2">
      <c r="A31" t="s">
        <v>630</v>
      </c>
    </row>
    <row r="33" spans="1:1" x14ac:dyDescent="0.2">
      <c r="A33" s="99" t="s">
        <v>1293</v>
      </c>
    </row>
    <row r="34" spans="1:1" x14ac:dyDescent="0.2">
      <c r="A34" s="61" t="s">
        <v>1294</v>
      </c>
    </row>
    <row r="35" spans="1:1" x14ac:dyDescent="0.2">
      <c r="A35" s="61" t="s">
        <v>601</v>
      </c>
    </row>
    <row r="36" spans="1:1" x14ac:dyDescent="0.2">
      <c r="A36" s="61" t="s">
        <v>621</v>
      </c>
    </row>
    <row r="37" spans="1:1" x14ac:dyDescent="0.2">
      <c r="A37" s="61" t="s">
        <v>623</v>
      </c>
    </row>
    <row r="38" spans="1:1" x14ac:dyDescent="0.2">
      <c r="A38" s="61" t="s">
        <v>1278</v>
      </c>
    </row>
    <row r="39" spans="1:1" x14ac:dyDescent="0.2">
      <c r="A39" s="61" t="s">
        <v>1279</v>
      </c>
    </row>
  </sheetData>
  <hyperlinks>
    <hyperlink ref="A21" r:id="rId1"/>
  </hyperlinks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2"/>
  <sheetViews>
    <sheetView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ColWidth="8.85546875" defaultRowHeight="15" x14ac:dyDescent="0.25"/>
  <cols>
    <col min="1" max="1" width="43.140625" style="68" customWidth="1"/>
    <col min="2" max="2" width="20.7109375" style="68" customWidth="1"/>
    <col min="3" max="255" width="8.85546875" style="68"/>
    <col min="256" max="256" width="43.140625" style="68" customWidth="1"/>
    <col min="257" max="257" width="20.7109375" style="68" customWidth="1"/>
    <col min="258" max="511" width="8.85546875" style="68"/>
    <col min="512" max="512" width="43.140625" style="68" customWidth="1"/>
    <col min="513" max="513" width="20.7109375" style="68" customWidth="1"/>
    <col min="514" max="767" width="8.85546875" style="68"/>
    <col min="768" max="768" width="43.140625" style="68" customWidth="1"/>
    <col min="769" max="769" width="20.7109375" style="68" customWidth="1"/>
    <col min="770" max="1023" width="8.85546875" style="68"/>
    <col min="1024" max="1024" width="43.140625" style="68" customWidth="1"/>
    <col min="1025" max="1025" width="20.7109375" style="68" customWidth="1"/>
    <col min="1026" max="1279" width="8.85546875" style="68"/>
    <col min="1280" max="1280" width="43.140625" style="68" customWidth="1"/>
    <col min="1281" max="1281" width="20.7109375" style="68" customWidth="1"/>
    <col min="1282" max="1535" width="8.85546875" style="68"/>
    <col min="1536" max="1536" width="43.140625" style="68" customWidth="1"/>
    <col min="1537" max="1537" width="20.7109375" style="68" customWidth="1"/>
    <col min="1538" max="1791" width="8.85546875" style="68"/>
    <col min="1792" max="1792" width="43.140625" style="68" customWidth="1"/>
    <col min="1793" max="1793" width="20.7109375" style="68" customWidth="1"/>
    <col min="1794" max="2047" width="8.85546875" style="68"/>
    <col min="2048" max="2048" width="43.140625" style="68" customWidth="1"/>
    <col min="2049" max="2049" width="20.7109375" style="68" customWidth="1"/>
    <col min="2050" max="2303" width="8.85546875" style="68"/>
    <col min="2304" max="2304" width="43.140625" style="68" customWidth="1"/>
    <col min="2305" max="2305" width="20.7109375" style="68" customWidth="1"/>
    <col min="2306" max="2559" width="8.85546875" style="68"/>
    <col min="2560" max="2560" width="43.140625" style="68" customWidth="1"/>
    <col min="2561" max="2561" width="20.7109375" style="68" customWidth="1"/>
    <col min="2562" max="2815" width="8.85546875" style="68"/>
    <col min="2816" max="2816" width="43.140625" style="68" customWidth="1"/>
    <col min="2817" max="2817" width="20.7109375" style="68" customWidth="1"/>
    <col min="2818" max="3071" width="8.85546875" style="68"/>
    <col min="3072" max="3072" width="43.140625" style="68" customWidth="1"/>
    <col min="3073" max="3073" width="20.7109375" style="68" customWidth="1"/>
    <col min="3074" max="3327" width="8.85546875" style="68"/>
    <col min="3328" max="3328" width="43.140625" style="68" customWidth="1"/>
    <col min="3329" max="3329" width="20.7109375" style="68" customWidth="1"/>
    <col min="3330" max="3583" width="8.85546875" style="68"/>
    <col min="3584" max="3584" width="43.140625" style="68" customWidth="1"/>
    <col min="3585" max="3585" width="20.7109375" style="68" customWidth="1"/>
    <col min="3586" max="3839" width="8.85546875" style="68"/>
    <col min="3840" max="3840" width="43.140625" style="68" customWidth="1"/>
    <col min="3841" max="3841" width="20.7109375" style="68" customWidth="1"/>
    <col min="3842" max="4095" width="8.85546875" style="68"/>
    <col min="4096" max="4096" width="43.140625" style="68" customWidth="1"/>
    <col min="4097" max="4097" width="20.7109375" style="68" customWidth="1"/>
    <col min="4098" max="4351" width="8.85546875" style="68"/>
    <col min="4352" max="4352" width="43.140625" style="68" customWidth="1"/>
    <col min="4353" max="4353" width="20.7109375" style="68" customWidth="1"/>
    <col min="4354" max="4607" width="8.85546875" style="68"/>
    <col min="4608" max="4608" width="43.140625" style="68" customWidth="1"/>
    <col min="4609" max="4609" width="20.7109375" style="68" customWidth="1"/>
    <col min="4610" max="4863" width="8.85546875" style="68"/>
    <col min="4864" max="4864" width="43.140625" style="68" customWidth="1"/>
    <col min="4865" max="4865" width="20.7109375" style="68" customWidth="1"/>
    <col min="4866" max="5119" width="8.85546875" style="68"/>
    <col min="5120" max="5120" width="43.140625" style="68" customWidth="1"/>
    <col min="5121" max="5121" width="20.7109375" style="68" customWidth="1"/>
    <col min="5122" max="5375" width="8.85546875" style="68"/>
    <col min="5376" max="5376" width="43.140625" style="68" customWidth="1"/>
    <col min="5377" max="5377" width="20.7109375" style="68" customWidth="1"/>
    <col min="5378" max="5631" width="8.85546875" style="68"/>
    <col min="5632" max="5632" width="43.140625" style="68" customWidth="1"/>
    <col min="5633" max="5633" width="20.7109375" style="68" customWidth="1"/>
    <col min="5634" max="5887" width="8.85546875" style="68"/>
    <col min="5888" max="5888" width="43.140625" style="68" customWidth="1"/>
    <col min="5889" max="5889" width="20.7109375" style="68" customWidth="1"/>
    <col min="5890" max="6143" width="8.85546875" style="68"/>
    <col min="6144" max="6144" width="43.140625" style="68" customWidth="1"/>
    <col min="6145" max="6145" width="20.7109375" style="68" customWidth="1"/>
    <col min="6146" max="6399" width="8.85546875" style="68"/>
    <col min="6400" max="6400" width="43.140625" style="68" customWidth="1"/>
    <col min="6401" max="6401" width="20.7109375" style="68" customWidth="1"/>
    <col min="6402" max="6655" width="8.85546875" style="68"/>
    <col min="6656" max="6656" width="43.140625" style="68" customWidth="1"/>
    <col min="6657" max="6657" width="20.7109375" style="68" customWidth="1"/>
    <col min="6658" max="6911" width="8.85546875" style="68"/>
    <col min="6912" max="6912" width="43.140625" style="68" customWidth="1"/>
    <col min="6913" max="6913" width="20.7109375" style="68" customWidth="1"/>
    <col min="6914" max="7167" width="8.85546875" style="68"/>
    <col min="7168" max="7168" width="43.140625" style="68" customWidth="1"/>
    <col min="7169" max="7169" width="20.7109375" style="68" customWidth="1"/>
    <col min="7170" max="7423" width="8.85546875" style="68"/>
    <col min="7424" max="7424" width="43.140625" style="68" customWidth="1"/>
    <col min="7425" max="7425" width="20.7109375" style="68" customWidth="1"/>
    <col min="7426" max="7679" width="8.85546875" style="68"/>
    <col min="7680" max="7680" width="43.140625" style="68" customWidth="1"/>
    <col min="7681" max="7681" width="20.7109375" style="68" customWidth="1"/>
    <col min="7682" max="7935" width="8.85546875" style="68"/>
    <col min="7936" max="7936" width="43.140625" style="68" customWidth="1"/>
    <col min="7937" max="7937" width="20.7109375" style="68" customWidth="1"/>
    <col min="7938" max="8191" width="8.85546875" style="68"/>
    <col min="8192" max="8192" width="43.140625" style="68" customWidth="1"/>
    <col min="8193" max="8193" width="20.7109375" style="68" customWidth="1"/>
    <col min="8194" max="8447" width="8.85546875" style="68"/>
    <col min="8448" max="8448" width="43.140625" style="68" customWidth="1"/>
    <col min="8449" max="8449" width="20.7109375" style="68" customWidth="1"/>
    <col min="8450" max="8703" width="8.85546875" style="68"/>
    <col min="8704" max="8704" width="43.140625" style="68" customWidth="1"/>
    <col min="8705" max="8705" width="20.7109375" style="68" customWidth="1"/>
    <col min="8706" max="8959" width="8.85546875" style="68"/>
    <col min="8960" max="8960" width="43.140625" style="68" customWidth="1"/>
    <col min="8961" max="8961" width="20.7109375" style="68" customWidth="1"/>
    <col min="8962" max="9215" width="8.85546875" style="68"/>
    <col min="9216" max="9216" width="43.140625" style="68" customWidth="1"/>
    <col min="9217" max="9217" width="20.7109375" style="68" customWidth="1"/>
    <col min="9218" max="9471" width="8.85546875" style="68"/>
    <col min="9472" max="9472" width="43.140625" style="68" customWidth="1"/>
    <col min="9473" max="9473" width="20.7109375" style="68" customWidth="1"/>
    <col min="9474" max="9727" width="8.85546875" style="68"/>
    <col min="9728" max="9728" width="43.140625" style="68" customWidth="1"/>
    <col min="9729" max="9729" width="20.7109375" style="68" customWidth="1"/>
    <col min="9730" max="9983" width="8.85546875" style="68"/>
    <col min="9984" max="9984" width="43.140625" style="68" customWidth="1"/>
    <col min="9985" max="9985" width="20.7109375" style="68" customWidth="1"/>
    <col min="9986" max="10239" width="8.85546875" style="68"/>
    <col min="10240" max="10240" width="43.140625" style="68" customWidth="1"/>
    <col min="10241" max="10241" width="20.7109375" style="68" customWidth="1"/>
    <col min="10242" max="10495" width="8.85546875" style="68"/>
    <col min="10496" max="10496" width="43.140625" style="68" customWidth="1"/>
    <col min="10497" max="10497" width="20.7109375" style="68" customWidth="1"/>
    <col min="10498" max="10751" width="8.85546875" style="68"/>
    <col min="10752" max="10752" width="43.140625" style="68" customWidth="1"/>
    <col min="10753" max="10753" width="20.7109375" style="68" customWidth="1"/>
    <col min="10754" max="11007" width="8.85546875" style="68"/>
    <col min="11008" max="11008" width="43.140625" style="68" customWidth="1"/>
    <col min="11009" max="11009" width="20.7109375" style="68" customWidth="1"/>
    <col min="11010" max="11263" width="8.85546875" style="68"/>
    <col min="11264" max="11264" width="43.140625" style="68" customWidth="1"/>
    <col min="11265" max="11265" width="20.7109375" style="68" customWidth="1"/>
    <col min="11266" max="11519" width="8.85546875" style="68"/>
    <col min="11520" max="11520" width="43.140625" style="68" customWidth="1"/>
    <col min="11521" max="11521" width="20.7109375" style="68" customWidth="1"/>
    <col min="11522" max="11775" width="8.85546875" style="68"/>
    <col min="11776" max="11776" width="43.140625" style="68" customWidth="1"/>
    <col min="11777" max="11777" width="20.7109375" style="68" customWidth="1"/>
    <col min="11778" max="12031" width="8.85546875" style="68"/>
    <col min="12032" max="12032" width="43.140625" style="68" customWidth="1"/>
    <col min="12033" max="12033" width="20.7109375" style="68" customWidth="1"/>
    <col min="12034" max="12287" width="8.85546875" style="68"/>
    <col min="12288" max="12288" width="43.140625" style="68" customWidth="1"/>
    <col min="12289" max="12289" width="20.7109375" style="68" customWidth="1"/>
    <col min="12290" max="12543" width="8.85546875" style="68"/>
    <col min="12544" max="12544" width="43.140625" style="68" customWidth="1"/>
    <col min="12545" max="12545" width="20.7109375" style="68" customWidth="1"/>
    <col min="12546" max="12799" width="8.85546875" style="68"/>
    <col min="12800" max="12800" width="43.140625" style="68" customWidth="1"/>
    <col min="12801" max="12801" width="20.7109375" style="68" customWidth="1"/>
    <col min="12802" max="13055" width="8.85546875" style="68"/>
    <col min="13056" max="13056" width="43.140625" style="68" customWidth="1"/>
    <col min="13057" max="13057" width="20.7109375" style="68" customWidth="1"/>
    <col min="13058" max="13311" width="8.85546875" style="68"/>
    <col min="13312" max="13312" width="43.140625" style="68" customWidth="1"/>
    <col min="13313" max="13313" width="20.7109375" style="68" customWidth="1"/>
    <col min="13314" max="13567" width="8.85546875" style="68"/>
    <col min="13568" max="13568" width="43.140625" style="68" customWidth="1"/>
    <col min="13569" max="13569" width="20.7109375" style="68" customWidth="1"/>
    <col min="13570" max="13823" width="8.85546875" style="68"/>
    <col min="13824" max="13824" width="43.140625" style="68" customWidth="1"/>
    <col min="13825" max="13825" width="20.7109375" style="68" customWidth="1"/>
    <col min="13826" max="14079" width="8.85546875" style="68"/>
    <col min="14080" max="14080" width="43.140625" style="68" customWidth="1"/>
    <col min="14081" max="14081" width="20.7109375" style="68" customWidth="1"/>
    <col min="14082" max="14335" width="8.85546875" style="68"/>
    <col min="14336" max="14336" width="43.140625" style="68" customWidth="1"/>
    <col min="14337" max="14337" width="20.7109375" style="68" customWidth="1"/>
    <col min="14338" max="14591" width="8.85546875" style="68"/>
    <col min="14592" max="14592" width="43.140625" style="68" customWidth="1"/>
    <col min="14593" max="14593" width="20.7109375" style="68" customWidth="1"/>
    <col min="14594" max="14847" width="8.85546875" style="68"/>
    <col min="14848" max="14848" width="43.140625" style="68" customWidth="1"/>
    <col min="14849" max="14849" width="20.7109375" style="68" customWidth="1"/>
    <col min="14850" max="15103" width="8.85546875" style="68"/>
    <col min="15104" max="15104" width="43.140625" style="68" customWidth="1"/>
    <col min="15105" max="15105" width="20.7109375" style="68" customWidth="1"/>
    <col min="15106" max="15359" width="8.85546875" style="68"/>
    <col min="15360" max="15360" width="43.140625" style="68" customWidth="1"/>
    <col min="15361" max="15361" width="20.7109375" style="68" customWidth="1"/>
    <col min="15362" max="15615" width="8.85546875" style="68"/>
    <col min="15616" max="15616" width="43.140625" style="68" customWidth="1"/>
    <col min="15617" max="15617" width="20.7109375" style="68" customWidth="1"/>
    <col min="15618" max="15871" width="8.85546875" style="68"/>
    <col min="15872" max="15872" width="43.140625" style="68" customWidth="1"/>
    <col min="15873" max="15873" width="20.7109375" style="68" customWidth="1"/>
    <col min="15874" max="16127" width="8.85546875" style="68"/>
    <col min="16128" max="16128" width="43.140625" style="68" customWidth="1"/>
    <col min="16129" max="16129" width="20.7109375" style="68" customWidth="1"/>
    <col min="16130" max="16384" width="8.85546875" style="68"/>
  </cols>
  <sheetData>
    <row r="1" spans="1:70" ht="18.75" x14ac:dyDescent="0.3">
      <c r="A1" s="98" t="s">
        <v>1289</v>
      </c>
    </row>
    <row r="2" spans="1:70" s="66" customFormat="1" x14ac:dyDescent="0.25">
      <c r="A2" s="65"/>
      <c r="B2" s="65" t="s">
        <v>726</v>
      </c>
      <c r="C2" s="65" t="s">
        <v>727</v>
      </c>
      <c r="D2" s="65">
        <v>1904</v>
      </c>
      <c r="E2" s="65">
        <v>1905</v>
      </c>
      <c r="F2" s="65">
        <v>1906</v>
      </c>
      <c r="G2" s="65">
        <v>1907</v>
      </c>
      <c r="H2" s="65">
        <v>1908</v>
      </c>
      <c r="I2" s="65">
        <v>1909</v>
      </c>
      <c r="J2" s="65">
        <v>1910</v>
      </c>
      <c r="K2" s="65">
        <v>1911</v>
      </c>
      <c r="L2" s="65">
        <v>1912</v>
      </c>
      <c r="M2" s="65">
        <v>1913</v>
      </c>
      <c r="N2" s="65">
        <v>1914</v>
      </c>
      <c r="O2" s="65">
        <v>1915</v>
      </c>
      <c r="P2" s="65">
        <v>1916</v>
      </c>
      <c r="Q2" s="65">
        <v>1917</v>
      </c>
      <c r="R2" s="65">
        <v>1918</v>
      </c>
      <c r="S2" s="65">
        <v>1919</v>
      </c>
      <c r="T2" s="65">
        <v>1920</v>
      </c>
      <c r="U2" s="65">
        <v>1921</v>
      </c>
      <c r="V2" s="65">
        <v>1922</v>
      </c>
      <c r="W2" s="65">
        <v>1923</v>
      </c>
      <c r="X2" s="65">
        <v>1924</v>
      </c>
      <c r="Y2" s="65">
        <v>1925</v>
      </c>
      <c r="Z2" s="65">
        <v>1926</v>
      </c>
      <c r="AA2" s="65">
        <v>1927</v>
      </c>
      <c r="AB2" s="65">
        <v>1928</v>
      </c>
      <c r="AC2" s="65">
        <v>1929</v>
      </c>
      <c r="AD2" s="65">
        <v>1930</v>
      </c>
      <c r="AE2" s="65">
        <v>1931</v>
      </c>
      <c r="AF2" s="65">
        <v>1932</v>
      </c>
      <c r="AG2" s="65">
        <v>1933</v>
      </c>
      <c r="AH2" s="65">
        <v>1934</v>
      </c>
      <c r="AI2" s="65">
        <v>1935</v>
      </c>
      <c r="AJ2" s="65">
        <v>1936</v>
      </c>
      <c r="AK2" s="65">
        <v>1937</v>
      </c>
      <c r="AL2" s="65">
        <v>1938</v>
      </c>
      <c r="AM2" s="65">
        <v>1939</v>
      </c>
      <c r="AN2" s="65">
        <v>1940</v>
      </c>
      <c r="AO2" s="65">
        <v>1941</v>
      </c>
      <c r="AP2" s="65">
        <v>1942</v>
      </c>
      <c r="AQ2" s="65">
        <v>1943</v>
      </c>
      <c r="AR2" s="65">
        <v>1944</v>
      </c>
      <c r="AS2" s="65">
        <v>1945</v>
      </c>
      <c r="AT2" s="65">
        <v>1946</v>
      </c>
      <c r="AU2" s="65">
        <v>1947</v>
      </c>
      <c r="AV2" s="65">
        <v>1948</v>
      </c>
      <c r="AW2" s="65">
        <v>1949</v>
      </c>
      <c r="AX2" s="65">
        <v>1950</v>
      </c>
      <c r="AY2" s="65">
        <v>1951</v>
      </c>
      <c r="AZ2" s="65">
        <v>1952</v>
      </c>
      <c r="BA2" s="65">
        <v>1953</v>
      </c>
      <c r="BB2" s="65">
        <v>1954</v>
      </c>
      <c r="BC2" s="65">
        <v>1955</v>
      </c>
      <c r="BD2" s="65">
        <v>1956</v>
      </c>
      <c r="BE2" s="65">
        <v>1957</v>
      </c>
      <c r="BF2" s="65">
        <v>1958</v>
      </c>
      <c r="BG2" s="65">
        <v>1959</v>
      </c>
      <c r="BH2" s="65">
        <v>1960</v>
      </c>
      <c r="BI2" s="65">
        <v>1961</v>
      </c>
      <c r="BJ2" s="65">
        <v>1962</v>
      </c>
      <c r="BK2" s="65">
        <v>1963</v>
      </c>
      <c r="BL2" s="65">
        <v>1964</v>
      </c>
      <c r="BM2" s="65">
        <v>1965</v>
      </c>
      <c r="BN2" s="65">
        <v>1966</v>
      </c>
      <c r="BO2" s="65">
        <v>1967</v>
      </c>
      <c r="BP2" s="65">
        <v>1968</v>
      </c>
      <c r="BQ2" s="65">
        <v>1969</v>
      </c>
      <c r="BR2" s="65">
        <v>1970</v>
      </c>
    </row>
    <row r="3" spans="1:70" x14ac:dyDescent="0.25">
      <c r="A3" s="68" t="s">
        <v>728</v>
      </c>
      <c r="B3" s="68" t="s">
        <v>729</v>
      </c>
      <c r="C3" s="69" t="s">
        <v>730</v>
      </c>
      <c r="R3" s="68" t="s">
        <v>731</v>
      </c>
      <c r="S3" s="68" t="s">
        <v>732</v>
      </c>
      <c r="T3" s="68" t="s">
        <v>733</v>
      </c>
      <c r="U3" s="68" t="s">
        <v>734</v>
      </c>
      <c r="V3" s="68" t="s">
        <v>735</v>
      </c>
      <c r="W3" s="68" t="s">
        <v>736</v>
      </c>
      <c r="X3" s="68" t="s">
        <v>736</v>
      </c>
      <c r="Y3" s="68" t="s">
        <v>737</v>
      </c>
      <c r="Z3" s="68" t="s">
        <v>738</v>
      </c>
      <c r="AA3" s="68" t="s">
        <v>738</v>
      </c>
      <c r="AB3" s="68" t="s">
        <v>739</v>
      </c>
      <c r="AC3" s="68" t="s">
        <v>739</v>
      </c>
      <c r="AD3" s="68" t="s">
        <v>739</v>
      </c>
    </row>
    <row r="4" spans="1:70" x14ac:dyDescent="0.25">
      <c r="A4" s="68" t="s">
        <v>728</v>
      </c>
      <c r="B4" s="68" t="s">
        <v>740</v>
      </c>
      <c r="C4" s="68" t="s">
        <v>730</v>
      </c>
      <c r="AE4" s="68" t="s">
        <v>741</v>
      </c>
      <c r="AF4" s="68" t="s">
        <v>742</v>
      </c>
      <c r="AG4" s="68" t="s">
        <v>742</v>
      </c>
      <c r="AH4" s="68" t="s">
        <v>742</v>
      </c>
      <c r="AI4" s="68" t="s">
        <v>743</v>
      </c>
      <c r="AJ4" s="68" t="s">
        <v>744</v>
      </c>
      <c r="AK4" s="68" t="s">
        <v>745</v>
      </c>
      <c r="AY4" s="68" t="s">
        <v>746</v>
      </c>
      <c r="AZ4" s="68" t="s">
        <v>747</v>
      </c>
    </row>
    <row r="5" spans="1:70" x14ac:dyDescent="0.25">
      <c r="A5" s="68" t="s">
        <v>748</v>
      </c>
      <c r="B5" s="68" t="s">
        <v>740</v>
      </c>
      <c r="C5" s="68" t="s">
        <v>730</v>
      </c>
      <c r="AY5" s="68" t="s">
        <v>749</v>
      </c>
      <c r="AZ5" s="68" t="s">
        <v>750</v>
      </c>
    </row>
    <row r="6" spans="1:70" x14ac:dyDescent="0.25">
      <c r="A6" s="68" t="s">
        <v>751</v>
      </c>
      <c r="B6" s="68" t="s">
        <v>740</v>
      </c>
      <c r="C6" s="68" t="s">
        <v>730</v>
      </c>
      <c r="AT6" s="68" t="s">
        <v>752</v>
      </c>
      <c r="AU6" s="68" t="s">
        <v>753</v>
      </c>
      <c r="AV6" s="68" t="s">
        <v>754</v>
      </c>
      <c r="AW6" s="68" t="s">
        <v>755</v>
      </c>
      <c r="AX6" s="68" t="s">
        <v>756</v>
      </c>
      <c r="AY6" s="68" t="s">
        <v>757</v>
      </c>
      <c r="AZ6" s="68" t="s">
        <v>758</v>
      </c>
    </row>
    <row r="7" spans="1:70" x14ac:dyDescent="0.25">
      <c r="A7" s="68" t="s">
        <v>759</v>
      </c>
      <c r="B7" s="68" t="s">
        <v>729</v>
      </c>
      <c r="C7" s="69"/>
      <c r="R7" s="68" t="s">
        <v>760</v>
      </c>
      <c r="S7" s="68" t="s">
        <v>761</v>
      </c>
      <c r="T7" s="68" t="s">
        <v>761</v>
      </c>
      <c r="U7" s="68" t="s">
        <v>761</v>
      </c>
      <c r="V7" s="68" t="s">
        <v>761</v>
      </c>
      <c r="W7" s="68" t="s">
        <v>761</v>
      </c>
      <c r="X7" s="68" t="s">
        <v>761</v>
      </c>
    </row>
    <row r="8" spans="1:70" x14ac:dyDescent="0.25">
      <c r="A8" s="68" t="s">
        <v>762</v>
      </c>
      <c r="B8" s="68" t="s">
        <v>729</v>
      </c>
      <c r="C8" s="69"/>
      <c r="R8" s="68" t="s">
        <v>763</v>
      </c>
      <c r="S8" s="68" t="s">
        <v>764</v>
      </c>
      <c r="T8" s="68" t="s">
        <v>764</v>
      </c>
      <c r="U8" s="68" t="s">
        <v>764</v>
      </c>
      <c r="V8" s="68" t="s">
        <v>765</v>
      </c>
      <c r="W8" s="68" t="s">
        <v>765</v>
      </c>
      <c r="X8" s="68" t="s">
        <v>765</v>
      </c>
    </row>
    <row r="9" spans="1:70" x14ac:dyDescent="0.25">
      <c r="A9" s="68" t="s">
        <v>766</v>
      </c>
      <c r="B9" s="68" t="s">
        <v>729</v>
      </c>
      <c r="Y9" s="68" t="s">
        <v>761</v>
      </c>
      <c r="Z9" s="68" t="s">
        <v>767</v>
      </c>
      <c r="AA9" s="68" t="s">
        <v>767</v>
      </c>
      <c r="AC9" s="68" t="s">
        <v>767</v>
      </c>
    </row>
    <row r="10" spans="1:70" x14ac:dyDescent="0.25">
      <c r="A10" s="68" t="s">
        <v>768</v>
      </c>
      <c r="B10" s="68" t="s">
        <v>729</v>
      </c>
      <c r="Y10" s="68" t="s">
        <v>769</v>
      </c>
      <c r="Z10" s="68" t="s">
        <v>769</v>
      </c>
      <c r="AA10" s="68" t="s">
        <v>765</v>
      </c>
      <c r="AC10" s="68" t="s">
        <v>765</v>
      </c>
    </row>
    <row r="11" spans="1:70" x14ac:dyDescent="0.25">
      <c r="A11" s="68" t="s">
        <v>770</v>
      </c>
      <c r="B11" s="68" t="s">
        <v>729</v>
      </c>
      <c r="C11" s="69"/>
      <c r="R11" s="68" t="s">
        <v>771</v>
      </c>
      <c r="S11" s="68" t="s">
        <v>772</v>
      </c>
      <c r="T11" s="68" t="s">
        <v>772</v>
      </c>
      <c r="U11" s="68" t="s">
        <v>773</v>
      </c>
      <c r="V11" s="68" t="s">
        <v>773</v>
      </c>
      <c r="W11" s="68" t="s">
        <v>773</v>
      </c>
      <c r="X11" s="68" t="s">
        <v>773</v>
      </c>
    </row>
    <row r="12" spans="1:70" x14ac:dyDescent="0.25">
      <c r="A12" s="68" t="s">
        <v>774</v>
      </c>
      <c r="B12" s="68" t="s">
        <v>729</v>
      </c>
      <c r="R12" s="68" t="s">
        <v>764</v>
      </c>
      <c r="S12" s="68" t="s">
        <v>764</v>
      </c>
      <c r="T12" s="68" t="s">
        <v>764</v>
      </c>
      <c r="U12" s="68" t="s">
        <v>764</v>
      </c>
      <c r="V12" s="68" t="s">
        <v>764</v>
      </c>
      <c r="W12" s="68" t="s">
        <v>764</v>
      </c>
      <c r="X12" s="68" t="s">
        <v>764</v>
      </c>
    </row>
    <row r="13" spans="1:70" x14ac:dyDescent="0.25">
      <c r="A13" s="68" t="s">
        <v>770</v>
      </c>
      <c r="B13" s="68" t="s">
        <v>775</v>
      </c>
      <c r="Y13" s="68" t="s">
        <v>776</v>
      </c>
      <c r="Z13" s="68" t="s">
        <v>776</v>
      </c>
      <c r="AA13" s="68" t="s">
        <v>777</v>
      </c>
      <c r="AC13" s="68" t="s">
        <v>778</v>
      </c>
    </row>
    <row r="14" spans="1:70" x14ac:dyDescent="0.25">
      <c r="A14" s="68" t="s">
        <v>774</v>
      </c>
      <c r="B14" s="68" t="s">
        <v>779</v>
      </c>
      <c r="Y14" s="68" t="s">
        <v>780</v>
      </c>
      <c r="Z14" s="68" t="s">
        <v>780</v>
      </c>
      <c r="AA14" s="68" t="s">
        <v>780</v>
      </c>
      <c r="AC14" s="68" t="s">
        <v>780</v>
      </c>
    </row>
    <row r="15" spans="1:70" x14ac:dyDescent="0.25">
      <c r="A15" s="68" t="s">
        <v>781</v>
      </c>
      <c r="B15" s="68" t="s">
        <v>729</v>
      </c>
      <c r="R15" s="68" t="s">
        <v>782</v>
      </c>
      <c r="S15" s="68" t="s">
        <v>782</v>
      </c>
      <c r="T15" s="68" t="s">
        <v>782</v>
      </c>
      <c r="U15" s="68" t="s">
        <v>782</v>
      </c>
      <c r="V15" s="68" t="s">
        <v>782</v>
      </c>
      <c r="W15" s="68" t="s">
        <v>782</v>
      </c>
      <c r="X15" s="68" t="s">
        <v>782</v>
      </c>
      <c r="Y15" s="68" t="s">
        <v>782</v>
      </c>
      <c r="Z15" s="68" t="s">
        <v>782</v>
      </c>
      <c r="AA15" s="68" t="s">
        <v>782</v>
      </c>
      <c r="AC15" s="68" t="s">
        <v>782</v>
      </c>
    </row>
    <row r="16" spans="1:70" x14ac:dyDescent="0.25">
      <c r="A16" s="68" t="s">
        <v>783</v>
      </c>
      <c r="B16" s="68" t="s">
        <v>729</v>
      </c>
      <c r="S16" s="68" t="s">
        <v>784</v>
      </c>
    </row>
    <row r="17" spans="1:38" x14ac:dyDescent="0.25">
      <c r="A17" s="68" t="s">
        <v>785</v>
      </c>
      <c r="B17" s="68" t="s">
        <v>729</v>
      </c>
      <c r="U17" s="68" t="s">
        <v>786</v>
      </c>
      <c r="V17" s="68" t="s">
        <v>786</v>
      </c>
      <c r="W17" s="68" t="s">
        <v>786</v>
      </c>
      <c r="X17" s="68" t="s">
        <v>786</v>
      </c>
      <c r="Y17" s="68" t="s">
        <v>787</v>
      </c>
      <c r="Z17" s="68" t="s">
        <v>787</v>
      </c>
    </row>
    <row r="18" spans="1:38" x14ac:dyDescent="0.25">
      <c r="A18" s="68" t="s">
        <v>788</v>
      </c>
      <c r="B18" s="68" t="s">
        <v>729</v>
      </c>
    </row>
    <row r="19" spans="1:38" x14ac:dyDescent="0.25">
      <c r="A19" s="68" t="s">
        <v>785</v>
      </c>
      <c r="B19" s="68" t="s">
        <v>740</v>
      </c>
      <c r="AA19" s="68" t="s">
        <v>789</v>
      </c>
      <c r="AC19" s="68" t="s">
        <v>789</v>
      </c>
    </row>
    <row r="20" spans="1:38" x14ac:dyDescent="0.25">
      <c r="A20" s="68" t="s">
        <v>788</v>
      </c>
      <c r="B20" s="68" t="s">
        <v>740</v>
      </c>
      <c r="V20" s="68" t="s">
        <v>769</v>
      </c>
      <c r="W20" s="68" t="s">
        <v>769</v>
      </c>
      <c r="X20" s="68" t="s">
        <v>769</v>
      </c>
      <c r="Y20" s="68" t="s">
        <v>769</v>
      </c>
      <c r="Z20" s="68" t="s">
        <v>769</v>
      </c>
      <c r="AA20" s="68" t="s">
        <v>769</v>
      </c>
      <c r="AC20" s="68" t="s">
        <v>769</v>
      </c>
    </row>
    <row r="21" spans="1:38" x14ac:dyDescent="0.25">
      <c r="A21" s="68" t="s">
        <v>790</v>
      </c>
      <c r="B21" s="68" t="s">
        <v>729</v>
      </c>
      <c r="Z21" s="68" t="s">
        <v>791</v>
      </c>
      <c r="AA21" s="68" t="s">
        <v>791</v>
      </c>
      <c r="AC21" s="68" t="s">
        <v>791</v>
      </c>
      <c r="AE21" s="68" t="s">
        <v>792</v>
      </c>
      <c r="AF21" s="68" t="s">
        <v>793</v>
      </c>
      <c r="AG21" s="68" t="s">
        <v>794</v>
      </c>
    </row>
    <row r="22" spans="1:38" x14ac:dyDescent="0.25">
      <c r="A22" s="68" t="s">
        <v>795</v>
      </c>
      <c r="B22" s="68" t="s">
        <v>729</v>
      </c>
      <c r="AE22" s="68" t="s">
        <v>765</v>
      </c>
      <c r="AF22" s="68" t="s">
        <v>765</v>
      </c>
      <c r="AG22" s="68" t="s">
        <v>765</v>
      </c>
      <c r="AH22" s="68" t="s">
        <v>765</v>
      </c>
    </row>
    <row r="23" spans="1:38" x14ac:dyDescent="0.25">
      <c r="A23" s="68" t="s">
        <v>796</v>
      </c>
      <c r="B23" s="68" t="s">
        <v>729</v>
      </c>
      <c r="C23" s="68" t="s">
        <v>730</v>
      </c>
      <c r="AE23" s="68" t="s">
        <v>797</v>
      </c>
      <c r="AF23" s="68" t="s">
        <v>798</v>
      </c>
      <c r="AG23" s="68" t="s">
        <v>799</v>
      </c>
      <c r="AH23" s="68" t="s">
        <v>800</v>
      </c>
    </row>
    <row r="24" spans="1:38" x14ac:dyDescent="0.25">
      <c r="A24" s="68" t="s">
        <v>801</v>
      </c>
      <c r="B24" s="68" t="s">
        <v>729</v>
      </c>
      <c r="C24" s="68" t="s">
        <v>730</v>
      </c>
      <c r="AE24" s="68" t="s">
        <v>802</v>
      </c>
      <c r="AF24" s="68" t="s">
        <v>803</v>
      </c>
      <c r="AG24" s="68" t="s">
        <v>804</v>
      </c>
      <c r="AH24" s="68" t="s">
        <v>805</v>
      </c>
    </row>
    <row r="25" spans="1:38" x14ac:dyDescent="0.25">
      <c r="A25" s="68" t="s">
        <v>795</v>
      </c>
      <c r="B25" s="68" t="s">
        <v>740</v>
      </c>
      <c r="AI25" s="68" t="s">
        <v>806</v>
      </c>
      <c r="AJ25" s="68" t="s">
        <v>806</v>
      </c>
      <c r="AK25" s="68" t="s">
        <v>806</v>
      </c>
      <c r="AL25" s="68" t="s">
        <v>806</v>
      </c>
    </row>
    <row r="26" spans="1:38" x14ac:dyDescent="0.25">
      <c r="A26" s="68" t="s">
        <v>796</v>
      </c>
      <c r="B26" s="68" t="s">
        <v>740</v>
      </c>
      <c r="C26" s="68" t="s">
        <v>730</v>
      </c>
      <c r="AI26" s="68" t="s">
        <v>807</v>
      </c>
      <c r="AJ26" s="68" t="s">
        <v>808</v>
      </c>
      <c r="AK26" s="68" t="s">
        <v>809</v>
      </c>
      <c r="AL26" s="68" t="s">
        <v>810</v>
      </c>
    </row>
    <row r="27" spans="1:38" x14ac:dyDescent="0.25">
      <c r="A27" s="68" t="s">
        <v>801</v>
      </c>
      <c r="B27" s="68" t="s">
        <v>740</v>
      </c>
      <c r="C27" s="68" t="s">
        <v>730</v>
      </c>
      <c r="AI27" s="68" t="s">
        <v>811</v>
      </c>
      <c r="AJ27" s="68" t="s">
        <v>812</v>
      </c>
      <c r="AK27" s="68" t="s">
        <v>813</v>
      </c>
      <c r="AL27" s="68" t="s">
        <v>814</v>
      </c>
    </row>
    <row r="28" spans="1:38" x14ac:dyDescent="0.25">
      <c r="A28" s="68" t="s">
        <v>815</v>
      </c>
      <c r="B28" s="68" t="s">
        <v>816</v>
      </c>
      <c r="C28" s="68" t="s">
        <v>817</v>
      </c>
      <c r="D28" s="68" t="s">
        <v>818</v>
      </c>
      <c r="E28" s="68" t="s">
        <v>819</v>
      </c>
      <c r="F28" s="68" t="s">
        <v>820</v>
      </c>
      <c r="G28" s="68" t="s">
        <v>821</v>
      </c>
      <c r="H28" s="68" t="s">
        <v>822</v>
      </c>
      <c r="I28" s="68" t="s">
        <v>823</v>
      </c>
      <c r="J28" s="68" t="s">
        <v>824</v>
      </c>
      <c r="K28" s="68" t="s">
        <v>825</v>
      </c>
      <c r="L28" s="68" t="s">
        <v>826</v>
      </c>
      <c r="M28" s="68" t="s">
        <v>827</v>
      </c>
      <c r="N28" s="68" t="s">
        <v>828</v>
      </c>
      <c r="O28" s="68" t="s">
        <v>829</v>
      </c>
    </row>
    <row r="29" spans="1:38" x14ac:dyDescent="0.25">
      <c r="A29" s="68" t="s">
        <v>641</v>
      </c>
      <c r="B29" s="68" t="s">
        <v>729</v>
      </c>
      <c r="C29" s="68" t="s">
        <v>817</v>
      </c>
      <c r="H29" s="68" t="s">
        <v>830</v>
      </c>
      <c r="I29" s="68" t="s">
        <v>831</v>
      </c>
      <c r="J29" s="68" t="s">
        <v>832</v>
      </c>
      <c r="K29" s="68" t="s">
        <v>833</v>
      </c>
      <c r="L29" s="68" t="s">
        <v>834</v>
      </c>
      <c r="M29" s="68" t="s">
        <v>835</v>
      </c>
      <c r="N29" s="68" t="s">
        <v>836</v>
      </c>
      <c r="O29" s="68" t="s">
        <v>837</v>
      </c>
      <c r="AK29" s="68" t="s">
        <v>838</v>
      </c>
      <c r="AL29" s="68" t="s">
        <v>839</v>
      </c>
    </row>
    <row r="30" spans="1:38" x14ac:dyDescent="0.25">
      <c r="A30" s="68" t="s">
        <v>840</v>
      </c>
      <c r="B30" s="68" t="s">
        <v>729</v>
      </c>
      <c r="C30" s="68" t="s">
        <v>817</v>
      </c>
      <c r="H30" s="68" t="s">
        <v>841</v>
      </c>
      <c r="I30" s="68" t="s">
        <v>842</v>
      </c>
      <c r="J30" s="68" t="s">
        <v>843</v>
      </c>
      <c r="K30" s="68" t="s">
        <v>844</v>
      </c>
      <c r="L30" s="68" t="s">
        <v>845</v>
      </c>
      <c r="M30" s="68" t="s">
        <v>846</v>
      </c>
      <c r="N30" s="68" t="s">
        <v>847</v>
      </c>
      <c r="O30" s="68" t="s">
        <v>848</v>
      </c>
      <c r="AK30" s="68" t="s">
        <v>849</v>
      </c>
      <c r="AL30" s="68" t="s">
        <v>850</v>
      </c>
    </row>
    <row r="31" spans="1:38" x14ac:dyDescent="0.25">
      <c r="A31" s="68" t="s">
        <v>815</v>
      </c>
      <c r="B31" s="68" t="s">
        <v>816</v>
      </c>
      <c r="C31" s="68" t="s">
        <v>730</v>
      </c>
      <c r="O31" s="68" t="s">
        <v>851</v>
      </c>
      <c r="P31" s="68" t="s">
        <v>852</v>
      </c>
      <c r="Q31" s="68" t="s">
        <v>853</v>
      </c>
      <c r="R31" s="68" t="s">
        <v>854</v>
      </c>
      <c r="S31" s="68" t="s">
        <v>855</v>
      </c>
      <c r="T31" s="68" t="s">
        <v>856</v>
      </c>
      <c r="U31" s="68" t="s">
        <v>857</v>
      </c>
      <c r="V31" s="68" t="s">
        <v>858</v>
      </c>
      <c r="W31" s="68" t="s">
        <v>859</v>
      </c>
      <c r="X31" s="68" t="s">
        <v>860</v>
      </c>
      <c r="Y31" s="68" t="s">
        <v>861</v>
      </c>
      <c r="Z31" s="68" t="s">
        <v>862</v>
      </c>
      <c r="AA31" s="68" t="s">
        <v>863</v>
      </c>
      <c r="AB31" s="68" t="s">
        <v>864</v>
      </c>
      <c r="AC31" s="68" t="s">
        <v>865</v>
      </c>
      <c r="AD31" s="68" t="s">
        <v>866</v>
      </c>
      <c r="AE31" s="68" t="s">
        <v>867</v>
      </c>
      <c r="AF31" s="68" t="s">
        <v>868</v>
      </c>
    </row>
    <row r="32" spans="1:38" x14ac:dyDescent="0.25">
      <c r="A32" s="68" t="s">
        <v>641</v>
      </c>
      <c r="B32" s="68" t="s">
        <v>729</v>
      </c>
      <c r="C32" s="68" t="s">
        <v>730</v>
      </c>
      <c r="O32" s="68" t="s">
        <v>869</v>
      </c>
      <c r="P32" s="68" t="s">
        <v>870</v>
      </c>
      <c r="Q32" s="68" t="s">
        <v>871</v>
      </c>
    </row>
    <row r="33" spans="1:52" x14ac:dyDescent="0.25">
      <c r="A33" s="68" t="s">
        <v>840</v>
      </c>
      <c r="B33" s="68" t="s">
        <v>729</v>
      </c>
      <c r="C33" s="68" t="s">
        <v>730</v>
      </c>
      <c r="O33" s="68" t="s">
        <v>872</v>
      </c>
      <c r="P33" s="68" t="s">
        <v>873</v>
      </c>
      <c r="Q33" s="68" t="s">
        <v>874</v>
      </c>
    </row>
    <row r="34" spans="1:52" x14ac:dyDescent="0.25">
      <c r="A34" s="68" t="s">
        <v>875</v>
      </c>
      <c r="B34" s="68" t="s">
        <v>729</v>
      </c>
      <c r="C34" s="68" t="s">
        <v>876</v>
      </c>
      <c r="AA34" s="68" t="s">
        <v>877</v>
      </c>
      <c r="AB34" s="68" t="s">
        <v>878</v>
      </c>
    </row>
    <row r="35" spans="1:52" x14ac:dyDescent="0.25">
      <c r="A35" s="68" t="s">
        <v>879</v>
      </c>
      <c r="B35" s="68" t="s">
        <v>740</v>
      </c>
      <c r="AT35" s="68" t="s">
        <v>880</v>
      </c>
      <c r="AU35" s="68" t="s">
        <v>881</v>
      </c>
      <c r="AV35" s="68" t="s">
        <v>882</v>
      </c>
      <c r="AW35" s="68" t="s">
        <v>883</v>
      </c>
      <c r="AX35" s="68" t="s">
        <v>884</v>
      </c>
    </row>
    <row r="36" spans="1:52" x14ac:dyDescent="0.25">
      <c r="A36" s="68" t="s">
        <v>885</v>
      </c>
      <c r="B36" s="68" t="s">
        <v>729</v>
      </c>
      <c r="C36" s="68" t="s">
        <v>876</v>
      </c>
      <c r="AA36" s="68" t="s">
        <v>886</v>
      </c>
      <c r="AB36" s="68" t="s">
        <v>887</v>
      </c>
    </row>
    <row r="37" spans="1:52" x14ac:dyDescent="0.25">
      <c r="A37" s="68" t="s">
        <v>888</v>
      </c>
      <c r="B37" s="68" t="s">
        <v>729</v>
      </c>
      <c r="C37" s="68" t="s">
        <v>876</v>
      </c>
      <c r="AA37" s="68" t="s">
        <v>889</v>
      </c>
      <c r="AB37" s="68" t="s">
        <v>890</v>
      </c>
    </row>
    <row r="38" spans="1:52" x14ac:dyDescent="0.25">
      <c r="A38" s="68" t="s">
        <v>891</v>
      </c>
      <c r="B38" s="68" t="s">
        <v>729</v>
      </c>
      <c r="C38" s="68" t="s">
        <v>730</v>
      </c>
      <c r="AE38" s="68" t="s">
        <v>892</v>
      </c>
      <c r="AF38" s="68" t="s">
        <v>893</v>
      </c>
    </row>
    <row r="39" spans="1:52" x14ac:dyDescent="0.25">
      <c r="A39" s="68" t="s">
        <v>894</v>
      </c>
      <c r="B39" s="68" t="s">
        <v>729</v>
      </c>
      <c r="C39" s="68" t="s">
        <v>730</v>
      </c>
      <c r="AG39" s="68" t="s">
        <v>895</v>
      </c>
      <c r="AH39" s="68" t="s">
        <v>896</v>
      </c>
    </row>
    <row r="40" spans="1:52" x14ac:dyDescent="0.25">
      <c r="A40" s="68" t="s">
        <v>894</v>
      </c>
      <c r="B40" s="68" t="s">
        <v>740</v>
      </c>
      <c r="C40" s="68" t="s">
        <v>730</v>
      </c>
      <c r="AI40" s="68" t="s">
        <v>897</v>
      </c>
    </row>
    <row r="41" spans="1:52" x14ac:dyDescent="0.25">
      <c r="A41" s="68" t="s">
        <v>898</v>
      </c>
      <c r="B41" s="68" t="s">
        <v>729</v>
      </c>
      <c r="C41" s="68" t="s">
        <v>876</v>
      </c>
      <c r="AA41" s="68" t="s">
        <v>899</v>
      </c>
      <c r="AB41" s="68" t="s">
        <v>899</v>
      </c>
    </row>
    <row r="42" spans="1:52" x14ac:dyDescent="0.25">
      <c r="A42" s="68" t="s">
        <v>900</v>
      </c>
      <c r="B42" s="68" t="s">
        <v>729</v>
      </c>
      <c r="C42" s="68" t="s">
        <v>876</v>
      </c>
      <c r="AA42" s="68" t="s">
        <v>901</v>
      </c>
      <c r="AB42" s="68" t="s">
        <v>901</v>
      </c>
    </row>
    <row r="43" spans="1:52" x14ac:dyDescent="0.25">
      <c r="A43" s="68" t="s">
        <v>902</v>
      </c>
      <c r="B43" s="68" t="s">
        <v>903</v>
      </c>
      <c r="C43" s="68" t="s">
        <v>730</v>
      </c>
      <c r="D43" s="68" t="s">
        <v>904</v>
      </c>
      <c r="E43" s="68" t="s">
        <v>905</v>
      </c>
      <c r="F43" s="68" t="s">
        <v>906</v>
      </c>
      <c r="H43" s="68" t="s">
        <v>907</v>
      </c>
      <c r="I43" s="68" t="s">
        <v>908</v>
      </c>
      <c r="J43" s="68" t="s">
        <v>909</v>
      </c>
      <c r="K43" s="68" t="s">
        <v>910</v>
      </c>
      <c r="L43" s="68" t="s">
        <v>911</v>
      </c>
      <c r="M43" s="68" t="s">
        <v>912</v>
      </c>
      <c r="N43" s="68" t="s">
        <v>913</v>
      </c>
      <c r="O43" s="68" t="s">
        <v>914</v>
      </c>
      <c r="P43" s="68" t="s">
        <v>915</v>
      </c>
      <c r="Q43" s="68" t="s">
        <v>916</v>
      </c>
      <c r="R43" s="68" t="s">
        <v>917</v>
      </c>
      <c r="S43" s="68" t="s">
        <v>918</v>
      </c>
      <c r="T43" s="68" t="s">
        <v>919</v>
      </c>
      <c r="U43" s="68" t="s">
        <v>920</v>
      </c>
      <c r="V43" s="68" t="s">
        <v>921</v>
      </c>
      <c r="W43" s="68" t="s">
        <v>922</v>
      </c>
      <c r="X43" s="68" t="s">
        <v>923</v>
      </c>
      <c r="Y43" s="68" t="s">
        <v>924</v>
      </c>
      <c r="Z43" s="68" t="s">
        <v>925</v>
      </c>
      <c r="AA43" s="68" t="s">
        <v>926</v>
      </c>
      <c r="AB43" s="68" t="s">
        <v>927</v>
      </c>
      <c r="AC43" s="68" t="s">
        <v>928</v>
      </c>
      <c r="AZ43" s="68" t="s">
        <v>929</v>
      </c>
    </row>
    <row r="44" spans="1:52" x14ac:dyDescent="0.25">
      <c r="A44" s="68" t="s">
        <v>930</v>
      </c>
      <c r="B44" s="68" t="s">
        <v>729</v>
      </c>
      <c r="C44" s="68" t="s">
        <v>730</v>
      </c>
      <c r="D44" s="68" t="s">
        <v>931</v>
      </c>
      <c r="E44" s="68" t="s">
        <v>932</v>
      </c>
      <c r="F44" s="68" t="s">
        <v>933</v>
      </c>
      <c r="H44" s="68" t="s">
        <v>934</v>
      </c>
      <c r="I44" s="68" t="s">
        <v>935</v>
      </c>
      <c r="J44" s="68" t="s">
        <v>936</v>
      </c>
      <c r="K44" s="68" t="s">
        <v>937</v>
      </c>
      <c r="L44" s="68" t="s">
        <v>938</v>
      </c>
      <c r="M44" s="68" t="s">
        <v>939</v>
      </c>
      <c r="N44" s="68" t="s">
        <v>940</v>
      </c>
      <c r="O44" s="68" t="s">
        <v>941</v>
      </c>
      <c r="P44" s="68" t="s">
        <v>942</v>
      </c>
      <c r="Q44" s="68" t="s">
        <v>943</v>
      </c>
      <c r="R44" s="68" t="s">
        <v>944</v>
      </c>
      <c r="S44" s="68" t="s">
        <v>945</v>
      </c>
      <c r="T44" s="68" t="s">
        <v>946</v>
      </c>
      <c r="U44" s="68" t="s">
        <v>947</v>
      </c>
      <c r="V44" s="68" t="s">
        <v>948</v>
      </c>
      <c r="W44" s="68" t="s">
        <v>949</v>
      </c>
      <c r="X44" s="68" t="s">
        <v>950</v>
      </c>
      <c r="Y44" s="68" t="s">
        <v>951</v>
      </c>
      <c r="Z44" s="68" t="s">
        <v>952</v>
      </c>
      <c r="AA44" s="68" t="s">
        <v>953</v>
      </c>
      <c r="AB44" s="68" t="s">
        <v>954</v>
      </c>
      <c r="AC44" s="68" t="s">
        <v>955</v>
      </c>
    </row>
    <row r="45" spans="1:52" x14ac:dyDescent="0.25">
      <c r="A45" s="68" t="s">
        <v>956</v>
      </c>
      <c r="B45" s="68" t="s">
        <v>740</v>
      </c>
      <c r="C45" s="68" t="s">
        <v>730</v>
      </c>
      <c r="AT45" s="68" t="s">
        <v>957</v>
      </c>
      <c r="AU45" s="68" t="s">
        <v>958</v>
      </c>
      <c r="AV45" s="68" t="s">
        <v>959</v>
      </c>
      <c r="AW45" s="68" t="s">
        <v>960</v>
      </c>
      <c r="AX45" s="68" t="s">
        <v>961</v>
      </c>
      <c r="AY45" s="68" t="s">
        <v>962</v>
      </c>
      <c r="AZ45" s="68" t="s">
        <v>963</v>
      </c>
    </row>
    <row r="46" spans="1:52" x14ac:dyDescent="0.25">
      <c r="A46" s="68" t="s">
        <v>964</v>
      </c>
      <c r="B46" s="68" t="s">
        <v>729</v>
      </c>
      <c r="C46" s="68" t="s">
        <v>730</v>
      </c>
      <c r="D46" s="68" t="s">
        <v>965</v>
      </c>
      <c r="E46" s="68" t="s">
        <v>966</v>
      </c>
      <c r="F46" s="68" t="s">
        <v>967</v>
      </c>
      <c r="G46" s="68" t="s">
        <v>968</v>
      </c>
      <c r="H46" s="68" t="s">
        <v>969</v>
      </c>
      <c r="I46" s="68" t="s">
        <v>970</v>
      </c>
      <c r="J46" s="68" t="s">
        <v>971</v>
      </c>
      <c r="L46" s="68" t="s">
        <v>972</v>
      </c>
      <c r="N46" s="68" t="s">
        <v>973</v>
      </c>
      <c r="O46" s="68" t="s">
        <v>974</v>
      </c>
      <c r="P46" s="68" t="s">
        <v>975</v>
      </c>
      <c r="Q46" s="68" t="s">
        <v>976</v>
      </c>
    </row>
    <row r="47" spans="1:52" x14ac:dyDescent="0.25">
      <c r="A47" s="68" t="s">
        <v>977</v>
      </c>
      <c r="B47" s="68" t="s">
        <v>729</v>
      </c>
      <c r="C47" s="68" t="s">
        <v>730</v>
      </c>
      <c r="D47" s="68" t="s">
        <v>978</v>
      </c>
      <c r="E47" s="68" t="s">
        <v>979</v>
      </c>
      <c r="F47" s="68" t="s">
        <v>980</v>
      </c>
      <c r="G47" s="68" t="s">
        <v>981</v>
      </c>
      <c r="H47" s="68" t="s">
        <v>982</v>
      </c>
      <c r="I47" s="68" t="s">
        <v>983</v>
      </c>
      <c r="J47" s="68" t="s">
        <v>984</v>
      </c>
      <c r="L47" s="68" t="s">
        <v>985</v>
      </c>
      <c r="N47" s="68" t="s">
        <v>986</v>
      </c>
      <c r="O47" s="68" t="s">
        <v>987</v>
      </c>
      <c r="P47" s="68" t="s">
        <v>988</v>
      </c>
      <c r="Q47" s="68" t="s">
        <v>989</v>
      </c>
    </row>
    <row r="48" spans="1:52" x14ac:dyDescent="0.25">
      <c r="A48" s="68" t="s">
        <v>990</v>
      </c>
      <c r="B48" s="68" t="s">
        <v>991</v>
      </c>
      <c r="C48" s="68" t="s">
        <v>730</v>
      </c>
      <c r="K48" s="68" t="s">
        <v>992</v>
      </c>
      <c r="L48" s="68" t="s">
        <v>992</v>
      </c>
      <c r="M48" s="68" t="s">
        <v>992</v>
      </c>
      <c r="N48" s="68" t="s">
        <v>992</v>
      </c>
      <c r="O48" s="68" t="s">
        <v>992</v>
      </c>
      <c r="P48" s="68" t="s">
        <v>992</v>
      </c>
      <c r="Q48" s="68" t="s">
        <v>992</v>
      </c>
      <c r="R48" s="68" t="s">
        <v>992</v>
      </c>
      <c r="S48" s="68" t="s">
        <v>992</v>
      </c>
      <c r="T48" s="68" t="s">
        <v>992</v>
      </c>
      <c r="U48" s="68" t="s">
        <v>992</v>
      </c>
      <c r="V48" s="68" t="s">
        <v>992</v>
      </c>
      <c r="W48" s="68" t="s">
        <v>992</v>
      </c>
      <c r="X48" s="68" t="s">
        <v>992</v>
      </c>
      <c r="Y48" s="68" t="s">
        <v>992</v>
      </c>
      <c r="Z48" s="68" t="s">
        <v>992</v>
      </c>
      <c r="AA48" s="68" t="s">
        <v>992</v>
      </c>
      <c r="AC48" s="68" t="s">
        <v>992</v>
      </c>
    </row>
    <row r="49" spans="1:51" x14ac:dyDescent="0.25">
      <c r="A49" s="68" t="s">
        <v>993</v>
      </c>
      <c r="B49" s="68" t="s">
        <v>729</v>
      </c>
      <c r="C49" s="68" t="s">
        <v>994</v>
      </c>
      <c r="K49" s="68" t="s">
        <v>995</v>
      </c>
    </row>
    <row r="50" spans="1:51" x14ac:dyDescent="0.25">
      <c r="A50" s="68" t="s">
        <v>996</v>
      </c>
      <c r="B50" s="68" t="s">
        <v>729</v>
      </c>
      <c r="C50" s="68" t="s">
        <v>994</v>
      </c>
      <c r="K50" s="68" t="s">
        <v>997</v>
      </c>
    </row>
    <row r="51" spans="1:51" x14ac:dyDescent="0.25">
      <c r="A51" s="68" t="s">
        <v>998</v>
      </c>
      <c r="B51" s="68" t="s">
        <v>729</v>
      </c>
      <c r="C51" s="68" t="s">
        <v>999</v>
      </c>
      <c r="K51" s="68" t="s">
        <v>1000</v>
      </c>
      <c r="N51" s="68" t="s">
        <v>1001</v>
      </c>
      <c r="O51" s="68" t="s">
        <v>1002</v>
      </c>
      <c r="AA51" s="68" t="s">
        <v>1003</v>
      </c>
      <c r="AB51" s="68" t="s">
        <v>1004</v>
      </c>
      <c r="AD51" s="68" t="s">
        <v>1005</v>
      </c>
      <c r="AE51" s="68" t="s">
        <v>1006</v>
      </c>
      <c r="AF51" s="68" t="s">
        <v>1007</v>
      </c>
      <c r="AG51" s="68" t="s">
        <v>1008</v>
      </c>
      <c r="AH51" s="68" t="s">
        <v>1009</v>
      </c>
    </row>
    <row r="52" spans="1:51" x14ac:dyDescent="0.25">
      <c r="A52" s="68" t="s">
        <v>998</v>
      </c>
      <c r="B52" s="68" t="s">
        <v>740</v>
      </c>
      <c r="C52" s="68" t="s">
        <v>730</v>
      </c>
      <c r="AI52" s="68" t="s">
        <v>1010</v>
      </c>
      <c r="AJ52" s="68" t="s">
        <v>1011</v>
      </c>
      <c r="AK52" s="68" t="s">
        <v>1012</v>
      </c>
      <c r="AL52" s="68" t="s">
        <v>1013</v>
      </c>
      <c r="AT52" s="68" t="s">
        <v>1014</v>
      </c>
      <c r="AU52" s="68" t="s">
        <v>1015</v>
      </c>
      <c r="AV52" s="68" t="s">
        <v>1016</v>
      </c>
      <c r="AW52" s="68" t="s">
        <v>1017</v>
      </c>
      <c r="AX52" s="68" t="s">
        <v>1018</v>
      </c>
      <c r="AY52" s="68" t="s">
        <v>1019</v>
      </c>
    </row>
    <row r="53" spans="1:51" x14ac:dyDescent="0.25">
      <c r="A53" s="68" t="s">
        <v>1020</v>
      </c>
      <c r="B53" s="68" t="s">
        <v>729</v>
      </c>
      <c r="C53" s="68" t="s">
        <v>994</v>
      </c>
      <c r="K53" s="68" t="s">
        <v>1021</v>
      </c>
    </row>
    <row r="54" spans="1:51" x14ac:dyDescent="0.25">
      <c r="A54" s="68" t="s">
        <v>1022</v>
      </c>
      <c r="B54" s="68" t="s">
        <v>729</v>
      </c>
      <c r="C54" s="68" t="s">
        <v>994</v>
      </c>
      <c r="K54" s="68" t="s">
        <v>1023</v>
      </c>
    </row>
    <row r="55" spans="1:51" x14ac:dyDescent="0.25">
      <c r="A55" s="68" t="s">
        <v>1024</v>
      </c>
      <c r="B55" s="68" t="s">
        <v>729</v>
      </c>
      <c r="C55" s="68" t="s">
        <v>994</v>
      </c>
      <c r="K55" s="68" t="s">
        <v>1025</v>
      </c>
    </row>
    <row r="56" spans="1:51" x14ac:dyDescent="0.25">
      <c r="A56" s="68" t="s">
        <v>1026</v>
      </c>
      <c r="B56" s="68" t="s">
        <v>729</v>
      </c>
      <c r="C56" s="68" t="s">
        <v>994</v>
      </c>
      <c r="K56" s="68" t="s">
        <v>1027</v>
      </c>
      <c r="M56" s="68" t="s">
        <v>1028</v>
      </c>
    </row>
    <row r="57" spans="1:51" x14ac:dyDescent="0.25">
      <c r="A57" s="68" t="s">
        <v>1029</v>
      </c>
      <c r="B57" s="68" t="s">
        <v>729</v>
      </c>
      <c r="C57" s="68" t="s">
        <v>994</v>
      </c>
      <c r="K57" s="68" t="s">
        <v>1027</v>
      </c>
      <c r="M57" s="68" t="s">
        <v>1030</v>
      </c>
    </row>
    <row r="58" spans="1:51" x14ac:dyDescent="0.25">
      <c r="A58" s="68" t="s">
        <v>1031</v>
      </c>
      <c r="B58" s="68" t="s">
        <v>729</v>
      </c>
      <c r="C58" s="68" t="s">
        <v>730</v>
      </c>
      <c r="AJ58" s="68" t="s">
        <v>1032</v>
      </c>
    </row>
    <row r="59" spans="1:51" x14ac:dyDescent="0.25">
      <c r="A59" s="68" t="s">
        <v>1033</v>
      </c>
      <c r="B59" s="68" t="s">
        <v>729</v>
      </c>
      <c r="C59" s="68" t="s">
        <v>730</v>
      </c>
      <c r="AA59" s="68" t="s">
        <v>1034</v>
      </c>
      <c r="AB59" s="68" t="s">
        <v>1035</v>
      </c>
    </row>
    <row r="60" spans="1:51" x14ac:dyDescent="0.25">
      <c r="A60" s="68" t="s">
        <v>1036</v>
      </c>
      <c r="B60" s="68" t="s">
        <v>903</v>
      </c>
      <c r="C60" s="68" t="s">
        <v>730</v>
      </c>
      <c r="D60" s="68" t="s">
        <v>1037</v>
      </c>
      <c r="E60" s="68" t="s">
        <v>1038</v>
      </c>
      <c r="F60" s="68" t="s">
        <v>1039</v>
      </c>
      <c r="G60" s="68" t="s">
        <v>1040</v>
      </c>
      <c r="H60" s="68" t="s">
        <v>1041</v>
      </c>
      <c r="I60" s="68" t="s">
        <v>1042</v>
      </c>
      <c r="J60" s="68" t="s">
        <v>1043</v>
      </c>
      <c r="K60" s="68" t="s">
        <v>1044</v>
      </c>
      <c r="L60" s="68" t="s">
        <v>1045</v>
      </c>
      <c r="M60" s="68" t="s">
        <v>1046</v>
      </c>
      <c r="N60" s="68" t="s">
        <v>1047</v>
      </c>
      <c r="O60" s="68" t="s">
        <v>1048</v>
      </c>
      <c r="P60" s="68" t="s">
        <v>1049</v>
      </c>
      <c r="Q60" s="68" t="s">
        <v>1050</v>
      </c>
      <c r="R60" s="68" t="s">
        <v>1051</v>
      </c>
      <c r="T60" s="68" t="s">
        <v>1052</v>
      </c>
      <c r="U60" s="68" t="s">
        <v>1053</v>
      </c>
      <c r="V60" s="68" t="s">
        <v>1054</v>
      </c>
      <c r="W60" s="68" t="s">
        <v>1055</v>
      </c>
      <c r="X60" s="68" t="s">
        <v>1056</v>
      </c>
      <c r="Y60" s="68" t="s">
        <v>1057</v>
      </c>
      <c r="Z60" s="68" t="s">
        <v>1058</v>
      </c>
    </row>
    <row r="61" spans="1:51" x14ac:dyDescent="0.25">
      <c r="A61" s="68" t="s">
        <v>1059</v>
      </c>
      <c r="B61" s="68" t="s">
        <v>729</v>
      </c>
      <c r="C61" s="68" t="s">
        <v>730</v>
      </c>
      <c r="D61" s="68" t="s">
        <v>1060</v>
      </c>
      <c r="E61" s="68" t="s">
        <v>1061</v>
      </c>
      <c r="F61" s="68" t="s">
        <v>1062</v>
      </c>
      <c r="G61" s="68" t="s">
        <v>1063</v>
      </c>
      <c r="H61" s="68" t="s">
        <v>1064</v>
      </c>
      <c r="I61" s="68" t="s">
        <v>1065</v>
      </c>
      <c r="J61" s="68" t="s">
        <v>1066</v>
      </c>
      <c r="K61" s="68" t="s">
        <v>1067</v>
      </c>
      <c r="L61" s="68" t="s">
        <v>1068</v>
      </c>
      <c r="M61" s="68" t="s">
        <v>1069</v>
      </c>
      <c r="N61" s="68" t="s">
        <v>1070</v>
      </c>
      <c r="O61" s="68" t="s">
        <v>1071</v>
      </c>
      <c r="P61" s="68" t="s">
        <v>1072</v>
      </c>
      <c r="Q61" s="68" t="s">
        <v>1073</v>
      </c>
      <c r="R61" s="68" t="s">
        <v>1074</v>
      </c>
      <c r="T61" s="68" t="s">
        <v>1075</v>
      </c>
      <c r="U61" s="68" t="s">
        <v>1076</v>
      </c>
      <c r="V61" s="68" t="s">
        <v>1077</v>
      </c>
      <c r="W61" s="68" t="s">
        <v>1078</v>
      </c>
      <c r="X61" s="68" t="s">
        <v>1079</v>
      </c>
      <c r="Y61" s="68" t="s">
        <v>1080</v>
      </c>
      <c r="Z61" s="68" t="s">
        <v>1081</v>
      </c>
    </row>
    <row r="62" spans="1:51" x14ac:dyDescent="0.25">
      <c r="A62" s="68" t="s">
        <v>1082</v>
      </c>
      <c r="B62" s="68" t="s">
        <v>1083</v>
      </c>
      <c r="C62" s="68" t="s">
        <v>730</v>
      </c>
      <c r="D62" s="68" t="s">
        <v>1084</v>
      </c>
    </row>
    <row r="63" spans="1:51" x14ac:dyDescent="0.25">
      <c r="A63" s="68" t="s">
        <v>1085</v>
      </c>
      <c r="B63" s="68" t="s">
        <v>903</v>
      </c>
      <c r="C63" s="68" t="s">
        <v>730</v>
      </c>
      <c r="G63" s="68" t="s">
        <v>1086</v>
      </c>
      <c r="H63" s="68" t="s">
        <v>1087</v>
      </c>
      <c r="I63" s="68" t="s">
        <v>1088</v>
      </c>
    </row>
    <row r="64" spans="1:51" x14ac:dyDescent="0.25">
      <c r="A64" s="68" t="s">
        <v>1089</v>
      </c>
      <c r="B64" s="68" t="s">
        <v>729</v>
      </c>
      <c r="C64" s="68" t="s">
        <v>730</v>
      </c>
      <c r="G64" s="68" t="s">
        <v>1090</v>
      </c>
    </row>
    <row r="65" spans="1:52" x14ac:dyDescent="0.25">
      <c r="A65" s="68" t="s">
        <v>1091</v>
      </c>
      <c r="B65" s="68" t="s">
        <v>729</v>
      </c>
      <c r="C65" s="68" t="s">
        <v>730</v>
      </c>
      <c r="G65" s="68" t="s">
        <v>1092</v>
      </c>
    </row>
    <row r="66" spans="1:52" x14ac:dyDescent="0.25">
      <c r="A66" s="68" t="s">
        <v>1093</v>
      </c>
      <c r="B66" s="68" t="s">
        <v>729</v>
      </c>
      <c r="C66" s="68" t="s">
        <v>730</v>
      </c>
      <c r="H66" s="68" t="s">
        <v>1094</v>
      </c>
      <c r="I66" s="68" t="s">
        <v>1095</v>
      </c>
    </row>
    <row r="67" spans="1:52" x14ac:dyDescent="0.25">
      <c r="A67" s="68" t="s">
        <v>1096</v>
      </c>
      <c r="B67" s="68" t="s">
        <v>903</v>
      </c>
      <c r="C67" s="68" t="s">
        <v>730</v>
      </c>
      <c r="G67" s="68" t="s">
        <v>1097</v>
      </c>
      <c r="H67" s="68" t="s">
        <v>1098</v>
      </c>
      <c r="I67" s="68" t="s">
        <v>1099</v>
      </c>
    </row>
    <row r="68" spans="1:52" x14ac:dyDescent="0.25">
      <c r="A68" s="68" t="s">
        <v>1100</v>
      </c>
      <c r="B68" s="68" t="s">
        <v>729</v>
      </c>
      <c r="C68" s="68" t="s">
        <v>730</v>
      </c>
      <c r="G68" s="68" t="s">
        <v>1101</v>
      </c>
    </row>
    <row r="69" spans="1:52" x14ac:dyDescent="0.25">
      <c r="A69" s="68" t="s">
        <v>1102</v>
      </c>
      <c r="B69" s="68" t="s">
        <v>729</v>
      </c>
      <c r="C69" s="68" t="s">
        <v>730</v>
      </c>
      <c r="G69" s="68" t="s">
        <v>1103</v>
      </c>
    </row>
    <row r="70" spans="1:52" x14ac:dyDescent="0.25">
      <c r="A70" s="68" t="s">
        <v>1104</v>
      </c>
      <c r="B70" s="68" t="s">
        <v>729</v>
      </c>
      <c r="C70" s="68" t="s">
        <v>730</v>
      </c>
      <c r="H70" s="68" t="s">
        <v>1105</v>
      </c>
      <c r="I70" s="68" t="s">
        <v>1106</v>
      </c>
    </row>
    <row r="71" spans="1:52" x14ac:dyDescent="0.25">
      <c r="A71" s="68" t="s">
        <v>1107</v>
      </c>
      <c r="B71" s="68" t="s">
        <v>903</v>
      </c>
      <c r="C71" s="68" t="s">
        <v>730</v>
      </c>
      <c r="H71" s="68" t="s">
        <v>1108</v>
      </c>
    </row>
    <row r="72" spans="1:52" x14ac:dyDescent="0.25">
      <c r="A72" s="68" t="s">
        <v>1109</v>
      </c>
      <c r="B72" s="68" t="s">
        <v>729</v>
      </c>
      <c r="C72" s="68" t="s">
        <v>730</v>
      </c>
      <c r="H72" s="68" t="s">
        <v>1110</v>
      </c>
    </row>
    <row r="73" spans="1:52" x14ac:dyDescent="0.25">
      <c r="A73" s="68" t="s">
        <v>1111</v>
      </c>
      <c r="B73" s="68" t="s">
        <v>729</v>
      </c>
      <c r="Z73" s="68" t="s">
        <v>1112</v>
      </c>
      <c r="AA73" s="68" t="s">
        <v>1113</v>
      </c>
      <c r="AB73" s="68" t="s">
        <v>765</v>
      </c>
      <c r="AC73" s="68" t="s">
        <v>765</v>
      </c>
      <c r="AD73" s="68" t="s">
        <v>1114</v>
      </c>
      <c r="AG73" s="68" t="s">
        <v>1115</v>
      </c>
    </row>
    <row r="74" spans="1:52" x14ac:dyDescent="0.25">
      <c r="A74" s="68" t="s">
        <v>1116</v>
      </c>
      <c r="B74" s="68" t="s">
        <v>740</v>
      </c>
      <c r="AI74" s="68" t="s">
        <v>1117</v>
      </c>
    </row>
    <row r="75" spans="1:52" x14ac:dyDescent="0.25">
      <c r="A75" s="68" t="s">
        <v>1118</v>
      </c>
      <c r="B75" s="68" t="s">
        <v>729</v>
      </c>
      <c r="AE75" s="68" t="s">
        <v>1119</v>
      </c>
      <c r="AF75" s="68" t="s">
        <v>1120</v>
      </c>
      <c r="AG75" s="68" t="s">
        <v>1121</v>
      </c>
      <c r="AH75" s="68" t="s">
        <v>1122</v>
      </c>
    </row>
    <row r="76" spans="1:52" x14ac:dyDescent="0.25">
      <c r="A76" s="68" t="s">
        <v>1118</v>
      </c>
      <c r="B76" s="68" t="s">
        <v>740</v>
      </c>
      <c r="AI76" s="68" t="s">
        <v>1123</v>
      </c>
    </row>
    <row r="77" spans="1:52" x14ac:dyDescent="0.25">
      <c r="A77" s="68" t="s">
        <v>1124</v>
      </c>
      <c r="B77" s="68" t="s">
        <v>740</v>
      </c>
      <c r="AK77" s="68" t="s">
        <v>1125</v>
      </c>
      <c r="AL77" s="68" t="s">
        <v>1126</v>
      </c>
      <c r="AT77" s="68" t="s">
        <v>1127</v>
      </c>
      <c r="AU77" s="68" t="s">
        <v>1128</v>
      </c>
      <c r="AV77" s="68" t="s">
        <v>1129</v>
      </c>
      <c r="AX77" s="68" t="s">
        <v>1130</v>
      </c>
      <c r="AY77" s="68" t="s">
        <v>1131</v>
      </c>
      <c r="AZ77" s="68" t="s">
        <v>1132</v>
      </c>
    </row>
    <row r="78" spans="1:52" x14ac:dyDescent="0.25">
      <c r="A78" s="68" t="s">
        <v>1133</v>
      </c>
      <c r="B78" s="68" t="s">
        <v>740</v>
      </c>
      <c r="C78" s="68" t="s">
        <v>730</v>
      </c>
      <c r="AJ78" s="68" t="s">
        <v>1134</v>
      </c>
      <c r="AK78" s="68" t="s">
        <v>1135</v>
      </c>
      <c r="AL78" s="68" t="s">
        <v>1136</v>
      </c>
    </row>
    <row r="79" spans="1:52" x14ac:dyDescent="0.25">
      <c r="A79" s="68" t="s">
        <v>1137</v>
      </c>
      <c r="B79" s="68" t="s">
        <v>740</v>
      </c>
      <c r="AQ79" s="68" t="s">
        <v>880</v>
      </c>
      <c r="AT79" s="68" t="s">
        <v>1138</v>
      </c>
      <c r="AU79" s="68" t="s">
        <v>1139</v>
      </c>
      <c r="AV79" s="68" t="s">
        <v>1140</v>
      </c>
      <c r="AW79" s="68" t="s">
        <v>1141</v>
      </c>
      <c r="AX79" s="68" t="s">
        <v>1142</v>
      </c>
      <c r="AY79" s="68" t="s">
        <v>1143</v>
      </c>
      <c r="AZ79" s="68" t="s">
        <v>1144</v>
      </c>
    </row>
    <row r="82" spans="1:1" x14ac:dyDescent="0.25">
      <c r="A82" s="68" t="s">
        <v>1145</v>
      </c>
    </row>
    <row r="83" spans="1:1" x14ac:dyDescent="0.25">
      <c r="A83" s="68" t="s">
        <v>1146</v>
      </c>
    </row>
    <row r="84" spans="1:1" x14ac:dyDescent="0.25">
      <c r="A84" s="68" t="s">
        <v>1147</v>
      </c>
    </row>
    <row r="85" spans="1:1" x14ac:dyDescent="0.25">
      <c r="A85" s="68" t="s">
        <v>1148</v>
      </c>
    </row>
    <row r="86" spans="1:1" x14ac:dyDescent="0.25">
      <c r="A86" s="68" t="s">
        <v>1149</v>
      </c>
    </row>
    <row r="87" spans="1:1" x14ac:dyDescent="0.25">
      <c r="A87" s="68" t="s">
        <v>1150</v>
      </c>
    </row>
    <row r="88" spans="1:1" x14ac:dyDescent="0.25">
      <c r="A88" s="68" t="s">
        <v>1151</v>
      </c>
    </row>
    <row r="89" spans="1:1" x14ac:dyDescent="0.25">
      <c r="A89" s="68" t="s">
        <v>1152</v>
      </c>
    </row>
    <row r="90" spans="1:1" x14ac:dyDescent="0.25">
      <c r="A90" s="68" t="s">
        <v>1153</v>
      </c>
    </row>
    <row r="91" spans="1:1" x14ac:dyDescent="0.25">
      <c r="A91" s="68" t="s">
        <v>1154</v>
      </c>
    </row>
    <row r="92" spans="1:1" x14ac:dyDescent="0.25">
      <c r="A92" s="68" t="s">
        <v>1155</v>
      </c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1"/>
  <sheetViews>
    <sheetView workbookViewId="0">
      <pane xSplit="3" ySplit="2" topLeftCell="BC3" activePane="bottomRight" state="frozen"/>
      <selection activeCell="B18" sqref="B18"/>
      <selection pane="topRight" activeCell="B18" sqref="B18"/>
      <selection pane="bottomLeft" activeCell="B18" sqref="B18"/>
      <selection pane="bottomRight" activeCell="A2" sqref="A2"/>
    </sheetView>
  </sheetViews>
  <sheetFormatPr defaultColWidth="8.85546875" defaultRowHeight="15" x14ac:dyDescent="0.25"/>
  <cols>
    <col min="1" max="1" width="43.140625" style="68" customWidth="1"/>
    <col min="2" max="2" width="14.28515625" style="68" customWidth="1"/>
    <col min="3" max="3" width="7.28515625" style="68" customWidth="1"/>
    <col min="4" max="256" width="8.85546875" style="68"/>
    <col min="257" max="257" width="43.140625" style="68" customWidth="1"/>
    <col min="258" max="258" width="14.28515625" style="68" customWidth="1"/>
    <col min="259" max="259" width="7.28515625" style="68" customWidth="1"/>
    <col min="260" max="512" width="8.85546875" style="68"/>
    <col min="513" max="513" width="43.140625" style="68" customWidth="1"/>
    <col min="514" max="514" width="14.28515625" style="68" customWidth="1"/>
    <col min="515" max="515" width="7.28515625" style="68" customWidth="1"/>
    <col min="516" max="768" width="8.85546875" style="68"/>
    <col min="769" max="769" width="43.140625" style="68" customWidth="1"/>
    <col min="770" max="770" width="14.28515625" style="68" customWidth="1"/>
    <col min="771" max="771" width="7.28515625" style="68" customWidth="1"/>
    <col min="772" max="1024" width="8.85546875" style="68"/>
    <col min="1025" max="1025" width="43.140625" style="68" customWidth="1"/>
    <col min="1026" max="1026" width="14.28515625" style="68" customWidth="1"/>
    <col min="1027" max="1027" width="7.28515625" style="68" customWidth="1"/>
    <col min="1028" max="1280" width="8.85546875" style="68"/>
    <col min="1281" max="1281" width="43.140625" style="68" customWidth="1"/>
    <col min="1282" max="1282" width="14.28515625" style="68" customWidth="1"/>
    <col min="1283" max="1283" width="7.28515625" style="68" customWidth="1"/>
    <col min="1284" max="1536" width="8.85546875" style="68"/>
    <col min="1537" max="1537" width="43.140625" style="68" customWidth="1"/>
    <col min="1538" max="1538" width="14.28515625" style="68" customWidth="1"/>
    <col min="1539" max="1539" width="7.28515625" style="68" customWidth="1"/>
    <col min="1540" max="1792" width="8.85546875" style="68"/>
    <col min="1793" max="1793" width="43.140625" style="68" customWidth="1"/>
    <col min="1794" max="1794" width="14.28515625" style="68" customWidth="1"/>
    <col min="1795" max="1795" width="7.28515625" style="68" customWidth="1"/>
    <col min="1796" max="2048" width="8.85546875" style="68"/>
    <col min="2049" max="2049" width="43.140625" style="68" customWidth="1"/>
    <col min="2050" max="2050" width="14.28515625" style="68" customWidth="1"/>
    <col min="2051" max="2051" width="7.28515625" style="68" customWidth="1"/>
    <col min="2052" max="2304" width="8.85546875" style="68"/>
    <col min="2305" max="2305" width="43.140625" style="68" customWidth="1"/>
    <col min="2306" max="2306" width="14.28515625" style="68" customWidth="1"/>
    <col min="2307" max="2307" width="7.28515625" style="68" customWidth="1"/>
    <col min="2308" max="2560" width="8.85546875" style="68"/>
    <col min="2561" max="2561" width="43.140625" style="68" customWidth="1"/>
    <col min="2562" max="2562" width="14.28515625" style="68" customWidth="1"/>
    <col min="2563" max="2563" width="7.28515625" style="68" customWidth="1"/>
    <col min="2564" max="2816" width="8.85546875" style="68"/>
    <col min="2817" max="2817" width="43.140625" style="68" customWidth="1"/>
    <col min="2818" max="2818" width="14.28515625" style="68" customWidth="1"/>
    <col min="2819" max="2819" width="7.28515625" style="68" customWidth="1"/>
    <col min="2820" max="3072" width="8.85546875" style="68"/>
    <col min="3073" max="3073" width="43.140625" style="68" customWidth="1"/>
    <col min="3074" max="3074" width="14.28515625" style="68" customWidth="1"/>
    <col min="3075" max="3075" width="7.28515625" style="68" customWidth="1"/>
    <col min="3076" max="3328" width="8.85546875" style="68"/>
    <col min="3329" max="3329" width="43.140625" style="68" customWidth="1"/>
    <col min="3330" max="3330" width="14.28515625" style="68" customWidth="1"/>
    <col min="3331" max="3331" width="7.28515625" style="68" customWidth="1"/>
    <col min="3332" max="3584" width="8.85546875" style="68"/>
    <col min="3585" max="3585" width="43.140625" style="68" customWidth="1"/>
    <col min="3586" max="3586" width="14.28515625" style="68" customWidth="1"/>
    <col min="3587" max="3587" width="7.28515625" style="68" customWidth="1"/>
    <col min="3588" max="3840" width="8.85546875" style="68"/>
    <col min="3841" max="3841" width="43.140625" style="68" customWidth="1"/>
    <col min="3842" max="3842" width="14.28515625" style="68" customWidth="1"/>
    <col min="3843" max="3843" width="7.28515625" style="68" customWidth="1"/>
    <col min="3844" max="4096" width="8.85546875" style="68"/>
    <col min="4097" max="4097" width="43.140625" style="68" customWidth="1"/>
    <col min="4098" max="4098" width="14.28515625" style="68" customWidth="1"/>
    <col min="4099" max="4099" width="7.28515625" style="68" customWidth="1"/>
    <col min="4100" max="4352" width="8.85546875" style="68"/>
    <col min="4353" max="4353" width="43.140625" style="68" customWidth="1"/>
    <col min="4354" max="4354" width="14.28515625" style="68" customWidth="1"/>
    <col min="4355" max="4355" width="7.28515625" style="68" customWidth="1"/>
    <col min="4356" max="4608" width="8.85546875" style="68"/>
    <col min="4609" max="4609" width="43.140625" style="68" customWidth="1"/>
    <col min="4610" max="4610" width="14.28515625" style="68" customWidth="1"/>
    <col min="4611" max="4611" width="7.28515625" style="68" customWidth="1"/>
    <col min="4612" max="4864" width="8.85546875" style="68"/>
    <col min="4865" max="4865" width="43.140625" style="68" customWidth="1"/>
    <col min="4866" max="4866" width="14.28515625" style="68" customWidth="1"/>
    <col min="4867" max="4867" width="7.28515625" style="68" customWidth="1"/>
    <col min="4868" max="5120" width="8.85546875" style="68"/>
    <col min="5121" max="5121" width="43.140625" style="68" customWidth="1"/>
    <col min="5122" max="5122" width="14.28515625" style="68" customWidth="1"/>
    <col min="5123" max="5123" width="7.28515625" style="68" customWidth="1"/>
    <col min="5124" max="5376" width="8.85546875" style="68"/>
    <col min="5377" max="5377" width="43.140625" style="68" customWidth="1"/>
    <col min="5378" max="5378" width="14.28515625" style="68" customWidth="1"/>
    <col min="5379" max="5379" width="7.28515625" style="68" customWidth="1"/>
    <col min="5380" max="5632" width="8.85546875" style="68"/>
    <col min="5633" max="5633" width="43.140625" style="68" customWidth="1"/>
    <col min="5634" max="5634" width="14.28515625" style="68" customWidth="1"/>
    <col min="5635" max="5635" width="7.28515625" style="68" customWidth="1"/>
    <col min="5636" max="5888" width="8.85546875" style="68"/>
    <col min="5889" max="5889" width="43.140625" style="68" customWidth="1"/>
    <col min="5890" max="5890" width="14.28515625" style="68" customWidth="1"/>
    <col min="5891" max="5891" width="7.28515625" style="68" customWidth="1"/>
    <col min="5892" max="6144" width="8.85546875" style="68"/>
    <col min="6145" max="6145" width="43.140625" style="68" customWidth="1"/>
    <col min="6146" max="6146" width="14.28515625" style="68" customWidth="1"/>
    <col min="6147" max="6147" width="7.28515625" style="68" customWidth="1"/>
    <col min="6148" max="6400" width="8.85546875" style="68"/>
    <col min="6401" max="6401" width="43.140625" style="68" customWidth="1"/>
    <col min="6402" max="6402" width="14.28515625" style="68" customWidth="1"/>
    <col min="6403" max="6403" width="7.28515625" style="68" customWidth="1"/>
    <col min="6404" max="6656" width="8.85546875" style="68"/>
    <col min="6657" max="6657" width="43.140625" style="68" customWidth="1"/>
    <col min="6658" max="6658" width="14.28515625" style="68" customWidth="1"/>
    <col min="6659" max="6659" width="7.28515625" style="68" customWidth="1"/>
    <col min="6660" max="6912" width="8.85546875" style="68"/>
    <col min="6913" max="6913" width="43.140625" style="68" customWidth="1"/>
    <col min="6914" max="6914" width="14.28515625" style="68" customWidth="1"/>
    <col min="6915" max="6915" width="7.28515625" style="68" customWidth="1"/>
    <col min="6916" max="7168" width="8.85546875" style="68"/>
    <col min="7169" max="7169" width="43.140625" style="68" customWidth="1"/>
    <col min="7170" max="7170" width="14.28515625" style="68" customWidth="1"/>
    <col min="7171" max="7171" width="7.28515625" style="68" customWidth="1"/>
    <col min="7172" max="7424" width="8.85546875" style="68"/>
    <col min="7425" max="7425" width="43.140625" style="68" customWidth="1"/>
    <col min="7426" max="7426" width="14.28515625" style="68" customWidth="1"/>
    <col min="7427" max="7427" width="7.28515625" style="68" customWidth="1"/>
    <col min="7428" max="7680" width="8.85546875" style="68"/>
    <col min="7681" max="7681" width="43.140625" style="68" customWidth="1"/>
    <col min="7682" max="7682" width="14.28515625" style="68" customWidth="1"/>
    <col min="7683" max="7683" width="7.28515625" style="68" customWidth="1"/>
    <col min="7684" max="7936" width="8.85546875" style="68"/>
    <col min="7937" max="7937" width="43.140625" style="68" customWidth="1"/>
    <col min="7938" max="7938" width="14.28515625" style="68" customWidth="1"/>
    <col min="7939" max="7939" width="7.28515625" style="68" customWidth="1"/>
    <col min="7940" max="8192" width="8.85546875" style="68"/>
    <col min="8193" max="8193" width="43.140625" style="68" customWidth="1"/>
    <col min="8194" max="8194" width="14.28515625" style="68" customWidth="1"/>
    <col min="8195" max="8195" width="7.28515625" style="68" customWidth="1"/>
    <col min="8196" max="8448" width="8.85546875" style="68"/>
    <col min="8449" max="8449" width="43.140625" style="68" customWidth="1"/>
    <col min="8450" max="8450" width="14.28515625" style="68" customWidth="1"/>
    <col min="8451" max="8451" width="7.28515625" style="68" customWidth="1"/>
    <col min="8452" max="8704" width="8.85546875" style="68"/>
    <col min="8705" max="8705" width="43.140625" style="68" customWidth="1"/>
    <col min="8706" max="8706" width="14.28515625" style="68" customWidth="1"/>
    <col min="8707" max="8707" width="7.28515625" style="68" customWidth="1"/>
    <col min="8708" max="8960" width="8.85546875" style="68"/>
    <col min="8961" max="8961" width="43.140625" style="68" customWidth="1"/>
    <col min="8962" max="8962" width="14.28515625" style="68" customWidth="1"/>
    <col min="8963" max="8963" width="7.28515625" style="68" customWidth="1"/>
    <col min="8964" max="9216" width="8.85546875" style="68"/>
    <col min="9217" max="9217" width="43.140625" style="68" customWidth="1"/>
    <col min="9218" max="9218" width="14.28515625" style="68" customWidth="1"/>
    <col min="9219" max="9219" width="7.28515625" style="68" customWidth="1"/>
    <col min="9220" max="9472" width="8.85546875" style="68"/>
    <col min="9473" max="9473" width="43.140625" style="68" customWidth="1"/>
    <col min="9474" max="9474" width="14.28515625" style="68" customWidth="1"/>
    <col min="9475" max="9475" width="7.28515625" style="68" customWidth="1"/>
    <col min="9476" max="9728" width="8.85546875" style="68"/>
    <col min="9729" max="9729" width="43.140625" style="68" customWidth="1"/>
    <col min="9730" max="9730" width="14.28515625" style="68" customWidth="1"/>
    <col min="9731" max="9731" width="7.28515625" style="68" customWidth="1"/>
    <col min="9732" max="9984" width="8.85546875" style="68"/>
    <col min="9985" max="9985" width="43.140625" style="68" customWidth="1"/>
    <col min="9986" max="9986" width="14.28515625" style="68" customWidth="1"/>
    <col min="9987" max="9987" width="7.28515625" style="68" customWidth="1"/>
    <col min="9988" max="10240" width="8.85546875" style="68"/>
    <col min="10241" max="10241" width="43.140625" style="68" customWidth="1"/>
    <col min="10242" max="10242" width="14.28515625" style="68" customWidth="1"/>
    <col min="10243" max="10243" width="7.28515625" style="68" customWidth="1"/>
    <col min="10244" max="10496" width="8.85546875" style="68"/>
    <col min="10497" max="10497" width="43.140625" style="68" customWidth="1"/>
    <col min="10498" max="10498" width="14.28515625" style="68" customWidth="1"/>
    <col min="10499" max="10499" width="7.28515625" style="68" customWidth="1"/>
    <col min="10500" max="10752" width="8.85546875" style="68"/>
    <col min="10753" max="10753" width="43.140625" style="68" customWidth="1"/>
    <col min="10754" max="10754" width="14.28515625" style="68" customWidth="1"/>
    <col min="10755" max="10755" width="7.28515625" style="68" customWidth="1"/>
    <col min="10756" max="11008" width="8.85546875" style="68"/>
    <col min="11009" max="11009" width="43.140625" style="68" customWidth="1"/>
    <col min="11010" max="11010" width="14.28515625" style="68" customWidth="1"/>
    <col min="11011" max="11011" width="7.28515625" style="68" customWidth="1"/>
    <col min="11012" max="11264" width="8.85546875" style="68"/>
    <col min="11265" max="11265" width="43.140625" style="68" customWidth="1"/>
    <col min="11266" max="11266" width="14.28515625" style="68" customWidth="1"/>
    <col min="11267" max="11267" width="7.28515625" style="68" customWidth="1"/>
    <col min="11268" max="11520" width="8.85546875" style="68"/>
    <col min="11521" max="11521" width="43.140625" style="68" customWidth="1"/>
    <col min="11522" max="11522" width="14.28515625" style="68" customWidth="1"/>
    <col min="11523" max="11523" width="7.28515625" style="68" customWidth="1"/>
    <col min="11524" max="11776" width="8.85546875" style="68"/>
    <col min="11777" max="11777" width="43.140625" style="68" customWidth="1"/>
    <col min="11778" max="11778" width="14.28515625" style="68" customWidth="1"/>
    <col min="11779" max="11779" width="7.28515625" style="68" customWidth="1"/>
    <col min="11780" max="12032" width="8.85546875" style="68"/>
    <col min="12033" max="12033" width="43.140625" style="68" customWidth="1"/>
    <col min="12034" max="12034" width="14.28515625" style="68" customWidth="1"/>
    <col min="12035" max="12035" width="7.28515625" style="68" customWidth="1"/>
    <col min="12036" max="12288" width="8.85546875" style="68"/>
    <col min="12289" max="12289" width="43.140625" style="68" customWidth="1"/>
    <col min="12290" max="12290" width="14.28515625" style="68" customWidth="1"/>
    <col min="12291" max="12291" width="7.28515625" style="68" customWidth="1"/>
    <col min="12292" max="12544" width="8.85546875" style="68"/>
    <col min="12545" max="12545" width="43.140625" style="68" customWidth="1"/>
    <col min="12546" max="12546" width="14.28515625" style="68" customWidth="1"/>
    <col min="12547" max="12547" width="7.28515625" style="68" customWidth="1"/>
    <col min="12548" max="12800" width="8.85546875" style="68"/>
    <col min="12801" max="12801" width="43.140625" style="68" customWidth="1"/>
    <col min="12802" max="12802" width="14.28515625" style="68" customWidth="1"/>
    <col min="12803" max="12803" width="7.28515625" style="68" customWidth="1"/>
    <col min="12804" max="13056" width="8.85546875" style="68"/>
    <col min="13057" max="13057" width="43.140625" style="68" customWidth="1"/>
    <col min="13058" max="13058" width="14.28515625" style="68" customWidth="1"/>
    <col min="13059" max="13059" width="7.28515625" style="68" customWidth="1"/>
    <col min="13060" max="13312" width="8.85546875" style="68"/>
    <col min="13313" max="13313" width="43.140625" style="68" customWidth="1"/>
    <col min="13314" max="13314" width="14.28515625" style="68" customWidth="1"/>
    <col min="13315" max="13315" width="7.28515625" style="68" customWidth="1"/>
    <col min="13316" max="13568" width="8.85546875" style="68"/>
    <col min="13569" max="13569" width="43.140625" style="68" customWidth="1"/>
    <col min="13570" max="13570" width="14.28515625" style="68" customWidth="1"/>
    <col min="13571" max="13571" width="7.28515625" style="68" customWidth="1"/>
    <col min="13572" max="13824" width="8.85546875" style="68"/>
    <col min="13825" max="13825" width="43.140625" style="68" customWidth="1"/>
    <col min="13826" max="13826" width="14.28515625" style="68" customWidth="1"/>
    <col min="13827" max="13827" width="7.28515625" style="68" customWidth="1"/>
    <col min="13828" max="14080" width="8.85546875" style="68"/>
    <col min="14081" max="14081" width="43.140625" style="68" customWidth="1"/>
    <col min="14082" max="14082" width="14.28515625" style="68" customWidth="1"/>
    <col min="14083" max="14083" width="7.28515625" style="68" customWidth="1"/>
    <col min="14084" max="14336" width="8.85546875" style="68"/>
    <col min="14337" max="14337" width="43.140625" style="68" customWidth="1"/>
    <col min="14338" max="14338" width="14.28515625" style="68" customWidth="1"/>
    <col min="14339" max="14339" width="7.28515625" style="68" customWidth="1"/>
    <col min="14340" max="14592" width="8.85546875" style="68"/>
    <col min="14593" max="14593" width="43.140625" style="68" customWidth="1"/>
    <col min="14594" max="14594" width="14.28515625" style="68" customWidth="1"/>
    <col min="14595" max="14595" width="7.28515625" style="68" customWidth="1"/>
    <col min="14596" max="14848" width="8.85546875" style="68"/>
    <col min="14849" max="14849" width="43.140625" style="68" customWidth="1"/>
    <col min="14850" max="14850" width="14.28515625" style="68" customWidth="1"/>
    <col min="14851" max="14851" width="7.28515625" style="68" customWidth="1"/>
    <col min="14852" max="15104" width="8.85546875" style="68"/>
    <col min="15105" max="15105" width="43.140625" style="68" customWidth="1"/>
    <col min="15106" max="15106" width="14.28515625" style="68" customWidth="1"/>
    <col min="15107" max="15107" width="7.28515625" style="68" customWidth="1"/>
    <col min="15108" max="15360" width="8.85546875" style="68"/>
    <col min="15361" max="15361" width="43.140625" style="68" customWidth="1"/>
    <col min="15362" max="15362" width="14.28515625" style="68" customWidth="1"/>
    <col min="15363" max="15363" width="7.28515625" style="68" customWidth="1"/>
    <col min="15364" max="15616" width="8.85546875" style="68"/>
    <col min="15617" max="15617" width="43.140625" style="68" customWidth="1"/>
    <col min="15618" max="15618" width="14.28515625" style="68" customWidth="1"/>
    <col min="15619" max="15619" width="7.28515625" style="68" customWidth="1"/>
    <col min="15620" max="15872" width="8.85546875" style="68"/>
    <col min="15873" max="15873" width="43.140625" style="68" customWidth="1"/>
    <col min="15874" max="15874" width="14.28515625" style="68" customWidth="1"/>
    <col min="15875" max="15875" width="7.28515625" style="68" customWidth="1"/>
    <col min="15876" max="16128" width="8.85546875" style="68"/>
    <col min="16129" max="16129" width="43.140625" style="68" customWidth="1"/>
    <col min="16130" max="16130" width="14.28515625" style="68" customWidth="1"/>
    <col min="16131" max="16131" width="7.28515625" style="68" customWidth="1"/>
    <col min="16132" max="16384" width="8.85546875" style="68"/>
  </cols>
  <sheetData>
    <row r="1" spans="1:65" ht="18.75" x14ac:dyDescent="0.3">
      <c r="A1" s="98" t="s">
        <v>1288</v>
      </c>
    </row>
    <row r="2" spans="1:65" s="66" customFormat="1" x14ac:dyDescent="0.25">
      <c r="A2" s="67"/>
      <c r="B2" s="65" t="s">
        <v>1156</v>
      </c>
      <c r="C2" s="65" t="s">
        <v>727</v>
      </c>
      <c r="D2" s="65"/>
      <c r="E2" s="65">
        <v>1904</v>
      </c>
      <c r="F2" s="65">
        <v>1905</v>
      </c>
      <c r="G2" s="65">
        <v>1906</v>
      </c>
      <c r="H2" s="65">
        <v>1907</v>
      </c>
      <c r="I2" s="65">
        <v>1908</v>
      </c>
      <c r="J2" s="65">
        <v>1909</v>
      </c>
      <c r="K2" s="65">
        <v>1910</v>
      </c>
      <c r="L2" s="65">
        <v>1911</v>
      </c>
      <c r="M2" s="65">
        <v>1912</v>
      </c>
      <c r="N2" s="65">
        <v>1913</v>
      </c>
      <c r="O2" s="65">
        <v>1914</v>
      </c>
      <c r="P2" s="65">
        <v>1915</v>
      </c>
      <c r="Q2" s="65">
        <v>1916</v>
      </c>
      <c r="R2" s="65">
        <v>1917</v>
      </c>
      <c r="S2" s="65">
        <v>1918</v>
      </c>
      <c r="T2" s="65">
        <v>1919</v>
      </c>
      <c r="U2" s="65">
        <v>1920</v>
      </c>
      <c r="V2" s="65">
        <v>1921</v>
      </c>
      <c r="W2" s="65">
        <v>1922</v>
      </c>
      <c r="X2" s="65">
        <v>1923</v>
      </c>
      <c r="Y2" s="65">
        <v>1924</v>
      </c>
      <c r="Z2" s="65">
        <v>1925</v>
      </c>
      <c r="AA2" s="65">
        <v>1926</v>
      </c>
      <c r="AB2" s="65">
        <v>1927</v>
      </c>
      <c r="AC2" s="65">
        <v>1928</v>
      </c>
      <c r="AD2" s="65">
        <v>1929</v>
      </c>
      <c r="AE2" s="65">
        <v>1930</v>
      </c>
      <c r="AF2" s="65">
        <v>1931</v>
      </c>
      <c r="AG2" s="65">
        <v>1932</v>
      </c>
      <c r="AH2" s="65">
        <v>1933</v>
      </c>
      <c r="AI2" s="65">
        <v>1934</v>
      </c>
      <c r="AJ2" s="65">
        <v>1935</v>
      </c>
      <c r="AK2" s="65">
        <v>1936</v>
      </c>
      <c r="AL2" s="65">
        <v>1937</v>
      </c>
      <c r="AM2" s="65">
        <v>1938</v>
      </c>
      <c r="AN2" s="65">
        <v>1939</v>
      </c>
      <c r="AO2" s="65">
        <v>1940</v>
      </c>
      <c r="AP2" s="65">
        <v>1941</v>
      </c>
      <c r="AQ2" s="65">
        <v>1942</v>
      </c>
      <c r="AR2" s="65">
        <v>1943</v>
      </c>
      <c r="AS2" s="65">
        <v>1944</v>
      </c>
      <c r="AT2" s="65">
        <v>1945</v>
      </c>
      <c r="AU2" s="65">
        <v>1946</v>
      </c>
      <c r="AV2" s="65">
        <v>1947</v>
      </c>
      <c r="AW2" s="65">
        <v>1948</v>
      </c>
      <c r="AX2" s="65">
        <v>1949</v>
      </c>
      <c r="AY2" s="65">
        <v>1950</v>
      </c>
      <c r="AZ2" s="65">
        <v>1951</v>
      </c>
      <c r="BA2" s="65">
        <v>1952</v>
      </c>
      <c r="BB2" s="65">
        <v>1953</v>
      </c>
      <c r="BC2" s="65">
        <v>1954</v>
      </c>
      <c r="BD2" s="65">
        <v>1955</v>
      </c>
      <c r="BE2" s="65">
        <v>1956</v>
      </c>
      <c r="BF2" s="65">
        <v>1957</v>
      </c>
      <c r="BG2" s="65">
        <v>1958</v>
      </c>
      <c r="BH2" s="65">
        <v>1959</v>
      </c>
      <c r="BI2" s="65">
        <v>1960</v>
      </c>
      <c r="BJ2" s="65">
        <v>1961</v>
      </c>
      <c r="BK2" s="65">
        <v>1962</v>
      </c>
      <c r="BL2" s="65">
        <v>1963</v>
      </c>
      <c r="BM2" s="65">
        <v>1964</v>
      </c>
    </row>
    <row r="3" spans="1:65" x14ac:dyDescent="0.25">
      <c r="A3" s="67" t="s">
        <v>29</v>
      </c>
      <c r="B3" s="67"/>
    </row>
    <row r="4" spans="1:65" x14ac:dyDescent="0.25">
      <c r="A4" s="68" t="s">
        <v>728</v>
      </c>
      <c r="B4" s="68" t="s">
        <v>729</v>
      </c>
      <c r="C4" s="69" t="s">
        <v>730</v>
      </c>
      <c r="S4" s="68" t="s">
        <v>731</v>
      </c>
      <c r="T4" s="68" t="s">
        <v>732</v>
      </c>
      <c r="U4" s="68" t="s">
        <v>733</v>
      </c>
      <c r="V4" s="68" t="s">
        <v>734</v>
      </c>
      <c r="W4" s="68" t="s">
        <v>735</v>
      </c>
      <c r="X4" s="68" t="s">
        <v>736</v>
      </c>
      <c r="Y4" s="68" t="s">
        <v>736</v>
      </c>
      <c r="Z4" s="68" t="s">
        <v>737</v>
      </c>
      <c r="AA4" s="68" t="s">
        <v>738</v>
      </c>
      <c r="AB4" s="68" t="s">
        <v>738</v>
      </c>
      <c r="AC4" s="68" t="s">
        <v>739</v>
      </c>
      <c r="AD4" s="68" t="s">
        <v>739</v>
      </c>
      <c r="AE4" s="68" t="s">
        <v>739</v>
      </c>
    </row>
    <row r="5" spans="1:65" x14ac:dyDescent="0.25">
      <c r="A5" s="68" t="s">
        <v>728</v>
      </c>
      <c r="B5" s="68" t="s">
        <v>740</v>
      </c>
      <c r="C5" s="68" t="s">
        <v>730</v>
      </c>
      <c r="AF5" s="68" t="s">
        <v>741</v>
      </c>
      <c r="AG5" s="68" t="s">
        <v>742</v>
      </c>
      <c r="AH5" s="68" t="s">
        <v>742</v>
      </c>
      <c r="AI5" s="68" t="s">
        <v>742</v>
      </c>
      <c r="AJ5" s="68" t="s">
        <v>743</v>
      </c>
      <c r="AK5" s="68" t="s">
        <v>744</v>
      </c>
      <c r="AL5" s="68" t="s">
        <v>745</v>
      </c>
      <c r="AZ5" s="68" t="s">
        <v>746</v>
      </c>
      <c r="BA5" s="68" t="s">
        <v>747</v>
      </c>
    </row>
    <row r="6" spans="1:65" x14ac:dyDescent="0.25">
      <c r="A6" s="68" t="s">
        <v>748</v>
      </c>
      <c r="B6" s="68" t="s">
        <v>740</v>
      </c>
      <c r="C6" s="68" t="s">
        <v>730</v>
      </c>
      <c r="AZ6" s="68" t="s">
        <v>749</v>
      </c>
      <c r="BA6" s="68" t="s">
        <v>750</v>
      </c>
    </row>
    <row r="7" spans="1:65" x14ac:dyDescent="0.25">
      <c r="A7" s="70" t="s">
        <v>1157</v>
      </c>
      <c r="B7" s="68" t="s">
        <v>740</v>
      </c>
      <c r="C7" s="68" t="s">
        <v>730</v>
      </c>
      <c r="AU7" s="68" t="s">
        <v>752</v>
      </c>
      <c r="AV7" s="68" t="s">
        <v>753</v>
      </c>
      <c r="AW7" s="68" t="s">
        <v>754</v>
      </c>
      <c r="AX7" s="68" t="s">
        <v>755</v>
      </c>
      <c r="AY7" s="68" t="s">
        <v>756</v>
      </c>
      <c r="AZ7" s="68" t="s">
        <v>757</v>
      </c>
      <c r="BA7" s="68" t="s">
        <v>758</v>
      </c>
    </row>
    <row r="9" spans="1:65" x14ac:dyDescent="0.25">
      <c r="A9" s="71" t="s">
        <v>1158</v>
      </c>
    </row>
    <row r="10" spans="1:65" x14ac:dyDescent="0.25">
      <c r="A10" s="68" t="s">
        <v>759</v>
      </c>
      <c r="B10" s="68" t="s">
        <v>729</v>
      </c>
      <c r="C10" s="69"/>
      <c r="S10" s="68" t="s">
        <v>760</v>
      </c>
      <c r="T10" s="68" t="s">
        <v>761</v>
      </c>
      <c r="U10" s="68" t="s">
        <v>761</v>
      </c>
      <c r="V10" s="68" t="s">
        <v>761</v>
      </c>
      <c r="W10" s="68" t="s">
        <v>761</v>
      </c>
      <c r="X10" s="68" t="s">
        <v>761</v>
      </c>
      <c r="Y10" s="68" t="s">
        <v>761</v>
      </c>
    </row>
    <row r="11" spans="1:65" x14ac:dyDescent="0.25">
      <c r="A11" s="68" t="s">
        <v>762</v>
      </c>
      <c r="B11" s="68" t="s">
        <v>729</v>
      </c>
      <c r="C11" s="69"/>
      <c r="S11" s="68" t="s">
        <v>763</v>
      </c>
      <c r="T11" s="68" t="s">
        <v>764</v>
      </c>
      <c r="U11" s="68" t="s">
        <v>764</v>
      </c>
      <c r="V11" s="68" t="s">
        <v>764</v>
      </c>
      <c r="W11" s="68" t="s">
        <v>765</v>
      </c>
      <c r="X11" s="68" t="s">
        <v>765</v>
      </c>
      <c r="Y11" s="68" t="s">
        <v>765</v>
      </c>
    </row>
    <row r="12" spans="1:65" x14ac:dyDescent="0.25">
      <c r="C12" s="69"/>
    </row>
    <row r="13" spans="1:65" x14ac:dyDescent="0.25">
      <c r="A13" s="68" t="s">
        <v>766</v>
      </c>
      <c r="B13" s="68" t="s">
        <v>729</v>
      </c>
      <c r="Z13" s="68" t="s">
        <v>761</v>
      </c>
      <c r="AA13" s="68" t="s">
        <v>767</v>
      </c>
      <c r="AB13" s="68" t="s">
        <v>767</v>
      </c>
      <c r="AD13" s="68" t="s">
        <v>767</v>
      </c>
    </row>
    <row r="14" spans="1:65" x14ac:dyDescent="0.25">
      <c r="A14" s="68" t="s">
        <v>768</v>
      </c>
      <c r="B14" s="68" t="s">
        <v>729</v>
      </c>
      <c r="Z14" s="68" t="s">
        <v>769</v>
      </c>
      <c r="AA14" s="68" t="s">
        <v>769</v>
      </c>
      <c r="AB14" s="68" t="s">
        <v>765</v>
      </c>
      <c r="AD14" s="68" t="s">
        <v>765</v>
      </c>
    </row>
    <row r="16" spans="1:65" x14ac:dyDescent="0.25">
      <c r="A16" s="68" t="s">
        <v>770</v>
      </c>
      <c r="B16" s="68" t="s">
        <v>729</v>
      </c>
      <c r="C16" s="69"/>
      <c r="S16" s="68" t="s">
        <v>771</v>
      </c>
      <c r="T16" s="68" t="s">
        <v>772</v>
      </c>
      <c r="U16" s="68" t="s">
        <v>772</v>
      </c>
      <c r="V16" s="68" t="s">
        <v>773</v>
      </c>
      <c r="W16" s="68" t="s">
        <v>773</v>
      </c>
      <c r="X16" s="68" t="s">
        <v>773</v>
      </c>
      <c r="Y16" s="68" t="s">
        <v>773</v>
      </c>
    </row>
    <row r="17" spans="1:34" x14ac:dyDescent="0.25">
      <c r="A17" s="68" t="s">
        <v>774</v>
      </c>
      <c r="B17" s="68" t="s">
        <v>729</v>
      </c>
      <c r="S17" s="68" t="s">
        <v>764</v>
      </c>
      <c r="T17" s="68" t="s">
        <v>764</v>
      </c>
      <c r="U17" s="68" t="s">
        <v>764</v>
      </c>
      <c r="V17" s="68" t="s">
        <v>764</v>
      </c>
      <c r="W17" s="68" t="s">
        <v>764</v>
      </c>
      <c r="X17" s="68" t="s">
        <v>764</v>
      </c>
      <c r="Y17" s="68" t="s">
        <v>764</v>
      </c>
    </row>
    <row r="18" spans="1:34" x14ac:dyDescent="0.25">
      <c r="A18" s="68" t="s">
        <v>770</v>
      </c>
      <c r="B18" s="68" t="s">
        <v>775</v>
      </c>
      <c r="Z18" s="68" t="s">
        <v>776</v>
      </c>
      <c r="AA18" s="68" t="s">
        <v>776</v>
      </c>
      <c r="AB18" s="68" t="s">
        <v>777</v>
      </c>
      <c r="AD18" s="68" t="s">
        <v>778</v>
      </c>
    </row>
    <row r="19" spans="1:34" x14ac:dyDescent="0.25">
      <c r="A19" s="68" t="s">
        <v>774</v>
      </c>
      <c r="B19" s="68" t="s">
        <v>779</v>
      </c>
      <c r="Z19" s="68" t="s">
        <v>780</v>
      </c>
      <c r="AA19" s="68" t="s">
        <v>780</v>
      </c>
      <c r="AB19" s="68" t="s">
        <v>780</v>
      </c>
      <c r="AD19" s="68" t="s">
        <v>780</v>
      </c>
    </row>
    <row r="21" spans="1:34" x14ac:dyDescent="0.25">
      <c r="A21" s="68" t="s">
        <v>781</v>
      </c>
      <c r="B21" s="68" t="s">
        <v>729</v>
      </c>
      <c r="S21" s="68" t="s">
        <v>782</v>
      </c>
      <c r="T21" s="68" t="s">
        <v>782</v>
      </c>
      <c r="U21" s="68" t="s">
        <v>782</v>
      </c>
      <c r="V21" s="68" t="s">
        <v>782</v>
      </c>
      <c r="W21" s="68" t="s">
        <v>782</v>
      </c>
      <c r="X21" s="68" t="s">
        <v>782</v>
      </c>
      <c r="Y21" s="68" t="s">
        <v>782</v>
      </c>
      <c r="Z21" s="68" t="s">
        <v>782</v>
      </c>
      <c r="AA21" s="68" t="s">
        <v>782</v>
      </c>
      <c r="AB21" s="68" t="s">
        <v>782</v>
      </c>
      <c r="AD21" s="68" t="s">
        <v>782</v>
      </c>
    </row>
    <row r="23" spans="1:34" x14ac:dyDescent="0.25">
      <c r="A23" s="68" t="s">
        <v>783</v>
      </c>
      <c r="B23" s="68" t="s">
        <v>729</v>
      </c>
      <c r="T23" s="68" t="s">
        <v>784</v>
      </c>
    </row>
    <row r="25" spans="1:34" x14ac:dyDescent="0.25">
      <c r="A25" s="68" t="s">
        <v>785</v>
      </c>
      <c r="B25" s="68" t="s">
        <v>729</v>
      </c>
      <c r="V25" s="68" t="s">
        <v>786</v>
      </c>
      <c r="W25" s="68" t="s">
        <v>786</v>
      </c>
      <c r="X25" s="68" t="s">
        <v>786</v>
      </c>
      <c r="Y25" s="68" t="s">
        <v>786</v>
      </c>
      <c r="Z25" s="68" t="s">
        <v>787</v>
      </c>
      <c r="AA25" s="68" t="s">
        <v>787</v>
      </c>
    </row>
    <row r="26" spans="1:34" x14ac:dyDescent="0.25">
      <c r="A26" s="68" t="s">
        <v>788</v>
      </c>
      <c r="B26" s="68" t="s">
        <v>729</v>
      </c>
    </row>
    <row r="27" spans="1:34" x14ac:dyDescent="0.25">
      <c r="A27" s="68" t="s">
        <v>785</v>
      </c>
      <c r="B27" s="68" t="s">
        <v>740</v>
      </c>
      <c r="AB27" s="68" t="s">
        <v>789</v>
      </c>
      <c r="AD27" s="68" t="s">
        <v>789</v>
      </c>
    </row>
    <row r="28" spans="1:34" x14ac:dyDescent="0.25">
      <c r="A28" s="68" t="s">
        <v>788</v>
      </c>
      <c r="B28" s="68" t="s">
        <v>740</v>
      </c>
      <c r="W28" s="68" t="s">
        <v>769</v>
      </c>
      <c r="X28" s="68" t="s">
        <v>769</v>
      </c>
      <c r="Y28" s="68" t="s">
        <v>769</v>
      </c>
      <c r="Z28" s="68" t="s">
        <v>769</v>
      </c>
      <c r="AA28" s="68" t="s">
        <v>769</v>
      </c>
      <c r="AB28" s="68" t="s">
        <v>769</v>
      </c>
      <c r="AD28" s="68" t="s">
        <v>769</v>
      </c>
    </row>
    <row r="30" spans="1:34" x14ac:dyDescent="0.25">
      <c r="A30" s="71" t="s">
        <v>1159</v>
      </c>
    </row>
    <row r="31" spans="1:34" x14ac:dyDescent="0.25">
      <c r="A31" s="68" t="s">
        <v>790</v>
      </c>
      <c r="B31" s="68" t="s">
        <v>729</v>
      </c>
      <c r="AA31" s="68" t="s">
        <v>791</v>
      </c>
      <c r="AB31" s="68" t="s">
        <v>791</v>
      </c>
      <c r="AD31" s="68" t="s">
        <v>791</v>
      </c>
      <c r="AF31" s="68" t="s">
        <v>792</v>
      </c>
      <c r="AG31" s="68" t="s">
        <v>793</v>
      </c>
      <c r="AH31" s="68" t="s">
        <v>794</v>
      </c>
    </row>
    <row r="33" spans="1:51" x14ac:dyDescent="0.25">
      <c r="A33" s="68" t="s">
        <v>795</v>
      </c>
      <c r="B33" s="68" t="s">
        <v>729</v>
      </c>
      <c r="AF33" s="68" t="s">
        <v>765</v>
      </c>
      <c r="AG33" s="68" t="s">
        <v>765</v>
      </c>
      <c r="AH33" s="68" t="s">
        <v>765</v>
      </c>
      <c r="AI33" s="68" t="s">
        <v>765</v>
      </c>
    </row>
    <row r="34" spans="1:51" x14ac:dyDescent="0.25">
      <c r="A34" s="68" t="s">
        <v>796</v>
      </c>
      <c r="B34" s="68" t="s">
        <v>729</v>
      </c>
      <c r="C34" s="68" t="s">
        <v>730</v>
      </c>
      <c r="AF34" s="68" t="s">
        <v>797</v>
      </c>
      <c r="AG34" s="68" t="s">
        <v>798</v>
      </c>
      <c r="AH34" s="68" t="s">
        <v>799</v>
      </c>
      <c r="AI34" s="68" t="s">
        <v>800</v>
      </c>
    </row>
    <row r="35" spans="1:51" x14ac:dyDescent="0.25">
      <c r="A35" s="68" t="s">
        <v>801</v>
      </c>
      <c r="B35" s="68" t="s">
        <v>729</v>
      </c>
      <c r="C35" s="68" t="s">
        <v>730</v>
      </c>
      <c r="AF35" s="68" t="s">
        <v>802</v>
      </c>
      <c r="AG35" s="68" t="s">
        <v>803</v>
      </c>
      <c r="AH35" s="68" t="s">
        <v>804</v>
      </c>
      <c r="AI35" s="68" t="s">
        <v>805</v>
      </c>
    </row>
    <row r="36" spans="1:51" x14ac:dyDescent="0.25">
      <c r="A36" s="68" t="s">
        <v>795</v>
      </c>
      <c r="B36" s="68" t="s">
        <v>740</v>
      </c>
      <c r="AJ36" s="68" t="s">
        <v>806</v>
      </c>
      <c r="AK36" s="68" t="s">
        <v>806</v>
      </c>
      <c r="AL36" s="68" t="s">
        <v>806</v>
      </c>
      <c r="AM36" s="68" t="s">
        <v>806</v>
      </c>
    </row>
    <row r="37" spans="1:51" x14ac:dyDescent="0.25">
      <c r="A37" s="68" t="s">
        <v>796</v>
      </c>
      <c r="B37" s="68" t="s">
        <v>740</v>
      </c>
      <c r="C37" s="68" t="s">
        <v>730</v>
      </c>
      <c r="AJ37" s="68" t="s">
        <v>807</v>
      </c>
      <c r="AK37" s="68" t="s">
        <v>808</v>
      </c>
      <c r="AL37" s="68" t="s">
        <v>809</v>
      </c>
      <c r="AM37" s="68" t="s">
        <v>810</v>
      </c>
    </row>
    <row r="38" spans="1:51" x14ac:dyDescent="0.25">
      <c r="A38" s="68" t="s">
        <v>801</v>
      </c>
      <c r="B38" s="68" t="s">
        <v>740</v>
      </c>
      <c r="C38" s="68" t="s">
        <v>730</v>
      </c>
      <c r="AJ38" s="68" t="s">
        <v>811</v>
      </c>
      <c r="AK38" s="68" t="s">
        <v>812</v>
      </c>
      <c r="AL38" s="68" t="s">
        <v>813</v>
      </c>
      <c r="AM38" s="68" t="s">
        <v>814</v>
      </c>
    </row>
    <row r="40" spans="1:51" x14ac:dyDescent="0.25">
      <c r="A40" s="71" t="s">
        <v>1160</v>
      </c>
    </row>
    <row r="41" spans="1:51" x14ac:dyDescent="0.25">
      <c r="A41" s="68" t="s">
        <v>815</v>
      </c>
      <c r="B41" s="68" t="s">
        <v>816</v>
      </c>
      <c r="C41" s="68" t="s">
        <v>817</v>
      </c>
      <c r="E41" s="68" t="s">
        <v>818</v>
      </c>
      <c r="F41" s="68" t="s">
        <v>819</v>
      </c>
      <c r="G41" s="68" t="s">
        <v>820</v>
      </c>
      <c r="H41" s="68" t="s">
        <v>821</v>
      </c>
      <c r="I41" s="68" t="s">
        <v>822</v>
      </c>
      <c r="J41" s="68" t="s">
        <v>823</v>
      </c>
      <c r="K41" s="68" t="s">
        <v>824</v>
      </c>
      <c r="L41" s="68" t="s">
        <v>825</v>
      </c>
      <c r="M41" s="68" t="s">
        <v>826</v>
      </c>
      <c r="N41" s="68" t="s">
        <v>827</v>
      </c>
      <c r="O41" s="68" t="s">
        <v>828</v>
      </c>
      <c r="P41" s="68" t="s">
        <v>829</v>
      </c>
    </row>
    <row r="42" spans="1:51" x14ac:dyDescent="0.25">
      <c r="A42" s="68" t="s">
        <v>641</v>
      </c>
      <c r="B42" s="68" t="s">
        <v>729</v>
      </c>
      <c r="C42" s="68" t="s">
        <v>817</v>
      </c>
      <c r="I42" s="68" t="s">
        <v>830</v>
      </c>
      <c r="J42" s="68" t="s">
        <v>831</v>
      </c>
      <c r="K42" s="68" t="s">
        <v>832</v>
      </c>
      <c r="L42" s="68" t="s">
        <v>833</v>
      </c>
      <c r="M42" s="68" t="s">
        <v>834</v>
      </c>
      <c r="N42" s="68" t="s">
        <v>835</v>
      </c>
      <c r="O42" s="68" t="s">
        <v>836</v>
      </c>
      <c r="P42" s="68" t="s">
        <v>837</v>
      </c>
      <c r="AL42" s="68" t="s">
        <v>838</v>
      </c>
      <c r="AM42" s="68" t="s">
        <v>839</v>
      </c>
    </row>
    <row r="43" spans="1:51" x14ac:dyDescent="0.25">
      <c r="A43" s="68" t="s">
        <v>840</v>
      </c>
      <c r="B43" s="68" t="s">
        <v>729</v>
      </c>
      <c r="C43" s="68" t="s">
        <v>817</v>
      </c>
      <c r="I43" s="68" t="s">
        <v>841</v>
      </c>
      <c r="J43" s="68" t="s">
        <v>842</v>
      </c>
      <c r="K43" s="68" t="s">
        <v>843</v>
      </c>
      <c r="L43" s="68" t="s">
        <v>844</v>
      </c>
      <c r="M43" s="68" t="s">
        <v>845</v>
      </c>
      <c r="N43" s="68" t="s">
        <v>846</v>
      </c>
      <c r="O43" s="68" t="s">
        <v>847</v>
      </c>
      <c r="P43" s="68" t="s">
        <v>848</v>
      </c>
      <c r="AL43" s="68" t="s">
        <v>849</v>
      </c>
      <c r="AM43" s="68" t="s">
        <v>850</v>
      </c>
    </row>
    <row r="44" spans="1:51" x14ac:dyDescent="0.25">
      <c r="A44" s="68" t="s">
        <v>815</v>
      </c>
      <c r="B44" s="68" t="s">
        <v>816</v>
      </c>
      <c r="C44" s="68" t="s">
        <v>730</v>
      </c>
      <c r="P44" s="68" t="s">
        <v>851</v>
      </c>
      <c r="Q44" s="68" t="s">
        <v>852</v>
      </c>
      <c r="R44" s="68" t="s">
        <v>853</v>
      </c>
      <c r="S44" s="68" t="s">
        <v>854</v>
      </c>
      <c r="T44" s="68" t="s">
        <v>855</v>
      </c>
      <c r="U44" s="68" t="s">
        <v>856</v>
      </c>
      <c r="V44" s="68" t="s">
        <v>857</v>
      </c>
      <c r="W44" s="68" t="s">
        <v>858</v>
      </c>
      <c r="X44" s="68" t="s">
        <v>859</v>
      </c>
      <c r="Y44" s="68" t="s">
        <v>860</v>
      </c>
      <c r="Z44" s="68" t="s">
        <v>861</v>
      </c>
      <c r="AA44" s="68" t="s">
        <v>862</v>
      </c>
      <c r="AB44" s="68" t="s">
        <v>863</v>
      </c>
      <c r="AC44" s="68" t="s">
        <v>864</v>
      </c>
      <c r="AD44" s="68" t="s">
        <v>865</v>
      </c>
      <c r="AE44" s="68" t="s">
        <v>866</v>
      </c>
      <c r="AF44" s="68" t="s">
        <v>867</v>
      </c>
      <c r="AG44" s="68" t="s">
        <v>868</v>
      </c>
    </row>
    <row r="45" spans="1:51" x14ac:dyDescent="0.25">
      <c r="A45" s="68" t="s">
        <v>641</v>
      </c>
      <c r="B45" s="68" t="s">
        <v>729</v>
      </c>
      <c r="C45" s="68" t="s">
        <v>730</v>
      </c>
      <c r="P45" s="68" t="s">
        <v>869</v>
      </c>
      <c r="Q45" s="68" t="s">
        <v>870</v>
      </c>
      <c r="R45" s="68" t="s">
        <v>871</v>
      </c>
    </row>
    <row r="46" spans="1:51" x14ac:dyDescent="0.25">
      <c r="A46" s="68" t="s">
        <v>840</v>
      </c>
      <c r="B46" s="68" t="s">
        <v>729</v>
      </c>
      <c r="C46" s="68" t="s">
        <v>730</v>
      </c>
      <c r="P46" s="68" t="s">
        <v>872</v>
      </c>
      <c r="Q46" s="68" t="s">
        <v>873</v>
      </c>
      <c r="R46" s="68" t="s">
        <v>874</v>
      </c>
    </row>
    <row r="47" spans="1:51" x14ac:dyDescent="0.25">
      <c r="A47" s="68" t="s">
        <v>875</v>
      </c>
      <c r="B47" s="68" t="s">
        <v>729</v>
      </c>
      <c r="C47" s="68" t="s">
        <v>876</v>
      </c>
      <c r="AB47" s="68" t="s">
        <v>877</v>
      </c>
      <c r="AC47" s="68" t="s">
        <v>878</v>
      </c>
    </row>
    <row r="48" spans="1:51" x14ac:dyDescent="0.25">
      <c r="A48" s="68" t="s">
        <v>879</v>
      </c>
      <c r="B48" s="68" t="s">
        <v>740</v>
      </c>
      <c r="AU48" s="68" t="s">
        <v>880</v>
      </c>
      <c r="AV48" s="68" t="s">
        <v>881</v>
      </c>
      <c r="AW48" s="68" t="s">
        <v>882</v>
      </c>
      <c r="AX48" s="68" t="s">
        <v>883</v>
      </c>
      <c r="AY48" s="68" t="s">
        <v>884</v>
      </c>
    </row>
    <row r="49" spans="1:53" x14ac:dyDescent="0.25">
      <c r="A49" s="68" t="s">
        <v>885</v>
      </c>
      <c r="B49" s="68" t="s">
        <v>729</v>
      </c>
      <c r="C49" s="68" t="s">
        <v>876</v>
      </c>
      <c r="AB49" s="68" t="s">
        <v>886</v>
      </c>
      <c r="AC49" s="68" t="s">
        <v>887</v>
      </c>
    </row>
    <row r="50" spans="1:53" x14ac:dyDescent="0.25">
      <c r="A50" s="68" t="s">
        <v>888</v>
      </c>
      <c r="B50" s="68" t="s">
        <v>729</v>
      </c>
      <c r="C50" s="68" t="s">
        <v>876</v>
      </c>
      <c r="AB50" s="68" t="s">
        <v>889</v>
      </c>
      <c r="AC50" s="68" t="s">
        <v>890</v>
      </c>
    </row>
    <row r="51" spans="1:53" x14ac:dyDescent="0.25">
      <c r="A51" s="68" t="s">
        <v>891</v>
      </c>
      <c r="B51" s="68" t="s">
        <v>729</v>
      </c>
      <c r="C51" s="68" t="s">
        <v>730</v>
      </c>
      <c r="AF51" s="68" t="s">
        <v>892</v>
      </c>
      <c r="AG51" s="68" t="s">
        <v>893</v>
      </c>
    </row>
    <row r="52" spans="1:53" x14ac:dyDescent="0.25">
      <c r="A52" s="68" t="s">
        <v>894</v>
      </c>
      <c r="B52" s="68" t="s">
        <v>729</v>
      </c>
      <c r="C52" s="68" t="s">
        <v>730</v>
      </c>
      <c r="AH52" s="68" t="s">
        <v>895</v>
      </c>
      <c r="AI52" s="68" t="s">
        <v>896</v>
      </c>
    </row>
    <row r="53" spans="1:53" x14ac:dyDescent="0.25">
      <c r="A53" s="68" t="s">
        <v>894</v>
      </c>
      <c r="B53" s="68" t="s">
        <v>740</v>
      </c>
      <c r="C53" s="68" t="s">
        <v>730</v>
      </c>
      <c r="AJ53" s="68" t="s">
        <v>897</v>
      </c>
    </row>
    <row r="55" spans="1:53" x14ac:dyDescent="0.25">
      <c r="A55" s="71" t="s">
        <v>1161</v>
      </c>
    </row>
    <row r="56" spans="1:53" x14ac:dyDescent="0.25">
      <c r="A56" s="68" t="s">
        <v>898</v>
      </c>
      <c r="B56" s="68" t="s">
        <v>729</v>
      </c>
      <c r="C56" s="68" t="s">
        <v>876</v>
      </c>
      <c r="AB56" s="68" t="s">
        <v>899</v>
      </c>
      <c r="AC56" s="68" t="s">
        <v>899</v>
      </c>
    </row>
    <row r="57" spans="1:53" x14ac:dyDescent="0.25">
      <c r="A57" s="68" t="s">
        <v>900</v>
      </c>
      <c r="B57" s="68" t="s">
        <v>729</v>
      </c>
      <c r="C57" s="68" t="s">
        <v>876</v>
      </c>
      <c r="AB57" s="68" t="s">
        <v>901</v>
      </c>
      <c r="AC57" s="68" t="s">
        <v>901</v>
      </c>
    </row>
    <row r="59" spans="1:53" x14ac:dyDescent="0.25">
      <c r="A59" s="71" t="s">
        <v>1162</v>
      </c>
    </row>
    <row r="60" spans="1:53" x14ac:dyDescent="0.25">
      <c r="A60" s="68" t="s">
        <v>902</v>
      </c>
      <c r="B60" s="68" t="s">
        <v>903</v>
      </c>
      <c r="C60" s="68" t="s">
        <v>730</v>
      </c>
      <c r="E60" s="68" t="s">
        <v>904</v>
      </c>
      <c r="F60" s="68" t="s">
        <v>905</v>
      </c>
      <c r="G60" s="68" t="s">
        <v>906</v>
      </c>
      <c r="I60" s="68" t="s">
        <v>907</v>
      </c>
      <c r="J60" s="68" t="s">
        <v>908</v>
      </c>
      <c r="K60" s="68" t="s">
        <v>909</v>
      </c>
      <c r="L60" s="68" t="s">
        <v>910</v>
      </c>
      <c r="M60" s="68" t="s">
        <v>911</v>
      </c>
      <c r="N60" s="68" t="s">
        <v>912</v>
      </c>
      <c r="O60" s="68" t="s">
        <v>913</v>
      </c>
      <c r="P60" s="68" t="s">
        <v>914</v>
      </c>
      <c r="Q60" s="68" t="s">
        <v>915</v>
      </c>
      <c r="R60" s="68" t="s">
        <v>916</v>
      </c>
      <c r="S60" s="68" t="s">
        <v>917</v>
      </c>
      <c r="T60" s="68" t="s">
        <v>918</v>
      </c>
      <c r="U60" s="68" t="s">
        <v>919</v>
      </c>
      <c r="V60" s="68" t="s">
        <v>920</v>
      </c>
      <c r="W60" s="68" t="s">
        <v>921</v>
      </c>
      <c r="X60" s="68" t="s">
        <v>922</v>
      </c>
      <c r="Y60" s="68" t="s">
        <v>923</v>
      </c>
      <c r="Z60" s="68" t="s">
        <v>924</v>
      </c>
      <c r="AA60" s="68" t="s">
        <v>925</v>
      </c>
      <c r="AB60" s="68" t="s">
        <v>926</v>
      </c>
      <c r="AC60" s="68" t="s">
        <v>927</v>
      </c>
      <c r="AD60" s="68" t="s">
        <v>928</v>
      </c>
      <c r="BA60" s="68" t="s">
        <v>929</v>
      </c>
    </row>
    <row r="61" spans="1:53" x14ac:dyDescent="0.25">
      <c r="A61" s="68" t="s">
        <v>930</v>
      </c>
      <c r="B61" s="68" t="s">
        <v>729</v>
      </c>
      <c r="C61" s="68" t="s">
        <v>730</v>
      </c>
      <c r="E61" s="68" t="s">
        <v>931</v>
      </c>
      <c r="F61" s="68" t="s">
        <v>932</v>
      </c>
      <c r="G61" s="68" t="s">
        <v>933</v>
      </c>
      <c r="I61" s="68" t="s">
        <v>934</v>
      </c>
      <c r="J61" s="68" t="s">
        <v>935</v>
      </c>
      <c r="K61" s="68" t="s">
        <v>936</v>
      </c>
      <c r="L61" s="68" t="s">
        <v>937</v>
      </c>
      <c r="M61" s="68" t="s">
        <v>938</v>
      </c>
      <c r="N61" s="68" t="s">
        <v>939</v>
      </c>
      <c r="O61" s="68" t="s">
        <v>940</v>
      </c>
      <c r="P61" s="68" t="s">
        <v>941</v>
      </c>
      <c r="Q61" s="68" t="s">
        <v>942</v>
      </c>
      <c r="R61" s="68" t="s">
        <v>943</v>
      </c>
      <c r="S61" s="68" t="s">
        <v>944</v>
      </c>
      <c r="T61" s="68" t="s">
        <v>945</v>
      </c>
      <c r="U61" s="68" t="s">
        <v>946</v>
      </c>
      <c r="V61" s="68" t="s">
        <v>947</v>
      </c>
      <c r="W61" s="68" t="s">
        <v>948</v>
      </c>
      <c r="X61" s="68" t="s">
        <v>949</v>
      </c>
      <c r="Y61" s="68" t="s">
        <v>950</v>
      </c>
      <c r="Z61" s="68" t="s">
        <v>951</v>
      </c>
      <c r="AA61" s="68" t="s">
        <v>952</v>
      </c>
      <c r="AB61" s="68" t="s">
        <v>953</v>
      </c>
      <c r="AC61" s="68" t="s">
        <v>954</v>
      </c>
      <c r="AD61" s="68" t="s">
        <v>955</v>
      </c>
    </row>
    <row r="62" spans="1:53" x14ac:dyDescent="0.25">
      <c r="A62" s="68" t="s">
        <v>956</v>
      </c>
      <c r="B62" s="68" t="s">
        <v>740</v>
      </c>
      <c r="C62" s="68" t="s">
        <v>730</v>
      </c>
      <c r="AU62" s="68" t="s">
        <v>957</v>
      </c>
      <c r="AV62" s="68" t="s">
        <v>958</v>
      </c>
      <c r="AW62" s="68" t="s">
        <v>959</v>
      </c>
      <c r="AX62" s="68" t="s">
        <v>960</v>
      </c>
      <c r="AY62" s="68" t="s">
        <v>961</v>
      </c>
      <c r="AZ62" s="68" t="s">
        <v>962</v>
      </c>
      <c r="BA62" s="68" t="s">
        <v>963</v>
      </c>
    </row>
    <row r="63" spans="1:53" x14ac:dyDescent="0.25">
      <c r="A63" s="68" t="s">
        <v>964</v>
      </c>
      <c r="B63" s="68" t="s">
        <v>729</v>
      </c>
      <c r="C63" s="68" t="s">
        <v>730</v>
      </c>
      <c r="E63" s="68" t="s">
        <v>965</v>
      </c>
      <c r="F63" s="68" t="s">
        <v>966</v>
      </c>
      <c r="G63" s="68" t="s">
        <v>967</v>
      </c>
      <c r="H63" s="68" t="s">
        <v>968</v>
      </c>
      <c r="I63" s="68" t="s">
        <v>969</v>
      </c>
      <c r="J63" s="68" t="s">
        <v>970</v>
      </c>
      <c r="K63" s="68" t="s">
        <v>971</v>
      </c>
      <c r="M63" s="68" t="s">
        <v>972</v>
      </c>
      <c r="O63" s="68" t="s">
        <v>973</v>
      </c>
      <c r="P63" s="68" t="s">
        <v>974</v>
      </c>
      <c r="Q63" s="68" t="s">
        <v>975</v>
      </c>
      <c r="R63" s="68" t="s">
        <v>976</v>
      </c>
    </row>
    <row r="64" spans="1:53" x14ac:dyDescent="0.25">
      <c r="A64" s="68" t="s">
        <v>977</v>
      </c>
      <c r="B64" s="68" t="s">
        <v>729</v>
      </c>
      <c r="C64" s="68" t="s">
        <v>730</v>
      </c>
      <c r="E64" s="68" t="s">
        <v>978</v>
      </c>
      <c r="F64" s="68" t="s">
        <v>979</v>
      </c>
      <c r="G64" s="68" t="s">
        <v>980</v>
      </c>
      <c r="H64" s="68" t="s">
        <v>981</v>
      </c>
      <c r="I64" s="68" t="s">
        <v>982</v>
      </c>
      <c r="J64" s="68" t="s">
        <v>983</v>
      </c>
      <c r="K64" s="68" t="s">
        <v>984</v>
      </c>
      <c r="M64" s="68" t="s">
        <v>985</v>
      </c>
      <c r="O64" s="68" t="s">
        <v>986</v>
      </c>
      <c r="P64" s="68" t="s">
        <v>987</v>
      </c>
      <c r="Q64" s="68" t="s">
        <v>988</v>
      </c>
      <c r="R64" s="68" t="s">
        <v>989</v>
      </c>
    </row>
    <row r="65" spans="1:52" x14ac:dyDescent="0.25">
      <c r="A65" s="68" t="s">
        <v>990</v>
      </c>
      <c r="B65" s="68" t="s">
        <v>991</v>
      </c>
      <c r="C65" s="68" t="s">
        <v>730</v>
      </c>
      <c r="L65" s="68" t="s">
        <v>992</v>
      </c>
      <c r="M65" s="68" t="s">
        <v>992</v>
      </c>
      <c r="N65" s="68" t="s">
        <v>992</v>
      </c>
      <c r="O65" s="68" t="s">
        <v>992</v>
      </c>
      <c r="P65" s="68" t="s">
        <v>992</v>
      </c>
      <c r="Q65" s="68" t="s">
        <v>992</v>
      </c>
      <c r="R65" s="68" t="s">
        <v>992</v>
      </c>
      <c r="S65" s="68" t="s">
        <v>992</v>
      </c>
      <c r="T65" s="68" t="s">
        <v>992</v>
      </c>
      <c r="U65" s="68" t="s">
        <v>992</v>
      </c>
      <c r="V65" s="68" t="s">
        <v>992</v>
      </c>
      <c r="W65" s="68" t="s">
        <v>992</v>
      </c>
      <c r="X65" s="68" t="s">
        <v>992</v>
      </c>
      <c r="Y65" s="68" t="s">
        <v>992</v>
      </c>
      <c r="Z65" s="68" t="s">
        <v>992</v>
      </c>
      <c r="AA65" s="68" t="s">
        <v>992</v>
      </c>
      <c r="AB65" s="68" t="s">
        <v>992</v>
      </c>
      <c r="AD65" s="68" t="s">
        <v>992</v>
      </c>
    </row>
    <row r="66" spans="1:52" x14ac:dyDescent="0.25">
      <c r="A66" s="68" t="s">
        <v>993</v>
      </c>
      <c r="B66" s="68" t="s">
        <v>729</v>
      </c>
      <c r="C66" s="68" t="s">
        <v>994</v>
      </c>
      <c r="L66" s="68" t="s">
        <v>995</v>
      </c>
    </row>
    <row r="67" spans="1:52" x14ac:dyDescent="0.25">
      <c r="A67" s="68" t="s">
        <v>996</v>
      </c>
      <c r="B67" s="68" t="s">
        <v>729</v>
      </c>
      <c r="C67" s="68" t="s">
        <v>994</v>
      </c>
      <c r="L67" s="68" t="s">
        <v>997</v>
      </c>
    </row>
    <row r="68" spans="1:52" x14ac:dyDescent="0.25">
      <c r="A68" s="68" t="s">
        <v>998</v>
      </c>
      <c r="B68" s="68" t="s">
        <v>729</v>
      </c>
      <c r="C68" s="68" t="s">
        <v>999</v>
      </c>
      <c r="L68" s="68" t="s">
        <v>1000</v>
      </c>
      <c r="O68" s="68" t="s">
        <v>1001</v>
      </c>
      <c r="P68" s="68" t="s">
        <v>1002</v>
      </c>
      <c r="AB68" s="68" t="s">
        <v>1003</v>
      </c>
      <c r="AC68" s="68" t="s">
        <v>1004</v>
      </c>
      <c r="AE68" s="68" t="s">
        <v>1005</v>
      </c>
      <c r="AF68" s="68" t="s">
        <v>1006</v>
      </c>
      <c r="AG68" s="68" t="s">
        <v>1007</v>
      </c>
      <c r="AH68" s="68" t="s">
        <v>1008</v>
      </c>
      <c r="AI68" s="68" t="s">
        <v>1009</v>
      </c>
    </row>
    <row r="69" spans="1:52" x14ac:dyDescent="0.25">
      <c r="A69" s="68" t="s">
        <v>998</v>
      </c>
      <c r="B69" s="68" t="s">
        <v>740</v>
      </c>
      <c r="C69" s="68" t="s">
        <v>730</v>
      </c>
      <c r="AJ69" s="68" t="s">
        <v>1010</v>
      </c>
      <c r="AK69" s="68" t="s">
        <v>1011</v>
      </c>
      <c r="AL69" s="68" t="s">
        <v>1012</v>
      </c>
      <c r="AM69" s="68" t="s">
        <v>1013</v>
      </c>
      <c r="AU69" s="68" t="s">
        <v>1014</v>
      </c>
      <c r="AV69" s="68" t="s">
        <v>1015</v>
      </c>
      <c r="AW69" s="68" t="s">
        <v>1016</v>
      </c>
      <c r="AX69" s="68" t="s">
        <v>1017</v>
      </c>
      <c r="AY69" s="68" t="s">
        <v>1018</v>
      </c>
      <c r="AZ69" s="68" t="s">
        <v>1019</v>
      </c>
    </row>
    <row r="70" spans="1:52" x14ac:dyDescent="0.25">
      <c r="A70" s="68" t="s">
        <v>1020</v>
      </c>
      <c r="B70" s="68" t="s">
        <v>729</v>
      </c>
      <c r="C70" s="68" t="s">
        <v>994</v>
      </c>
      <c r="L70" s="68" t="s">
        <v>1021</v>
      </c>
    </row>
    <row r="71" spans="1:52" x14ac:dyDescent="0.25">
      <c r="A71" s="68" t="s">
        <v>1022</v>
      </c>
      <c r="B71" s="68" t="s">
        <v>729</v>
      </c>
      <c r="C71" s="68" t="s">
        <v>994</v>
      </c>
      <c r="L71" s="68" t="s">
        <v>1023</v>
      </c>
    </row>
    <row r="72" spans="1:52" x14ac:dyDescent="0.25">
      <c r="A72" s="68" t="s">
        <v>1024</v>
      </c>
      <c r="B72" s="68" t="s">
        <v>729</v>
      </c>
      <c r="C72" s="68" t="s">
        <v>994</v>
      </c>
      <c r="L72" s="68" t="s">
        <v>1025</v>
      </c>
    </row>
    <row r="73" spans="1:52" x14ac:dyDescent="0.25">
      <c r="A73" s="68" t="s">
        <v>1026</v>
      </c>
      <c r="B73" s="68" t="s">
        <v>729</v>
      </c>
      <c r="C73" s="68" t="s">
        <v>994</v>
      </c>
      <c r="L73" s="68" t="s">
        <v>1027</v>
      </c>
      <c r="N73" s="68" t="s">
        <v>1028</v>
      </c>
    </row>
    <row r="74" spans="1:52" x14ac:dyDescent="0.25">
      <c r="A74" s="68" t="s">
        <v>1029</v>
      </c>
      <c r="B74" s="68" t="s">
        <v>729</v>
      </c>
      <c r="C74" s="68" t="s">
        <v>994</v>
      </c>
      <c r="L74" s="68" t="s">
        <v>1027</v>
      </c>
      <c r="N74" s="68" t="s">
        <v>1030</v>
      </c>
    </row>
    <row r="75" spans="1:52" x14ac:dyDescent="0.25">
      <c r="A75" s="68" t="s">
        <v>1031</v>
      </c>
      <c r="B75" s="68" t="s">
        <v>729</v>
      </c>
      <c r="C75" s="68" t="s">
        <v>730</v>
      </c>
      <c r="AK75" s="68" t="s">
        <v>1032</v>
      </c>
    </row>
    <row r="76" spans="1:52" x14ac:dyDescent="0.25">
      <c r="A76" s="68" t="s">
        <v>1033</v>
      </c>
      <c r="B76" s="68" t="s">
        <v>729</v>
      </c>
      <c r="C76" s="68" t="s">
        <v>730</v>
      </c>
      <c r="AB76" s="68" t="s">
        <v>1034</v>
      </c>
      <c r="AC76" s="68" t="s">
        <v>1035</v>
      </c>
    </row>
    <row r="77" spans="1:52" x14ac:dyDescent="0.25">
      <c r="A77" s="68" t="s">
        <v>1036</v>
      </c>
      <c r="B77" s="68" t="s">
        <v>903</v>
      </c>
      <c r="C77" s="68" t="s">
        <v>730</v>
      </c>
      <c r="E77" s="68" t="s">
        <v>1037</v>
      </c>
      <c r="F77" s="68" t="s">
        <v>1038</v>
      </c>
      <c r="G77" s="68" t="s">
        <v>1039</v>
      </c>
      <c r="H77" s="68" t="s">
        <v>1040</v>
      </c>
      <c r="I77" s="68" t="s">
        <v>1041</v>
      </c>
      <c r="J77" s="68" t="s">
        <v>1042</v>
      </c>
      <c r="K77" s="68" t="s">
        <v>1043</v>
      </c>
      <c r="L77" s="68" t="s">
        <v>1044</v>
      </c>
      <c r="M77" s="68" t="s">
        <v>1045</v>
      </c>
      <c r="N77" s="68" t="s">
        <v>1046</v>
      </c>
      <c r="O77" s="68" t="s">
        <v>1047</v>
      </c>
      <c r="P77" s="68" t="s">
        <v>1048</v>
      </c>
      <c r="Q77" s="68" t="s">
        <v>1049</v>
      </c>
      <c r="R77" s="68" t="s">
        <v>1050</v>
      </c>
      <c r="S77" s="68" t="s">
        <v>1051</v>
      </c>
      <c r="U77" s="68" t="s">
        <v>1052</v>
      </c>
      <c r="V77" s="68" t="s">
        <v>1053</v>
      </c>
      <c r="W77" s="68" t="s">
        <v>1054</v>
      </c>
      <c r="X77" s="68" t="s">
        <v>1055</v>
      </c>
      <c r="Y77" s="68" t="s">
        <v>1056</v>
      </c>
      <c r="Z77" s="68" t="s">
        <v>1057</v>
      </c>
      <c r="AA77" s="68" t="s">
        <v>1058</v>
      </c>
    </row>
    <row r="78" spans="1:52" x14ac:dyDescent="0.25">
      <c r="A78" s="68" t="s">
        <v>1059</v>
      </c>
      <c r="B78" s="68" t="s">
        <v>729</v>
      </c>
      <c r="C78" s="68" t="s">
        <v>730</v>
      </c>
      <c r="E78" s="68" t="s">
        <v>1060</v>
      </c>
      <c r="F78" s="68" t="s">
        <v>1061</v>
      </c>
      <c r="G78" s="68" t="s">
        <v>1062</v>
      </c>
      <c r="H78" s="68" t="s">
        <v>1063</v>
      </c>
      <c r="I78" s="68" t="s">
        <v>1064</v>
      </c>
      <c r="J78" s="68" t="s">
        <v>1065</v>
      </c>
      <c r="K78" s="68" t="s">
        <v>1066</v>
      </c>
      <c r="L78" s="68" t="s">
        <v>1067</v>
      </c>
      <c r="M78" s="68" t="s">
        <v>1068</v>
      </c>
      <c r="N78" s="68" t="s">
        <v>1069</v>
      </c>
      <c r="O78" s="68" t="s">
        <v>1070</v>
      </c>
      <c r="P78" s="68" t="s">
        <v>1071</v>
      </c>
      <c r="Q78" s="68" t="s">
        <v>1072</v>
      </c>
      <c r="R78" s="68" t="s">
        <v>1073</v>
      </c>
      <c r="S78" s="68" t="s">
        <v>1074</v>
      </c>
      <c r="U78" s="68" t="s">
        <v>1075</v>
      </c>
      <c r="V78" s="68" t="s">
        <v>1076</v>
      </c>
      <c r="W78" s="68" t="s">
        <v>1077</v>
      </c>
      <c r="X78" s="68" t="s">
        <v>1078</v>
      </c>
      <c r="Y78" s="68" t="s">
        <v>1079</v>
      </c>
      <c r="Z78" s="68" t="s">
        <v>1080</v>
      </c>
      <c r="AA78" s="68" t="s">
        <v>1081</v>
      </c>
    </row>
    <row r="79" spans="1:52" x14ac:dyDescent="0.25">
      <c r="A79" s="68" t="s">
        <v>1082</v>
      </c>
      <c r="B79" s="68" t="s">
        <v>1083</v>
      </c>
      <c r="C79" s="68" t="s">
        <v>730</v>
      </c>
      <c r="E79" s="68" t="s">
        <v>1084</v>
      </c>
    </row>
    <row r="80" spans="1:52" x14ac:dyDescent="0.25">
      <c r="A80" s="68" t="s">
        <v>1085</v>
      </c>
      <c r="B80" s="68" t="s">
        <v>903</v>
      </c>
      <c r="C80" s="68" t="s">
        <v>730</v>
      </c>
      <c r="H80" s="68" t="s">
        <v>1086</v>
      </c>
      <c r="I80" s="68" t="s">
        <v>1087</v>
      </c>
      <c r="J80" s="68" t="s">
        <v>1088</v>
      </c>
    </row>
    <row r="81" spans="1:53" x14ac:dyDescent="0.25">
      <c r="A81" s="68" t="s">
        <v>1089</v>
      </c>
      <c r="B81" s="68" t="s">
        <v>729</v>
      </c>
      <c r="C81" s="68" t="s">
        <v>730</v>
      </c>
      <c r="H81" s="68" t="s">
        <v>1090</v>
      </c>
    </row>
    <row r="82" spans="1:53" x14ac:dyDescent="0.25">
      <c r="A82" s="68" t="s">
        <v>1091</v>
      </c>
      <c r="B82" s="68" t="s">
        <v>729</v>
      </c>
      <c r="C82" s="68" t="s">
        <v>730</v>
      </c>
      <c r="H82" s="68" t="s">
        <v>1092</v>
      </c>
    </row>
    <row r="83" spans="1:53" x14ac:dyDescent="0.25">
      <c r="A83" s="68" t="s">
        <v>1093</v>
      </c>
      <c r="B83" s="68" t="s">
        <v>729</v>
      </c>
      <c r="C83" s="68" t="s">
        <v>730</v>
      </c>
      <c r="I83" s="68" t="s">
        <v>1094</v>
      </c>
      <c r="J83" s="68" t="s">
        <v>1095</v>
      </c>
    </row>
    <row r="84" spans="1:53" x14ac:dyDescent="0.25">
      <c r="A84" s="68" t="s">
        <v>1096</v>
      </c>
      <c r="B84" s="68" t="s">
        <v>903</v>
      </c>
      <c r="C84" s="68" t="s">
        <v>730</v>
      </c>
      <c r="H84" s="68" t="s">
        <v>1097</v>
      </c>
      <c r="I84" s="68" t="s">
        <v>1098</v>
      </c>
      <c r="J84" s="68" t="s">
        <v>1099</v>
      </c>
    </row>
    <row r="85" spans="1:53" x14ac:dyDescent="0.25">
      <c r="A85" s="68" t="s">
        <v>1100</v>
      </c>
      <c r="B85" s="68" t="s">
        <v>729</v>
      </c>
      <c r="C85" s="68" t="s">
        <v>730</v>
      </c>
      <c r="H85" s="68" t="s">
        <v>1101</v>
      </c>
    </row>
    <row r="86" spans="1:53" x14ac:dyDescent="0.25">
      <c r="A86" s="68" t="s">
        <v>1102</v>
      </c>
      <c r="B86" s="68" t="s">
        <v>729</v>
      </c>
      <c r="C86" s="68" t="s">
        <v>730</v>
      </c>
      <c r="H86" s="68" t="s">
        <v>1103</v>
      </c>
    </row>
    <row r="87" spans="1:53" x14ac:dyDescent="0.25">
      <c r="A87" s="68" t="s">
        <v>1104</v>
      </c>
      <c r="B87" s="68" t="s">
        <v>729</v>
      </c>
      <c r="C87" s="68" t="s">
        <v>730</v>
      </c>
      <c r="I87" s="68" t="s">
        <v>1105</v>
      </c>
      <c r="J87" s="68" t="s">
        <v>1106</v>
      </c>
    </row>
    <row r="89" spans="1:53" x14ac:dyDescent="0.25">
      <c r="A89" s="72" t="s">
        <v>1163</v>
      </c>
    </row>
    <row r="90" spans="1:53" x14ac:dyDescent="0.25">
      <c r="A90" s="68" t="s">
        <v>1107</v>
      </c>
      <c r="B90" s="68" t="s">
        <v>903</v>
      </c>
      <c r="C90" s="68" t="s">
        <v>730</v>
      </c>
      <c r="I90" s="68" t="s">
        <v>1108</v>
      </c>
    </row>
    <row r="91" spans="1:53" x14ac:dyDescent="0.25">
      <c r="A91" s="68" t="s">
        <v>1109</v>
      </c>
      <c r="B91" s="68" t="s">
        <v>729</v>
      </c>
      <c r="C91" s="68" t="s">
        <v>730</v>
      </c>
      <c r="I91" s="68" t="s">
        <v>1110</v>
      </c>
    </row>
    <row r="92" spans="1:53" x14ac:dyDescent="0.25">
      <c r="A92" s="68" t="s">
        <v>1111</v>
      </c>
      <c r="B92" s="68" t="s">
        <v>729</v>
      </c>
      <c r="AA92" s="68" t="s">
        <v>1112</v>
      </c>
      <c r="AB92" s="68" t="s">
        <v>1113</v>
      </c>
      <c r="AC92" s="68" t="s">
        <v>765</v>
      </c>
      <c r="AD92" s="68" t="s">
        <v>765</v>
      </c>
      <c r="AE92" s="68" t="s">
        <v>1114</v>
      </c>
      <c r="AH92" s="68" t="s">
        <v>1115</v>
      </c>
    </row>
    <row r="93" spans="1:53" x14ac:dyDescent="0.25">
      <c r="A93" s="68" t="s">
        <v>1116</v>
      </c>
      <c r="B93" s="68" t="s">
        <v>740</v>
      </c>
      <c r="AJ93" s="68" t="s">
        <v>1117</v>
      </c>
    </row>
    <row r="94" spans="1:53" x14ac:dyDescent="0.25">
      <c r="A94" s="68" t="s">
        <v>1118</v>
      </c>
      <c r="B94" s="68" t="s">
        <v>729</v>
      </c>
      <c r="AF94" s="68" t="s">
        <v>1119</v>
      </c>
      <c r="AG94" s="68" t="s">
        <v>1120</v>
      </c>
      <c r="AH94" s="68" t="s">
        <v>1121</v>
      </c>
      <c r="AI94" s="68" t="s">
        <v>1122</v>
      </c>
    </row>
    <row r="95" spans="1:53" x14ac:dyDescent="0.25">
      <c r="A95" s="68" t="s">
        <v>1118</v>
      </c>
      <c r="B95" s="68" t="s">
        <v>740</v>
      </c>
      <c r="AJ95" s="68" t="s">
        <v>1123</v>
      </c>
    </row>
    <row r="96" spans="1:53" x14ac:dyDescent="0.25">
      <c r="A96" s="68" t="s">
        <v>1124</v>
      </c>
      <c r="B96" s="68" t="s">
        <v>740</v>
      </c>
      <c r="AL96" s="68" t="s">
        <v>1125</v>
      </c>
      <c r="AM96" s="68" t="s">
        <v>1126</v>
      </c>
      <c r="AU96" s="68" t="s">
        <v>1127</v>
      </c>
      <c r="AV96" s="68" t="s">
        <v>1128</v>
      </c>
      <c r="AW96" s="68" t="s">
        <v>1129</v>
      </c>
      <c r="AY96" s="68" t="s">
        <v>1130</v>
      </c>
      <c r="AZ96" s="68" t="s">
        <v>1131</v>
      </c>
      <c r="BA96" s="68" t="s">
        <v>1132</v>
      </c>
    </row>
    <row r="97" spans="1:53" x14ac:dyDescent="0.25">
      <c r="A97" s="68" t="s">
        <v>1133</v>
      </c>
      <c r="B97" s="68" t="s">
        <v>740</v>
      </c>
      <c r="C97" s="68" t="s">
        <v>730</v>
      </c>
      <c r="AK97" s="68" t="s">
        <v>1134</v>
      </c>
      <c r="AL97" s="68" t="s">
        <v>1135</v>
      </c>
      <c r="AM97" s="68" t="s">
        <v>1136</v>
      </c>
    </row>
    <row r="98" spans="1:53" x14ac:dyDescent="0.25">
      <c r="A98" s="68" t="s">
        <v>1137</v>
      </c>
      <c r="B98" s="68" t="s">
        <v>740</v>
      </c>
      <c r="AR98" s="68" t="s">
        <v>880</v>
      </c>
      <c r="AU98" s="68" t="s">
        <v>1138</v>
      </c>
      <c r="AV98" s="68" t="s">
        <v>1139</v>
      </c>
      <c r="AW98" s="68" t="s">
        <v>1140</v>
      </c>
      <c r="AX98" s="68" t="s">
        <v>1141</v>
      </c>
      <c r="AY98" s="68" t="s">
        <v>1142</v>
      </c>
      <c r="AZ98" s="68" t="s">
        <v>1143</v>
      </c>
      <c r="BA98" s="68" t="s">
        <v>1144</v>
      </c>
    </row>
    <row r="101" spans="1:53" x14ac:dyDescent="0.25">
      <c r="A101" s="68" t="s">
        <v>1145</v>
      </c>
    </row>
    <row r="102" spans="1:53" x14ac:dyDescent="0.25">
      <c r="A102" s="68" t="s">
        <v>1146</v>
      </c>
    </row>
    <row r="103" spans="1:53" x14ac:dyDescent="0.25">
      <c r="A103" s="68" t="s">
        <v>1147</v>
      </c>
    </row>
    <row r="104" spans="1:53" x14ac:dyDescent="0.25">
      <c r="A104" s="68" t="s">
        <v>1148</v>
      </c>
    </row>
    <row r="105" spans="1:53" x14ac:dyDescent="0.25">
      <c r="A105" s="68" t="s">
        <v>1149</v>
      </c>
    </row>
    <row r="106" spans="1:53" x14ac:dyDescent="0.25">
      <c r="A106" s="68" t="s">
        <v>1150</v>
      </c>
    </row>
    <row r="107" spans="1:53" x14ac:dyDescent="0.25">
      <c r="A107" s="68" t="s">
        <v>1151</v>
      </c>
    </row>
    <row r="108" spans="1:53" x14ac:dyDescent="0.25">
      <c r="A108" s="68" t="s">
        <v>1152</v>
      </c>
    </row>
    <row r="109" spans="1:53" x14ac:dyDescent="0.25">
      <c r="A109" s="68" t="s">
        <v>1153</v>
      </c>
    </row>
    <row r="110" spans="1:53" x14ac:dyDescent="0.25">
      <c r="A110" s="68" t="s">
        <v>1154</v>
      </c>
    </row>
    <row r="111" spans="1:53" x14ac:dyDescent="0.25">
      <c r="A111" s="68" t="s">
        <v>1155</v>
      </c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W200"/>
  <sheetViews>
    <sheetView zoomScale="80" zoomScaleNormal="80" zoomScalePageLayoutView="80" workbookViewId="0">
      <pane xSplit="1" ySplit="7" topLeftCell="RL8" activePane="bottomRight" state="frozen"/>
      <selection pane="topRight" activeCell="B1" sqref="B1"/>
      <selection pane="bottomLeft" activeCell="A6" sqref="A6"/>
      <selection pane="bottomRight"/>
    </sheetView>
  </sheetViews>
  <sheetFormatPr defaultColWidth="15.7109375" defaultRowHeight="12.75" x14ac:dyDescent="0.2"/>
  <cols>
    <col min="1" max="1" width="60.140625" style="9" customWidth="1"/>
    <col min="2" max="16384" width="15.7109375" style="3"/>
  </cols>
  <sheetData>
    <row r="1" spans="1:543" ht="18" x14ac:dyDescent="0.25">
      <c r="A1" s="5" t="s">
        <v>680</v>
      </c>
    </row>
    <row r="2" spans="1:543" x14ac:dyDescent="0.2">
      <c r="A2" s="6" t="s">
        <v>3</v>
      </c>
    </row>
    <row r="3" spans="1:543" x14ac:dyDescent="0.2">
      <c r="A3" s="7" t="s">
        <v>24</v>
      </c>
      <c r="FC3" s="3" t="s">
        <v>713</v>
      </c>
      <c r="KZ3" s="21" t="s">
        <v>719</v>
      </c>
      <c r="LI3" s="55" t="s">
        <v>704</v>
      </c>
      <c r="MG3" s="56" t="s">
        <v>710</v>
      </c>
      <c r="MR3" s="62" t="s">
        <v>717</v>
      </c>
    </row>
    <row r="4" spans="1:543" s="2" customFormat="1" x14ac:dyDescent="0.2">
      <c r="A4" s="8" t="s">
        <v>0</v>
      </c>
      <c r="B4" s="2">
        <v>2358</v>
      </c>
      <c r="C4" s="2">
        <v>2385</v>
      </c>
      <c r="D4" s="2">
        <v>2420</v>
      </c>
      <c r="E4" s="2">
        <v>2455</v>
      </c>
      <c r="F4" s="2">
        <v>2476</v>
      </c>
      <c r="G4" s="2">
        <v>2511</v>
      </c>
      <c r="H4" s="2">
        <v>2546</v>
      </c>
      <c r="I4" s="2">
        <v>2574</v>
      </c>
      <c r="J4" s="2">
        <v>2602</v>
      </c>
      <c r="K4" s="2">
        <v>2630</v>
      </c>
      <c r="L4" s="2">
        <v>2658</v>
      </c>
      <c r="M4" s="2">
        <v>2742</v>
      </c>
      <c r="N4" s="2">
        <v>2742</v>
      </c>
      <c r="O4" s="2">
        <v>2756</v>
      </c>
      <c r="P4" s="2">
        <v>2791</v>
      </c>
      <c r="Q4" s="2">
        <v>2819</v>
      </c>
      <c r="R4" s="2">
        <v>2847</v>
      </c>
      <c r="S4" s="2">
        <v>2875</v>
      </c>
      <c r="T4" s="2">
        <v>2917</v>
      </c>
      <c r="U4" s="2">
        <v>2938</v>
      </c>
      <c r="V4" s="2">
        <v>2973</v>
      </c>
      <c r="W4" s="2">
        <v>3001</v>
      </c>
      <c r="X4" s="2">
        <v>3036</v>
      </c>
      <c r="Y4" s="2">
        <v>3064</v>
      </c>
      <c r="Z4" s="2">
        <v>3093</v>
      </c>
      <c r="AA4" s="2">
        <v>3120</v>
      </c>
      <c r="AB4" s="2">
        <v>3155</v>
      </c>
      <c r="AC4" s="2">
        <v>3183</v>
      </c>
      <c r="AD4" s="2">
        <v>3218</v>
      </c>
      <c r="AE4" s="2">
        <v>3246</v>
      </c>
      <c r="AF4" s="2">
        <v>3274</v>
      </c>
      <c r="AG4" s="2">
        <v>3309</v>
      </c>
      <c r="AH4" s="2">
        <v>3337</v>
      </c>
      <c r="AI4" s="2">
        <v>3372</v>
      </c>
      <c r="AJ4" s="2">
        <v>3400</v>
      </c>
      <c r="AK4" s="2">
        <v>3428</v>
      </c>
      <c r="AL4" s="53" t="s">
        <v>711</v>
      </c>
      <c r="AM4" s="2">
        <v>3491</v>
      </c>
      <c r="AN4" s="2">
        <v>3519</v>
      </c>
      <c r="AO4" s="2">
        <v>3554</v>
      </c>
      <c r="AP4" s="2">
        <v>3589</v>
      </c>
      <c r="AQ4" s="2">
        <v>3610</v>
      </c>
      <c r="AR4" s="2">
        <v>3645</v>
      </c>
      <c r="AS4" s="2">
        <v>3673</v>
      </c>
      <c r="AT4" s="2">
        <v>3701</v>
      </c>
      <c r="AU4" s="2">
        <v>3736</v>
      </c>
      <c r="AV4" s="2">
        <v>3778</v>
      </c>
      <c r="AW4" s="2">
        <v>3800</v>
      </c>
      <c r="AX4" s="2">
        <v>3827</v>
      </c>
      <c r="AY4" s="2">
        <v>3862</v>
      </c>
      <c r="AZ4" s="2">
        <v>3883</v>
      </c>
      <c r="BA4" s="2">
        <v>3925</v>
      </c>
      <c r="BB4" s="2">
        <v>3946</v>
      </c>
      <c r="BC4" s="2">
        <v>3981</v>
      </c>
      <c r="BD4" s="2">
        <v>4044</v>
      </c>
      <c r="BE4" s="2">
        <v>4044</v>
      </c>
      <c r="BF4" s="2">
        <v>4072</v>
      </c>
      <c r="BG4" s="2">
        <v>4100</v>
      </c>
      <c r="BH4" s="2">
        <v>4135</v>
      </c>
      <c r="BI4" s="2">
        <v>4156</v>
      </c>
      <c r="BJ4" s="2">
        <v>4198</v>
      </c>
      <c r="BK4" s="2">
        <v>4226</v>
      </c>
      <c r="BL4" s="2">
        <v>4247</v>
      </c>
      <c r="BM4" s="2">
        <v>4289</v>
      </c>
      <c r="BN4" s="2">
        <v>4317</v>
      </c>
      <c r="BO4" s="2">
        <v>4345</v>
      </c>
      <c r="BP4" s="2">
        <v>4373</v>
      </c>
      <c r="BQ4" s="2">
        <v>4408</v>
      </c>
      <c r="BR4" s="2">
        <v>4436</v>
      </c>
      <c r="BS4" s="2">
        <v>4464</v>
      </c>
      <c r="BT4" s="2">
        <v>4492</v>
      </c>
      <c r="BU4" s="2">
        <v>4527</v>
      </c>
      <c r="BV4" s="2">
        <v>4555</v>
      </c>
      <c r="BW4" s="2">
        <v>4590</v>
      </c>
      <c r="BX4" s="2">
        <v>4618</v>
      </c>
      <c r="BY4" s="2">
        <v>4653</v>
      </c>
      <c r="BZ4" s="2">
        <v>4688</v>
      </c>
      <c r="CA4" s="2">
        <v>4716</v>
      </c>
      <c r="CB4" s="2">
        <v>4751</v>
      </c>
      <c r="CC4" s="2">
        <v>4779</v>
      </c>
      <c r="CD4" s="2">
        <v>4821</v>
      </c>
      <c r="CE4" s="2">
        <v>4828</v>
      </c>
      <c r="CF4" s="2">
        <v>4870</v>
      </c>
      <c r="CG4" s="2">
        <v>4898</v>
      </c>
      <c r="CH4" s="2">
        <v>4926</v>
      </c>
      <c r="CI4" s="2">
        <v>4954</v>
      </c>
      <c r="CJ4" s="2">
        <v>4989</v>
      </c>
      <c r="CK4" s="2">
        <v>5024</v>
      </c>
      <c r="CL4" s="2">
        <v>5045</v>
      </c>
      <c r="CM4" s="2">
        <v>5080</v>
      </c>
      <c r="CN4" s="2">
        <v>5116</v>
      </c>
      <c r="CO4" s="2">
        <v>5171</v>
      </c>
      <c r="CP4" s="2">
        <v>5178</v>
      </c>
      <c r="CQ4" s="2">
        <v>5199</v>
      </c>
      <c r="CR4" s="2">
        <v>5227</v>
      </c>
      <c r="CS4" s="2">
        <v>5262</v>
      </c>
      <c r="CT4" s="2">
        <v>5297</v>
      </c>
      <c r="CU4" s="2">
        <v>5318</v>
      </c>
      <c r="CV4" s="2">
        <v>5346</v>
      </c>
      <c r="CW4" s="2">
        <v>5388</v>
      </c>
      <c r="CX4" s="2">
        <v>5409</v>
      </c>
      <c r="CY4" s="2">
        <v>5443</v>
      </c>
      <c r="CZ4" s="2">
        <v>5472</v>
      </c>
      <c r="DA4" s="2">
        <v>5507</v>
      </c>
      <c r="DB4" s="2">
        <v>5535</v>
      </c>
      <c r="DC4" s="2">
        <v>5563</v>
      </c>
      <c r="DD4" s="2">
        <v>5591</v>
      </c>
      <c r="DE4" s="2">
        <v>5619</v>
      </c>
      <c r="DF4" s="2">
        <v>5654</v>
      </c>
      <c r="DG4" s="2">
        <v>5696</v>
      </c>
      <c r="DH4" s="2">
        <v>5717</v>
      </c>
      <c r="DI4" s="2">
        <v>5745</v>
      </c>
      <c r="DJ4" s="2">
        <v>5780</v>
      </c>
      <c r="DK4" s="2">
        <v>5815</v>
      </c>
      <c r="DL4" s="2">
        <v>5836</v>
      </c>
      <c r="DM4" s="2">
        <v>5878</v>
      </c>
      <c r="DN4" s="2">
        <v>5913</v>
      </c>
      <c r="DO4" s="2">
        <v>5934</v>
      </c>
      <c r="DP4" s="2">
        <v>5962</v>
      </c>
      <c r="DQ4" s="2">
        <v>6004</v>
      </c>
      <c r="DR4" s="2">
        <v>6025</v>
      </c>
      <c r="DS4" s="2">
        <v>6046</v>
      </c>
      <c r="DT4" s="2">
        <v>6081</v>
      </c>
      <c r="DU4" s="2">
        <v>6123</v>
      </c>
      <c r="DV4" s="2">
        <v>6144</v>
      </c>
      <c r="DW4" s="2">
        <v>6172</v>
      </c>
      <c r="DX4" s="2">
        <v>6207</v>
      </c>
      <c r="DY4" s="2">
        <v>6235</v>
      </c>
      <c r="DZ4" s="2">
        <v>6270</v>
      </c>
      <c r="EA4" s="2">
        <v>6298</v>
      </c>
      <c r="EB4" s="2">
        <v>6326</v>
      </c>
      <c r="EC4" s="2">
        <v>6361</v>
      </c>
      <c r="ED4" s="2">
        <v>6389</v>
      </c>
      <c r="EE4" s="2">
        <v>6424</v>
      </c>
      <c r="EF4" s="2">
        <v>6445</v>
      </c>
      <c r="EG4" s="2">
        <v>6480</v>
      </c>
      <c r="EH4" s="2">
        <v>6508</v>
      </c>
      <c r="EI4" s="2">
        <v>6543</v>
      </c>
      <c r="EJ4" s="2">
        <v>6571</v>
      </c>
      <c r="EK4" s="2">
        <v>6599</v>
      </c>
      <c r="EL4" s="2">
        <v>6634</v>
      </c>
      <c r="EM4" s="2">
        <v>6690</v>
      </c>
      <c r="EN4" s="20"/>
      <c r="EO4" s="2">
        <v>6726</v>
      </c>
      <c r="EP4" s="2">
        <v>6760</v>
      </c>
      <c r="EQ4" s="2">
        <v>6788</v>
      </c>
      <c r="ER4" s="2">
        <v>6816</v>
      </c>
      <c r="ES4" s="2">
        <v>6837</v>
      </c>
      <c r="ET4" s="2">
        <v>6879</v>
      </c>
      <c r="EU4" s="2">
        <v>6907</v>
      </c>
      <c r="EV4" s="2">
        <v>6936</v>
      </c>
      <c r="EW4" s="2">
        <v>6963</v>
      </c>
      <c r="EX4" s="2">
        <v>6998</v>
      </c>
      <c r="EY4" s="2">
        <v>7026</v>
      </c>
      <c r="EZ4" s="2">
        <v>7061</v>
      </c>
      <c r="FA4" s="2">
        <v>7096</v>
      </c>
      <c r="FB4" s="2">
        <v>7117</v>
      </c>
      <c r="FC4" s="2">
        <v>7152</v>
      </c>
      <c r="FD4" s="2">
        <v>7180</v>
      </c>
      <c r="FE4" s="2">
        <v>7215</v>
      </c>
      <c r="FF4" s="2">
        <v>7243</v>
      </c>
      <c r="FG4" s="2">
        <v>7271</v>
      </c>
      <c r="FH4" s="2">
        <v>7313</v>
      </c>
      <c r="FI4" s="20"/>
      <c r="FJ4" s="2">
        <v>7369</v>
      </c>
      <c r="FK4" s="20"/>
      <c r="FL4" s="2">
        <v>7425</v>
      </c>
      <c r="FM4" s="2">
        <v>7453</v>
      </c>
      <c r="FN4" s="2">
        <v>7495</v>
      </c>
      <c r="FO4" s="2">
        <v>7509</v>
      </c>
      <c r="FP4" s="2">
        <v>7544</v>
      </c>
      <c r="FQ4" s="2">
        <v>7586</v>
      </c>
      <c r="FR4" s="2">
        <v>7621</v>
      </c>
      <c r="FS4" s="2">
        <v>7649</v>
      </c>
      <c r="FT4" s="2">
        <v>7677</v>
      </c>
      <c r="FU4" s="2">
        <v>7705</v>
      </c>
      <c r="FV4" s="2">
        <v>7747</v>
      </c>
      <c r="FW4" s="2">
        <v>7768</v>
      </c>
      <c r="FX4" s="2">
        <v>7789</v>
      </c>
      <c r="FY4" s="2">
        <v>7824</v>
      </c>
      <c r="FZ4" s="2">
        <v>7845</v>
      </c>
      <c r="GA4" s="2">
        <v>7880</v>
      </c>
      <c r="GB4" s="2">
        <v>7915</v>
      </c>
      <c r="GC4" s="2">
        <v>7943</v>
      </c>
      <c r="GD4" s="2">
        <v>7978</v>
      </c>
      <c r="GE4" s="2">
        <v>7999</v>
      </c>
      <c r="GF4" s="2">
        <v>8034</v>
      </c>
      <c r="GG4" s="2">
        <v>8062</v>
      </c>
      <c r="GH4" s="2">
        <v>8090</v>
      </c>
      <c r="GI4" s="2">
        <v>8132</v>
      </c>
      <c r="GJ4" s="2">
        <v>8153</v>
      </c>
      <c r="GK4" s="2">
        <v>8188</v>
      </c>
      <c r="GL4" s="2">
        <v>8223</v>
      </c>
      <c r="GM4" s="2">
        <v>8244</v>
      </c>
      <c r="GN4" s="2">
        <v>8300</v>
      </c>
      <c r="GO4" s="2">
        <v>8314</v>
      </c>
      <c r="GP4" s="2">
        <v>8335</v>
      </c>
      <c r="GQ4" s="2">
        <v>8384</v>
      </c>
      <c r="GR4" s="2">
        <v>8419</v>
      </c>
      <c r="GS4" s="2">
        <v>8433</v>
      </c>
      <c r="GT4" s="20"/>
      <c r="GU4" s="2">
        <v>8489</v>
      </c>
      <c r="GV4" s="20"/>
      <c r="GW4" s="2">
        <v>8587</v>
      </c>
      <c r="GX4" s="2">
        <v>8594</v>
      </c>
      <c r="GY4" s="2">
        <v>8608</v>
      </c>
      <c r="GZ4" s="2">
        <v>8643</v>
      </c>
      <c r="HA4" s="2">
        <v>8671</v>
      </c>
      <c r="HB4" s="2">
        <v>8692</v>
      </c>
      <c r="HC4" s="2">
        <v>8727</v>
      </c>
      <c r="HD4" s="2">
        <v>8755</v>
      </c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">
        <v>9154</v>
      </c>
      <c r="HR4" s="2">
        <v>9182</v>
      </c>
      <c r="HS4" s="2">
        <v>9210</v>
      </c>
      <c r="HT4" s="2">
        <v>9245</v>
      </c>
      <c r="HU4" s="2">
        <v>9273</v>
      </c>
      <c r="HV4" s="2">
        <v>9308</v>
      </c>
      <c r="HW4" s="2">
        <v>9336</v>
      </c>
      <c r="HX4" s="20"/>
      <c r="HY4" s="2">
        <v>9399</v>
      </c>
      <c r="HZ4" s="2">
        <v>9427</v>
      </c>
      <c r="IA4" s="2">
        <v>9462</v>
      </c>
      <c r="IB4" s="2">
        <v>9490</v>
      </c>
      <c r="IC4" s="2">
        <v>9518</v>
      </c>
      <c r="ID4" s="2">
        <v>9546</v>
      </c>
      <c r="IE4" s="2">
        <v>9581</v>
      </c>
      <c r="IF4" s="20"/>
      <c r="IG4" s="2">
        <v>9644</v>
      </c>
      <c r="IH4" s="2">
        <v>9672</v>
      </c>
      <c r="II4" s="2">
        <v>9700</v>
      </c>
      <c r="IJ4" s="2">
        <v>9735</v>
      </c>
      <c r="IK4" s="2">
        <v>9763</v>
      </c>
      <c r="IL4" s="2">
        <v>9798</v>
      </c>
      <c r="IM4" s="2">
        <v>9826</v>
      </c>
      <c r="IN4" s="2">
        <v>9861</v>
      </c>
      <c r="IO4" s="2">
        <v>9889</v>
      </c>
      <c r="IP4" s="2">
        <v>9917</v>
      </c>
      <c r="IQ4" s="2">
        <v>9945</v>
      </c>
      <c r="IR4" s="2">
        <v>9973</v>
      </c>
      <c r="IS4" s="2">
        <v>10008</v>
      </c>
      <c r="IT4" s="2">
        <v>10036</v>
      </c>
      <c r="IU4" s="2">
        <v>10085</v>
      </c>
      <c r="IV4" s="2">
        <v>10099</v>
      </c>
      <c r="IW4" s="2">
        <v>10120</v>
      </c>
      <c r="IX4" s="2">
        <v>10155</v>
      </c>
      <c r="IY4" s="53" t="s">
        <v>706</v>
      </c>
      <c r="IZ4" s="2">
        <v>10218</v>
      </c>
      <c r="JA4" s="2">
        <v>10246</v>
      </c>
      <c r="JB4" s="2">
        <v>10288</v>
      </c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">
        <v>10645</v>
      </c>
      <c r="JO4" s="2">
        <v>10680</v>
      </c>
      <c r="JP4" s="2">
        <v>10701</v>
      </c>
      <c r="JQ4" s="2">
        <v>10729</v>
      </c>
      <c r="JR4" s="2">
        <v>10764</v>
      </c>
      <c r="JS4" s="2">
        <v>10792</v>
      </c>
      <c r="JT4" s="2">
        <v>10827</v>
      </c>
      <c r="JU4" s="2">
        <v>10855</v>
      </c>
      <c r="JV4" s="2">
        <v>10883</v>
      </c>
      <c r="JW4" s="2">
        <v>10911</v>
      </c>
      <c r="JX4" s="2" t="s">
        <v>586</v>
      </c>
      <c r="JY4" s="2">
        <v>10981</v>
      </c>
      <c r="JZ4" s="2">
        <v>11016</v>
      </c>
      <c r="KA4" s="2">
        <v>11044</v>
      </c>
      <c r="KB4" s="2">
        <v>11072</v>
      </c>
      <c r="KC4" s="2">
        <v>11107</v>
      </c>
      <c r="KD4" s="2">
        <v>11129</v>
      </c>
      <c r="KE4" s="2">
        <v>11156</v>
      </c>
      <c r="KF4" s="2">
        <v>11191</v>
      </c>
      <c r="KG4" s="2">
        <v>11219</v>
      </c>
      <c r="KH4" s="2">
        <v>11247</v>
      </c>
      <c r="KI4" s="2">
        <v>11282</v>
      </c>
      <c r="KJ4" s="2">
        <v>11310</v>
      </c>
      <c r="KK4" s="2">
        <v>11345</v>
      </c>
      <c r="KL4" s="2">
        <v>11373</v>
      </c>
      <c r="KM4" s="2">
        <v>11401</v>
      </c>
      <c r="KN4" s="2">
        <v>11436</v>
      </c>
      <c r="KO4" s="2">
        <v>11464</v>
      </c>
      <c r="KP4" s="2">
        <v>11492</v>
      </c>
      <c r="KQ4" s="2">
        <v>11520</v>
      </c>
      <c r="KR4" s="2">
        <v>11555</v>
      </c>
      <c r="KS4" s="2">
        <v>11583</v>
      </c>
      <c r="KT4" s="2">
        <v>11625</v>
      </c>
      <c r="KU4" s="2">
        <v>11646</v>
      </c>
      <c r="KV4" s="2">
        <v>11674</v>
      </c>
      <c r="KW4" s="2">
        <v>11709</v>
      </c>
      <c r="KX4" s="2">
        <v>11737</v>
      </c>
      <c r="KY4" s="2">
        <v>11772</v>
      </c>
      <c r="KZ4" s="2">
        <v>11800</v>
      </c>
      <c r="LA4" s="2">
        <v>11828</v>
      </c>
      <c r="LB4" s="2">
        <v>11856</v>
      </c>
      <c r="LC4" s="2">
        <v>11884</v>
      </c>
      <c r="LD4" s="2">
        <v>11919</v>
      </c>
      <c r="LE4" s="2">
        <v>11954</v>
      </c>
      <c r="LF4" s="2">
        <v>11982</v>
      </c>
      <c r="LG4" s="2">
        <v>12017</v>
      </c>
      <c r="LH4" s="2">
        <v>12038</v>
      </c>
      <c r="LI4" s="2">
        <v>12073</v>
      </c>
      <c r="LJ4" s="2">
        <v>12108</v>
      </c>
      <c r="LK4" s="20"/>
      <c r="LL4" s="2">
        <v>12164</v>
      </c>
      <c r="LM4" s="2">
        <v>12192</v>
      </c>
      <c r="LN4" s="2">
        <v>12221</v>
      </c>
      <c r="LO4" s="2">
        <v>12248</v>
      </c>
      <c r="LP4" s="2">
        <v>12283</v>
      </c>
      <c r="LQ4" s="2">
        <v>12318</v>
      </c>
      <c r="LR4" s="2">
        <v>12339</v>
      </c>
      <c r="LS4" s="2">
        <v>12374</v>
      </c>
      <c r="LT4" s="2">
        <v>12402</v>
      </c>
      <c r="LU4" s="2">
        <v>12437</v>
      </c>
      <c r="LV4" s="2">
        <v>12472</v>
      </c>
      <c r="LW4" s="2">
        <v>12493</v>
      </c>
      <c r="LX4" s="2">
        <v>12528</v>
      </c>
      <c r="LY4" s="2">
        <v>12556</v>
      </c>
      <c r="LZ4" s="2">
        <v>12584</v>
      </c>
      <c r="MA4" s="2">
        <v>12619</v>
      </c>
      <c r="MB4" s="2">
        <v>12678</v>
      </c>
      <c r="MC4" s="2">
        <v>12675</v>
      </c>
      <c r="MD4" s="20"/>
      <c r="ME4" s="2">
        <v>12738</v>
      </c>
      <c r="MF4" s="2">
        <v>12766</v>
      </c>
      <c r="ML4" s="2">
        <v>13004</v>
      </c>
      <c r="MR4" s="2">
        <v>13228</v>
      </c>
      <c r="MX4" s="2">
        <v>13382</v>
      </c>
      <c r="ND4" s="2">
        <v>13634</v>
      </c>
      <c r="NJ4" s="2">
        <v>13746</v>
      </c>
      <c r="NP4" s="20"/>
      <c r="NV4" s="20"/>
      <c r="OB4" s="2">
        <v>14320</v>
      </c>
      <c r="OH4" s="2">
        <v>14495</v>
      </c>
      <c r="ON4" s="2">
        <v>14726</v>
      </c>
      <c r="OT4" s="2">
        <v>14908</v>
      </c>
      <c r="OZ4" s="2">
        <v>15132</v>
      </c>
      <c r="PF4" s="2">
        <v>15690</v>
      </c>
      <c r="PL4" s="20"/>
      <c r="PR4" s="20"/>
      <c r="PX4" s="2">
        <v>15911</v>
      </c>
      <c r="QD4" s="2">
        <v>16028</v>
      </c>
      <c r="QJ4" s="2">
        <v>16203</v>
      </c>
      <c r="QP4" s="2">
        <v>16378</v>
      </c>
      <c r="QV4" s="20"/>
      <c r="RB4" s="2">
        <v>16777</v>
      </c>
      <c r="RH4" s="2">
        <v>16924</v>
      </c>
      <c r="RN4" s="20"/>
      <c r="RT4" s="20"/>
      <c r="RZ4" s="2">
        <v>17568</v>
      </c>
      <c r="SF4" s="20"/>
      <c r="SL4" s="2">
        <v>17911</v>
      </c>
      <c r="SR4" s="20"/>
      <c r="SX4" s="2">
        <v>18247</v>
      </c>
      <c r="TD4" s="2">
        <v>18590</v>
      </c>
      <c r="TJ4" s="2">
        <v>18590</v>
      </c>
      <c r="TP4" s="2">
        <v>18744</v>
      </c>
      <c r="TV4" s="2">
        <v>18891</v>
      </c>
    </row>
    <row r="5" spans="1:543" s="12" customFormat="1" x14ac:dyDescent="0.2">
      <c r="A5" s="8" t="s">
        <v>1</v>
      </c>
      <c r="B5" s="12">
        <v>1066</v>
      </c>
      <c r="C5" s="12">
        <v>1203</v>
      </c>
      <c r="D5" s="12">
        <v>1564</v>
      </c>
      <c r="E5" s="12">
        <v>1902</v>
      </c>
      <c r="F5" s="12">
        <v>2148</v>
      </c>
      <c r="G5" s="12">
        <v>2464</v>
      </c>
      <c r="H5" s="12">
        <v>2710</v>
      </c>
      <c r="I5" s="12">
        <v>134</v>
      </c>
      <c r="J5" s="12">
        <v>340</v>
      </c>
      <c r="K5" s="12">
        <v>533</v>
      </c>
      <c r="L5" s="12">
        <v>708</v>
      </c>
      <c r="M5" s="12">
        <v>1179</v>
      </c>
      <c r="N5" s="12">
        <v>1179</v>
      </c>
      <c r="O5" s="12">
        <v>1363</v>
      </c>
      <c r="P5" s="12">
        <v>1604</v>
      </c>
      <c r="Q5" s="12">
        <v>1806</v>
      </c>
      <c r="R5" s="12">
        <v>1974</v>
      </c>
      <c r="S5" s="12">
        <v>2206</v>
      </c>
      <c r="T5" s="12">
        <v>2499</v>
      </c>
      <c r="U5" s="12">
        <v>168</v>
      </c>
      <c r="V5" s="12">
        <v>446</v>
      </c>
      <c r="W5" s="12">
        <v>688</v>
      </c>
      <c r="X5" s="12">
        <v>999</v>
      </c>
      <c r="Y5" s="12">
        <v>1285</v>
      </c>
      <c r="Z5" s="12">
        <v>1474</v>
      </c>
      <c r="AA5" s="12">
        <v>1664</v>
      </c>
      <c r="AB5" s="12">
        <v>1832</v>
      </c>
      <c r="AC5" s="12">
        <v>2010</v>
      </c>
      <c r="AD5" s="12">
        <v>2383</v>
      </c>
      <c r="AE5" s="12">
        <v>2616</v>
      </c>
      <c r="AF5" s="12">
        <v>2826</v>
      </c>
      <c r="AG5" s="12">
        <v>156</v>
      </c>
      <c r="AH5" s="12">
        <v>280</v>
      </c>
      <c r="AI5" s="12">
        <v>589</v>
      </c>
      <c r="AJ5" s="12">
        <v>882</v>
      </c>
      <c r="AK5" s="12">
        <v>1063</v>
      </c>
      <c r="AL5" s="12">
        <v>1241</v>
      </c>
      <c r="AM5" s="12">
        <v>1415</v>
      </c>
      <c r="AN5" s="12">
        <v>1635</v>
      </c>
      <c r="AO5" s="12">
        <v>1809</v>
      </c>
      <c r="AP5" s="12">
        <v>2025</v>
      </c>
      <c r="AQ5" s="12">
        <v>2096</v>
      </c>
      <c r="AR5" s="12">
        <v>2425</v>
      </c>
      <c r="AS5" s="12">
        <v>92</v>
      </c>
      <c r="AT5" s="12">
        <v>356</v>
      </c>
      <c r="AU5" s="12">
        <v>627</v>
      </c>
      <c r="AV5" s="12">
        <v>901</v>
      </c>
      <c r="AW5" s="12">
        <v>1238</v>
      </c>
      <c r="AX5" s="12">
        <v>1448</v>
      </c>
      <c r="AZ5" s="12">
        <v>1704</v>
      </c>
      <c r="BA5" s="12">
        <v>2022</v>
      </c>
      <c r="BB5" s="12">
        <v>2286</v>
      </c>
      <c r="BC5" s="12">
        <v>2500</v>
      </c>
      <c r="BD5" s="12">
        <v>154</v>
      </c>
      <c r="BE5" s="12">
        <v>155</v>
      </c>
      <c r="BF5" s="12">
        <v>316</v>
      </c>
      <c r="BG5" s="12">
        <v>578</v>
      </c>
      <c r="BH5" s="12">
        <v>998</v>
      </c>
      <c r="BI5" s="12">
        <v>1224</v>
      </c>
      <c r="BJ5" s="12">
        <v>1562</v>
      </c>
      <c r="BK5" s="12">
        <v>1710</v>
      </c>
      <c r="BL5" s="12">
        <v>1926</v>
      </c>
      <c r="BM5" s="12">
        <v>2186</v>
      </c>
      <c r="BN5" s="12">
        <v>2848</v>
      </c>
      <c r="BO5" s="12">
        <v>2586</v>
      </c>
      <c r="BP5" s="12">
        <v>2832</v>
      </c>
      <c r="BQ5" s="12">
        <v>114</v>
      </c>
      <c r="BR5" s="12">
        <v>310</v>
      </c>
      <c r="BS5" s="12">
        <v>513</v>
      </c>
      <c r="BT5" s="12">
        <v>689</v>
      </c>
      <c r="BU5" s="12">
        <v>1039</v>
      </c>
      <c r="BV5" s="12">
        <v>1289</v>
      </c>
      <c r="BW5" s="12">
        <v>1577</v>
      </c>
      <c r="BX5" s="12">
        <v>1764</v>
      </c>
      <c r="BY5" s="12">
        <v>2146</v>
      </c>
      <c r="BZ5" s="12">
        <v>2502</v>
      </c>
      <c r="CA5" s="12">
        <v>2696</v>
      </c>
      <c r="CB5" s="12">
        <v>2</v>
      </c>
      <c r="CC5" s="12">
        <v>233</v>
      </c>
      <c r="CD5" s="12">
        <v>503</v>
      </c>
      <c r="CE5" s="12">
        <v>551</v>
      </c>
      <c r="CF5" s="12">
        <v>851</v>
      </c>
      <c r="CG5" s="12">
        <v>1142</v>
      </c>
      <c r="CH5" s="12">
        <v>1481</v>
      </c>
      <c r="CI5" s="12">
        <v>1677</v>
      </c>
      <c r="CJ5" s="12">
        <v>1862</v>
      </c>
      <c r="CK5" s="12">
        <v>2048</v>
      </c>
      <c r="CL5" s="12">
        <v>2178</v>
      </c>
      <c r="CM5" s="12">
        <v>2440</v>
      </c>
      <c r="CN5" s="12">
        <v>3</v>
      </c>
      <c r="CO5" s="12">
        <v>347</v>
      </c>
      <c r="CP5" s="12">
        <v>403</v>
      </c>
      <c r="CQ5" s="12">
        <v>614</v>
      </c>
      <c r="CR5" s="12">
        <v>788</v>
      </c>
      <c r="CS5" s="12">
        <v>1126</v>
      </c>
      <c r="CT5" s="12">
        <v>1484</v>
      </c>
      <c r="CU5" s="12">
        <v>1577</v>
      </c>
      <c r="CV5" s="12">
        <v>1805</v>
      </c>
      <c r="CW5" s="12">
        <v>2139</v>
      </c>
      <c r="CX5" s="12">
        <v>2434</v>
      </c>
      <c r="CY5" s="12">
        <v>2792</v>
      </c>
      <c r="CZ5" s="12">
        <v>3140</v>
      </c>
      <c r="DA5" s="12">
        <v>142</v>
      </c>
      <c r="DB5" s="12">
        <v>304</v>
      </c>
      <c r="DC5" s="12">
        <v>502</v>
      </c>
      <c r="DD5" s="12">
        <v>808</v>
      </c>
      <c r="DE5" s="12">
        <v>1098</v>
      </c>
      <c r="DF5" s="12">
        <v>1504</v>
      </c>
      <c r="DG5" s="12">
        <v>1920</v>
      </c>
      <c r="DH5" s="12">
        <v>2064</v>
      </c>
      <c r="DI5" s="12">
        <v>2318</v>
      </c>
      <c r="DJ5" s="12">
        <v>2610</v>
      </c>
      <c r="DK5" s="12">
        <v>2880</v>
      </c>
      <c r="DL5" s="12">
        <v>3074</v>
      </c>
      <c r="DM5" s="12">
        <v>214</v>
      </c>
      <c r="DN5" s="12">
        <v>522</v>
      </c>
      <c r="DO5" s="12">
        <v>681</v>
      </c>
      <c r="DP5" s="12">
        <v>842</v>
      </c>
      <c r="DQ5" s="12">
        <v>1187</v>
      </c>
      <c r="DR5" s="12">
        <v>1548</v>
      </c>
      <c r="DS5" s="12">
        <v>1837</v>
      </c>
      <c r="DT5" s="12">
        <v>2076</v>
      </c>
      <c r="DU5" s="12">
        <v>2586</v>
      </c>
      <c r="DV5" s="12">
        <v>2850</v>
      </c>
      <c r="DW5" s="12">
        <v>3028</v>
      </c>
      <c r="DX5" s="12">
        <v>3293</v>
      </c>
      <c r="DY5" s="12">
        <v>183</v>
      </c>
      <c r="DZ5" s="12">
        <v>438</v>
      </c>
      <c r="EA5" s="12">
        <v>660</v>
      </c>
      <c r="EB5" s="12">
        <v>882</v>
      </c>
      <c r="EC5" s="12">
        <v>1346</v>
      </c>
      <c r="ED5" s="12">
        <v>1580</v>
      </c>
      <c r="EE5" s="12">
        <v>1712</v>
      </c>
      <c r="EF5" s="12">
        <v>1763</v>
      </c>
      <c r="EG5" s="12">
        <v>1842</v>
      </c>
      <c r="EH5" s="12">
        <v>1933</v>
      </c>
      <c r="EI5" s="12">
        <v>2137</v>
      </c>
      <c r="EJ5" s="12">
        <v>2202</v>
      </c>
      <c r="EK5" s="12">
        <v>78</v>
      </c>
      <c r="EL5" s="12">
        <v>172</v>
      </c>
      <c r="EM5" s="12">
        <v>365</v>
      </c>
      <c r="EN5" s="54"/>
      <c r="EO5" s="12">
        <v>572</v>
      </c>
      <c r="EP5" s="12">
        <v>813</v>
      </c>
      <c r="EQ5" s="12">
        <v>888</v>
      </c>
      <c r="ER5" s="12">
        <v>982</v>
      </c>
      <c r="ES5" s="12">
        <v>1049</v>
      </c>
      <c r="ET5" s="12">
        <v>1241</v>
      </c>
      <c r="EU5" s="12">
        <v>1308</v>
      </c>
      <c r="EV5" s="12">
        <v>1423</v>
      </c>
      <c r="EW5" s="12">
        <v>85</v>
      </c>
      <c r="EX5" s="12">
        <v>187</v>
      </c>
      <c r="EY5" s="12">
        <v>278</v>
      </c>
      <c r="EZ5" s="12">
        <v>359</v>
      </c>
      <c r="FA5" s="12">
        <v>437</v>
      </c>
      <c r="FB5" s="12">
        <v>484</v>
      </c>
      <c r="FC5" s="12">
        <v>625</v>
      </c>
      <c r="FD5" s="12">
        <v>716</v>
      </c>
      <c r="FE5" s="12">
        <v>863</v>
      </c>
      <c r="FF5" s="12">
        <v>818</v>
      </c>
      <c r="FG5" s="12">
        <v>966</v>
      </c>
      <c r="FH5" s="12">
        <v>19</v>
      </c>
      <c r="FI5" s="54"/>
      <c r="FJ5" s="12">
        <v>191</v>
      </c>
      <c r="FK5" s="54"/>
      <c r="FL5" s="12">
        <v>378</v>
      </c>
      <c r="FM5" s="12">
        <v>490</v>
      </c>
      <c r="FN5" s="12">
        <v>620</v>
      </c>
      <c r="FO5" s="12">
        <v>664</v>
      </c>
      <c r="FP5" s="12">
        <v>736</v>
      </c>
      <c r="FQ5" s="12">
        <v>880</v>
      </c>
      <c r="FR5" s="12">
        <v>1024</v>
      </c>
      <c r="FS5" s="12">
        <v>1105</v>
      </c>
      <c r="FT5" s="12">
        <v>8</v>
      </c>
      <c r="FU5" s="12">
        <v>80</v>
      </c>
      <c r="FV5" s="12">
        <v>225</v>
      </c>
      <c r="FW5" s="12">
        <v>288</v>
      </c>
      <c r="FX5" s="12">
        <v>363</v>
      </c>
      <c r="FY5" s="12">
        <v>450</v>
      </c>
      <c r="FZ5" s="12">
        <v>539</v>
      </c>
      <c r="GA5" s="12">
        <v>630</v>
      </c>
      <c r="GB5" s="12">
        <v>709</v>
      </c>
      <c r="GC5" s="12">
        <v>808</v>
      </c>
      <c r="GD5" s="12">
        <v>866</v>
      </c>
      <c r="GE5" s="12">
        <v>923</v>
      </c>
      <c r="GF5" s="12">
        <v>1005</v>
      </c>
      <c r="GG5" s="12">
        <v>49</v>
      </c>
      <c r="GH5" s="12">
        <v>126</v>
      </c>
      <c r="GI5" s="12">
        <v>218</v>
      </c>
      <c r="GJ5" s="12">
        <v>248</v>
      </c>
      <c r="GK5" s="12">
        <v>333</v>
      </c>
      <c r="GL5" s="12">
        <v>401</v>
      </c>
      <c r="GM5" s="12">
        <v>445</v>
      </c>
      <c r="GN5" s="12">
        <v>546</v>
      </c>
      <c r="GO5" s="12">
        <v>634</v>
      </c>
      <c r="GP5" s="12">
        <v>669</v>
      </c>
      <c r="GQ5" s="12">
        <v>851</v>
      </c>
      <c r="GR5" s="12">
        <v>44</v>
      </c>
      <c r="GS5" s="12">
        <v>76</v>
      </c>
      <c r="GT5" s="54"/>
      <c r="GU5" s="12">
        <v>221</v>
      </c>
      <c r="GV5" s="54"/>
      <c r="GW5" s="12">
        <v>555</v>
      </c>
      <c r="GX5" s="12">
        <v>567</v>
      </c>
      <c r="GY5" s="12">
        <v>589</v>
      </c>
      <c r="GZ5" s="12">
        <v>642</v>
      </c>
      <c r="HA5" s="12">
        <v>699</v>
      </c>
      <c r="HB5" s="12">
        <v>733</v>
      </c>
      <c r="HC5" s="12">
        <v>806</v>
      </c>
      <c r="HD5" s="12">
        <v>895</v>
      </c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12">
        <v>61</v>
      </c>
      <c r="HR5" s="12">
        <v>129</v>
      </c>
      <c r="HS5" s="12">
        <v>211</v>
      </c>
      <c r="HT5" s="12">
        <v>261</v>
      </c>
      <c r="HU5" s="12">
        <v>370</v>
      </c>
      <c r="HV5" s="12">
        <v>435</v>
      </c>
      <c r="HW5" s="12">
        <v>516</v>
      </c>
      <c r="HX5" s="54"/>
      <c r="HY5" s="12">
        <v>606</v>
      </c>
      <c r="HZ5" s="12">
        <v>642</v>
      </c>
      <c r="IA5" s="12">
        <v>823</v>
      </c>
      <c r="IB5" s="12">
        <v>933</v>
      </c>
      <c r="IC5" s="12">
        <v>47</v>
      </c>
      <c r="ID5" s="12">
        <v>96</v>
      </c>
      <c r="IE5" s="12">
        <v>197</v>
      </c>
      <c r="IF5" s="54"/>
      <c r="IG5" s="12">
        <v>348</v>
      </c>
      <c r="IH5" s="12">
        <v>404</v>
      </c>
      <c r="II5" s="12">
        <v>465</v>
      </c>
      <c r="IJ5" s="12">
        <v>521</v>
      </c>
      <c r="IK5" s="12">
        <v>609</v>
      </c>
      <c r="IL5" s="12">
        <v>681</v>
      </c>
      <c r="IM5" s="12">
        <v>736</v>
      </c>
      <c r="IN5" s="12">
        <v>854</v>
      </c>
      <c r="IO5" s="12">
        <v>69</v>
      </c>
      <c r="IP5" s="12">
        <v>132</v>
      </c>
      <c r="IQ5" s="12">
        <v>196</v>
      </c>
      <c r="IR5" s="12">
        <v>287</v>
      </c>
      <c r="IS5" s="12">
        <v>408</v>
      </c>
      <c r="IT5" s="12">
        <v>468</v>
      </c>
      <c r="IU5" s="12">
        <v>565</v>
      </c>
      <c r="IV5" s="12">
        <v>593</v>
      </c>
      <c r="IW5" s="12">
        <v>627</v>
      </c>
      <c r="IX5" s="12">
        <v>684</v>
      </c>
      <c r="IY5" s="12">
        <v>748</v>
      </c>
      <c r="IZ5" s="12">
        <v>842</v>
      </c>
      <c r="JA5" s="12">
        <v>35</v>
      </c>
      <c r="JB5" s="12">
        <v>124</v>
      </c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12">
        <v>111</v>
      </c>
      <c r="JO5" s="12">
        <v>195</v>
      </c>
      <c r="JP5" s="12">
        <v>225</v>
      </c>
      <c r="JQ5" s="12">
        <v>326</v>
      </c>
      <c r="JR5" s="12">
        <v>435</v>
      </c>
      <c r="JS5" s="12">
        <v>474</v>
      </c>
      <c r="JT5" s="12">
        <v>516</v>
      </c>
      <c r="JU5" s="12">
        <v>559</v>
      </c>
      <c r="JV5" s="12">
        <v>623</v>
      </c>
      <c r="JW5" s="12">
        <v>661</v>
      </c>
      <c r="JX5" s="12">
        <v>747</v>
      </c>
      <c r="JY5" s="12">
        <v>53</v>
      </c>
      <c r="JZ5" s="12">
        <v>115</v>
      </c>
      <c r="KA5" s="12">
        <v>202</v>
      </c>
      <c r="KB5" s="12">
        <v>247</v>
      </c>
      <c r="KC5" s="12">
        <v>419</v>
      </c>
      <c r="KD5" s="12">
        <v>454</v>
      </c>
      <c r="KE5" s="12">
        <v>509</v>
      </c>
      <c r="KF5" s="12">
        <v>564</v>
      </c>
      <c r="KG5" s="12">
        <v>663</v>
      </c>
      <c r="KH5" s="12">
        <v>715</v>
      </c>
      <c r="KI5" s="12">
        <v>768</v>
      </c>
      <c r="KJ5" s="12">
        <v>834</v>
      </c>
      <c r="KK5" s="12">
        <v>95</v>
      </c>
      <c r="KL5" s="12">
        <v>205</v>
      </c>
      <c r="KM5" s="12">
        <v>296</v>
      </c>
      <c r="KN5" s="12">
        <v>403</v>
      </c>
      <c r="KO5" s="12">
        <v>565</v>
      </c>
      <c r="KP5" s="12">
        <v>671</v>
      </c>
      <c r="KQ5" s="12">
        <v>720</v>
      </c>
      <c r="KR5" s="12">
        <v>793</v>
      </c>
      <c r="KS5" s="12">
        <v>847</v>
      </c>
      <c r="KT5" s="12">
        <v>939</v>
      </c>
      <c r="KU5" s="12">
        <v>978</v>
      </c>
      <c r="KV5" s="12">
        <v>1078</v>
      </c>
      <c r="KW5" s="12">
        <v>56</v>
      </c>
      <c r="KX5" s="12">
        <v>123</v>
      </c>
      <c r="KY5" s="12">
        <v>258</v>
      </c>
      <c r="KZ5" s="12">
        <v>325</v>
      </c>
      <c r="LA5" s="12">
        <v>435</v>
      </c>
      <c r="LB5" s="12">
        <v>556</v>
      </c>
      <c r="LC5" s="12">
        <v>716</v>
      </c>
      <c r="LD5" s="12">
        <v>790</v>
      </c>
      <c r="LE5" s="12">
        <v>880</v>
      </c>
      <c r="LF5" s="12">
        <v>987</v>
      </c>
      <c r="LG5" s="12">
        <v>1102</v>
      </c>
      <c r="LH5" s="12">
        <v>1140</v>
      </c>
      <c r="LI5" s="12">
        <v>52</v>
      </c>
      <c r="LJ5" s="12">
        <v>145</v>
      </c>
      <c r="LK5" s="54"/>
      <c r="LL5" s="12">
        <v>304</v>
      </c>
      <c r="LM5" s="12">
        <v>337</v>
      </c>
      <c r="LN5" s="12">
        <v>420</v>
      </c>
      <c r="LO5" s="12">
        <v>675</v>
      </c>
      <c r="LP5" s="12">
        <v>729</v>
      </c>
      <c r="LQ5" s="12">
        <v>795</v>
      </c>
      <c r="LR5" s="12">
        <v>833</v>
      </c>
      <c r="LS5" s="12">
        <v>923</v>
      </c>
      <c r="LT5" s="12">
        <v>992</v>
      </c>
      <c r="LU5" s="12">
        <v>45</v>
      </c>
      <c r="LV5" s="12">
        <v>132</v>
      </c>
      <c r="LW5" s="12">
        <v>201</v>
      </c>
      <c r="LX5" s="12">
        <v>290</v>
      </c>
      <c r="LY5" s="12">
        <v>356</v>
      </c>
      <c r="LZ5" s="12">
        <v>513</v>
      </c>
      <c r="MA5" s="12">
        <v>785</v>
      </c>
      <c r="MB5" s="12">
        <v>887</v>
      </c>
      <c r="MC5" s="12">
        <v>952</v>
      </c>
      <c r="MD5" s="54"/>
      <c r="ME5" s="12">
        <v>1158</v>
      </c>
      <c r="MF5" s="12">
        <v>1216</v>
      </c>
      <c r="ML5" s="12">
        <v>949</v>
      </c>
      <c r="MR5" s="12">
        <v>257</v>
      </c>
      <c r="MX5" s="12">
        <v>841</v>
      </c>
      <c r="ND5" s="12">
        <v>400</v>
      </c>
      <c r="NJ5" s="12">
        <v>767</v>
      </c>
      <c r="NP5" s="54"/>
      <c r="NV5" s="54"/>
      <c r="OB5" s="12">
        <v>262</v>
      </c>
      <c r="OH5" s="12">
        <v>1040</v>
      </c>
      <c r="ON5" s="12">
        <v>506</v>
      </c>
      <c r="OT5" s="12">
        <v>1564</v>
      </c>
      <c r="OZ5" s="12">
        <v>769</v>
      </c>
      <c r="PF5" s="12">
        <v>1584</v>
      </c>
      <c r="PL5" s="54"/>
      <c r="PR5" s="54"/>
      <c r="PX5" s="12">
        <v>790</v>
      </c>
      <c r="QD5" s="12">
        <v>1218</v>
      </c>
      <c r="QJ5" s="12">
        <v>488</v>
      </c>
      <c r="QP5" s="12">
        <v>1026</v>
      </c>
      <c r="QV5" s="54"/>
      <c r="RB5" s="12">
        <v>681</v>
      </c>
      <c r="RH5" s="12">
        <v>288</v>
      </c>
      <c r="RN5" s="54"/>
      <c r="RT5" s="54"/>
      <c r="RZ5" s="12">
        <v>77</v>
      </c>
      <c r="SF5" s="54"/>
      <c r="SL5" s="12">
        <v>20</v>
      </c>
      <c r="SR5" s="54"/>
      <c r="SX5" s="12">
        <v>795</v>
      </c>
      <c r="TD5" s="12">
        <v>672</v>
      </c>
      <c r="TJ5" s="12">
        <v>673</v>
      </c>
      <c r="TP5" s="12">
        <v>293</v>
      </c>
      <c r="TV5" s="12">
        <v>598</v>
      </c>
    </row>
    <row r="6" spans="1:543" s="2" customFormat="1" x14ac:dyDescent="0.2">
      <c r="A6" s="8" t="s">
        <v>38</v>
      </c>
      <c r="B6" s="2">
        <v>2353</v>
      </c>
      <c r="C6" s="2">
        <v>2383</v>
      </c>
      <c r="D6" s="2">
        <v>2414</v>
      </c>
      <c r="E6" s="2">
        <v>2445</v>
      </c>
      <c r="F6" s="2">
        <v>2475</v>
      </c>
      <c r="G6" s="2">
        <v>2506</v>
      </c>
      <c r="H6" s="2">
        <v>2536</v>
      </c>
      <c r="I6" s="2">
        <v>2567</v>
      </c>
      <c r="J6" s="2">
        <v>2599</v>
      </c>
      <c r="K6" s="2">
        <v>2627</v>
      </c>
      <c r="L6" s="2">
        <v>2657</v>
      </c>
      <c r="M6" s="2">
        <v>2687</v>
      </c>
      <c r="N6" s="2">
        <v>2718</v>
      </c>
      <c r="O6" s="2">
        <v>2748</v>
      </c>
      <c r="P6" s="2">
        <v>2779</v>
      </c>
      <c r="Q6" s="2">
        <v>2810</v>
      </c>
      <c r="R6" s="2">
        <v>2840</v>
      </c>
      <c r="S6" s="2">
        <v>2872</v>
      </c>
      <c r="T6" s="2">
        <v>2901</v>
      </c>
      <c r="U6" s="2">
        <v>2932</v>
      </c>
      <c r="V6" s="2">
        <v>2963</v>
      </c>
      <c r="W6" s="2">
        <v>2992</v>
      </c>
      <c r="X6" s="2">
        <v>3023</v>
      </c>
      <c r="Y6" s="2">
        <v>3053</v>
      </c>
      <c r="Z6" s="2">
        <v>3084</v>
      </c>
      <c r="AA6" s="2">
        <v>3114</v>
      </c>
      <c r="AB6" s="2">
        <v>3145</v>
      </c>
      <c r="AC6" s="2">
        <v>3176</v>
      </c>
      <c r="AD6" s="2">
        <v>3206</v>
      </c>
      <c r="AE6" s="2">
        <v>3237</v>
      </c>
      <c r="AF6" s="2">
        <v>3267</v>
      </c>
      <c r="AG6" s="2">
        <v>3299</v>
      </c>
      <c r="AH6" s="2">
        <v>3329</v>
      </c>
      <c r="AI6" s="2">
        <v>3357</v>
      </c>
      <c r="AJ6" s="2">
        <v>3388</v>
      </c>
      <c r="AK6" s="2">
        <v>3418</v>
      </c>
      <c r="AL6" s="2">
        <v>3450</v>
      </c>
      <c r="AM6" s="2">
        <v>3479</v>
      </c>
      <c r="AN6" s="2">
        <v>3510</v>
      </c>
      <c r="AO6" s="2">
        <v>3479</v>
      </c>
      <c r="AP6" s="2">
        <v>3572</v>
      </c>
      <c r="AQ6" s="2">
        <v>3602</v>
      </c>
      <c r="AR6" s="2">
        <v>3632</v>
      </c>
      <c r="AS6" s="2">
        <v>3663</v>
      </c>
      <c r="AT6" s="2">
        <v>3694</v>
      </c>
      <c r="AU6" s="2">
        <v>3722</v>
      </c>
      <c r="AV6" s="2">
        <v>3754</v>
      </c>
      <c r="AW6" s="2">
        <v>3783</v>
      </c>
      <c r="AX6" s="2">
        <v>3814</v>
      </c>
      <c r="AY6" s="2">
        <v>3845</v>
      </c>
      <c r="AZ6" s="2">
        <v>3875</v>
      </c>
      <c r="BA6" s="2">
        <v>3906</v>
      </c>
      <c r="BB6" s="2">
        <v>3936</v>
      </c>
      <c r="BC6" s="2">
        <v>3936</v>
      </c>
      <c r="BD6" s="2">
        <v>3997</v>
      </c>
      <c r="BE6" s="2">
        <v>4028</v>
      </c>
      <c r="BF6" s="2">
        <v>4068</v>
      </c>
      <c r="BG6" s="2">
        <v>4087</v>
      </c>
      <c r="BH6" s="2">
        <v>4135</v>
      </c>
      <c r="BI6" s="2">
        <v>4148</v>
      </c>
      <c r="BJ6" s="2">
        <v>4179</v>
      </c>
      <c r="BK6" s="2">
        <v>4209</v>
      </c>
      <c r="BL6" s="2">
        <v>4240</v>
      </c>
      <c r="BM6" s="2">
        <v>4272</v>
      </c>
      <c r="BN6" s="2">
        <v>4301</v>
      </c>
      <c r="BO6" s="2">
        <v>4332</v>
      </c>
      <c r="BP6" s="2">
        <v>4363</v>
      </c>
      <c r="BQ6" s="2">
        <v>4393</v>
      </c>
      <c r="BR6" s="2">
        <v>4424</v>
      </c>
      <c r="BS6" s="2">
        <v>4454</v>
      </c>
      <c r="BT6" s="2">
        <v>4484</v>
      </c>
      <c r="BU6" s="2">
        <v>4514</v>
      </c>
      <c r="BV6" s="2">
        <v>4545</v>
      </c>
      <c r="BW6" s="2">
        <v>4575</v>
      </c>
      <c r="BX6" s="2">
        <v>4606</v>
      </c>
      <c r="BY6" s="2">
        <v>4637</v>
      </c>
      <c r="BZ6" s="2" t="s">
        <v>584</v>
      </c>
      <c r="CA6" s="2">
        <v>4699</v>
      </c>
      <c r="CB6" s="2">
        <v>4728</v>
      </c>
      <c r="CC6" s="2">
        <v>4759</v>
      </c>
      <c r="CD6" s="2">
        <v>4790</v>
      </c>
      <c r="CE6" s="2">
        <v>4818</v>
      </c>
      <c r="CF6" s="2">
        <v>4849</v>
      </c>
      <c r="CG6" s="2">
        <v>4879</v>
      </c>
      <c r="CH6" s="2">
        <v>4910</v>
      </c>
      <c r="CI6" s="2">
        <v>4940</v>
      </c>
      <c r="CJ6" s="2">
        <v>4972</v>
      </c>
      <c r="CK6" s="2">
        <v>5002</v>
      </c>
      <c r="CL6" s="2">
        <v>5032</v>
      </c>
      <c r="CM6" s="2">
        <v>5063</v>
      </c>
      <c r="CN6" s="2">
        <v>5093</v>
      </c>
      <c r="CO6" s="2">
        <v>5124</v>
      </c>
      <c r="CP6" s="2">
        <v>5155</v>
      </c>
      <c r="CQ6" s="2">
        <v>5183</v>
      </c>
      <c r="CR6" s="2">
        <v>5215</v>
      </c>
      <c r="CS6" s="2">
        <v>5245</v>
      </c>
      <c r="CT6" s="2">
        <v>5275</v>
      </c>
      <c r="CU6" s="2">
        <v>5305</v>
      </c>
      <c r="CV6" s="2">
        <v>5336</v>
      </c>
      <c r="CW6" s="2">
        <v>5367</v>
      </c>
      <c r="CX6" s="2">
        <v>5397</v>
      </c>
      <c r="CY6" s="2">
        <v>5428</v>
      </c>
      <c r="CZ6" s="2">
        <v>5458</v>
      </c>
      <c r="DA6" s="2">
        <v>5490</v>
      </c>
      <c r="DB6" s="2">
        <v>5520</v>
      </c>
      <c r="DC6" s="2">
        <v>5548</v>
      </c>
      <c r="DD6" s="2">
        <v>5579</v>
      </c>
      <c r="DE6" s="2">
        <v>5609</v>
      </c>
      <c r="DF6" s="2">
        <v>5640</v>
      </c>
      <c r="DG6" s="2" t="s">
        <v>585</v>
      </c>
      <c r="DH6" s="2">
        <v>5701</v>
      </c>
      <c r="DI6" s="2">
        <v>5734</v>
      </c>
      <c r="DJ6" s="2">
        <v>5763</v>
      </c>
      <c r="DK6" s="2">
        <v>5793</v>
      </c>
      <c r="DL6" s="2">
        <v>5823</v>
      </c>
      <c r="DM6" s="2">
        <v>5854</v>
      </c>
      <c r="DN6" s="2">
        <v>5885</v>
      </c>
      <c r="DO6" s="2">
        <v>5914</v>
      </c>
      <c r="DP6" s="2">
        <v>5945</v>
      </c>
      <c r="DQ6" s="2">
        <v>5975</v>
      </c>
      <c r="DR6" s="2">
        <v>6006</v>
      </c>
      <c r="DS6" s="2">
        <v>6036</v>
      </c>
      <c r="DT6" s="2">
        <v>6067</v>
      </c>
      <c r="DU6" s="2">
        <v>6099</v>
      </c>
      <c r="DV6" s="2">
        <v>6128</v>
      </c>
      <c r="DW6" s="2">
        <v>6159</v>
      </c>
      <c r="DX6" s="2">
        <v>6190</v>
      </c>
      <c r="DY6" s="2">
        <v>6220</v>
      </c>
      <c r="DZ6" s="2">
        <v>6251</v>
      </c>
      <c r="EA6" s="2">
        <v>6279</v>
      </c>
      <c r="EB6" s="2">
        <v>6310</v>
      </c>
      <c r="EC6" s="2">
        <v>6340</v>
      </c>
      <c r="ED6" s="2">
        <v>6372</v>
      </c>
      <c r="EE6" s="2">
        <v>6401</v>
      </c>
      <c r="EF6" s="2">
        <v>6432</v>
      </c>
      <c r="EG6" s="2">
        <v>6463</v>
      </c>
      <c r="EH6" s="2">
        <v>6493</v>
      </c>
      <c r="EI6" s="2">
        <v>6524</v>
      </c>
      <c r="EJ6" s="2">
        <v>6554</v>
      </c>
      <c r="EK6" s="51">
        <v>6585</v>
      </c>
      <c r="EL6" s="2">
        <v>6617</v>
      </c>
      <c r="EM6" s="2">
        <v>6645</v>
      </c>
      <c r="EN6" s="20"/>
      <c r="EO6" s="2">
        <v>6705</v>
      </c>
      <c r="EP6" s="2">
        <v>6736</v>
      </c>
      <c r="EQ6" s="2">
        <v>6766</v>
      </c>
      <c r="ER6" s="2">
        <v>6797</v>
      </c>
      <c r="ES6" s="2">
        <v>6828</v>
      </c>
      <c r="ET6" s="2">
        <v>6858</v>
      </c>
      <c r="EU6" s="2">
        <v>6890</v>
      </c>
      <c r="EV6" s="2">
        <v>6919</v>
      </c>
      <c r="EW6" s="2">
        <v>6950</v>
      </c>
      <c r="EX6" s="2">
        <v>6981</v>
      </c>
      <c r="EY6" s="2">
        <v>7009</v>
      </c>
      <c r="EZ6" s="2">
        <v>7040</v>
      </c>
      <c r="FA6" s="2">
        <v>7070</v>
      </c>
      <c r="FB6" s="2">
        <v>7101</v>
      </c>
      <c r="FC6" s="2">
        <v>7131</v>
      </c>
      <c r="FD6" s="2">
        <v>7163</v>
      </c>
      <c r="FE6" s="2">
        <v>7193</v>
      </c>
      <c r="FF6" s="2">
        <v>7223</v>
      </c>
      <c r="FG6" s="2">
        <v>7254</v>
      </c>
      <c r="FH6" s="2">
        <v>7284</v>
      </c>
      <c r="FI6" s="20"/>
      <c r="FJ6" s="2">
        <v>7346</v>
      </c>
      <c r="FK6" s="20"/>
      <c r="FL6" s="2">
        <v>7406</v>
      </c>
      <c r="FM6" s="2">
        <v>7436</v>
      </c>
      <c r="FN6" s="2">
        <v>7467</v>
      </c>
      <c r="FO6" s="2">
        <v>7497</v>
      </c>
      <c r="FP6" s="2">
        <v>7528</v>
      </c>
      <c r="FQ6" s="2">
        <v>7559</v>
      </c>
      <c r="FR6" s="2">
        <v>7590</v>
      </c>
      <c r="FS6" s="2">
        <v>7622</v>
      </c>
      <c r="FT6" s="2">
        <v>7650</v>
      </c>
      <c r="FU6" s="51">
        <v>372924</v>
      </c>
      <c r="FV6" s="51">
        <v>372955</v>
      </c>
      <c r="FW6" s="2">
        <v>7740</v>
      </c>
      <c r="FX6" s="2">
        <v>7772</v>
      </c>
      <c r="FY6" s="2">
        <v>7801</v>
      </c>
      <c r="FZ6" s="2">
        <v>7832</v>
      </c>
      <c r="GA6" s="2">
        <v>7863</v>
      </c>
      <c r="GB6" s="2">
        <v>7893</v>
      </c>
      <c r="GC6" s="2">
        <v>7924</v>
      </c>
      <c r="GD6" s="2">
        <v>7954</v>
      </c>
      <c r="GE6" s="2">
        <v>7985</v>
      </c>
      <c r="GF6" s="2">
        <v>8015</v>
      </c>
      <c r="GG6" s="2">
        <v>8046</v>
      </c>
      <c r="GH6" s="2">
        <v>8077</v>
      </c>
      <c r="GI6" s="2">
        <v>8105</v>
      </c>
      <c r="GJ6" s="2">
        <v>8136</v>
      </c>
      <c r="GK6" s="2">
        <v>8166</v>
      </c>
      <c r="GL6" s="2">
        <v>8197</v>
      </c>
      <c r="GM6" s="2">
        <v>8227</v>
      </c>
      <c r="GN6" s="2">
        <v>8258</v>
      </c>
      <c r="GO6" s="51">
        <v>8290</v>
      </c>
      <c r="GP6" s="2">
        <v>8319</v>
      </c>
      <c r="GQ6" s="2">
        <v>8350</v>
      </c>
      <c r="GR6" s="2">
        <v>8380</v>
      </c>
      <c r="GS6" s="2">
        <v>8411</v>
      </c>
      <c r="GT6" s="20"/>
      <c r="GU6" s="2">
        <v>8470</v>
      </c>
      <c r="GV6" s="20"/>
      <c r="GW6" s="2">
        <v>8531</v>
      </c>
      <c r="GX6" s="51">
        <v>8563</v>
      </c>
      <c r="GY6" s="2">
        <v>8592</v>
      </c>
      <c r="GZ6" s="2">
        <v>8623</v>
      </c>
      <c r="HA6" s="2">
        <v>8654</v>
      </c>
      <c r="HB6" s="2">
        <v>8684</v>
      </c>
      <c r="HC6" s="2">
        <v>8715</v>
      </c>
      <c r="HD6" s="2">
        <v>8745</v>
      </c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">
        <v>9142</v>
      </c>
      <c r="HR6" s="2">
        <v>9177</v>
      </c>
      <c r="HS6" s="2">
        <v>9205</v>
      </c>
      <c r="HT6" s="2">
        <v>9233</v>
      </c>
      <c r="HU6" s="2">
        <v>9263</v>
      </c>
      <c r="HV6" s="2">
        <v>9295</v>
      </c>
      <c r="HW6" s="2">
        <v>9330</v>
      </c>
      <c r="HX6" s="20"/>
      <c r="HY6" s="2">
        <v>9387</v>
      </c>
      <c r="HZ6" s="2">
        <v>9421</v>
      </c>
      <c r="IA6" s="2">
        <v>9452</v>
      </c>
      <c r="IB6" s="2">
        <v>9481</v>
      </c>
      <c r="IC6" s="2">
        <v>9511</v>
      </c>
      <c r="ID6" s="2">
        <v>9540</v>
      </c>
      <c r="IE6" s="2">
        <v>9571</v>
      </c>
      <c r="IF6" s="20"/>
      <c r="IG6" s="2">
        <v>9632</v>
      </c>
      <c r="IH6" s="2">
        <v>9663</v>
      </c>
      <c r="II6" s="2">
        <v>9690</v>
      </c>
      <c r="IJ6" s="2">
        <v>9723</v>
      </c>
      <c r="IK6" s="2">
        <v>9754</v>
      </c>
      <c r="IL6" s="2">
        <v>9786</v>
      </c>
      <c r="IM6" s="2">
        <v>9817</v>
      </c>
      <c r="IN6" s="2">
        <v>9853</v>
      </c>
      <c r="IO6" s="2">
        <v>9877</v>
      </c>
      <c r="IP6" s="2">
        <v>9907</v>
      </c>
      <c r="IQ6" s="2">
        <v>9936</v>
      </c>
      <c r="IR6" s="2">
        <v>9964</v>
      </c>
      <c r="IS6" s="2">
        <v>9998</v>
      </c>
      <c r="IT6" s="2">
        <v>10028</v>
      </c>
      <c r="IU6" s="2">
        <v>10059</v>
      </c>
      <c r="IV6" s="2">
        <v>10092</v>
      </c>
      <c r="IW6" s="2">
        <v>10115</v>
      </c>
      <c r="IX6" s="2">
        <v>10145</v>
      </c>
      <c r="IY6" s="2">
        <v>10176</v>
      </c>
      <c r="IZ6" s="2">
        <v>10206</v>
      </c>
      <c r="JA6" s="2">
        <v>10237</v>
      </c>
      <c r="JB6" s="2">
        <v>10268</v>
      </c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">
        <v>10636</v>
      </c>
      <c r="JO6" s="2">
        <v>10661</v>
      </c>
      <c r="JP6" s="2">
        <v>10693</v>
      </c>
      <c r="JQ6" s="2">
        <v>10723</v>
      </c>
      <c r="JR6" s="2">
        <v>10754</v>
      </c>
      <c r="JS6" s="2">
        <v>10784</v>
      </c>
      <c r="JT6" s="2">
        <v>10815</v>
      </c>
      <c r="JU6" s="2">
        <v>10846</v>
      </c>
      <c r="JV6" s="2">
        <v>10876</v>
      </c>
      <c r="JW6" s="2">
        <v>10907</v>
      </c>
      <c r="JX6" s="2">
        <v>10937</v>
      </c>
      <c r="JY6" s="2">
        <v>10968</v>
      </c>
      <c r="JZ6" s="2">
        <v>10999</v>
      </c>
      <c r="KA6" s="2">
        <v>11027</v>
      </c>
      <c r="KB6" s="2">
        <v>11058</v>
      </c>
      <c r="KC6" s="2">
        <v>11088</v>
      </c>
      <c r="KD6" s="2">
        <v>11119</v>
      </c>
      <c r="KE6" s="2">
        <v>11149</v>
      </c>
      <c r="KF6" s="2">
        <v>11179</v>
      </c>
      <c r="KG6" s="2">
        <v>11211</v>
      </c>
      <c r="KH6" s="2">
        <v>11241</v>
      </c>
      <c r="KI6" s="2">
        <v>11272</v>
      </c>
      <c r="KJ6" s="2">
        <v>11302</v>
      </c>
      <c r="KK6" s="2">
        <v>11333</v>
      </c>
      <c r="KL6" s="2">
        <v>11364</v>
      </c>
      <c r="KM6" s="2">
        <v>11392</v>
      </c>
      <c r="KN6" s="2">
        <v>11423</v>
      </c>
      <c r="KO6" s="2">
        <v>11452</v>
      </c>
      <c r="KP6" s="2">
        <v>11484</v>
      </c>
      <c r="KQ6" s="2">
        <v>11514</v>
      </c>
      <c r="KR6" s="2">
        <v>11545</v>
      </c>
      <c r="KS6" s="2">
        <v>11576</v>
      </c>
      <c r="KT6" s="2">
        <v>11606</v>
      </c>
      <c r="KU6" s="2">
        <v>11637</v>
      </c>
      <c r="KV6" s="2">
        <v>11667</v>
      </c>
      <c r="KW6" s="2">
        <v>11697</v>
      </c>
      <c r="KX6" s="2">
        <v>11729</v>
      </c>
      <c r="KY6" s="2">
        <v>11758</v>
      </c>
      <c r="KZ6" s="2">
        <v>11788</v>
      </c>
      <c r="LA6" s="2">
        <v>11819</v>
      </c>
      <c r="LB6" s="2">
        <v>11850</v>
      </c>
      <c r="LC6" s="2">
        <v>11879</v>
      </c>
      <c r="LD6" s="2">
        <v>11911</v>
      </c>
      <c r="LE6" s="2">
        <v>11942</v>
      </c>
      <c r="LF6" s="2">
        <v>11972</v>
      </c>
      <c r="LG6" s="2">
        <v>12003</v>
      </c>
      <c r="LH6" s="2">
        <v>12033</v>
      </c>
      <c r="LI6" s="2">
        <v>12064</v>
      </c>
      <c r="LJ6" s="2">
        <v>12095</v>
      </c>
      <c r="LK6" s="20"/>
      <c r="LL6" s="2">
        <v>12154</v>
      </c>
      <c r="LM6" s="2">
        <v>12184</v>
      </c>
      <c r="LN6" s="2">
        <v>12215</v>
      </c>
      <c r="LO6" s="2">
        <v>12245</v>
      </c>
      <c r="LP6" s="2">
        <v>12276</v>
      </c>
      <c r="LQ6" s="2">
        <v>12308</v>
      </c>
      <c r="LR6" s="2">
        <v>12337</v>
      </c>
      <c r="LS6" s="2">
        <v>12368</v>
      </c>
      <c r="LT6" s="2">
        <v>12399</v>
      </c>
      <c r="LU6" s="2">
        <v>12429</v>
      </c>
      <c r="LV6" s="2">
        <v>12465</v>
      </c>
      <c r="LW6" s="2">
        <v>12488</v>
      </c>
      <c r="LX6" s="2">
        <v>12519</v>
      </c>
      <c r="LY6" s="2">
        <v>12549</v>
      </c>
      <c r="LZ6" s="2">
        <v>12579</v>
      </c>
      <c r="MA6" s="2">
        <v>12610</v>
      </c>
      <c r="MB6" s="2">
        <v>12641</v>
      </c>
      <c r="MC6" s="2">
        <v>12672</v>
      </c>
      <c r="MD6" s="20"/>
      <c r="ME6" s="2">
        <v>12733</v>
      </c>
      <c r="MF6" s="2">
        <v>12763</v>
      </c>
      <c r="ML6" s="2">
        <v>12965</v>
      </c>
      <c r="MR6" s="2">
        <v>13149</v>
      </c>
      <c r="MX6" s="2">
        <v>13331</v>
      </c>
      <c r="ND6" s="2">
        <v>13515</v>
      </c>
      <c r="NJ6" s="51" t="s">
        <v>709</v>
      </c>
      <c r="NP6" s="20"/>
      <c r="NV6" s="20"/>
      <c r="OB6" s="2">
        <v>14245</v>
      </c>
      <c r="OH6" s="2">
        <v>14426</v>
      </c>
      <c r="ON6" s="2">
        <v>14610</v>
      </c>
      <c r="OT6" s="2">
        <v>14792</v>
      </c>
      <c r="OZ6" s="2">
        <v>15341</v>
      </c>
      <c r="PF6" s="51">
        <v>15522</v>
      </c>
      <c r="PL6" s="20"/>
      <c r="PR6" s="20"/>
      <c r="PX6" s="2">
        <v>15706</v>
      </c>
      <c r="QD6" s="2">
        <v>15887</v>
      </c>
      <c r="QJ6" s="2">
        <v>16071</v>
      </c>
      <c r="QP6" s="2">
        <v>16253</v>
      </c>
      <c r="QV6" s="20"/>
      <c r="RB6" s="2">
        <v>16618</v>
      </c>
      <c r="RH6" s="2">
        <v>16802</v>
      </c>
      <c r="RN6" s="20"/>
      <c r="RT6" s="20"/>
      <c r="RZ6" s="2">
        <v>17348</v>
      </c>
      <c r="SF6" s="20"/>
      <c r="SL6" s="2">
        <v>17714</v>
      </c>
      <c r="SR6" s="20"/>
      <c r="SX6" s="2">
        <v>18079</v>
      </c>
      <c r="TD6" s="2">
        <v>18263</v>
      </c>
      <c r="TJ6" s="2">
        <v>18434</v>
      </c>
      <c r="TP6" s="2">
        <v>18628</v>
      </c>
      <c r="TV6" s="2">
        <v>18809</v>
      </c>
    </row>
    <row r="7" spans="1:543" x14ac:dyDescent="0.2">
      <c r="A7" s="8" t="s">
        <v>581</v>
      </c>
      <c r="B7" s="13" t="s">
        <v>39</v>
      </c>
      <c r="C7" s="13" t="s">
        <v>40</v>
      </c>
      <c r="D7" s="13" t="s">
        <v>41</v>
      </c>
      <c r="E7" s="13" t="s">
        <v>42</v>
      </c>
      <c r="F7" s="13" t="s">
        <v>43</v>
      </c>
      <c r="G7" s="13" t="s">
        <v>44</v>
      </c>
      <c r="H7" s="13" t="s">
        <v>45</v>
      </c>
      <c r="I7" s="13" t="s">
        <v>46</v>
      </c>
      <c r="J7" s="13" t="s">
        <v>47</v>
      </c>
      <c r="K7" s="13" t="s">
        <v>48</v>
      </c>
      <c r="L7" s="13" t="s">
        <v>49</v>
      </c>
      <c r="M7" s="13" t="s">
        <v>50</v>
      </c>
      <c r="N7" s="13" t="s">
        <v>51</v>
      </c>
      <c r="O7" s="13" t="s">
        <v>52</v>
      </c>
      <c r="P7" s="13" t="s">
        <v>53</v>
      </c>
      <c r="Q7" s="13" t="s">
        <v>54</v>
      </c>
      <c r="R7" s="13" t="s">
        <v>55</v>
      </c>
      <c r="S7" s="13" t="s">
        <v>56</v>
      </c>
      <c r="T7" s="13" t="s">
        <v>57</v>
      </c>
      <c r="U7" s="13" t="s">
        <v>58</v>
      </c>
      <c r="V7" s="13" t="s">
        <v>59</v>
      </c>
      <c r="W7" s="13" t="s">
        <v>60</v>
      </c>
      <c r="X7" s="13" t="s">
        <v>61</v>
      </c>
      <c r="Y7" s="13" t="s">
        <v>62</v>
      </c>
      <c r="Z7" s="13" t="s">
        <v>63</v>
      </c>
      <c r="AA7" s="13" t="s">
        <v>64</v>
      </c>
      <c r="AB7" s="13" t="s">
        <v>65</v>
      </c>
      <c r="AC7" s="13" t="s">
        <v>66</v>
      </c>
      <c r="AD7" s="13" t="s">
        <v>67</v>
      </c>
      <c r="AE7" s="13" t="s">
        <v>68</v>
      </c>
      <c r="AF7" s="13" t="s">
        <v>69</v>
      </c>
      <c r="AG7" s="13" t="s">
        <v>70</v>
      </c>
      <c r="AH7" s="13" t="s">
        <v>71</v>
      </c>
      <c r="AI7" s="13" t="s">
        <v>72</v>
      </c>
      <c r="AJ7" s="13" t="s">
        <v>73</v>
      </c>
      <c r="AK7" s="13" t="s">
        <v>74</v>
      </c>
      <c r="AL7" s="13" t="s">
        <v>75</v>
      </c>
      <c r="AM7" s="13" t="s">
        <v>76</v>
      </c>
      <c r="AN7" s="13" t="s">
        <v>77</v>
      </c>
      <c r="AO7" s="13" t="s">
        <v>78</v>
      </c>
      <c r="AP7" s="14" t="s">
        <v>79</v>
      </c>
      <c r="AQ7" s="14" t="s">
        <v>80</v>
      </c>
      <c r="AR7" s="14" t="s">
        <v>81</v>
      </c>
      <c r="AS7" s="14" t="s">
        <v>82</v>
      </c>
      <c r="AT7" s="14" t="s">
        <v>83</v>
      </c>
      <c r="AU7" s="14" t="s">
        <v>84</v>
      </c>
      <c r="AV7" s="13" t="s">
        <v>85</v>
      </c>
      <c r="AW7" s="13" t="s">
        <v>86</v>
      </c>
      <c r="AX7" s="13" t="s">
        <v>87</v>
      </c>
      <c r="AY7" s="13" t="s">
        <v>88</v>
      </c>
      <c r="AZ7" s="13" t="s">
        <v>89</v>
      </c>
      <c r="BA7" s="13" t="s">
        <v>90</v>
      </c>
      <c r="BB7" s="13" t="s">
        <v>91</v>
      </c>
      <c r="BC7" s="13" t="s">
        <v>92</v>
      </c>
      <c r="BD7" s="13" t="s">
        <v>93</v>
      </c>
      <c r="BE7" s="13" t="s">
        <v>94</v>
      </c>
      <c r="BF7" s="13" t="s">
        <v>95</v>
      </c>
      <c r="BG7" s="13" t="s">
        <v>96</v>
      </c>
      <c r="BH7" s="13" t="s">
        <v>97</v>
      </c>
      <c r="BI7" s="13" t="s">
        <v>98</v>
      </c>
      <c r="BJ7" s="13" t="s">
        <v>99</v>
      </c>
      <c r="BK7" s="13" t="s">
        <v>100</v>
      </c>
      <c r="BL7" s="13" t="s">
        <v>101</v>
      </c>
      <c r="BM7" s="13" t="s">
        <v>102</v>
      </c>
      <c r="BN7" s="13" t="s">
        <v>103</v>
      </c>
      <c r="BO7" s="13" t="s">
        <v>104</v>
      </c>
      <c r="BP7" s="13" t="s">
        <v>105</v>
      </c>
      <c r="BQ7" s="13" t="s">
        <v>106</v>
      </c>
      <c r="BR7" s="13" t="s">
        <v>107</v>
      </c>
      <c r="BS7" s="13" t="s">
        <v>108</v>
      </c>
      <c r="BT7" s="13" t="s">
        <v>109</v>
      </c>
      <c r="BU7" s="13" t="s">
        <v>110</v>
      </c>
      <c r="BV7" s="13" t="s">
        <v>111</v>
      </c>
      <c r="BW7" s="13" t="s">
        <v>112</v>
      </c>
      <c r="BX7" s="13" t="s">
        <v>113</v>
      </c>
      <c r="BY7" s="13" t="s">
        <v>114</v>
      </c>
      <c r="BZ7" s="13" t="s">
        <v>115</v>
      </c>
      <c r="CA7" s="13" t="s">
        <v>116</v>
      </c>
      <c r="CB7" s="13" t="s">
        <v>117</v>
      </c>
      <c r="CC7" s="13" t="s">
        <v>118</v>
      </c>
      <c r="CD7" s="13" t="s">
        <v>119</v>
      </c>
      <c r="CE7" s="13" t="s">
        <v>120</v>
      </c>
      <c r="CF7" s="13" t="s">
        <v>121</v>
      </c>
      <c r="CG7" s="13" t="s">
        <v>122</v>
      </c>
      <c r="CH7" s="13" t="s">
        <v>123</v>
      </c>
      <c r="CI7" s="13" t="s">
        <v>124</v>
      </c>
      <c r="CJ7" s="13" t="s">
        <v>125</v>
      </c>
      <c r="CK7" s="13" t="s">
        <v>126</v>
      </c>
      <c r="CL7" s="13" t="s">
        <v>127</v>
      </c>
      <c r="CM7" s="13" t="s">
        <v>128</v>
      </c>
      <c r="CN7" s="13" t="s">
        <v>129</v>
      </c>
      <c r="CO7" s="13" t="s">
        <v>130</v>
      </c>
      <c r="CP7" s="13" t="s">
        <v>131</v>
      </c>
      <c r="CQ7" s="13" t="s">
        <v>132</v>
      </c>
      <c r="CR7" s="13" t="s">
        <v>133</v>
      </c>
      <c r="CS7" s="13" t="s">
        <v>134</v>
      </c>
      <c r="CT7" s="13" t="s">
        <v>135</v>
      </c>
      <c r="CU7" s="13" t="s">
        <v>136</v>
      </c>
      <c r="CV7" s="13" t="s">
        <v>137</v>
      </c>
      <c r="CW7" s="13" t="s">
        <v>138</v>
      </c>
      <c r="CX7" s="13" t="s">
        <v>139</v>
      </c>
      <c r="CY7" s="13" t="s">
        <v>140</v>
      </c>
      <c r="CZ7" s="13" t="s">
        <v>141</v>
      </c>
      <c r="DA7" s="13" t="s">
        <v>142</v>
      </c>
      <c r="DB7" s="13" t="s">
        <v>143</v>
      </c>
      <c r="DC7" s="13" t="s">
        <v>144</v>
      </c>
      <c r="DD7" s="13" t="s">
        <v>145</v>
      </c>
      <c r="DE7" s="13" t="s">
        <v>146</v>
      </c>
      <c r="DF7" s="13" t="s">
        <v>147</v>
      </c>
      <c r="DG7" s="13" t="s">
        <v>148</v>
      </c>
      <c r="DH7" s="13" t="s">
        <v>149</v>
      </c>
      <c r="DI7" s="13" t="s">
        <v>150</v>
      </c>
      <c r="DJ7" s="13" t="s">
        <v>151</v>
      </c>
      <c r="DK7" s="13" t="s">
        <v>152</v>
      </c>
      <c r="DL7" s="13" t="s">
        <v>153</v>
      </c>
      <c r="DM7" s="13" t="s">
        <v>154</v>
      </c>
      <c r="DN7" s="13" t="s">
        <v>155</v>
      </c>
      <c r="DO7" s="13" t="s">
        <v>156</v>
      </c>
      <c r="DP7" s="13" t="s">
        <v>157</v>
      </c>
      <c r="DQ7" s="13" t="s">
        <v>158</v>
      </c>
      <c r="DR7" s="13" t="s">
        <v>159</v>
      </c>
      <c r="DS7" s="13" t="s">
        <v>160</v>
      </c>
      <c r="DT7" s="13" t="s">
        <v>161</v>
      </c>
      <c r="DU7" s="13" t="s">
        <v>162</v>
      </c>
      <c r="DV7" s="13" t="s">
        <v>163</v>
      </c>
      <c r="DW7" s="13" t="s">
        <v>164</v>
      </c>
      <c r="DX7" s="13" t="s">
        <v>165</v>
      </c>
      <c r="DY7" s="13" t="s">
        <v>166</v>
      </c>
      <c r="DZ7" s="13" t="s">
        <v>167</v>
      </c>
      <c r="EA7" s="13" t="s">
        <v>168</v>
      </c>
      <c r="EB7" s="13" t="s">
        <v>169</v>
      </c>
      <c r="EC7" s="13" t="s">
        <v>170</v>
      </c>
      <c r="ED7" s="13" t="s">
        <v>171</v>
      </c>
      <c r="EE7" s="13" t="s">
        <v>172</v>
      </c>
      <c r="EF7" s="13" t="s">
        <v>173</v>
      </c>
      <c r="EG7" s="13" t="s">
        <v>174</v>
      </c>
      <c r="EH7" s="13" t="s">
        <v>175</v>
      </c>
      <c r="EI7" s="13" t="s">
        <v>176</v>
      </c>
      <c r="EJ7" s="13" t="s">
        <v>177</v>
      </c>
      <c r="EK7" s="13" t="s">
        <v>178</v>
      </c>
      <c r="EL7" s="13" t="s">
        <v>179</v>
      </c>
      <c r="EM7" s="13" t="s">
        <v>180</v>
      </c>
      <c r="EN7" s="13" t="s">
        <v>181</v>
      </c>
      <c r="EO7" s="13" t="s">
        <v>182</v>
      </c>
      <c r="EP7" s="13" t="s">
        <v>183</v>
      </c>
      <c r="EQ7" s="13" t="s">
        <v>184</v>
      </c>
      <c r="ER7" s="13" t="s">
        <v>185</v>
      </c>
      <c r="ES7" s="13" t="s">
        <v>186</v>
      </c>
      <c r="ET7" s="13" t="s">
        <v>187</v>
      </c>
      <c r="EU7" s="13" t="s">
        <v>188</v>
      </c>
      <c r="EV7" s="13" t="s">
        <v>189</v>
      </c>
      <c r="EW7" s="13" t="s">
        <v>190</v>
      </c>
      <c r="EX7" s="13" t="s">
        <v>191</v>
      </c>
      <c r="EY7" s="13" t="s">
        <v>192</v>
      </c>
      <c r="EZ7" s="13" t="s">
        <v>193</v>
      </c>
      <c r="FA7" s="13" t="s">
        <v>194</v>
      </c>
      <c r="FB7" s="13" t="s">
        <v>195</v>
      </c>
      <c r="FC7" s="13" t="s">
        <v>196</v>
      </c>
      <c r="FD7" s="13" t="s">
        <v>197</v>
      </c>
      <c r="FE7" s="13" t="s">
        <v>198</v>
      </c>
      <c r="FF7" s="13" t="s">
        <v>199</v>
      </c>
      <c r="FG7" s="13" t="s">
        <v>200</v>
      </c>
      <c r="FH7" s="13" t="s">
        <v>201</v>
      </c>
      <c r="FI7" s="13" t="s">
        <v>202</v>
      </c>
      <c r="FJ7" s="13" t="s">
        <v>203</v>
      </c>
      <c r="FK7" s="13" t="s">
        <v>204</v>
      </c>
      <c r="FL7" s="13" t="s">
        <v>205</v>
      </c>
      <c r="FM7" s="13" t="s">
        <v>206</v>
      </c>
      <c r="FN7" s="13" t="s">
        <v>207</v>
      </c>
      <c r="FO7" s="13" t="s">
        <v>208</v>
      </c>
      <c r="FP7" s="13" t="s">
        <v>209</v>
      </c>
      <c r="FQ7" s="13" t="s">
        <v>210</v>
      </c>
      <c r="FR7" s="13" t="s">
        <v>211</v>
      </c>
      <c r="FS7" s="13" t="s">
        <v>212</v>
      </c>
      <c r="FT7" s="13" t="s">
        <v>213</v>
      </c>
      <c r="FU7" s="13" t="s">
        <v>214</v>
      </c>
      <c r="FV7" s="13" t="s">
        <v>215</v>
      </c>
      <c r="FW7" s="13" t="s">
        <v>216</v>
      </c>
      <c r="FX7" s="13" t="s">
        <v>217</v>
      </c>
      <c r="FY7" s="13" t="s">
        <v>218</v>
      </c>
      <c r="FZ7" s="13" t="s">
        <v>219</v>
      </c>
      <c r="GA7" s="13" t="s">
        <v>220</v>
      </c>
      <c r="GB7" s="13" t="s">
        <v>221</v>
      </c>
      <c r="GC7" s="13" t="s">
        <v>222</v>
      </c>
      <c r="GD7" s="13" t="s">
        <v>223</v>
      </c>
      <c r="GE7" s="13" t="s">
        <v>224</v>
      </c>
      <c r="GF7" s="13" t="s">
        <v>225</v>
      </c>
      <c r="GG7" s="13" t="s">
        <v>226</v>
      </c>
      <c r="GH7" s="13" t="s">
        <v>227</v>
      </c>
      <c r="GI7" s="13" t="s">
        <v>228</v>
      </c>
      <c r="GJ7" s="13" t="s">
        <v>229</v>
      </c>
      <c r="GK7" s="13" t="s">
        <v>230</v>
      </c>
      <c r="GL7" s="13" t="s">
        <v>231</v>
      </c>
      <c r="GM7" s="13" t="s">
        <v>232</v>
      </c>
      <c r="GN7" s="13" t="s">
        <v>233</v>
      </c>
      <c r="GO7" s="13" t="s">
        <v>234</v>
      </c>
      <c r="GP7" s="13" t="s">
        <v>235</v>
      </c>
      <c r="GQ7" s="13" t="s">
        <v>236</v>
      </c>
      <c r="GR7" s="13" t="s">
        <v>237</v>
      </c>
      <c r="GS7" s="13" t="s">
        <v>238</v>
      </c>
      <c r="GT7" s="13" t="s">
        <v>239</v>
      </c>
      <c r="GU7" s="13" t="s">
        <v>240</v>
      </c>
      <c r="GV7" s="13" t="s">
        <v>241</v>
      </c>
      <c r="GW7" s="13" t="s">
        <v>242</v>
      </c>
      <c r="GX7" s="13" t="s">
        <v>243</v>
      </c>
      <c r="GY7" s="13" t="s">
        <v>244</v>
      </c>
      <c r="GZ7" s="13" t="s">
        <v>245</v>
      </c>
      <c r="HA7" s="13" t="s">
        <v>246</v>
      </c>
      <c r="HB7" s="13" t="s">
        <v>247</v>
      </c>
      <c r="HC7" s="13" t="s">
        <v>248</v>
      </c>
      <c r="HD7" s="13" t="s">
        <v>249</v>
      </c>
      <c r="HE7" s="13" t="s">
        <v>250</v>
      </c>
      <c r="HF7" s="13" t="s">
        <v>251</v>
      </c>
      <c r="HG7" s="13" t="s">
        <v>252</v>
      </c>
      <c r="HH7" s="13" t="s">
        <v>253</v>
      </c>
      <c r="HI7" s="13" t="s">
        <v>254</v>
      </c>
      <c r="HJ7" s="13" t="s">
        <v>255</v>
      </c>
      <c r="HK7" s="13" t="s">
        <v>256</v>
      </c>
      <c r="HL7" s="13" t="s">
        <v>257</v>
      </c>
      <c r="HM7" s="13" t="s">
        <v>258</v>
      </c>
      <c r="HN7" s="13" t="s">
        <v>259</v>
      </c>
      <c r="HO7" s="13" t="s">
        <v>260</v>
      </c>
      <c r="HP7" s="13" t="s">
        <v>261</v>
      </c>
      <c r="HQ7" s="13" t="s">
        <v>262</v>
      </c>
      <c r="HR7" s="13" t="s">
        <v>263</v>
      </c>
      <c r="HS7" s="13" t="s">
        <v>264</v>
      </c>
      <c r="HT7" s="13" t="s">
        <v>265</v>
      </c>
      <c r="HU7" s="13" t="s">
        <v>266</v>
      </c>
      <c r="HV7" s="13" t="s">
        <v>267</v>
      </c>
      <c r="HW7" s="13" t="s">
        <v>268</v>
      </c>
      <c r="HX7" s="13" t="s">
        <v>269</v>
      </c>
      <c r="HY7" s="13" t="s">
        <v>270</v>
      </c>
      <c r="HZ7" s="13" t="s">
        <v>271</v>
      </c>
      <c r="IA7" s="13" t="s">
        <v>272</v>
      </c>
      <c r="IB7" s="13" t="s">
        <v>273</v>
      </c>
      <c r="IC7" s="13" t="s">
        <v>274</v>
      </c>
      <c r="ID7" s="13" t="s">
        <v>275</v>
      </c>
      <c r="IE7" s="13" t="s">
        <v>276</v>
      </c>
      <c r="IF7" s="13" t="s">
        <v>277</v>
      </c>
      <c r="IG7" s="13" t="s">
        <v>278</v>
      </c>
      <c r="IH7" s="13" t="s">
        <v>279</v>
      </c>
      <c r="II7" s="13" t="s">
        <v>280</v>
      </c>
      <c r="IJ7" s="13" t="s">
        <v>281</v>
      </c>
      <c r="IK7" s="13" t="s">
        <v>282</v>
      </c>
      <c r="IL7" s="13" t="s">
        <v>283</v>
      </c>
      <c r="IM7" s="13" t="s">
        <v>284</v>
      </c>
      <c r="IN7" s="13" t="s">
        <v>285</v>
      </c>
      <c r="IO7" s="13" t="s">
        <v>286</v>
      </c>
      <c r="IP7" s="13" t="s">
        <v>287</v>
      </c>
      <c r="IQ7" s="13" t="s">
        <v>288</v>
      </c>
      <c r="IR7" s="13" t="s">
        <v>289</v>
      </c>
      <c r="IS7" s="13" t="s">
        <v>290</v>
      </c>
      <c r="IT7" s="13" t="s">
        <v>291</v>
      </c>
      <c r="IU7" s="13" t="s">
        <v>292</v>
      </c>
      <c r="IV7" s="13" t="s">
        <v>293</v>
      </c>
      <c r="IW7" s="13" t="s">
        <v>294</v>
      </c>
      <c r="IX7" s="13" t="s">
        <v>295</v>
      </c>
      <c r="IY7" s="13" t="s">
        <v>296</v>
      </c>
      <c r="IZ7" s="13" t="s">
        <v>297</v>
      </c>
      <c r="JA7" s="13" t="s">
        <v>298</v>
      </c>
      <c r="JB7" s="13" t="s">
        <v>299</v>
      </c>
      <c r="JC7" s="13" t="s">
        <v>300</v>
      </c>
      <c r="JD7" s="13" t="s">
        <v>301</v>
      </c>
      <c r="JE7" s="13" t="s">
        <v>302</v>
      </c>
      <c r="JF7" s="13" t="s">
        <v>303</v>
      </c>
      <c r="JG7" s="13" t="s">
        <v>304</v>
      </c>
      <c r="JH7" s="13" t="s">
        <v>305</v>
      </c>
      <c r="JI7" s="13" t="s">
        <v>306</v>
      </c>
      <c r="JJ7" s="13" t="s">
        <v>307</v>
      </c>
      <c r="JK7" s="13" t="s">
        <v>308</v>
      </c>
      <c r="JL7" s="13" t="s">
        <v>309</v>
      </c>
      <c r="JM7" s="13" t="s">
        <v>310</v>
      </c>
      <c r="JN7" s="13" t="s">
        <v>311</v>
      </c>
      <c r="JO7" s="13" t="s">
        <v>312</v>
      </c>
      <c r="JP7" s="13" t="s">
        <v>313</v>
      </c>
      <c r="JQ7" s="13" t="s">
        <v>314</v>
      </c>
      <c r="JR7" s="13" t="s">
        <v>315</v>
      </c>
      <c r="JS7" s="13" t="s">
        <v>316</v>
      </c>
      <c r="JT7" s="13" t="s">
        <v>317</v>
      </c>
      <c r="JU7" s="13" t="s">
        <v>318</v>
      </c>
      <c r="JV7" s="13" t="s">
        <v>319</v>
      </c>
      <c r="JW7" s="13" t="s">
        <v>320</v>
      </c>
      <c r="JX7" s="13" t="s">
        <v>321</v>
      </c>
      <c r="JY7" s="13" t="s">
        <v>322</v>
      </c>
      <c r="JZ7" s="13" t="s">
        <v>323</v>
      </c>
      <c r="KA7" s="13" t="s">
        <v>324</v>
      </c>
      <c r="KB7" s="13" t="s">
        <v>325</v>
      </c>
      <c r="KC7" s="13" t="s">
        <v>326</v>
      </c>
      <c r="KD7" s="13" t="s">
        <v>327</v>
      </c>
      <c r="KE7" s="13" t="s">
        <v>328</v>
      </c>
      <c r="KF7" s="13" t="s">
        <v>329</v>
      </c>
      <c r="KG7" s="13" t="s">
        <v>330</v>
      </c>
      <c r="KH7" s="13" t="s">
        <v>331</v>
      </c>
      <c r="KI7" s="13" t="s">
        <v>332</v>
      </c>
      <c r="KJ7" s="13" t="s">
        <v>333</v>
      </c>
      <c r="KK7" s="13" t="s">
        <v>334</v>
      </c>
      <c r="KL7" s="13" t="s">
        <v>335</v>
      </c>
      <c r="KM7" s="13" t="s">
        <v>336</v>
      </c>
      <c r="KN7" s="13" t="s">
        <v>337</v>
      </c>
      <c r="KO7" s="13" t="s">
        <v>338</v>
      </c>
      <c r="KP7" s="13" t="s">
        <v>339</v>
      </c>
      <c r="KQ7" s="13" t="s">
        <v>340</v>
      </c>
      <c r="KR7" s="13" t="s">
        <v>341</v>
      </c>
      <c r="KS7" s="13" t="s">
        <v>342</v>
      </c>
      <c r="KT7" s="13" t="s">
        <v>343</v>
      </c>
      <c r="KU7" s="13" t="s">
        <v>344</v>
      </c>
      <c r="KV7" s="13" t="s">
        <v>345</v>
      </c>
      <c r="KW7" s="13" t="s">
        <v>346</v>
      </c>
      <c r="KX7" s="13" t="s">
        <v>347</v>
      </c>
      <c r="KY7" s="13" t="s">
        <v>348</v>
      </c>
      <c r="KZ7" s="13" t="s">
        <v>349</v>
      </c>
      <c r="LA7" s="13" t="s">
        <v>350</v>
      </c>
      <c r="LB7" s="13" t="s">
        <v>351</v>
      </c>
      <c r="LC7" s="13" t="s">
        <v>352</v>
      </c>
      <c r="LD7" s="13" t="s">
        <v>353</v>
      </c>
      <c r="LE7" s="13" t="s">
        <v>354</v>
      </c>
      <c r="LF7" s="13" t="s">
        <v>355</v>
      </c>
      <c r="LG7" s="13" t="s">
        <v>356</v>
      </c>
      <c r="LH7" s="13" t="s">
        <v>357</v>
      </c>
      <c r="LI7" s="13" t="s">
        <v>358</v>
      </c>
      <c r="LJ7" s="13" t="s">
        <v>359</v>
      </c>
      <c r="LK7" s="13" t="s">
        <v>360</v>
      </c>
      <c r="LL7" s="13" t="s">
        <v>361</v>
      </c>
      <c r="LM7" s="13" t="s">
        <v>362</v>
      </c>
      <c r="LN7" s="13" t="s">
        <v>363</v>
      </c>
      <c r="LO7" s="13" t="s">
        <v>364</v>
      </c>
      <c r="LP7" s="13" t="s">
        <v>365</v>
      </c>
      <c r="LQ7" s="13" t="s">
        <v>366</v>
      </c>
      <c r="LR7" s="13" t="s">
        <v>367</v>
      </c>
      <c r="LS7" s="13" t="s">
        <v>368</v>
      </c>
      <c r="LT7" s="13" t="s">
        <v>369</v>
      </c>
      <c r="LU7" s="13" t="s">
        <v>370</v>
      </c>
      <c r="LV7" s="13" t="s">
        <v>371</v>
      </c>
      <c r="LW7" s="13" t="s">
        <v>372</v>
      </c>
      <c r="LX7" s="13" t="s">
        <v>373</v>
      </c>
      <c r="LY7" s="13" t="s">
        <v>374</v>
      </c>
      <c r="LZ7" s="13" t="s">
        <v>375</v>
      </c>
      <c r="MA7" s="13" t="s">
        <v>376</v>
      </c>
      <c r="MB7" s="13" t="s">
        <v>377</v>
      </c>
      <c r="MC7" s="13" t="s">
        <v>378</v>
      </c>
      <c r="MD7" s="13" t="s">
        <v>379</v>
      </c>
      <c r="ME7" s="13" t="s">
        <v>380</v>
      </c>
      <c r="MF7" s="13" t="s">
        <v>381</v>
      </c>
      <c r="MG7" s="13" t="s">
        <v>382</v>
      </c>
      <c r="MH7" s="13" t="s">
        <v>383</v>
      </c>
      <c r="MI7" s="13" t="s">
        <v>384</v>
      </c>
      <c r="MJ7" s="13" t="s">
        <v>385</v>
      </c>
      <c r="MK7" s="13" t="s">
        <v>386</v>
      </c>
      <c r="ML7" s="13" t="s">
        <v>387</v>
      </c>
      <c r="MM7" s="13" t="s">
        <v>388</v>
      </c>
      <c r="MN7" s="13" t="s">
        <v>389</v>
      </c>
      <c r="MO7" s="13" t="s">
        <v>390</v>
      </c>
      <c r="MP7" s="13" t="s">
        <v>391</v>
      </c>
      <c r="MQ7" s="13" t="s">
        <v>392</v>
      </c>
      <c r="MR7" s="13" t="s">
        <v>393</v>
      </c>
      <c r="MS7" s="13" t="s">
        <v>394</v>
      </c>
      <c r="MT7" s="13" t="s">
        <v>395</v>
      </c>
      <c r="MU7" s="13" t="s">
        <v>396</v>
      </c>
      <c r="MV7" s="13" t="s">
        <v>397</v>
      </c>
      <c r="MW7" s="13" t="s">
        <v>398</v>
      </c>
      <c r="MX7" s="13" t="s">
        <v>399</v>
      </c>
      <c r="MY7" s="13" t="s">
        <v>400</v>
      </c>
      <c r="MZ7" s="13" t="s">
        <v>401</v>
      </c>
      <c r="NA7" s="13" t="s">
        <v>402</v>
      </c>
      <c r="NB7" s="13" t="s">
        <v>403</v>
      </c>
      <c r="NC7" s="13" t="s">
        <v>404</v>
      </c>
      <c r="ND7" s="13" t="s">
        <v>405</v>
      </c>
      <c r="NE7" s="13" t="s">
        <v>406</v>
      </c>
      <c r="NF7" s="13" t="s">
        <v>407</v>
      </c>
      <c r="NG7" s="13" t="s">
        <v>408</v>
      </c>
      <c r="NH7" s="13" t="s">
        <v>409</v>
      </c>
      <c r="NI7" s="13" t="s">
        <v>410</v>
      </c>
      <c r="NJ7" s="13" t="s">
        <v>411</v>
      </c>
      <c r="NK7" s="13" t="s">
        <v>412</v>
      </c>
      <c r="NL7" s="13" t="s">
        <v>413</v>
      </c>
      <c r="NM7" s="13" t="s">
        <v>414</v>
      </c>
      <c r="NN7" s="13" t="s">
        <v>415</v>
      </c>
      <c r="NO7" s="13" t="s">
        <v>416</v>
      </c>
      <c r="NP7" s="13" t="s">
        <v>417</v>
      </c>
      <c r="NQ7" s="13" t="s">
        <v>418</v>
      </c>
      <c r="NR7" s="13" t="s">
        <v>419</v>
      </c>
      <c r="NS7" s="13" t="s">
        <v>420</v>
      </c>
      <c r="NT7" s="13" t="s">
        <v>421</v>
      </c>
      <c r="NU7" s="13" t="s">
        <v>422</v>
      </c>
      <c r="NV7" s="13" t="s">
        <v>423</v>
      </c>
      <c r="NW7" s="13" t="s">
        <v>424</v>
      </c>
      <c r="NX7" s="13" t="s">
        <v>425</v>
      </c>
      <c r="NY7" s="13" t="s">
        <v>426</v>
      </c>
      <c r="NZ7" s="13" t="s">
        <v>427</v>
      </c>
      <c r="OA7" s="13" t="s">
        <v>428</v>
      </c>
      <c r="OB7" s="13" t="s">
        <v>429</v>
      </c>
      <c r="OC7" s="13" t="s">
        <v>430</v>
      </c>
      <c r="OD7" s="13" t="s">
        <v>431</v>
      </c>
      <c r="OE7" s="13" t="s">
        <v>432</v>
      </c>
      <c r="OF7" s="13" t="s">
        <v>433</v>
      </c>
      <c r="OG7" s="13" t="s">
        <v>434</v>
      </c>
      <c r="OH7" s="13" t="s">
        <v>435</v>
      </c>
      <c r="OI7" s="13" t="s">
        <v>436</v>
      </c>
      <c r="OJ7" s="13" t="s">
        <v>437</v>
      </c>
      <c r="OK7" s="13" t="s">
        <v>438</v>
      </c>
      <c r="OL7" s="13" t="s">
        <v>439</v>
      </c>
      <c r="OM7" s="13" t="s">
        <v>440</v>
      </c>
      <c r="ON7" s="13" t="s">
        <v>441</v>
      </c>
      <c r="OO7" s="13" t="s">
        <v>442</v>
      </c>
      <c r="OP7" s="13" t="s">
        <v>443</v>
      </c>
      <c r="OQ7" s="13" t="s">
        <v>444</v>
      </c>
      <c r="OR7" s="13" t="s">
        <v>445</v>
      </c>
      <c r="OS7" s="13" t="s">
        <v>446</v>
      </c>
      <c r="OT7" s="13" t="s">
        <v>447</v>
      </c>
      <c r="OU7" s="13" t="s">
        <v>448</v>
      </c>
      <c r="OV7" s="13" t="s">
        <v>449</v>
      </c>
      <c r="OW7" s="13" t="s">
        <v>450</v>
      </c>
      <c r="OX7" s="13" t="s">
        <v>451</v>
      </c>
      <c r="OY7" s="13" t="s">
        <v>452</v>
      </c>
      <c r="OZ7" s="13" t="s">
        <v>453</v>
      </c>
      <c r="PA7" s="13" t="s">
        <v>454</v>
      </c>
      <c r="PB7" s="13" t="s">
        <v>455</v>
      </c>
      <c r="PC7" s="13" t="s">
        <v>456</v>
      </c>
      <c r="PD7" s="13" t="s">
        <v>457</v>
      </c>
      <c r="PE7" s="13" t="s">
        <v>458</v>
      </c>
      <c r="PF7" s="13" t="s">
        <v>459</v>
      </c>
      <c r="PG7" s="13" t="s">
        <v>460</v>
      </c>
      <c r="PH7" s="13" t="s">
        <v>461</v>
      </c>
      <c r="PI7" s="13" t="s">
        <v>462</v>
      </c>
      <c r="PJ7" s="13" t="s">
        <v>463</v>
      </c>
      <c r="PK7" s="13" t="s">
        <v>464</v>
      </c>
      <c r="PL7" s="13" t="s">
        <v>465</v>
      </c>
      <c r="PM7" s="13" t="s">
        <v>466</v>
      </c>
      <c r="PN7" s="13" t="s">
        <v>467</v>
      </c>
      <c r="PO7" s="13" t="s">
        <v>468</v>
      </c>
      <c r="PP7" s="13" t="s">
        <v>469</v>
      </c>
      <c r="PQ7" s="13" t="s">
        <v>470</v>
      </c>
      <c r="PR7" s="13" t="s">
        <v>471</v>
      </c>
      <c r="PS7" s="13" t="s">
        <v>472</v>
      </c>
      <c r="PT7" s="13" t="s">
        <v>473</v>
      </c>
      <c r="PU7" s="13" t="s">
        <v>474</v>
      </c>
      <c r="PV7" s="13" t="s">
        <v>475</v>
      </c>
      <c r="PW7" s="13" t="s">
        <v>476</v>
      </c>
      <c r="PX7" s="13" t="s">
        <v>477</v>
      </c>
      <c r="PY7" s="13" t="s">
        <v>478</v>
      </c>
      <c r="PZ7" s="13" t="s">
        <v>479</v>
      </c>
      <c r="QA7" s="13" t="s">
        <v>480</v>
      </c>
      <c r="QB7" s="13" t="s">
        <v>481</v>
      </c>
      <c r="QC7" s="13" t="s">
        <v>482</v>
      </c>
      <c r="QD7" s="13" t="s">
        <v>483</v>
      </c>
      <c r="QE7" s="13" t="s">
        <v>484</v>
      </c>
      <c r="QF7" s="13" t="s">
        <v>485</v>
      </c>
      <c r="QG7" s="13" t="s">
        <v>486</v>
      </c>
      <c r="QH7" s="13" t="s">
        <v>487</v>
      </c>
      <c r="QI7" s="13" t="s">
        <v>488</v>
      </c>
      <c r="QJ7" s="13" t="s">
        <v>489</v>
      </c>
      <c r="QK7" s="13" t="s">
        <v>490</v>
      </c>
      <c r="QL7" s="13" t="s">
        <v>491</v>
      </c>
      <c r="QM7" s="13" t="s">
        <v>492</v>
      </c>
      <c r="QN7" s="13" t="s">
        <v>493</v>
      </c>
      <c r="QO7" s="13" t="s">
        <v>494</v>
      </c>
      <c r="QP7" s="13" t="s">
        <v>495</v>
      </c>
      <c r="QQ7" s="13" t="s">
        <v>496</v>
      </c>
      <c r="QR7" s="13" t="s">
        <v>497</v>
      </c>
      <c r="QS7" s="13" t="s">
        <v>498</v>
      </c>
      <c r="QT7" s="13" t="s">
        <v>499</v>
      </c>
      <c r="QU7" s="13" t="s">
        <v>500</v>
      </c>
      <c r="QV7" s="13" t="s">
        <v>501</v>
      </c>
      <c r="QW7" s="13" t="s">
        <v>502</v>
      </c>
      <c r="QX7" s="13" t="s">
        <v>503</v>
      </c>
      <c r="QY7" s="13" t="s">
        <v>504</v>
      </c>
      <c r="QZ7" s="13" t="s">
        <v>505</v>
      </c>
      <c r="RA7" s="13" t="s">
        <v>506</v>
      </c>
      <c r="RB7" s="13" t="s">
        <v>507</v>
      </c>
      <c r="RC7" s="13" t="s">
        <v>508</v>
      </c>
      <c r="RD7" s="13" t="s">
        <v>509</v>
      </c>
      <c r="RE7" s="13" t="s">
        <v>510</v>
      </c>
      <c r="RF7" s="13" t="s">
        <v>511</v>
      </c>
      <c r="RG7" s="13" t="s">
        <v>512</v>
      </c>
      <c r="RH7" s="13" t="s">
        <v>513</v>
      </c>
      <c r="RI7" s="13" t="s">
        <v>514</v>
      </c>
      <c r="RJ7" s="13" t="s">
        <v>515</v>
      </c>
      <c r="RK7" s="13" t="s">
        <v>516</v>
      </c>
      <c r="RL7" s="13" t="s">
        <v>517</v>
      </c>
      <c r="RM7" s="13" t="s">
        <v>518</v>
      </c>
      <c r="RN7" s="13" t="s">
        <v>519</v>
      </c>
      <c r="RO7" s="13" t="s">
        <v>520</v>
      </c>
      <c r="RP7" s="13" t="s">
        <v>521</v>
      </c>
      <c r="RQ7" s="13" t="s">
        <v>522</v>
      </c>
      <c r="RR7" s="13" t="s">
        <v>523</v>
      </c>
      <c r="RS7" s="13" t="s">
        <v>524</v>
      </c>
      <c r="RT7" s="13" t="s">
        <v>525</v>
      </c>
      <c r="RU7" s="13" t="s">
        <v>526</v>
      </c>
      <c r="RV7" s="13" t="s">
        <v>527</v>
      </c>
      <c r="RW7" s="13" t="s">
        <v>528</v>
      </c>
      <c r="RX7" s="13" t="s">
        <v>529</v>
      </c>
      <c r="RY7" s="13" t="s">
        <v>530</v>
      </c>
      <c r="RZ7" s="13" t="s">
        <v>531</v>
      </c>
      <c r="SA7" s="13" t="s">
        <v>532</v>
      </c>
      <c r="SB7" s="13" t="s">
        <v>533</v>
      </c>
      <c r="SC7" s="13" t="s">
        <v>534</v>
      </c>
      <c r="SD7" s="13" t="s">
        <v>535</v>
      </c>
      <c r="SE7" s="13" t="s">
        <v>536</v>
      </c>
      <c r="SF7" s="13" t="s">
        <v>537</v>
      </c>
      <c r="SG7" s="13" t="s">
        <v>538</v>
      </c>
      <c r="SH7" s="13" t="s">
        <v>539</v>
      </c>
      <c r="SI7" s="13" t="s">
        <v>540</v>
      </c>
      <c r="SJ7" s="13" t="s">
        <v>541</v>
      </c>
      <c r="SK7" s="13" t="s">
        <v>542</v>
      </c>
      <c r="SL7" s="13" t="s">
        <v>543</v>
      </c>
      <c r="SM7" s="13" t="s">
        <v>544</v>
      </c>
      <c r="SN7" s="13" t="s">
        <v>545</v>
      </c>
      <c r="SO7" s="13" t="s">
        <v>546</v>
      </c>
      <c r="SP7" s="13" t="s">
        <v>547</v>
      </c>
      <c r="SQ7" s="13" t="s">
        <v>548</v>
      </c>
      <c r="SR7" s="13" t="s">
        <v>549</v>
      </c>
      <c r="SS7" s="13" t="s">
        <v>550</v>
      </c>
      <c r="ST7" s="13" t="s">
        <v>551</v>
      </c>
      <c r="SU7" s="13" t="s">
        <v>552</v>
      </c>
      <c r="SV7" s="13" t="s">
        <v>553</v>
      </c>
      <c r="SW7" s="13" t="s">
        <v>554</v>
      </c>
      <c r="SX7" s="13" t="s">
        <v>555</v>
      </c>
      <c r="SY7" s="13" t="s">
        <v>556</v>
      </c>
      <c r="SZ7" s="13" t="s">
        <v>557</v>
      </c>
      <c r="TA7" s="13" t="s">
        <v>558</v>
      </c>
      <c r="TB7" s="13" t="s">
        <v>559</v>
      </c>
      <c r="TC7" s="13" t="s">
        <v>560</v>
      </c>
      <c r="TD7" s="13" t="s">
        <v>561</v>
      </c>
      <c r="TE7" s="13" t="s">
        <v>562</v>
      </c>
      <c r="TF7" s="13" t="s">
        <v>563</v>
      </c>
      <c r="TG7" s="13" t="s">
        <v>564</v>
      </c>
      <c r="TH7" s="13" t="s">
        <v>565</v>
      </c>
      <c r="TI7" s="13" t="s">
        <v>566</v>
      </c>
      <c r="TJ7" s="13" t="s">
        <v>567</v>
      </c>
      <c r="TK7" s="13" t="s">
        <v>568</v>
      </c>
      <c r="TL7" s="13" t="s">
        <v>569</v>
      </c>
      <c r="TM7" s="13" t="s">
        <v>570</v>
      </c>
      <c r="TN7" s="13" t="s">
        <v>571</v>
      </c>
      <c r="TO7" s="13" t="s">
        <v>572</v>
      </c>
      <c r="TP7" s="13" t="s">
        <v>573</v>
      </c>
      <c r="TQ7" s="13" t="s">
        <v>574</v>
      </c>
      <c r="TR7" s="13" t="s">
        <v>575</v>
      </c>
      <c r="TS7" s="13" t="s">
        <v>576</v>
      </c>
      <c r="TT7" s="13" t="s">
        <v>577</v>
      </c>
      <c r="TU7" s="13" t="s">
        <v>578</v>
      </c>
      <c r="TV7" s="13" t="s">
        <v>579</v>
      </c>
      <c r="TW7" s="13" t="s">
        <v>580</v>
      </c>
    </row>
    <row r="8" spans="1:543" x14ac:dyDescent="0.2">
      <c r="A8" s="8" t="s">
        <v>637</v>
      </c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RL8" s="38"/>
      <c r="RM8" s="38"/>
      <c r="RN8" s="38"/>
      <c r="RO8" s="38"/>
      <c r="RP8" s="38"/>
      <c r="RQ8" s="38"/>
      <c r="RR8" s="38"/>
      <c r="RS8" s="38"/>
      <c r="RT8" s="38"/>
      <c r="RU8" s="38"/>
      <c r="RV8" s="38"/>
      <c r="RW8" s="38"/>
      <c r="RX8" s="38"/>
      <c r="RY8" s="38"/>
      <c r="RZ8" s="38"/>
      <c r="SA8" s="38"/>
      <c r="SB8" s="38"/>
      <c r="SC8" s="38"/>
      <c r="SD8" s="38"/>
      <c r="SE8" s="38"/>
      <c r="SF8" s="38"/>
      <c r="SG8" s="38"/>
      <c r="SH8" s="38"/>
      <c r="SI8" s="38"/>
      <c r="SJ8" s="38"/>
      <c r="SK8" s="38"/>
      <c r="SL8" s="38"/>
      <c r="SM8" s="38"/>
      <c r="SN8" s="38"/>
      <c r="SO8" s="38"/>
      <c r="SP8" s="38"/>
      <c r="SQ8" s="38"/>
      <c r="SR8" s="38"/>
      <c r="SS8" s="38"/>
      <c r="ST8" s="38"/>
      <c r="SU8" s="38"/>
      <c r="SV8" s="38"/>
      <c r="SW8" s="38"/>
      <c r="SX8" s="38"/>
      <c r="SY8" s="38"/>
      <c r="SZ8" s="38"/>
      <c r="TA8" s="38"/>
      <c r="TB8" s="38"/>
      <c r="TC8" s="38"/>
      <c r="TD8" s="38"/>
      <c r="TE8" s="38"/>
      <c r="TF8" s="38"/>
      <c r="TG8" s="38"/>
      <c r="TH8" s="38"/>
      <c r="TI8" s="38"/>
      <c r="TJ8" s="38"/>
      <c r="TK8" s="38"/>
      <c r="TL8" s="38"/>
      <c r="TM8" s="38"/>
      <c r="TN8" s="38"/>
      <c r="TO8" s="38"/>
      <c r="TP8" s="38"/>
      <c r="TQ8" s="38"/>
      <c r="TR8" s="38"/>
      <c r="TS8" s="38"/>
      <c r="TT8" s="38"/>
      <c r="TU8" s="38"/>
      <c r="TV8" s="38"/>
      <c r="TW8" s="38"/>
    </row>
    <row r="9" spans="1:543" x14ac:dyDescent="0.2">
      <c r="A9" s="8" t="s">
        <v>701</v>
      </c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QC9" s="38"/>
      <c r="QD9" s="38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38"/>
      <c r="RJ9" s="38"/>
      <c r="RK9" s="38"/>
      <c r="RL9" s="38"/>
      <c r="RM9" s="38"/>
      <c r="RN9" s="38"/>
      <c r="RO9" s="38"/>
      <c r="RP9" s="38"/>
      <c r="RQ9" s="38"/>
      <c r="RR9" s="38"/>
      <c r="RS9" s="38"/>
      <c r="RT9" s="38"/>
      <c r="RU9" s="38"/>
      <c r="RV9" s="38"/>
      <c r="RW9" s="38"/>
      <c r="RX9" s="38"/>
      <c r="RY9" s="38"/>
      <c r="RZ9" s="38"/>
      <c r="SA9" s="38"/>
      <c r="SB9" s="38"/>
      <c r="SC9" s="38"/>
      <c r="SD9" s="38"/>
      <c r="SE9" s="38"/>
      <c r="SF9" s="38"/>
      <c r="SG9" s="38"/>
      <c r="SH9" s="38"/>
      <c r="SI9" s="38"/>
      <c r="SJ9" s="38"/>
      <c r="SK9" s="38"/>
      <c r="SL9" s="38"/>
      <c r="SM9" s="38"/>
      <c r="SN9" s="38"/>
      <c r="SO9" s="38"/>
      <c r="SP9" s="38"/>
      <c r="SQ9" s="38"/>
      <c r="SR9" s="38"/>
      <c r="SS9" s="38"/>
      <c r="ST9" s="38"/>
      <c r="SU9" s="38"/>
      <c r="SV9" s="38"/>
      <c r="SW9" s="38"/>
      <c r="SX9" s="38"/>
      <c r="SY9" s="38"/>
      <c r="SZ9" s="38"/>
      <c r="TA9" s="38"/>
      <c r="TB9" s="38"/>
      <c r="TC9" s="38"/>
      <c r="TD9" s="38"/>
      <c r="TE9" s="38"/>
      <c r="TF9" s="38"/>
      <c r="TG9" s="38"/>
      <c r="TH9" s="38"/>
      <c r="TI9" s="38"/>
      <c r="TJ9" s="38"/>
      <c r="TK9" s="38"/>
      <c r="TL9" s="38"/>
      <c r="TM9" s="38"/>
      <c r="TN9" s="38"/>
      <c r="TO9" s="38"/>
      <c r="TP9" s="38"/>
      <c r="TQ9" s="38"/>
      <c r="TR9" s="38"/>
      <c r="TS9" s="38"/>
      <c r="TT9" s="38"/>
      <c r="TU9" s="38"/>
      <c r="TV9" s="38"/>
      <c r="TW9" s="38"/>
    </row>
    <row r="10" spans="1:543" x14ac:dyDescent="0.2">
      <c r="A10" s="9" t="s">
        <v>2</v>
      </c>
      <c r="B10" s="3">
        <v>348480</v>
      </c>
      <c r="C10" s="3">
        <v>348480</v>
      </c>
      <c r="D10" s="3">
        <v>348960</v>
      </c>
      <c r="E10" s="3">
        <v>348960</v>
      </c>
      <c r="F10" s="3">
        <v>360960</v>
      </c>
      <c r="G10" s="3">
        <v>360960</v>
      </c>
      <c r="H10" s="3">
        <v>360960</v>
      </c>
      <c r="I10" s="3">
        <v>372960</v>
      </c>
      <c r="J10" s="3">
        <v>372960</v>
      </c>
      <c r="K10" s="3">
        <v>372960</v>
      </c>
      <c r="L10" s="3">
        <v>372960</v>
      </c>
      <c r="M10" s="3">
        <v>372960</v>
      </c>
      <c r="N10" s="3">
        <v>372960</v>
      </c>
      <c r="O10" s="3">
        <v>372960</v>
      </c>
      <c r="P10" s="3">
        <v>372960</v>
      </c>
      <c r="Q10" s="3">
        <v>372960</v>
      </c>
      <c r="R10" s="3">
        <v>372960</v>
      </c>
      <c r="S10" s="3">
        <v>372960</v>
      </c>
      <c r="T10" s="3">
        <v>372960</v>
      </c>
      <c r="U10" s="3">
        <v>372960</v>
      </c>
      <c r="V10" s="3">
        <v>372960</v>
      </c>
      <c r="W10" s="3">
        <v>408960</v>
      </c>
      <c r="X10" s="3">
        <v>432960</v>
      </c>
      <c r="Y10" s="3">
        <v>504960</v>
      </c>
      <c r="Z10" s="3">
        <v>504960</v>
      </c>
      <c r="AA10" s="3">
        <v>504960</v>
      </c>
      <c r="AB10" s="3">
        <v>504960</v>
      </c>
      <c r="AC10" s="3">
        <v>504960</v>
      </c>
      <c r="AD10" s="3">
        <v>504960</v>
      </c>
      <c r="AE10" s="3">
        <v>504960</v>
      </c>
      <c r="AF10" s="3">
        <v>504960</v>
      </c>
      <c r="AG10" s="3">
        <v>504960</v>
      </c>
      <c r="AH10" s="3">
        <v>504960</v>
      </c>
      <c r="AI10" s="3">
        <v>504960</v>
      </c>
      <c r="AJ10" s="3">
        <v>528960</v>
      </c>
      <c r="AK10" s="3">
        <v>528960</v>
      </c>
      <c r="AL10" s="3">
        <v>528960</v>
      </c>
      <c r="AM10" s="3">
        <v>528960</v>
      </c>
      <c r="AN10" s="3">
        <v>504960</v>
      </c>
      <c r="AO10" s="3">
        <v>504960</v>
      </c>
      <c r="AP10" s="3">
        <v>504960</v>
      </c>
      <c r="AQ10" s="3">
        <v>504960</v>
      </c>
      <c r="AR10" s="3">
        <v>504960</v>
      </c>
      <c r="AS10" s="3">
        <v>504960</v>
      </c>
      <c r="AT10" s="3">
        <v>504960</v>
      </c>
      <c r="AU10" s="3">
        <v>504960</v>
      </c>
      <c r="AV10" s="3">
        <v>504960</v>
      </c>
      <c r="AW10" s="3">
        <v>528960</v>
      </c>
      <c r="AX10" s="3">
        <v>528960</v>
      </c>
      <c r="AY10" s="3">
        <v>528960</v>
      </c>
      <c r="AZ10" s="3">
        <v>516960</v>
      </c>
      <c r="BA10" s="3">
        <v>516960</v>
      </c>
      <c r="BB10" s="3">
        <v>516960</v>
      </c>
      <c r="BC10" s="3">
        <v>516960</v>
      </c>
      <c r="BD10" s="3">
        <v>516960</v>
      </c>
      <c r="BE10" s="3">
        <v>528960</v>
      </c>
      <c r="BF10" s="3">
        <v>528960</v>
      </c>
      <c r="BG10" s="3">
        <v>540960</v>
      </c>
      <c r="BH10" s="3">
        <v>540960</v>
      </c>
      <c r="BI10" s="3">
        <v>552960</v>
      </c>
      <c r="BJ10" s="3">
        <v>552960</v>
      </c>
      <c r="BK10" s="3">
        <v>552960</v>
      </c>
      <c r="BL10" s="3">
        <v>552960</v>
      </c>
      <c r="BM10" s="3">
        <v>552960</v>
      </c>
      <c r="BN10" s="3">
        <v>552960</v>
      </c>
      <c r="BO10" s="3">
        <v>564960</v>
      </c>
      <c r="BP10" s="3">
        <v>564960</v>
      </c>
      <c r="BQ10" s="3">
        <v>564960</v>
      </c>
      <c r="BR10" s="3">
        <v>564960</v>
      </c>
      <c r="BS10" s="3">
        <v>564960</v>
      </c>
      <c r="BT10" s="3">
        <v>564960</v>
      </c>
      <c r="BU10" s="3">
        <v>564960</v>
      </c>
      <c r="BV10" s="3">
        <v>564960</v>
      </c>
      <c r="BW10" s="3">
        <v>564960</v>
      </c>
      <c r="BX10" s="3">
        <v>564960</v>
      </c>
      <c r="BY10" s="3">
        <v>564960</v>
      </c>
      <c r="BZ10" s="3">
        <v>516960</v>
      </c>
      <c r="CA10" s="3">
        <v>480960</v>
      </c>
      <c r="CB10" s="3">
        <v>480960</v>
      </c>
      <c r="CC10" s="3">
        <v>492960</v>
      </c>
      <c r="CD10" s="3">
        <v>492960</v>
      </c>
      <c r="CE10" s="3">
        <v>504960</v>
      </c>
      <c r="CF10" s="3">
        <v>516960</v>
      </c>
      <c r="CG10" s="3">
        <v>516960</v>
      </c>
      <c r="CH10" s="3">
        <v>516960</v>
      </c>
      <c r="CI10" s="3">
        <v>516960</v>
      </c>
      <c r="CJ10" s="3">
        <v>516960</v>
      </c>
      <c r="CK10" s="3">
        <v>516960</v>
      </c>
      <c r="CL10" s="3">
        <v>516960</v>
      </c>
      <c r="CM10" s="3">
        <v>516960</v>
      </c>
      <c r="CN10" s="3">
        <v>516960</v>
      </c>
      <c r="CO10" s="3">
        <v>528960</v>
      </c>
      <c r="CP10" s="3">
        <v>528960</v>
      </c>
      <c r="CQ10" s="3">
        <v>552960</v>
      </c>
      <c r="CR10" s="3">
        <v>576960</v>
      </c>
      <c r="CS10" s="3">
        <v>576960</v>
      </c>
      <c r="CT10" s="3">
        <v>576960</v>
      </c>
      <c r="CU10" s="3">
        <v>624960</v>
      </c>
      <c r="CV10" s="3">
        <v>624960</v>
      </c>
      <c r="CW10" s="3">
        <v>624960</v>
      </c>
      <c r="CX10" s="3">
        <v>624960</v>
      </c>
      <c r="CY10" s="3">
        <v>624960</v>
      </c>
      <c r="CZ10" s="3">
        <v>624960</v>
      </c>
      <c r="DA10" s="3">
        <v>624960</v>
      </c>
      <c r="DB10" s="3">
        <v>624960</v>
      </c>
      <c r="DC10" s="3">
        <v>636960</v>
      </c>
      <c r="DD10" s="3">
        <v>636960</v>
      </c>
      <c r="DE10" s="3">
        <v>636960</v>
      </c>
      <c r="DF10" s="3">
        <v>636960</v>
      </c>
      <c r="DG10" s="3">
        <v>636960</v>
      </c>
      <c r="DH10" s="3">
        <v>676800</v>
      </c>
      <c r="DI10" s="3">
        <v>652800</v>
      </c>
      <c r="DJ10" s="3">
        <v>652800</v>
      </c>
      <c r="DK10" s="3">
        <v>652800</v>
      </c>
      <c r="DL10" s="3">
        <v>652800</v>
      </c>
      <c r="DM10" s="3">
        <v>689800</v>
      </c>
      <c r="DN10" s="3">
        <v>690042</v>
      </c>
      <c r="DO10" s="3">
        <v>714040</v>
      </c>
      <c r="DP10" s="3">
        <v>714040</v>
      </c>
      <c r="DQ10" s="3">
        <v>738040</v>
      </c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  <c r="JD10" s="38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38"/>
      <c r="JR10" s="38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  <c r="KD10" s="38"/>
      <c r="KE10" s="38"/>
      <c r="KF10" s="38"/>
      <c r="KG10" s="38"/>
      <c r="KH10" s="38"/>
      <c r="KI10" s="38"/>
      <c r="KJ10" s="38"/>
      <c r="KK10" s="38"/>
      <c r="KL10" s="38"/>
      <c r="KM10" s="38"/>
      <c r="KN10" s="38"/>
      <c r="KO10" s="38"/>
      <c r="KP10" s="38"/>
      <c r="KQ10" s="38"/>
      <c r="KR10" s="38"/>
      <c r="KS10" s="38"/>
      <c r="KT10" s="38"/>
      <c r="KU10" s="38"/>
      <c r="KV10" s="38"/>
      <c r="KW10" s="38"/>
      <c r="KX10" s="38"/>
      <c r="KY10" s="38"/>
      <c r="KZ10" s="38"/>
      <c r="LA10" s="38"/>
      <c r="LB10" s="38"/>
      <c r="LC10" s="38"/>
      <c r="LD10" s="38"/>
      <c r="LE10" s="38"/>
      <c r="LF10" s="38"/>
      <c r="LG10" s="38"/>
      <c r="LH10" s="38"/>
      <c r="LI10" s="38"/>
      <c r="LJ10" s="38"/>
      <c r="LK10" s="38"/>
      <c r="LL10" s="38"/>
      <c r="LM10" s="38"/>
      <c r="LN10" s="38"/>
      <c r="LO10" s="38"/>
      <c r="LP10" s="38"/>
      <c r="LQ10" s="38"/>
      <c r="LR10" s="38"/>
      <c r="LS10" s="38"/>
      <c r="LT10" s="38"/>
      <c r="LU10" s="38"/>
      <c r="LV10" s="38"/>
      <c r="LW10" s="38"/>
      <c r="LX10" s="38"/>
      <c r="LY10" s="38"/>
      <c r="LZ10" s="38"/>
      <c r="MA10" s="38"/>
      <c r="MB10" s="38"/>
      <c r="MC10" s="38"/>
      <c r="MD10" s="38"/>
      <c r="ME10" s="38"/>
      <c r="MF10" s="38"/>
      <c r="MG10" s="38"/>
      <c r="MH10" s="38"/>
      <c r="MI10" s="38"/>
      <c r="MJ10" s="38"/>
      <c r="MK10" s="38"/>
      <c r="ML10" s="38"/>
      <c r="MM10" s="38"/>
      <c r="MN10" s="38"/>
      <c r="MO10" s="38"/>
      <c r="MP10" s="38"/>
      <c r="MQ10" s="38"/>
      <c r="MR10" s="38"/>
      <c r="MS10" s="38"/>
      <c r="MT10" s="38"/>
      <c r="MU10" s="38"/>
      <c r="MV10" s="38"/>
      <c r="MW10" s="38"/>
      <c r="MX10" s="38"/>
      <c r="MY10" s="38"/>
      <c r="MZ10" s="38"/>
      <c r="NA10" s="38"/>
      <c r="NB10" s="38"/>
      <c r="NC10" s="38"/>
      <c r="ND10" s="38"/>
      <c r="NE10" s="38"/>
      <c r="NF10" s="38"/>
      <c r="NG10" s="38"/>
      <c r="NH10" s="38"/>
      <c r="NI10" s="38"/>
      <c r="NJ10" s="38"/>
      <c r="NK10" s="38"/>
      <c r="NL10" s="38"/>
      <c r="NM10" s="38"/>
      <c r="NN10" s="38"/>
      <c r="NO10" s="38"/>
      <c r="NP10" s="38"/>
      <c r="NQ10" s="38"/>
      <c r="NR10" s="38"/>
      <c r="NS10" s="38"/>
      <c r="NT10" s="38"/>
      <c r="NU10" s="38"/>
      <c r="NV10" s="38"/>
      <c r="NW10" s="38"/>
      <c r="NX10" s="38"/>
      <c r="NY10" s="38"/>
      <c r="NZ10" s="38"/>
      <c r="OA10" s="38"/>
      <c r="OB10" s="38"/>
      <c r="OC10" s="38"/>
      <c r="OD10" s="38"/>
      <c r="OE10" s="38"/>
      <c r="OF10" s="38"/>
      <c r="OG10" s="38"/>
      <c r="OH10" s="38"/>
      <c r="OI10" s="38"/>
      <c r="OJ10" s="38"/>
      <c r="OK10" s="38"/>
      <c r="OL10" s="38"/>
      <c r="OM10" s="38"/>
      <c r="ON10" s="38"/>
      <c r="OO10" s="38"/>
      <c r="OP10" s="38"/>
      <c r="OQ10" s="38"/>
      <c r="OR10" s="38"/>
      <c r="OS10" s="38"/>
      <c r="OT10" s="38"/>
      <c r="OU10" s="38"/>
      <c r="OV10" s="38"/>
      <c r="OW10" s="38"/>
      <c r="OX10" s="38"/>
      <c r="OY10" s="38"/>
      <c r="OZ10" s="38"/>
      <c r="PA10" s="38"/>
      <c r="PB10" s="38"/>
      <c r="PC10" s="38"/>
      <c r="PD10" s="38"/>
      <c r="PE10" s="38"/>
      <c r="PF10" s="38"/>
      <c r="PG10" s="38"/>
      <c r="PH10" s="38"/>
      <c r="PI10" s="38"/>
      <c r="PJ10" s="38"/>
      <c r="PK10" s="38"/>
      <c r="PL10" s="38"/>
      <c r="PM10" s="38"/>
      <c r="PN10" s="38"/>
      <c r="PO10" s="38"/>
      <c r="PP10" s="38"/>
      <c r="PQ10" s="38"/>
      <c r="PR10" s="38"/>
      <c r="PS10" s="38"/>
      <c r="PT10" s="38"/>
      <c r="PU10" s="38"/>
      <c r="PV10" s="38"/>
      <c r="PW10" s="38"/>
      <c r="PX10" s="38"/>
      <c r="PY10" s="38"/>
      <c r="PZ10" s="38"/>
      <c r="QA10" s="38"/>
      <c r="QB10" s="38"/>
      <c r="QC10" s="38"/>
      <c r="QD10" s="38"/>
      <c r="QE10" s="38"/>
      <c r="QF10" s="38"/>
      <c r="QG10" s="38"/>
      <c r="QH10" s="38"/>
      <c r="QI10" s="38"/>
      <c r="QJ10" s="38"/>
      <c r="QK10" s="38"/>
      <c r="QL10" s="38"/>
      <c r="QM10" s="38"/>
      <c r="QN10" s="38"/>
      <c r="QO10" s="38"/>
      <c r="QP10" s="38"/>
      <c r="QQ10" s="38"/>
      <c r="QR10" s="38"/>
      <c r="QS10" s="38"/>
      <c r="QT10" s="38"/>
      <c r="QU10" s="38"/>
      <c r="QV10" s="38"/>
      <c r="QW10" s="38"/>
      <c r="QX10" s="38"/>
      <c r="QY10" s="38"/>
      <c r="QZ10" s="38"/>
      <c r="RA10" s="38"/>
      <c r="RB10" s="38"/>
      <c r="RC10" s="38"/>
      <c r="RD10" s="38"/>
      <c r="RE10" s="38"/>
      <c r="RF10" s="38"/>
      <c r="RG10" s="38"/>
      <c r="RH10" s="38"/>
      <c r="RI10" s="38"/>
      <c r="RJ10" s="38"/>
      <c r="RK10" s="38"/>
      <c r="RL10" s="38"/>
      <c r="RM10" s="38"/>
      <c r="RN10" s="38"/>
      <c r="RO10" s="38"/>
      <c r="RP10" s="38"/>
      <c r="RQ10" s="38"/>
      <c r="RR10" s="38"/>
      <c r="RS10" s="38"/>
      <c r="RT10" s="38"/>
      <c r="RU10" s="38"/>
      <c r="RV10" s="38"/>
      <c r="RW10" s="38"/>
      <c r="RX10" s="38"/>
      <c r="RY10" s="38"/>
      <c r="RZ10" s="38"/>
      <c r="SA10" s="38"/>
      <c r="SB10" s="38"/>
      <c r="SC10" s="38"/>
      <c r="SD10" s="38"/>
      <c r="SE10" s="38"/>
      <c r="SF10" s="38"/>
      <c r="SG10" s="38"/>
      <c r="SH10" s="38"/>
      <c r="SI10" s="38"/>
      <c r="SJ10" s="38"/>
      <c r="SK10" s="38"/>
      <c r="SL10" s="38"/>
      <c r="SM10" s="38"/>
      <c r="SN10" s="38"/>
      <c r="SO10" s="38"/>
      <c r="SP10" s="38"/>
      <c r="SQ10" s="38"/>
      <c r="SR10" s="38"/>
      <c r="SS10" s="38"/>
      <c r="ST10" s="38"/>
      <c r="SU10" s="38"/>
      <c r="SV10" s="38"/>
      <c r="SW10" s="38"/>
      <c r="SX10" s="38"/>
      <c r="SY10" s="38"/>
      <c r="SZ10" s="38"/>
      <c r="TA10" s="38"/>
      <c r="TB10" s="38"/>
      <c r="TC10" s="38"/>
      <c r="TD10" s="38"/>
      <c r="TE10" s="38"/>
      <c r="TF10" s="38"/>
      <c r="TG10" s="38"/>
      <c r="TH10" s="38"/>
      <c r="TI10" s="38"/>
      <c r="TJ10" s="38"/>
      <c r="TK10" s="38"/>
      <c r="TL10" s="38"/>
      <c r="TM10" s="38"/>
      <c r="TN10" s="38"/>
      <c r="TO10" s="38"/>
      <c r="TP10" s="38"/>
      <c r="TQ10" s="38"/>
      <c r="TR10" s="38"/>
      <c r="TS10" s="38"/>
      <c r="TT10" s="38"/>
      <c r="TU10" s="38"/>
      <c r="TV10" s="38"/>
      <c r="TW10" s="38"/>
    </row>
    <row r="11" spans="1:543" x14ac:dyDescent="0.2">
      <c r="A11" s="9" t="s">
        <v>693</v>
      </c>
      <c r="D11" s="3">
        <v>348913</v>
      </c>
      <c r="E11" s="3">
        <v>348960</v>
      </c>
      <c r="F11" s="3">
        <v>360160</v>
      </c>
      <c r="G11" s="3">
        <v>360960</v>
      </c>
      <c r="H11" s="3">
        <v>360960</v>
      </c>
      <c r="I11" s="3">
        <v>372960</v>
      </c>
      <c r="J11" s="3">
        <v>372960</v>
      </c>
      <c r="K11" s="3">
        <v>372960</v>
      </c>
      <c r="L11" s="3">
        <v>372960</v>
      </c>
      <c r="M11" s="3">
        <v>372960</v>
      </c>
      <c r="N11" s="3">
        <v>372960</v>
      </c>
      <c r="O11" s="3">
        <v>372960</v>
      </c>
      <c r="P11" s="3">
        <v>372960</v>
      </c>
      <c r="Q11" s="3">
        <v>372960</v>
      </c>
      <c r="R11" s="3">
        <v>372960</v>
      </c>
      <c r="S11" s="3">
        <v>372960</v>
      </c>
      <c r="T11" s="3">
        <v>372960</v>
      </c>
      <c r="U11" s="3">
        <v>372960</v>
      </c>
      <c r="V11" s="3">
        <v>372960</v>
      </c>
      <c r="W11" s="3">
        <v>396960</v>
      </c>
      <c r="X11" s="3">
        <v>426960</v>
      </c>
      <c r="Y11" s="3">
        <v>470201.38</v>
      </c>
      <c r="Z11" s="3">
        <v>504960</v>
      </c>
      <c r="AA11" s="3">
        <v>504960</v>
      </c>
      <c r="AB11" s="3">
        <v>504960</v>
      </c>
      <c r="AC11" s="3">
        <v>504960</v>
      </c>
      <c r="AD11" s="3">
        <v>504960</v>
      </c>
      <c r="AE11" s="3">
        <v>504960</v>
      </c>
      <c r="AF11" s="3">
        <v>504960</v>
      </c>
      <c r="AG11" s="3">
        <v>504960</v>
      </c>
      <c r="AH11" s="3">
        <v>504960</v>
      </c>
      <c r="AI11" s="3">
        <v>504960</v>
      </c>
      <c r="AJ11" s="3">
        <v>518508.39</v>
      </c>
      <c r="AK11" s="3">
        <v>528960</v>
      </c>
      <c r="AL11" s="3">
        <v>528960</v>
      </c>
      <c r="AM11" s="3">
        <v>528960</v>
      </c>
      <c r="AN11" s="3">
        <v>514250.63</v>
      </c>
      <c r="AO11" s="3">
        <v>504960</v>
      </c>
      <c r="AP11" s="3">
        <v>504960</v>
      </c>
      <c r="AQ11" s="3">
        <v>504960</v>
      </c>
      <c r="AR11" s="3">
        <v>504960</v>
      </c>
      <c r="AS11" s="3">
        <v>504960</v>
      </c>
      <c r="AT11" s="3">
        <v>504960</v>
      </c>
      <c r="AU11" s="3">
        <v>504960</v>
      </c>
      <c r="AV11" s="3">
        <v>504960</v>
      </c>
      <c r="AW11" s="3">
        <v>516960</v>
      </c>
      <c r="AX11" s="3">
        <v>528960</v>
      </c>
      <c r="AY11" s="3">
        <v>528960</v>
      </c>
      <c r="AZ11" s="3">
        <v>526637.41</v>
      </c>
      <c r="BA11" s="3">
        <v>516960</v>
      </c>
      <c r="BB11" s="3">
        <v>516960</v>
      </c>
      <c r="BC11" s="3">
        <v>516960</v>
      </c>
      <c r="BD11" s="3">
        <v>516960</v>
      </c>
      <c r="BE11" s="3">
        <v>521992.25</v>
      </c>
      <c r="BF11" s="3">
        <v>528960</v>
      </c>
      <c r="BG11" s="3">
        <v>530246</v>
      </c>
      <c r="BH11" s="3">
        <v>540960</v>
      </c>
      <c r="BI11" s="3">
        <v>548960</v>
      </c>
      <c r="BJ11" s="3">
        <v>552960</v>
      </c>
      <c r="BK11" s="3">
        <v>552960</v>
      </c>
      <c r="BL11" s="3">
        <v>552960</v>
      </c>
      <c r="BM11" s="3">
        <v>552960</v>
      </c>
      <c r="BN11" s="3">
        <v>552960</v>
      </c>
      <c r="BO11" s="3">
        <v>554121</v>
      </c>
      <c r="BP11" s="3">
        <v>564960</v>
      </c>
      <c r="BQ11" s="3">
        <v>564960</v>
      </c>
      <c r="BR11" s="3">
        <v>564960</v>
      </c>
      <c r="BS11" s="3">
        <v>564960</v>
      </c>
      <c r="BT11" s="3">
        <v>564960</v>
      </c>
      <c r="BU11" s="3">
        <v>564960</v>
      </c>
      <c r="BV11" s="3">
        <v>564960</v>
      </c>
      <c r="BW11" s="3">
        <v>564960</v>
      </c>
      <c r="BX11" s="3">
        <v>564960</v>
      </c>
      <c r="BY11" s="3">
        <v>564960</v>
      </c>
      <c r="BZ11" s="3">
        <v>539360</v>
      </c>
      <c r="CA11" s="3">
        <v>506508</v>
      </c>
      <c r="CB11" s="3">
        <v>480960</v>
      </c>
      <c r="CC11" s="3">
        <v>484057</v>
      </c>
      <c r="CD11" s="3">
        <v>492960</v>
      </c>
      <c r="CE11" s="3">
        <v>497674</v>
      </c>
      <c r="CF11" s="3">
        <v>515799</v>
      </c>
      <c r="CG11" s="3">
        <v>516960</v>
      </c>
      <c r="CH11" s="3">
        <v>516960</v>
      </c>
      <c r="CI11" s="3">
        <v>516960</v>
      </c>
      <c r="CJ11" s="3">
        <v>516960</v>
      </c>
      <c r="CK11" s="3">
        <v>516960</v>
      </c>
      <c r="CL11" s="3">
        <v>516960</v>
      </c>
      <c r="CM11" s="3">
        <v>516960</v>
      </c>
      <c r="CN11" s="3">
        <v>516960</v>
      </c>
      <c r="CO11" s="3">
        <v>520440</v>
      </c>
      <c r="CP11" s="3">
        <v>528960</v>
      </c>
      <c r="CQ11" s="3">
        <v>545245</v>
      </c>
      <c r="CR11" s="3">
        <v>557218</v>
      </c>
      <c r="CS11" s="3">
        <v>576960</v>
      </c>
      <c r="CT11" s="3">
        <v>576960</v>
      </c>
      <c r="CU11" s="3">
        <v>621760</v>
      </c>
      <c r="CV11" s="3">
        <v>624960</v>
      </c>
      <c r="CW11" s="3">
        <v>624960</v>
      </c>
      <c r="CX11" s="3">
        <v>624960</v>
      </c>
      <c r="CY11" s="3">
        <v>624960</v>
      </c>
      <c r="CZ11" s="3">
        <v>624960</v>
      </c>
      <c r="DA11" s="3">
        <v>624960</v>
      </c>
      <c r="DB11" s="3">
        <v>624960</v>
      </c>
      <c r="DC11" s="3">
        <v>636960</v>
      </c>
      <c r="DD11" s="3">
        <v>636960</v>
      </c>
      <c r="DE11" s="3">
        <v>636960</v>
      </c>
      <c r="DF11" s="3">
        <v>636960</v>
      </c>
      <c r="DG11" s="3">
        <v>636960</v>
      </c>
      <c r="DH11" s="3">
        <v>654224</v>
      </c>
      <c r="DI11" s="3">
        <v>632929</v>
      </c>
      <c r="DJ11" s="3">
        <v>652800</v>
      </c>
      <c r="DK11" s="3">
        <v>652800</v>
      </c>
      <c r="DL11" s="3">
        <v>652800</v>
      </c>
      <c r="DM11" s="3">
        <v>671300</v>
      </c>
      <c r="DN11" s="3">
        <v>680808</v>
      </c>
      <c r="DO11" s="3">
        <v>690808</v>
      </c>
      <c r="DP11" s="3">
        <v>714040</v>
      </c>
      <c r="DQ11" s="3">
        <v>724440</v>
      </c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  <c r="IW11" s="38"/>
      <c r="IX11" s="38"/>
      <c r="IY11" s="38"/>
      <c r="IZ11" s="38"/>
      <c r="JA11" s="38"/>
      <c r="JB11" s="38"/>
      <c r="JC11" s="38"/>
      <c r="JD11" s="38"/>
      <c r="JE11" s="38"/>
      <c r="JF11" s="38"/>
      <c r="JG11" s="38"/>
      <c r="JH11" s="38"/>
      <c r="JI11" s="38"/>
      <c r="JJ11" s="38"/>
      <c r="JK11" s="38"/>
      <c r="JL11" s="38"/>
      <c r="JM11" s="38"/>
      <c r="JN11" s="38"/>
      <c r="JO11" s="38"/>
      <c r="JP11" s="38"/>
      <c r="JQ11" s="38"/>
      <c r="JR11" s="38"/>
      <c r="JS11" s="38"/>
      <c r="JT11" s="38"/>
      <c r="JU11" s="38"/>
      <c r="JV11" s="38"/>
      <c r="JW11" s="38"/>
      <c r="JX11" s="38"/>
      <c r="JY11" s="38"/>
      <c r="JZ11" s="38"/>
      <c r="KA11" s="38"/>
      <c r="KB11" s="38"/>
      <c r="KC11" s="38"/>
      <c r="KD11" s="38"/>
      <c r="KE11" s="38"/>
      <c r="KF11" s="38"/>
      <c r="KG11" s="38"/>
      <c r="KH11" s="38"/>
      <c r="KI11" s="38"/>
      <c r="KJ11" s="38"/>
      <c r="KK11" s="38"/>
      <c r="KL11" s="38"/>
      <c r="KM11" s="38"/>
      <c r="KN11" s="38"/>
      <c r="KO11" s="38"/>
      <c r="KP11" s="38"/>
      <c r="KQ11" s="38"/>
      <c r="KR11" s="38"/>
      <c r="KS11" s="38"/>
      <c r="KT11" s="38"/>
      <c r="KU11" s="38"/>
      <c r="KV11" s="38"/>
      <c r="KW11" s="38"/>
      <c r="KX11" s="38"/>
      <c r="KY11" s="38"/>
      <c r="KZ11" s="38"/>
      <c r="LA11" s="38"/>
      <c r="LB11" s="38"/>
      <c r="LC11" s="38"/>
      <c r="LD11" s="38"/>
      <c r="LE11" s="38"/>
      <c r="LF11" s="38"/>
      <c r="LG11" s="38"/>
      <c r="LH11" s="38"/>
      <c r="LI11" s="38"/>
      <c r="LJ11" s="38"/>
      <c r="LK11" s="38"/>
      <c r="LL11" s="38"/>
      <c r="LM11" s="38"/>
      <c r="LN11" s="38"/>
      <c r="LO11" s="38"/>
      <c r="LP11" s="38"/>
      <c r="LQ11" s="38"/>
      <c r="LR11" s="38"/>
      <c r="LS11" s="38"/>
      <c r="LT11" s="38"/>
      <c r="LU11" s="38"/>
      <c r="LV11" s="38"/>
      <c r="LW11" s="38"/>
      <c r="LX11" s="38"/>
      <c r="LY11" s="38"/>
      <c r="LZ11" s="38"/>
      <c r="MA11" s="38"/>
      <c r="MB11" s="38"/>
      <c r="MC11" s="38"/>
      <c r="MD11" s="38"/>
      <c r="ME11" s="38"/>
      <c r="MF11" s="38"/>
      <c r="MG11" s="38"/>
      <c r="MH11" s="38"/>
      <c r="MI11" s="38"/>
      <c r="MJ11" s="38"/>
      <c r="MK11" s="38"/>
      <c r="ML11" s="38"/>
      <c r="MM11" s="38"/>
      <c r="MN11" s="38"/>
      <c r="MO11" s="38"/>
      <c r="MP11" s="38"/>
      <c r="MQ11" s="38"/>
      <c r="MR11" s="38"/>
      <c r="MS11" s="38"/>
      <c r="MT11" s="38"/>
      <c r="MU11" s="38"/>
      <c r="MV11" s="38"/>
      <c r="MW11" s="38"/>
      <c r="MX11" s="38"/>
      <c r="MY11" s="38"/>
      <c r="MZ11" s="38"/>
      <c r="NA11" s="38"/>
      <c r="NB11" s="38"/>
      <c r="NC11" s="38"/>
      <c r="ND11" s="38"/>
      <c r="NE11" s="38"/>
      <c r="NF11" s="38"/>
      <c r="NG11" s="38"/>
      <c r="NH11" s="38"/>
      <c r="NI11" s="38"/>
      <c r="NJ11" s="38"/>
      <c r="NK11" s="38"/>
      <c r="NL11" s="38"/>
      <c r="NM11" s="38"/>
      <c r="NN11" s="38"/>
      <c r="NO11" s="38"/>
      <c r="NP11" s="38"/>
      <c r="NQ11" s="38"/>
      <c r="NR11" s="38"/>
      <c r="NS11" s="38"/>
      <c r="NT11" s="38"/>
      <c r="NU11" s="38"/>
      <c r="NV11" s="38"/>
      <c r="NW11" s="38"/>
      <c r="NX11" s="38"/>
      <c r="NY11" s="38"/>
      <c r="NZ11" s="38"/>
      <c r="OA11" s="38"/>
      <c r="OB11" s="38"/>
      <c r="OC11" s="38"/>
      <c r="OD11" s="38"/>
      <c r="OE11" s="38"/>
      <c r="OF11" s="38"/>
      <c r="OG11" s="38"/>
      <c r="OH11" s="38"/>
      <c r="OI11" s="38"/>
      <c r="OJ11" s="38"/>
      <c r="OK11" s="38"/>
      <c r="OL11" s="38"/>
      <c r="OM11" s="38"/>
      <c r="ON11" s="38"/>
      <c r="OO11" s="38"/>
      <c r="OP11" s="38"/>
      <c r="OQ11" s="38"/>
      <c r="OR11" s="38"/>
      <c r="OS11" s="38"/>
      <c r="OT11" s="38"/>
      <c r="OU11" s="38"/>
      <c r="OV11" s="38"/>
      <c r="OW11" s="38"/>
      <c r="OX11" s="38"/>
      <c r="OY11" s="38"/>
      <c r="OZ11" s="38"/>
      <c r="PA11" s="38"/>
      <c r="PB11" s="38"/>
      <c r="PC11" s="38"/>
      <c r="PD11" s="38"/>
      <c r="PE11" s="38"/>
      <c r="PF11" s="38"/>
      <c r="PG11" s="38"/>
      <c r="PH11" s="38"/>
      <c r="PI11" s="38"/>
      <c r="PJ11" s="38"/>
      <c r="PK11" s="38"/>
      <c r="PL11" s="38"/>
      <c r="PM11" s="38"/>
      <c r="PN11" s="38"/>
      <c r="PO11" s="38"/>
      <c r="PP11" s="38"/>
      <c r="PQ11" s="38"/>
      <c r="PR11" s="38"/>
      <c r="PS11" s="38"/>
      <c r="PT11" s="38"/>
      <c r="PU11" s="38"/>
      <c r="PV11" s="38"/>
      <c r="PW11" s="38"/>
      <c r="PX11" s="38"/>
      <c r="PY11" s="38"/>
      <c r="PZ11" s="38"/>
      <c r="QA11" s="38"/>
      <c r="QB11" s="38"/>
      <c r="QC11" s="38"/>
      <c r="QD11" s="38"/>
      <c r="QE11" s="38"/>
      <c r="QF11" s="38"/>
      <c r="QG11" s="38"/>
      <c r="QH11" s="38"/>
      <c r="QI11" s="38"/>
      <c r="QJ11" s="38"/>
      <c r="QK11" s="38"/>
      <c r="QL11" s="38"/>
      <c r="QM11" s="38"/>
      <c r="QN11" s="38"/>
      <c r="QO11" s="38"/>
      <c r="QP11" s="38"/>
      <c r="QQ11" s="38"/>
      <c r="QR11" s="38"/>
      <c r="QS11" s="38"/>
      <c r="QT11" s="38"/>
      <c r="QU11" s="38"/>
      <c r="QV11" s="38"/>
      <c r="QW11" s="38"/>
      <c r="QX11" s="38"/>
      <c r="QY11" s="38"/>
      <c r="QZ11" s="38"/>
      <c r="RA11" s="38"/>
      <c r="RB11" s="38"/>
      <c r="RC11" s="38"/>
      <c r="RD11" s="38"/>
      <c r="RE11" s="38"/>
      <c r="RF11" s="38"/>
      <c r="RG11" s="38"/>
      <c r="RH11" s="38"/>
      <c r="RI11" s="38"/>
      <c r="RJ11" s="38"/>
      <c r="RK11" s="38"/>
      <c r="RL11" s="38"/>
      <c r="RM11" s="38"/>
      <c r="RN11" s="38"/>
      <c r="RO11" s="38"/>
      <c r="RP11" s="38"/>
      <c r="RQ11" s="38"/>
      <c r="RR11" s="38"/>
      <c r="RS11" s="38"/>
      <c r="RT11" s="38"/>
      <c r="RU11" s="38"/>
      <c r="RV11" s="38"/>
      <c r="RW11" s="38"/>
      <c r="RX11" s="38"/>
      <c r="RY11" s="38"/>
      <c r="RZ11" s="38"/>
      <c r="SA11" s="38"/>
      <c r="SB11" s="38"/>
      <c r="SC11" s="38"/>
      <c r="SD11" s="38"/>
      <c r="SE11" s="38"/>
      <c r="SF11" s="38"/>
      <c r="SG11" s="38"/>
      <c r="SH11" s="38"/>
      <c r="SI11" s="38"/>
      <c r="SJ11" s="38"/>
      <c r="SK11" s="38"/>
      <c r="SL11" s="38"/>
      <c r="SM11" s="38"/>
      <c r="SN11" s="38"/>
      <c r="SO11" s="38"/>
      <c r="SP11" s="38"/>
      <c r="SQ11" s="38"/>
      <c r="SR11" s="38"/>
      <c r="SS11" s="38"/>
      <c r="ST11" s="38"/>
      <c r="SU11" s="38"/>
      <c r="SV11" s="38"/>
      <c r="SW11" s="38"/>
      <c r="SX11" s="38"/>
      <c r="SY11" s="38"/>
      <c r="SZ11" s="38"/>
      <c r="TA11" s="38"/>
      <c r="TB11" s="38"/>
      <c r="TC11" s="38"/>
      <c r="TD11" s="38"/>
      <c r="TE11" s="38"/>
      <c r="TF11" s="38"/>
      <c r="TG11" s="38"/>
      <c r="TH11" s="38"/>
      <c r="TI11" s="38"/>
      <c r="TJ11" s="38"/>
      <c r="TK11" s="38"/>
      <c r="TL11" s="38"/>
      <c r="TM11" s="38"/>
      <c r="TN11" s="38"/>
      <c r="TO11" s="38"/>
      <c r="TP11" s="38"/>
      <c r="TQ11" s="38"/>
      <c r="TR11" s="38"/>
      <c r="TS11" s="38"/>
      <c r="TT11" s="38"/>
      <c r="TU11" s="38"/>
      <c r="TV11" s="38"/>
      <c r="TW11" s="38"/>
    </row>
    <row r="12" spans="1:543" x14ac:dyDescent="0.2">
      <c r="A12" s="10" t="s">
        <v>638</v>
      </c>
      <c r="B12" s="3">
        <f t="shared" ref="B12:N12" si="0">B15+B18+B17+B20-B10</f>
        <v>0</v>
      </c>
      <c r="C12" s="3">
        <f t="shared" si="0"/>
        <v>0</v>
      </c>
      <c r="D12" s="3">
        <f t="shared" si="0"/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3">
        <f t="shared" si="0"/>
        <v>0</v>
      </c>
      <c r="O12" s="3">
        <f t="shared" ref="O12:AT12" si="1">O15+O18+O17+O21-O10</f>
        <v>-6586.640000000014</v>
      </c>
      <c r="P12" s="3">
        <f t="shared" si="1"/>
        <v>-5564.7199999999721</v>
      </c>
      <c r="Q12" s="3">
        <f t="shared" si="1"/>
        <v>-7645.0200000000186</v>
      </c>
      <c r="R12" s="3">
        <f t="shared" si="1"/>
        <v>-6300.2999999999884</v>
      </c>
      <c r="S12" s="3">
        <f t="shared" si="1"/>
        <v>-2652.2199999999721</v>
      </c>
      <c r="T12" s="3">
        <f t="shared" si="1"/>
        <v>-3308.5200000000186</v>
      </c>
      <c r="U12" s="3">
        <f t="shared" si="1"/>
        <v>-2390.0499999999884</v>
      </c>
      <c r="V12" s="3">
        <f t="shared" si="1"/>
        <v>854.70000000001164</v>
      </c>
      <c r="W12" s="3">
        <f t="shared" si="1"/>
        <v>8802.9699999999721</v>
      </c>
      <c r="X12" s="3">
        <f t="shared" si="1"/>
        <v>5985.679999999993</v>
      </c>
      <c r="Y12" s="3">
        <f t="shared" si="1"/>
        <v>6382.0599999999977</v>
      </c>
      <c r="Z12" s="3">
        <f t="shared" si="1"/>
        <v>3567.2900000000373</v>
      </c>
      <c r="AA12" s="3">
        <f t="shared" si="1"/>
        <v>6944.0599999999977</v>
      </c>
      <c r="AB12" s="3">
        <f t="shared" si="1"/>
        <v>9464.0899999999674</v>
      </c>
      <c r="AC12" s="3">
        <f t="shared" si="1"/>
        <v>6672.5999999999767</v>
      </c>
      <c r="AD12" s="3">
        <f t="shared" si="1"/>
        <v>7711.429999999993</v>
      </c>
      <c r="AE12" s="3">
        <f t="shared" si="1"/>
        <v>6912.6300000000047</v>
      </c>
      <c r="AF12" s="3">
        <f t="shared" si="1"/>
        <v>271401.46999999997</v>
      </c>
      <c r="AG12" s="3">
        <f t="shared" si="1"/>
        <v>7706.5999999999767</v>
      </c>
      <c r="AH12" s="3">
        <f t="shared" si="1"/>
        <v>7886.1300000000047</v>
      </c>
      <c r="AI12" s="3">
        <f t="shared" si="1"/>
        <v>10127.849999999977</v>
      </c>
      <c r="AJ12" s="3">
        <f t="shared" si="1"/>
        <v>8875.0300000000279</v>
      </c>
      <c r="AK12" s="3">
        <f t="shared" si="1"/>
        <v>9808.6500000000233</v>
      </c>
      <c r="AL12" s="3">
        <f t="shared" si="1"/>
        <v>10781.790000000037</v>
      </c>
      <c r="AM12" s="3">
        <f t="shared" si="1"/>
        <v>8733.9599999999627</v>
      </c>
      <c r="AN12" s="3">
        <f t="shared" si="1"/>
        <v>19553.770000000019</v>
      </c>
      <c r="AO12" s="3">
        <f t="shared" si="1"/>
        <v>21375.060000000056</v>
      </c>
      <c r="AP12" s="3">
        <f t="shared" si="1"/>
        <v>20116.070000000065</v>
      </c>
      <c r="AQ12" s="3">
        <f t="shared" si="1"/>
        <v>18372.940000000002</v>
      </c>
      <c r="AR12" s="3">
        <f t="shared" si="1"/>
        <v>15921.700000000012</v>
      </c>
      <c r="AS12" s="3">
        <f t="shared" si="1"/>
        <v>17044.059999999998</v>
      </c>
      <c r="AT12" s="3">
        <f t="shared" si="1"/>
        <v>19313.739999999991</v>
      </c>
      <c r="AU12" s="3">
        <f t="shared" ref="AU12:BZ12" si="2">AU15+AU18+AU17+AU21-AU10</f>
        <v>22785.290000000037</v>
      </c>
      <c r="AV12" s="3">
        <f t="shared" si="2"/>
        <v>22704.820000000065</v>
      </c>
      <c r="AW12" s="3">
        <f t="shared" si="2"/>
        <v>20737.520000000019</v>
      </c>
      <c r="AX12" s="3">
        <f t="shared" si="2"/>
        <v>20993.820000000065</v>
      </c>
      <c r="AY12" s="3">
        <f t="shared" si="2"/>
        <v>20479.739999999991</v>
      </c>
      <c r="AZ12" s="3">
        <f t="shared" si="2"/>
        <v>21232.849999999977</v>
      </c>
      <c r="BA12" s="3">
        <f t="shared" si="2"/>
        <v>22640.229999999981</v>
      </c>
      <c r="BB12" s="3">
        <f t="shared" si="2"/>
        <v>18855.300000000047</v>
      </c>
      <c r="BC12" s="3">
        <f t="shared" si="2"/>
        <v>15323.469999999972</v>
      </c>
      <c r="BD12" s="3">
        <f t="shared" si="2"/>
        <v>14099.429999999935</v>
      </c>
      <c r="BE12" s="3">
        <f t="shared" si="2"/>
        <v>15331.229999999981</v>
      </c>
      <c r="BF12" s="3">
        <f t="shared" si="2"/>
        <v>15553.780000000028</v>
      </c>
      <c r="BG12" s="3">
        <f t="shared" si="2"/>
        <v>20333</v>
      </c>
      <c r="BH12" s="3">
        <f t="shared" si="2"/>
        <v>3501.390000000014</v>
      </c>
      <c r="BI12" s="3">
        <f t="shared" si="2"/>
        <v>4365.9799999999814</v>
      </c>
      <c r="BJ12" s="3">
        <f t="shared" si="2"/>
        <v>3710.5100000000093</v>
      </c>
      <c r="BK12" s="3">
        <f t="shared" si="2"/>
        <v>3710.5100000000093</v>
      </c>
      <c r="BL12" s="3">
        <f t="shared" si="2"/>
        <v>19843.25</v>
      </c>
      <c r="BM12" s="3">
        <f t="shared" si="2"/>
        <v>19324.679999999935</v>
      </c>
      <c r="BN12" s="3">
        <f t="shared" si="2"/>
        <v>12312</v>
      </c>
      <c r="BO12" s="3">
        <f t="shared" si="2"/>
        <v>4770.8300000000745</v>
      </c>
      <c r="BP12" s="3">
        <f t="shared" si="2"/>
        <v>7182.8000000000466</v>
      </c>
      <c r="BQ12" s="3">
        <f t="shared" si="2"/>
        <v>6582.8000000000466</v>
      </c>
      <c r="BR12" s="3">
        <f t="shared" si="2"/>
        <v>6248.9499999999534</v>
      </c>
      <c r="BS12" s="3">
        <f t="shared" si="2"/>
        <v>9217.9499999999534</v>
      </c>
      <c r="BT12" s="3">
        <f t="shared" si="2"/>
        <v>8058.9099999999162</v>
      </c>
      <c r="BU12" s="3">
        <f t="shared" si="2"/>
        <v>9613.4499999999534</v>
      </c>
      <c r="BV12" s="3">
        <f t="shared" si="2"/>
        <v>8074.6799999999348</v>
      </c>
      <c r="BW12" s="3">
        <f t="shared" si="2"/>
        <v>7492.9699999999721</v>
      </c>
      <c r="BX12" s="3">
        <f t="shared" si="2"/>
        <v>5203.2299999999814</v>
      </c>
      <c r="BY12" s="3">
        <f t="shared" si="2"/>
        <v>3156.2800000000279</v>
      </c>
      <c r="BZ12" s="3">
        <f t="shared" si="2"/>
        <v>4535.070000000007</v>
      </c>
      <c r="CA12" s="3">
        <f t="shared" ref="CA12:DF12" si="3">CA15+CA18+CA17+CA21-CA10</f>
        <v>4535.070000000007</v>
      </c>
      <c r="CB12" s="3">
        <f t="shared" si="3"/>
        <v>525.96999999997206</v>
      </c>
      <c r="CC12" s="3">
        <f t="shared" si="3"/>
        <v>2232.5100000000093</v>
      </c>
      <c r="CD12" s="3">
        <f t="shared" si="3"/>
        <v>2832.5100000000093</v>
      </c>
      <c r="CE12" s="3">
        <f t="shared" si="3"/>
        <v>8333.0999999999767</v>
      </c>
      <c r="CF12" s="3">
        <f t="shared" si="3"/>
        <v>4331.7000000000116</v>
      </c>
      <c r="CG12" s="3">
        <f t="shared" si="3"/>
        <v>3247.359999999986</v>
      </c>
      <c r="CH12" s="3">
        <f t="shared" si="3"/>
        <v>646.20000000001164</v>
      </c>
      <c r="CI12" s="3">
        <f t="shared" si="3"/>
        <v>-2264.140000000014</v>
      </c>
      <c r="CJ12" s="3">
        <f t="shared" si="3"/>
        <v>-6960.5</v>
      </c>
      <c r="CK12" s="3">
        <f t="shared" si="3"/>
        <v>-9814.75</v>
      </c>
      <c r="CL12" s="3">
        <f t="shared" si="3"/>
        <v>-34293.69</v>
      </c>
      <c r="CM12" s="3">
        <f t="shared" si="3"/>
        <v>-31967.270000000019</v>
      </c>
      <c r="CN12" s="3">
        <f t="shared" si="3"/>
        <v>-12228.309999999998</v>
      </c>
      <c r="CO12" s="3">
        <f t="shared" si="3"/>
        <v>-10578.410000000033</v>
      </c>
      <c r="CP12" s="3">
        <f t="shared" si="3"/>
        <v>-9830.7299999999814</v>
      </c>
      <c r="CQ12" s="3">
        <f t="shared" si="3"/>
        <v>-13155.329999999958</v>
      </c>
      <c r="CR12" s="3">
        <f t="shared" si="3"/>
        <v>-24787.380000000005</v>
      </c>
      <c r="CS12" s="3">
        <f t="shared" si="3"/>
        <v>-24171.920000000042</v>
      </c>
      <c r="CT12" s="3">
        <f t="shared" si="3"/>
        <v>-25763.229999999981</v>
      </c>
      <c r="CU12" s="3">
        <f t="shared" si="3"/>
        <v>-42916.969999999972</v>
      </c>
      <c r="CV12" s="3">
        <f t="shared" si="3"/>
        <v>-40012.310000000056</v>
      </c>
      <c r="CW12" s="3">
        <f t="shared" si="3"/>
        <v>-27939.650000000023</v>
      </c>
      <c r="CX12" s="3">
        <f t="shared" si="3"/>
        <v>-27939.650000000023</v>
      </c>
      <c r="CY12" s="3">
        <f t="shared" si="3"/>
        <v>-28033.109999999986</v>
      </c>
      <c r="CZ12" s="3">
        <f t="shared" si="3"/>
        <v>-3991.5999999999767</v>
      </c>
      <c r="DA12" s="3">
        <f t="shared" si="3"/>
        <v>-4052.9000000000233</v>
      </c>
      <c r="DB12" s="3">
        <f t="shared" si="3"/>
        <v>-10849.659999999916</v>
      </c>
      <c r="DC12" s="3">
        <f t="shared" si="3"/>
        <v>-7164.0999999999767</v>
      </c>
      <c r="DD12" s="3">
        <f t="shared" si="3"/>
        <v>-10030.380000000005</v>
      </c>
      <c r="DE12" s="3">
        <f t="shared" si="3"/>
        <v>-14463.070000000065</v>
      </c>
      <c r="DF12" s="3">
        <f t="shared" si="3"/>
        <v>-13208.709999999963</v>
      </c>
      <c r="DG12" s="3">
        <f t="shared" ref="DG12:DQ12" si="4">DG15+DG18+DG17+DG21-DG10</f>
        <v>-13187.130000000005</v>
      </c>
      <c r="DH12" s="3">
        <f t="shared" si="4"/>
        <v>-13433.099999999977</v>
      </c>
      <c r="DI12" s="3">
        <f t="shared" si="4"/>
        <v>-14363.810000000056</v>
      </c>
      <c r="DJ12" s="3">
        <f t="shared" si="4"/>
        <v>-13553.869999999995</v>
      </c>
      <c r="DK12" s="3">
        <f t="shared" si="4"/>
        <v>-13654.849999999977</v>
      </c>
      <c r="DL12" s="3">
        <f t="shared" si="4"/>
        <v>-13102.869999999995</v>
      </c>
      <c r="DM12" s="3">
        <f t="shared" si="4"/>
        <v>-45102.869999999995</v>
      </c>
      <c r="DN12" s="3">
        <f t="shared" si="4"/>
        <v>-56772.159999999916</v>
      </c>
      <c r="DO12" s="3">
        <f t="shared" si="4"/>
        <v>-80042.719999999972</v>
      </c>
      <c r="DP12" s="3">
        <f t="shared" si="4"/>
        <v>-101521.26000000001</v>
      </c>
      <c r="DQ12" s="3">
        <f t="shared" si="4"/>
        <v>-67954.820000000065</v>
      </c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  <c r="IW12" s="38"/>
      <c r="IX12" s="38"/>
      <c r="IY12" s="38"/>
      <c r="IZ12" s="38"/>
      <c r="JA12" s="38"/>
      <c r="JB12" s="38"/>
      <c r="JC12" s="38"/>
      <c r="JD12" s="38"/>
      <c r="JE12" s="38"/>
      <c r="JF12" s="38"/>
      <c r="JG12" s="38"/>
      <c r="JH12" s="38"/>
      <c r="JI12" s="38"/>
      <c r="JJ12" s="38"/>
      <c r="JK12" s="38"/>
      <c r="JL12" s="38"/>
      <c r="JM12" s="38"/>
      <c r="JN12" s="38"/>
      <c r="JO12" s="38"/>
      <c r="JP12" s="38"/>
      <c r="JQ12" s="38"/>
      <c r="JR12" s="38"/>
      <c r="JS12" s="38"/>
      <c r="JT12" s="38"/>
      <c r="JU12" s="38"/>
      <c r="JV12" s="38"/>
      <c r="JW12" s="38"/>
      <c r="JX12" s="38"/>
      <c r="JY12" s="38"/>
      <c r="JZ12" s="38"/>
      <c r="KA12" s="38"/>
      <c r="KB12" s="38"/>
      <c r="KC12" s="38"/>
      <c r="KD12" s="38"/>
      <c r="KE12" s="38"/>
      <c r="KF12" s="38"/>
      <c r="KG12" s="38"/>
      <c r="KH12" s="38"/>
      <c r="KI12" s="38"/>
      <c r="KJ12" s="38"/>
      <c r="KK12" s="38"/>
      <c r="KL12" s="38"/>
      <c r="KM12" s="38"/>
      <c r="KN12" s="38"/>
      <c r="KO12" s="38"/>
      <c r="KP12" s="38"/>
      <c r="KQ12" s="38"/>
      <c r="KR12" s="38"/>
      <c r="KS12" s="38"/>
      <c r="KT12" s="38"/>
      <c r="KU12" s="38"/>
      <c r="KV12" s="38"/>
      <c r="KW12" s="38"/>
      <c r="KX12" s="38"/>
      <c r="KY12" s="38"/>
      <c r="KZ12" s="38"/>
      <c r="LA12" s="38"/>
      <c r="LB12" s="38"/>
      <c r="LC12" s="38"/>
      <c r="LD12" s="38"/>
      <c r="LE12" s="38"/>
      <c r="LF12" s="38"/>
      <c r="LG12" s="38"/>
      <c r="LH12" s="38"/>
      <c r="LI12" s="38"/>
      <c r="LJ12" s="38"/>
      <c r="LK12" s="38"/>
      <c r="LL12" s="38"/>
      <c r="LM12" s="38"/>
      <c r="LN12" s="38"/>
      <c r="LO12" s="38"/>
      <c r="LP12" s="38"/>
      <c r="LQ12" s="38"/>
      <c r="LR12" s="38"/>
      <c r="LS12" s="38"/>
      <c r="LT12" s="38"/>
      <c r="LU12" s="38"/>
      <c r="LV12" s="38"/>
      <c r="LW12" s="38"/>
      <c r="LX12" s="38"/>
      <c r="LY12" s="38"/>
      <c r="LZ12" s="38"/>
      <c r="MA12" s="38"/>
      <c r="MB12" s="38"/>
      <c r="MC12" s="38"/>
      <c r="MD12" s="38"/>
      <c r="ME12" s="38"/>
      <c r="MF12" s="38"/>
      <c r="MG12" s="38"/>
      <c r="MH12" s="38"/>
      <c r="MI12" s="38"/>
      <c r="MJ12" s="38"/>
      <c r="MK12" s="38"/>
      <c r="ML12" s="38"/>
      <c r="MM12" s="38"/>
      <c r="MN12" s="38"/>
      <c r="MO12" s="38"/>
      <c r="MP12" s="38"/>
      <c r="MQ12" s="38"/>
      <c r="MR12" s="38"/>
      <c r="MS12" s="38"/>
      <c r="MT12" s="38"/>
      <c r="MU12" s="38"/>
      <c r="MV12" s="38"/>
      <c r="MW12" s="38"/>
      <c r="MX12" s="38"/>
      <c r="MY12" s="38"/>
      <c r="MZ12" s="38"/>
      <c r="NA12" s="38"/>
      <c r="NB12" s="38"/>
      <c r="NC12" s="38"/>
      <c r="ND12" s="38"/>
      <c r="NE12" s="38"/>
      <c r="NF12" s="38"/>
      <c r="NG12" s="38"/>
      <c r="NH12" s="38"/>
      <c r="NI12" s="38"/>
      <c r="NJ12" s="38"/>
      <c r="NK12" s="38"/>
      <c r="NL12" s="38"/>
      <c r="NM12" s="38"/>
      <c r="NN12" s="38"/>
      <c r="NO12" s="38"/>
      <c r="NP12" s="38"/>
      <c r="NQ12" s="38"/>
      <c r="NR12" s="38"/>
      <c r="NS12" s="38"/>
      <c r="NT12" s="38"/>
      <c r="NU12" s="38"/>
      <c r="NV12" s="38"/>
      <c r="NW12" s="38"/>
      <c r="NX12" s="38"/>
      <c r="NY12" s="38"/>
      <c r="NZ12" s="38"/>
      <c r="OA12" s="38"/>
      <c r="OB12" s="38"/>
      <c r="OC12" s="38"/>
      <c r="OD12" s="38"/>
      <c r="OE12" s="38"/>
      <c r="OF12" s="38"/>
      <c r="OG12" s="38"/>
      <c r="OH12" s="38"/>
      <c r="OI12" s="38"/>
      <c r="OJ12" s="38"/>
      <c r="OK12" s="38"/>
      <c r="OL12" s="38"/>
      <c r="OM12" s="38"/>
      <c r="ON12" s="38"/>
      <c r="OO12" s="38"/>
      <c r="OP12" s="38"/>
      <c r="OQ12" s="38"/>
      <c r="OR12" s="38"/>
      <c r="OS12" s="38"/>
      <c r="OT12" s="38"/>
      <c r="OU12" s="38"/>
      <c r="OV12" s="38"/>
      <c r="OW12" s="38"/>
      <c r="OX12" s="38"/>
      <c r="OY12" s="38"/>
      <c r="OZ12" s="38"/>
      <c r="PA12" s="38"/>
      <c r="PB12" s="38"/>
      <c r="PC12" s="38"/>
      <c r="PD12" s="38"/>
      <c r="PE12" s="38"/>
      <c r="PF12" s="38"/>
      <c r="PG12" s="38"/>
      <c r="PH12" s="38"/>
      <c r="PI12" s="38"/>
      <c r="PJ12" s="38"/>
      <c r="PK12" s="38"/>
      <c r="PL12" s="38"/>
      <c r="PM12" s="38"/>
      <c r="PN12" s="38"/>
      <c r="PO12" s="38"/>
      <c r="PP12" s="38"/>
      <c r="PQ12" s="38"/>
      <c r="PR12" s="38"/>
      <c r="PS12" s="38"/>
      <c r="PT12" s="38"/>
      <c r="PU12" s="38"/>
      <c r="PV12" s="38"/>
      <c r="PW12" s="38"/>
      <c r="PX12" s="38"/>
      <c r="PY12" s="38"/>
      <c r="PZ12" s="38"/>
      <c r="QA12" s="38"/>
      <c r="QB12" s="38"/>
      <c r="QC12" s="38"/>
      <c r="QD12" s="38"/>
      <c r="QE12" s="38"/>
      <c r="QF12" s="38"/>
      <c r="QG12" s="38"/>
      <c r="QH12" s="38"/>
      <c r="QI12" s="38"/>
      <c r="QJ12" s="38"/>
      <c r="QK12" s="38"/>
      <c r="QL12" s="38"/>
      <c r="QM12" s="38"/>
      <c r="QN12" s="38"/>
      <c r="QO12" s="38"/>
      <c r="QP12" s="38"/>
      <c r="QQ12" s="38"/>
      <c r="QR12" s="38"/>
      <c r="QS12" s="38"/>
      <c r="QT12" s="38"/>
      <c r="QU12" s="38"/>
      <c r="QV12" s="38"/>
      <c r="QW12" s="38"/>
      <c r="QX12" s="38"/>
      <c r="QY12" s="38"/>
      <c r="QZ12" s="38"/>
      <c r="RA12" s="38"/>
      <c r="RB12" s="38"/>
      <c r="RC12" s="38"/>
      <c r="RD12" s="38"/>
      <c r="RE12" s="38"/>
      <c r="RF12" s="38"/>
      <c r="RG12" s="38"/>
      <c r="RH12" s="38"/>
      <c r="RI12" s="38"/>
      <c r="RJ12" s="38"/>
      <c r="RK12" s="38"/>
      <c r="RL12" s="38"/>
      <c r="RM12" s="38"/>
      <c r="RN12" s="38"/>
      <c r="RO12" s="38"/>
      <c r="RP12" s="38"/>
      <c r="RQ12" s="38"/>
      <c r="RR12" s="38"/>
      <c r="RS12" s="38"/>
      <c r="RT12" s="38"/>
      <c r="RU12" s="38"/>
      <c r="RV12" s="38"/>
      <c r="RW12" s="38"/>
      <c r="RX12" s="38"/>
      <c r="RY12" s="38"/>
      <c r="RZ12" s="38"/>
      <c r="SA12" s="38"/>
      <c r="SB12" s="38"/>
      <c r="SC12" s="38"/>
      <c r="SD12" s="38"/>
      <c r="SE12" s="38"/>
      <c r="SF12" s="38"/>
      <c r="SG12" s="38"/>
      <c r="SH12" s="38"/>
      <c r="SI12" s="38"/>
      <c r="SJ12" s="38"/>
      <c r="SK12" s="38"/>
      <c r="SL12" s="38"/>
      <c r="SM12" s="38"/>
      <c r="SN12" s="38"/>
      <c r="SO12" s="38"/>
      <c r="SP12" s="38"/>
      <c r="SQ12" s="38"/>
      <c r="SR12" s="38"/>
      <c r="SS12" s="38"/>
      <c r="ST12" s="38"/>
      <c r="SU12" s="38"/>
      <c r="SV12" s="38"/>
      <c r="SW12" s="38"/>
      <c r="SX12" s="38"/>
      <c r="SY12" s="38"/>
      <c r="SZ12" s="38"/>
      <c r="TA12" s="38"/>
      <c r="TB12" s="38"/>
      <c r="TC12" s="38"/>
      <c r="TD12" s="38"/>
      <c r="TE12" s="38"/>
      <c r="TF12" s="38"/>
      <c r="TG12" s="38"/>
      <c r="TH12" s="38"/>
      <c r="TI12" s="38"/>
      <c r="TJ12" s="38"/>
      <c r="TK12" s="38"/>
      <c r="TL12" s="38"/>
      <c r="TM12" s="38"/>
      <c r="TN12" s="38"/>
      <c r="TO12" s="38"/>
      <c r="TP12" s="38"/>
      <c r="TQ12" s="38"/>
      <c r="TR12" s="38"/>
      <c r="TS12" s="38"/>
      <c r="TT12" s="38"/>
      <c r="TU12" s="38"/>
      <c r="TV12" s="38"/>
      <c r="TW12" s="38"/>
    </row>
    <row r="13" spans="1:543" x14ac:dyDescent="0.2"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  <c r="IW13" s="38"/>
      <c r="IX13" s="38"/>
      <c r="IY13" s="38"/>
      <c r="IZ13" s="38"/>
      <c r="JA13" s="38"/>
      <c r="JB13" s="38"/>
      <c r="JC13" s="38"/>
      <c r="JD13" s="38"/>
      <c r="JE13" s="38"/>
      <c r="JF13" s="38"/>
      <c r="JG13" s="38"/>
      <c r="JH13" s="38"/>
      <c r="JI13" s="38"/>
      <c r="JJ13" s="38"/>
      <c r="JK13" s="38"/>
      <c r="JL13" s="38"/>
      <c r="JM13" s="38"/>
      <c r="JN13" s="38"/>
      <c r="JO13" s="38"/>
      <c r="JP13" s="38"/>
      <c r="JQ13" s="38"/>
      <c r="JR13" s="38"/>
      <c r="JS13" s="38"/>
      <c r="JT13" s="38"/>
      <c r="JU13" s="38"/>
      <c r="JV13" s="38"/>
      <c r="JW13" s="38"/>
      <c r="JX13" s="38"/>
      <c r="JY13" s="38"/>
      <c r="JZ13" s="38"/>
      <c r="KA13" s="38"/>
      <c r="KB13" s="38"/>
      <c r="KC13" s="38"/>
      <c r="KD13" s="38"/>
      <c r="KE13" s="38"/>
      <c r="KF13" s="38"/>
      <c r="KG13" s="38"/>
      <c r="KH13" s="38"/>
      <c r="KI13" s="38"/>
      <c r="KJ13" s="38"/>
      <c r="KK13" s="38"/>
      <c r="KL13" s="38"/>
      <c r="KM13" s="38"/>
      <c r="KN13" s="38"/>
      <c r="KO13" s="38"/>
      <c r="KP13" s="38"/>
      <c r="KQ13" s="38"/>
      <c r="KR13" s="38"/>
      <c r="KS13" s="38"/>
      <c r="KT13" s="38"/>
      <c r="KU13" s="38"/>
      <c r="KV13" s="38"/>
      <c r="KW13" s="38"/>
      <c r="KX13" s="38"/>
      <c r="KY13" s="38"/>
      <c r="KZ13" s="38"/>
      <c r="LA13" s="38"/>
      <c r="LB13" s="38"/>
      <c r="LC13" s="38"/>
      <c r="LD13" s="38"/>
      <c r="LE13" s="38"/>
      <c r="LF13" s="38"/>
      <c r="LG13" s="38"/>
      <c r="LH13" s="38"/>
      <c r="LI13" s="38"/>
      <c r="LJ13" s="38"/>
      <c r="LK13" s="38"/>
      <c r="LL13" s="38"/>
      <c r="LM13" s="38"/>
      <c r="LN13" s="38"/>
      <c r="LO13" s="38"/>
      <c r="LP13" s="38"/>
      <c r="LQ13" s="38"/>
      <c r="LR13" s="38"/>
      <c r="LS13" s="38"/>
      <c r="LT13" s="38"/>
      <c r="LU13" s="38"/>
      <c r="LV13" s="38"/>
      <c r="LW13" s="38"/>
      <c r="LX13" s="38"/>
      <c r="LY13" s="38"/>
      <c r="LZ13" s="38"/>
      <c r="MA13" s="38"/>
      <c r="MB13" s="38"/>
      <c r="MC13" s="38"/>
      <c r="MD13" s="38"/>
      <c r="ME13" s="38"/>
      <c r="MF13" s="38"/>
      <c r="MG13" s="38"/>
      <c r="MH13" s="38"/>
      <c r="MI13" s="38"/>
      <c r="MJ13" s="38"/>
      <c r="MK13" s="38"/>
      <c r="ML13" s="38"/>
      <c r="MM13" s="38"/>
      <c r="MN13" s="38"/>
      <c r="MO13" s="38"/>
      <c r="MP13" s="38"/>
      <c r="MQ13" s="38"/>
      <c r="MR13" s="38"/>
      <c r="MS13" s="38"/>
      <c r="MT13" s="38"/>
      <c r="MU13" s="38"/>
      <c r="MV13" s="38"/>
      <c r="MW13" s="38"/>
      <c r="MX13" s="38"/>
      <c r="MY13" s="38"/>
      <c r="MZ13" s="38"/>
      <c r="NA13" s="38"/>
      <c r="NB13" s="38"/>
      <c r="NC13" s="38"/>
      <c r="ND13" s="38"/>
      <c r="NE13" s="38"/>
      <c r="NF13" s="38"/>
      <c r="NG13" s="38"/>
      <c r="NH13" s="38"/>
      <c r="NI13" s="38"/>
      <c r="NJ13" s="38"/>
      <c r="NK13" s="38"/>
      <c r="NL13" s="38"/>
      <c r="NM13" s="38"/>
      <c r="NN13" s="38"/>
      <c r="NO13" s="38"/>
      <c r="NP13" s="38"/>
      <c r="NQ13" s="38"/>
      <c r="NR13" s="38"/>
      <c r="NS13" s="38"/>
      <c r="NT13" s="38"/>
      <c r="NU13" s="38"/>
      <c r="NV13" s="38"/>
      <c r="NW13" s="38"/>
      <c r="NX13" s="38"/>
      <c r="NY13" s="38"/>
      <c r="NZ13" s="38"/>
      <c r="OA13" s="38"/>
      <c r="OB13" s="38"/>
      <c r="OC13" s="38"/>
      <c r="OD13" s="38"/>
      <c r="OE13" s="38"/>
      <c r="OF13" s="38"/>
      <c r="OG13" s="38"/>
      <c r="OH13" s="38"/>
      <c r="OI13" s="38"/>
      <c r="OJ13" s="38"/>
      <c r="OK13" s="38"/>
      <c r="OL13" s="38"/>
      <c r="OM13" s="38"/>
      <c r="ON13" s="38"/>
      <c r="OO13" s="38"/>
      <c r="OP13" s="38"/>
      <c r="OQ13" s="38"/>
      <c r="OR13" s="38"/>
      <c r="OS13" s="38"/>
      <c r="OT13" s="38"/>
      <c r="OU13" s="38"/>
      <c r="OV13" s="38"/>
      <c r="OW13" s="38"/>
      <c r="OX13" s="38"/>
      <c r="OY13" s="38"/>
      <c r="OZ13" s="38"/>
      <c r="PA13" s="38"/>
      <c r="PB13" s="38"/>
      <c r="PC13" s="38"/>
      <c r="PD13" s="38"/>
      <c r="PE13" s="38"/>
      <c r="PF13" s="38"/>
      <c r="PG13" s="38"/>
      <c r="PH13" s="38"/>
      <c r="PI13" s="38"/>
      <c r="PJ13" s="38"/>
      <c r="PK13" s="38"/>
      <c r="PL13" s="38"/>
      <c r="PM13" s="38"/>
      <c r="PN13" s="38"/>
      <c r="PO13" s="38"/>
      <c r="PP13" s="38"/>
      <c r="PQ13" s="38"/>
      <c r="PR13" s="38"/>
      <c r="PS13" s="38"/>
      <c r="PT13" s="38"/>
      <c r="PU13" s="38"/>
      <c r="PV13" s="38"/>
      <c r="PW13" s="38"/>
      <c r="PX13" s="38"/>
      <c r="PY13" s="38"/>
      <c r="PZ13" s="38"/>
      <c r="QA13" s="38"/>
      <c r="QB13" s="38"/>
      <c r="QC13" s="38"/>
      <c r="QD13" s="38"/>
      <c r="QE13" s="38"/>
      <c r="QF13" s="38"/>
      <c r="QG13" s="38"/>
      <c r="QH13" s="38"/>
      <c r="QI13" s="38"/>
      <c r="QJ13" s="38"/>
      <c r="QK13" s="38"/>
      <c r="QL13" s="38"/>
      <c r="QM13" s="38"/>
      <c r="QN13" s="38"/>
      <c r="QO13" s="38"/>
      <c r="QP13" s="38"/>
      <c r="QQ13" s="38"/>
      <c r="QR13" s="38"/>
      <c r="QS13" s="38"/>
      <c r="QT13" s="38"/>
      <c r="QU13" s="38"/>
      <c r="QV13" s="38"/>
      <c r="QW13" s="38"/>
      <c r="QX13" s="38"/>
      <c r="QY13" s="38"/>
      <c r="QZ13" s="38"/>
      <c r="RA13" s="38"/>
      <c r="RB13" s="38"/>
      <c r="RC13" s="38"/>
      <c r="RD13" s="38"/>
      <c r="RE13" s="38"/>
      <c r="RF13" s="38"/>
      <c r="RG13" s="38"/>
      <c r="RH13" s="38"/>
      <c r="RI13" s="38"/>
      <c r="RJ13" s="38"/>
      <c r="RK13" s="38"/>
      <c r="RL13" s="38"/>
      <c r="RM13" s="38"/>
      <c r="RN13" s="38"/>
      <c r="RO13" s="38"/>
      <c r="RP13" s="38"/>
      <c r="RQ13" s="38"/>
      <c r="RR13" s="38"/>
      <c r="RS13" s="38"/>
      <c r="RT13" s="38"/>
      <c r="RU13" s="38"/>
      <c r="RV13" s="38"/>
      <c r="RW13" s="38"/>
      <c r="RX13" s="38"/>
      <c r="RY13" s="38"/>
      <c r="RZ13" s="38"/>
      <c r="SA13" s="38"/>
      <c r="SB13" s="38"/>
      <c r="SC13" s="38"/>
      <c r="SD13" s="38"/>
      <c r="SE13" s="38"/>
      <c r="SF13" s="38"/>
      <c r="SG13" s="38"/>
      <c r="SH13" s="38"/>
      <c r="SI13" s="38"/>
      <c r="SJ13" s="38"/>
      <c r="SK13" s="38"/>
      <c r="SL13" s="38"/>
      <c r="SM13" s="38"/>
      <c r="SN13" s="38"/>
      <c r="SO13" s="38"/>
      <c r="SP13" s="38"/>
      <c r="SQ13" s="38"/>
      <c r="SR13" s="38"/>
      <c r="SS13" s="38"/>
      <c r="ST13" s="38"/>
      <c r="SU13" s="38"/>
      <c r="SV13" s="38"/>
      <c r="SW13" s="38"/>
      <c r="SX13" s="38"/>
      <c r="SY13" s="38"/>
      <c r="SZ13" s="38"/>
      <c r="TA13" s="38"/>
      <c r="TB13" s="38"/>
      <c r="TC13" s="38"/>
      <c r="TD13" s="38"/>
      <c r="TE13" s="38"/>
      <c r="TF13" s="38"/>
      <c r="TG13" s="38"/>
      <c r="TH13" s="38"/>
      <c r="TI13" s="38"/>
      <c r="TJ13" s="38"/>
      <c r="TK13" s="38"/>
      <c r="TL13" s="38"/>
      <c r="TM13" s="38"/>
      <c r="TN13" s="38"/>
      <c r="TO13" s="38"/>
      <c r="TP13" s="38"/>
      <c r="TQ13" s="38"/>
      <c r="TR13" s="38"/>
      <c r="TS13" s="38"/>
      <c r="TT13" s="38"/>
      <c r="TU13" s="38"/>
      <c r="TV13" s="38"/>
      <c r="TW13" s="38"/>
    </row>
    <row r="14" spans="1:543" x14ac:dyDescent="0.2">
      <c r="A14" s="8" t="s">
        <v>702</v>
      </c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  <c r="IW14" s="38"/>
      <c r="IX14" s="38"/>
      <c r="IY14" s="38"/>
      <c r="IZ14" s="38"/>
      <c r="JA14" s="38"/>
      <c r="JB14" s="38"/>
      <c r="JC14" s="38"/>
      <c r="JD14" s="38"/>
      <c r="JE14" s="38"/>
      <c r="JF14" s="38"/>
      <c r="JG14" s="38"/>
      <c r="JH14" s="38"/>
      <c r="JI14" s="38"/>
      <c r="JJ14" s="38"/>
      <c r="JK14" s="38"/>
      <c r="JL14" s="38"/>
      <c r="JM14" s="38"/>
      <c r="JN14" s="38"/>
      <c r="JO14" s="38"/>
      <c r="JP14" s="38"/>
      <c r="JQ14" s="38"/>
      <c r="JR14" s="38"/>
      <c r="JS14" s="38"/>
      <c r="JT14" s="38"/>
      <c r="JU14" s="38"/>
      <c r="JV14" s="38"/>
      <c r="JW14" s="38"/>
      <c r="JX14" s="38"/>
      <c r="JY14" s="38"/>
      <c r="JZ14" s="38"/>
      <c r="KA14" s="38"/>
      <c r="KB14" s="38"/>
      <c r="KC14" s="38"/>
      <c r="KD14" s="38"/>
      <c r="KE14" s="38"/>
      <c r="KF14" s="38"/>
      <c r="KG14" s="38"/>
      <c r="KH14" s="38"/>
      <c r="KI14" s="38"/>
      <c r="KJ14" s="38"/>
      <c r="KK14" s="38"/>
      <c r="KL14" s="38"/>
      <c r="KM14" s="38"/>
      <c r="KN14" s="38"/>
      <c r="KO14" s="38"/>
      <c r="KP14" s="38"/>
      <c r="KQ14" s="38"/>
      <c r="KR14" s="38"/>
      <c r="KS14" s="38"/>
      <c r="KT14" s="38"/>
      <c r="KU14" s="38"/>
      <c r="KV14" s="38"/>
      <c r="KW14" s="38"/>
      <c r="KX14" s="38"/>
      <c r="KY14" s="38"/>
      <c r="KZ14" s="38"/>
      <c r="LA14" s="38"/>
      <c r="LB14" s="38"/>
      <c r="LC14" s="38"/>
      <c r="LD14" s="38"/>
      <c r="LE14" s="38"/>
      <c r="LF14" s="38"/>
      <c r="LG14" s="38"/>
      <c r="LH14" s="38"/>
      <c r="LI14" s="38"/>
      <c r="LJ14" s="38"/>
      <c r="LK14" s="38"/>
      <c r="LL14" s="38"/>
      <c r="LM14" s="38"/>
      <c r="LN14" s="38"/>
      <c r="LO14" s="38"/>
      <c r="LP14" s="38"/>
      <c r="LQ14" s="38"/>
      <c r="LR14" s="38"/>
      <c r="LS14" s="38"/>
      <c r="LT14" s="38"/>
      <c r="LU14" s="38"/>
      <c r="LV14" s="38"/>
      <c r="LW14" s="38"/>
      <c r="LX14" s="38"/>
      <c r="LY14" s="38"/>
      <c r="LZ14" s="38"/>
      <c r="MA14" s="38"/>
      <c r="MB14" s="38"/>
      <c r="MC14" s="38"/>
      <c r="MD14" s="38"/>
      <c r="ME14" s="38"/>
      <c r="MF14" s="38"/>
      <c r="MG14" s="38"/>
      <c r="MH14" s="38"/>
      <c r="MI14" s="38"/>
      <c r="MJ14" s="38"/>
      <c r="MK14" s="38"/>
      <c r="ML14" s="38"/>
      <c r="MM14" s="38"/>
      <c r="MN14" s="38"/>
      <c r="MO14" s="38"/>
      <c r="MP14" s="38"/>
      <c r="MQ14" s="38"/>
      <c r="MR14" s="38"/>
      <c r="MS14" s="38"/>
      <c r="MT14" s="38"/>
      <c r="MU14" s="38"/>
      <c r="MV14" s="38"/>
      <c r="MW14" s="38"/>
      <c r="MX14" s="38"/>
      <c r="MY14" s="38"/>
      <c r="MZ14" s="38"/>
      <c r="NA14" s="38"/>
      <c r="NB14" s="38"/>
      <c r="NC14" s="38"/>
      <c r="ND14" s="38"/>
      <c r="NE14" s="38"/>
      <c r="NF14" s="38"/>
      <c r="NG14" s="38"/>
      <c r="NH14" s="38"/>
      <c r="NI14" s="38"/>
      <c r="NJ14" s="38"/>
      <c r="NK14" s="38"/>
      <c r="NL14" s="38"/>
      <c r="NM14" s="38"/>
      <c r="NN14" s="38"/>
      <c r="NO14" s="38"/>
      <c r="NP14" s="38"/>
      <c r="NQ14" s="38"/>
      <c r="NR14" s="38"/>
      <c r="NS14" s="38"/>
      <c r="NT14" s="38"/>
      <c r="NU14" s="38"/>
      <c r="NV14" s="38"/>
      <c r="NW14" s="38"/>
      <c r="NX14" s="38"/>
      <c r="NY14" s="38"/>
      <c r="NZ14" s="38"/>
      <c r="OA14" s="38"/>
      <c r="OB14" s="38"/>
      <c r="OC14" s="38"/>
      <c r="OD14" s="38"/>
      <c r="OE14" s="38"/>
      <c r="OF14" s="38"/>
      <c r="OG14" s="38"/>
      <c r="OH14" s="38"/>
      <c r="OI14" s="38"/>
      <c r="OJ14" s="38"/>
      <c r="OK14" s="38"/>
      <c r="OL14" s="38"/>
      <c r="OM14" s="38"/>
      <c r="ON14" s="38"/>
      <c r="OO14" s="38"/>
      <c r="OP14" s="38"/>
      <c r="OQ14" s="38"/>
      <c r="OR14" s="38"/>
      <c r="OS14" s="38"/>
      <c r="OT14" s="38"/>
      <c r="OU14" s="38"/>
      <c r="OV14" s="38"/>
      <c r="OW14" s="38"/>
      <c r="OX14" s="38"/>
      <c r="OY14" s="38"/>
      <c r="OZ14" s="38"/>
      <c r="PA14" s="38"/>
      <c r="PB14" s="38"/>
      <c r="PC14" s="38"/>
      <c r="PD14" s="38"/>
      <c r="PE14" s="38"/>
      <c r="PF14" s="38"/>
      <c r="PG14" s="38"/>
      <c r="PH14" s="38"/>
      <c r="PI14" s="38"/>
      <c r="PJ14" s="38"/>
      <c r="PK14" s="38"/>
      <c r="PL14" s="38"/>
      <c r="PM14" s="38"/>
      <c r="PN14" s="38"/>
      <c r="PO14" s="38"/>
      <c r="PP14" s="38"/>
      <c r="PQ14" s="38"/>
      <c r="PR14" s="38"/>
      <c r="PS14" s="38"/>
      <c r="PT14" s="38"/>
      <c r="PU14" s="38"/>
      <c r="PV14" s="38"/>
      <c r="PW14" s="38"/>
      <c r="PX14" s="38"/>
      <c r="PY14" s="38"/>
      <c r="PZ14" s="38"/>
      <c r="QA14" s="38"/>
      <c r="QB14" s="38"/>
      <c r="QC14" s="38"/>
      <c r="QD14" s="38"/>
      <c r="QE14" s="38"/>
      <c r="QF14" s="38"/>
      <c r="QG14" s="38"/>
      <c r="QH14" s="38"/>
      <c r="QI14" s="38"/>
      <c r="QJ14" s="38"/>
      <c r="QK14" s="38"/>
      <c r="QL14" s="38"/>
      <c r="QM14" s="38"/>
      <c r="QN14" s="38"/>
      <c r="QO14" s="38"/>
      <c r="QP14" s="38"/>
      <c r="QQ14" s="38"/>
      <c r="QR14" s="38"/>
      <c r="QS14" s="38"/>
      <c r="QT14" s="38"/>
      <c r="QU14" s="38"/>
      <c r="QV14" s="38"/>
      <c r="QW14" s="38"/>
      <c r="QX14" s="38"/>
      <c r="QY14" s="38"/>
      <c r="QZ14" s="38"/>
      <c r="RA14" s="38"/>
      <c r="RB14" s="38"/>
      <c r="RC14" s="38"/>
      <c r="RD14" s="38"/>
      <c r="RE14" s="38"/>
      <c r="RF14" s="38"/>
      <c r="RG14" s="38"/>
      <c r="RH14" s="38"/>
      <c r="RI14" s="38"/>
      <c r="RJ14" s="38"/>
      <c r="RK14" s="38"/>
      <c r="RL14" s="38"/>
      <c r="RM14" s="38"/>
      <c r="RN14" s="38"/>
      <c r="RO14" s="38"/>
      <c r="RP14" s="38"/>
      <c r="RQ14" s="38"/>
      <c r="RR14" s="38"/>
      <c r="RS14" s="38"/>
      <c r="RT14" s="38"/>
      <c r="RU14" s="38"/>
      <c r="RV14" s="38"/>
      <c r="RW14" s="38"/>
      <c r="RX14" s="38"/>
      <c r="RY14" s="38"/>
      <c r="RZ14" s="38"/>
      <c r="SA14" s="38"/>
      <c r="SB14" s="38"/>
      <c r="SC14" s="38"/>
      <c r="SD14" s="38"/>
      <c r="SE14" s="38"/>
      <c r="SF14" s="38"/>
      <c r="SG14" s="38"/>
      <c r="SH14" s="38"/>
      <c r="SI14" s="38"/>
      <c r="SJ14" s="38"/>
      <c r="SK14" s="38"/>
      <c r="SL14" s="38"/>
      <c r="SM14" s="38"/>
      <c r="SN14" s="38"/>
      <c r="SO14" s="38"/>
      <c r="SP14" s="38"/>
      <c r="SQ14" s="38"/>
      <c r="SR14" s="38"/>
      <c r="SS14" s="38"/>
      <c r="ST14" s="38"/>
      <c r="SU14" s="38"/>
      <c r="SV14" s="38"/>
      <c r="SW14" s="38"/>
      <c r="SX14" s="38"/>
      <c r="SY14" s="38"/>
      <c r="SZ14" s="38"/>
      <c r="TA14" s="38"/>
      <c r="TB14" s="38"/>
      <c r="TC14" s="38"/>
      <c r="TD14" s="38"/>
      <c r="TE14" s="38"/>
      <c r="TF14" s="38"/>
      <c r="TG14" s="38"/>
      <c r="TH14" s="38"/>
      <c r="TI14" s="38"/>
      <c r="TJ14" s="38"/>
      <c r="TK14" s="38"/>
      <c r="TL14" s="38"/>
      <c r="TM14" s="38"/>
      <c r="TN14" s="38"/>
      <c r="TO14" s="38"/>
      <c r="TP14" s="38"/>
      <c r="TQ14" s="38"/>
      <c r="TR14" s="38"/>
      <c r="TS14" s="38"/>
      <c r="TT14" s="38"/>
      <c r="TU14" s="38"/>
      <c r="TV14" s="38"/>
      <c r="TW14" s="38"/>
    </row>
    <row r="15" spans="1:543" x14ac:dyDescent="0.2">
      <c r="A15" s="9" t="s">
        <v>4</v>
      </c>
      <c r="B15" s="3">
        <v>252480</v>
      </c>
      <c r="C15" s="3">
        <v>252480</v>
      </c>
      <c r="D15" s="3">
        <v>233760</v>
      </c>
      <c r="E15" s="3">
        <v>233760</v>
      </c>
      <c r="F15" s="3">
        <v>245760</v>
      </c>
      <c r="G15" s="3">
        <v>245760</v>
      </c>
      <c r="H15" s="3">
        <v>245760</v>
      </c>
      <c r="I15" s="3">
        <v>257760</v>
      </c>
      <c r="J15" s="3">
        <v>257760</v>
      </c>
      <c r="K15" s="3">
        <v>257760</v>
      </c>
      <c r="L15" s="3">
        <v>257760</v>
      </c>
      <c r="M15" s="3">
        <v>257760</v>
      </c>
      <c r="N15" s="3">
        <v>257760</v>
      </c>
      <c r="O15" s="3">
        <v>257760</v>
      </c>
      <c r="P15" s="3">
        <v>186720</v>
      </c>
      <c r="Q15" s="3">
        <v>186720</v>
      </c>
      <c r="R15" s="3">
        <v>186720</v>
      </c>
      <c r="S15" s="3">
        <v>186720</v>
      </c>
      <c r="T15" s="3">
        <v>186720</v>
      </c>
      <c r="U15" s="3">
        <v>186720</v>
      </c>
      <c r="V15" s="3">
        <v>186720</v>
      </c>
      <c r="W15" s="3">
        <v>222720</v>
      </c>
      <c r="X15" s="3">
        <v>216480</v>
      </c>
      <c r="Y15" s="3">
        <v>252480</v>
      </c>
      <c r="Z15" s="3">
        <v>252480</v>
      </c>
      <c r="AA15" s="3">
        <v>252480</v>
      </c>
      <c r="AB15" s="3">
        <v>252480</v>
      </c>
      <c r="AC15" s="3">
        <v>252480</v>
      </c>
      <c r="AD15" s="3">
        <v>252480</v>
      </c>
      <c r="AE15" s="3">
        <v>252480</v>
      </c>
      <c r="AF15" s="3">
        <v>252480</v>
      </c>
      <c r="AG15" s="3">
        <v>252480</v>
      </c>
      <c r="AH15" s="3">
        <v>252480</v>
      </c>
      <c r="AI15" s="3">
        <v>252480</v>
      </c>
      <c r="AJ15" s="3">
        <v>264480</v>
      </c>
      <c r="AK15" s="3">
        <v>264480</v>
      </c>
      <c r="AL15" s="3">
        <v>264480</v>
      </c>
      <c r="AM15" s="3">
        <v>264480</v>
      </c>
      <c r="AN15" s="3">
        <v>250560</v>
      </c>
      <c r="AO15" s="3">
        <v>250560</v>
      </c>
      <c r="AP15" s="3">
        <v>250560</v>
      </c>
      <c r="AQ15" s="3">
        <v>250560</v>
      </c>
      <c r="AR15" s="3">
        <v>250560</v>
      </c>
      <c r="AS15" s="3">
        <v>250560</v>
      </c>
      <c r="AT15" s="3">
        <v>252480</v>
      </c>
      <c r="AU15" s="3">
        <v>252480</v>
      </c>
      <c r="AV15" s="3">
        <v>252480</v>
      </c>
      <c r="AW15" s="3">
        <v>276480</v>
      </c>
      <c r="AX15" s="3">
        <v>276480</v>
      </c>
      <c r="AY15" s="3">
        <v>276480</v>
      </c>
      <c r="AZ15" s="3">
        <v>264480</v>
      </c>
      <c r="BA15" s="3">
        <v>264480</v>
      </c>
      <c r="BB15" s="3">
        <v>264480</v>
      </c>
      <c r="BC15" s="3">
        <v>264480</v>
      </c>
      <c r="BD15" s="3">
        <v>264480</v>
      </c>
      <c r="BE15" s="3">
        <v>276480</v>
      </c>
      <c r="BF15" s="3">
        <v>276480</v>
      </c>
      <c r="BG15" s="3">
        <v>288480</v>
      </c>
      <c r="BH15" s="3">
        <v>270720</v>
      </c>
      <c r="BI15" s="3">
        <v>282720</v>
      </c>
      <c r="BJ15" s="3">
        <v>282720</v>
      </c>
      <c r="BK15" s="3">
        <v>282720</v>
      </c>
      <c r="BL15" s="3">
        <v>282720</v>
      </c>
      <c r="BM15" s="3">
        <v>282720</v>
      </c>
      <c r="BN15" s="3">
        <v>276480</v>
      </c>
      <c r="BO15" s="3">
        <v>282720</v>
      </c>
      <c r="BP15" s="3">
        <v>282720</v>
      </c>
      <c r="BQ15" s="3">
        <v>282720</v>
      </c>
      <c r="BR15" s="3">
        <v>282720</v>
      </c>
      <c r="BS15" s="3">
        <v>282720</v>
      </c>
      <c r="BT15" s="3">
        <v>282720</v>
      </c>
      <c r="BU15" s="3">
        <v>282720</v>
      </c>
      <c r="BV15" s="3">
        <v>282720</v>
      </c>
      <c r="BW15" s="3">
        <v>282720</v>
      </c>
      <c r="BX15" s="3">
        <v>282720</v>
      </c>
      <c r="BY15" s="3">
        <v>282720</v>
      </c>
      <c r="BZ15" s="3">
        <v>234720</v>
      </c>
      <c r="CA15" s="3">
        <v>198720</v>
      </c>
      <c r="CB15" s="3">
        <v>198720</v>
      </c>
      <c r="CC15" s="3">
        <v>210720</v>
      </c>
      <c r="CD15" s="3">
        <v>210720</v>
      </c>
      <c r="CE15" s="3">
        <v>222720</v>
      </c>
      <c r="CF15" s="3">
        <v>234720</v>
      </c>
      <c r="CG15" s="3">
        <v>234720</v>
      </c>
      <c r="CH15" s="3">
        <v>234720</v>
      </c>
      <c r="CI15" s="3">
        <v>234720</v>
      </c>
      <c r="CJ15" s="3">
        <v>234720</v>
      </c>
      <c r="CK15" s="3">
        <v>234720</v>
      </c>
      <c r="CL15" s="3">
        <v>234720</v>
      </c>
      <c r="CM15" s="3">
        <v>234720</v>
      </c>
      <c r="CN15" s="3">
        <v>258480</v>
      </c>
      <c r="CO15" s="3">
        <v>270480</v>
      </c>
      <c r="CP15" s="3">
        <v>270480</v>
      </c>
      <c r="CQ15" s="3">
        <v>282480</v>
      </c>
      <c r="CR15" s="3">
        <v>294480</v>
      </c>
      <c r="CS15" s="3">
        <v>294480</v>
      </c>
      <c r="CT15" s="3">
        <v>294480</v>
      </c>
      <c r="CU15" s="3">
        <v>318480</v>
      </c>
      <c r="CV15" s="3">
        <v>318480</v>
      </c>
      <c r="CW15" s="3">
        <v>318480</v>
      </c>
      <c r="CX15" s="3">
        <v>318480</v>
      </c>
      <c r="CY15" s="3">
        <v>318480</v>
      </c>
      <c r="CZ15" s="3">
        <v>318480</v>
      </c>
      <c r="DA15" s="3">
        <v>318480</v>
      </c>
      <c r="DB15" s="3">
        <v>318480</v>
      </c>
      <c r="DC15" s="3">
        <v>330480</v>
      </c>
      <c r="DD15" s="3">
        <v>330480</v>
      </c>
      <c r="DE15" s="3">
        <v>330480</v>
      </c>
      <c r="DF15" s="3">
        <v>330480</v>
      </c>
      <c r="DG15" s="3">
        <v>330480</v>
      </c>
      <c r="DH15" s="3">
        <v>370320</v>
      </c>
      <c r="DI15" s="3">
        <v>345520</v>
      </c>
      <c r="DJ15" s="3">
        <v>346320</v>
      </c>
      <c r="DK15" s="3">
        <v>346320</v>
      </c>
      <c r="DL15" s="3">
        <v>346320</v>
      </c>
      <c r="DM15" s="3">
        <v>346320</v>
      </c>
      <c r="DN15" s="3">
        <v>346320</v>
      </c>
      <c r="DO15" s="3">
        <v>358560</v>
      </c>
      <c r="DP15" s="3">
        <v>358560</v>
      </c>
      <c r="DQ15" s="3">
        <v>370560</v>
      </c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  <c r="IW15" s="38"/>
      <c r="IX15" s="38"/>
      <c r="IY15" s="38"/>
      <c r="IZ15" s="38"/>
      <c r="JA15" s="38"/>
      <c r="JB15" s="38"/>
      <c r="JC15" s="38"/>
      <c r="JD15" s="38"/>
      <c r="JE15" s="38"/>
      <c r="JF15" s="38"/>
      <c r="JG15" s="38"/>
      <c r="JH15" s="38"/>
      <c r="JI15" s="38"/>
      <c r="JJ15" s="38"/>
      <c r="JK15" s="38"/>
      <c r="JL15" s="38"/>
      <c r="JM15" s="38"/>
      <c r="JN15" s="38"/>
      <c r="JO15" s="38"/>
      <c r="JP15" s="38"/>
      <c r="JQ15" s="38"/>
      <c r="JR15" s="38"/>
      <c r="JS15" s="38"/>
      <c r="JT15" s="38"/>
      <c r="JU15" s="38"/>
      <c r="JV15" s="38"/>
      <c r="JW15" s="38"/>
      <c r="JX15" s="38"/>
      <c r="JY15" s="38"/>
      <c r="JZ15" s="38"/>
      <c r="KA15" s="38"/>
      <c r="KB15" s="38"/>
      <c r="KC15" s="38"/>
      <c r="KD15" s="38"/>
      <c r="KE15" s="38"/>
      <c r="KF15" s="38"/>
      <c r="KG15" s="38"/>
      <c r="KH15" s="38"/>
      <c r="KI15" s="38"/>
      <c r="KJ15" s="38"/>
      <c r="KK15" s="38"/>
      <c r="KL15" s="38"/>
      <c r="KM15" s="38"/>
      <c r="KN15" s="38"/>
      <c r="KO15" s="38"/>
      <c r="KP15" s="38"/>
      <c r="KQ15" s="38"/>
      <c r="KR15" s="38"/>
      <c r="KS15" s="38"/>
      <c r="KT15" s="38"/>
      <c r="KU15" s="38"/>
      <c r="KV15" s="38"/>
      <c r="KW15" s="38"/>
      <c r="KX15" s="38"/>
      <c r="KY15" s="38"/>
      <c r="KZ15" s="38"/>
      <c r="LA15" s="38"/>
      <c r="LB15" s="38"/>
      <c r="LC15" s="38"/>
      <c r="LD15" s="38"/>
      <c r="LE15" s="38"/>
      <c r="LF15" s="38"/>
      <c r="LG15" s="38"/>
      <c r="LH15" s="38"/>
      <c r="LI15" s="38"/>
      <c r="LJ15" s="38"/>
      <c r="LK15" s="38"/>
      <c r="LL15" s="38"/>
      <c r="LM15" s="38"/>
      <c r="LN15" s="38"/>
      <c r="LO15" s="38"/>
      <c r="LP15" s="38"/>
      <c r="LQ15" s="38"/>
      <c r="LR15" s="38"/>
      <c r="LS15" s="38"/>
      <c r="LT15" s="38"/>
      <c r="LU15" s="38"/>
      <c r="LV15" s="38"/>
      <c r="LW15" s="38"/>
      <c r="LX15" s="38"/>
      <c r="LY15" s="38"/>
      <c r="LZ15" s="38"/>
      <c r="MA15" s="38"/>
      <c r="MB15" s="38"/>
      <c r="MC15" s="38"/>
      <c r="MD15" s="38"/>
      <c r="ME15" s="38"/>
      <c r="MF15" s="38"/>
      <c r="MG15" s="38"/>
      <c r="MH15" s="38"/>
      <c r="MI15" s="38"/>
      <c r="MJ15" s="38"/>
      <c r="MK15" s="38"/>
      <c r="ML15" s="38"/>
      <c r="MM15" s="38"/>
      <c r="MN15" s="38"/>
      <c r="MO15" s="38"/>
      <c r="MP15" s="38"/>
      <c r="MQ15" s="38"/>
      <c r="MR15" s="38"/>
      <c r="MS15" s="38"/>
      <c r="MT15" s="38"/>
      <c r="MU15" s="38"/>
      <c r="MV15" s="38"/>
      <c r="MW15" s="38"/>
      <c r="MX15" s="38"/>
      <c r="MY15" s="38"/>
      <c r="MZ15" s="38"/>
      <c r="NA15" s="38"/>
      <c r="NB15" s="38"/>
      <c r="NC15" s="38"/>
      <c r="ND15" s="38"/>
      <c r="NE15" s="38"/>
      <c r="NF15" s="38"/>
      <c r="NG15" s="38"/>
      <c r="NH15" s="38"/>
      <c r="NI15" s="38"/>
      <c r="NJ15" s="38"/>
      <c r="NK15" s="38"/>
      <c r="NL15" s="38"/>
      <c r="NM15" s="38"/>
      <c r="NN15" s="38"/>
      <c r="NO15" s="38"/>
      <c r="NP15" s="38"/>
      <c r="NQ15" s="38"/>
      <c r="NR15" s="38"/>
      <c r="NS15" s="38"/>
      <c r="NT15" s="38"/>
      <c r="NU15" s="38"/>
      <c r="NV15" s="38"/>
      <c r="NW15" s="38"/>
      <c r="NX15" s="38"/>
      <c r="NY15" s="38"/>
      <c r="NZ15" s="38"/>
      <c r="OA15" s="38"/>
      <c r="OB15" s="38"/>
      <c r="OC15" s="38"/>
      <c r="OD15" s="38"/>
      <c r="OE15" s="38"/>
      <c r="OF15" s="38"/>
      <c r="OG15" s="38"/>
      <c r="OH15" s="38"/>
      <c r="OI15" s="38"/>
      <c r="OJ15" s="38"/>
      <c r="OK15" s="38"/>
      <c r="OL15" s="38"/>
      <c r="OM15" s="38"/>
      <c r="ON15" s="38"/>
      <c r="OO15" s="38"/>
      <c r="OP15" s="38"/>
      <c r="OQ15" s="38"/>
      <c r="OR15" s="38"/>
      <c r="OS15" s="38"/>
      <c r="OT15" s="38"/>
      <c r="OU15" s="38"/>
      <c r="OV15" s="38"/>
      <c r="OW15" s="38"/>
      <c r="OX15" s="38"/>
      <c r="OY15" s="38"/>
      <c r="OZ15" s="38"/>
      <c r="PA15" s="38"/>
      <c r="PB15" s="38"/>
      <c r="PC15" s="38"/>
      <c r="PD15" s="38"/>
      <c r="PE15" s="38"/>
      <c r="PF15" s="38"/>
      <c r="PG15" s="38"/>
      <c r="PH15" s="38"/>
      <c r="PI15" s="38"/>
      <c r="PJ15" s="38"/>
      <c r="PK15" s="38"/>
      <c r="PL15" s="38"/>
      <c r="PM15" s="38"/>
      <c r="PN15" s="38"/>
      <c r="PO15" s="38"/>
      <c r="PP15" s="38"/>
      <c r="PQ15" s="38"/>
      <c r="PR15" s="38"/>
      <c r="PS15" s="38"/>
      <c r="PT15" s="38"/>
      <c r="PU15" s="38"/>
      <c r="PV15" s="38"/>
      <c r="PW15" s="38"/>
      <c r="PX15" s="38"/>
      <c r="PY15" s="38"/>
      <c r="PZ15" s="38"/>
      <c r="QA15" s="38"/>
      <c r="QB15" s="38"/>
      <c r="QC15" s="38"/>
      <c r="QD15" s="38"/>
      <c r="QE15" s="38"/>
      <c r="QF15" s="38"/>
      <c r="QG15" s="38"/>
      <c r="QH15" s="38"/>
      <c r="QI15" s="38"/>
      <c r="QJ15" s="38"/>
      <c r="QK15" s="38"/>
      <c r="QL15" s="38"/>
      <c r="QM15" s="38"/>
      <c r="QN15" s="38"/>
      <c r="QO15" s="38"/>
      <c r="QP15" s="38"/>
      <c r="QQ15" s="38"/>
      <c r="QR15" s="38"/>
      <c r="QS15" s="38"/>
      <c r="QT15" s="38"/>
      <c r="QU15" s="38"/>
      <c r="QV15" s="38"/>
      <c r="QW15" s="38"/>
      <c r="QX15" s="38"/>
      <c r="QY15" s="38"/>
      <c r="QZ15" s="38"/>
      <c r="RA15" s="38"/>
      <c r="RB15" s="38"/>
      <c r="RC15" s="38"/>
      <c r="RD15" s="38"/>
      <c r="RE15" s="38"/>
      <c r="RF15" s="38"/>
      <c r="RG15" s="38"/>
      <c r="RH15" s="38"/>
      <c r="RI15" s="38"/>
      <c r="RJ15" s="38"/>
      <c r="RK15" s="38"/>
      <c r="RL15" s="38"/>
      <c r="RM15" s="38"/>
      <c r="RN15" s="38"/>
      <c r="RO15" s="38"/>
      <c r="RP15" s="38"/>
      <c r="RQ15" s="38"/>
      <c r="RR15" s="38"/>
      <c r="RS15" s="38"/>
      <c r="RT15" s="38"/>
      <c r="RU15" s="38"/>
      <c r="RV15" s="38"/>
      <c r="RW15" s="38"/>
      <c r="RX15" s="38"/>
      <c r="RY15" s="38"/>
      <c r="RZ15" s="38"/>
      <c r="SA15" s="38"/>
      <c r="SB15" s="38"/>
      <c r="SC15" s="38"/>
      <c r="SD15" s="38"/>
      <c r="SE15" s="38"/>
      <c r="SF15" s="38"/>
      <c r="SG15" s="38"/>
      <c r="SH15" s="38"/>
      <c r="SI15" s="38"/>
      <c r="SJ15" s="38"/>
      <c r="SK15" s="38"/>
      <c r="SL15" s="38"/>
      <c r="SM15" s="38"/>
      <c r="SN15" s="38"/>
      <c r="SO15" s="38"/>
      <c r="SP15" s="38"/>
      <c r="SQ15" s="38"/>
      <c r="SR15" s="38"/>
      <c r="SS15" s="38"/>
      <c r="ST15" s="38"/>
      <c r="SU15" s="38"/>
      <c r="SV15" s="38"/>
      <c r="SW15" s="38"/>
      <c r="SX15" s="38"/>
      <c r="SY15" s="38"/>
      <c r="SZ15" s="38"/>
      <c r="TA15" s="38"/>
      <c r="TB15" s="38"/>
      <c r="TC15" s="38"/>
      <c r="TD15" s="38"/>
      <c r="TE15" s="38"/>
      <c r="TF15" s="38"/>
      <c r="TG15" s="38"/>
      <c r="TH15" s="38"/>
      <c r="TI15" s="38"/>
      <c r="TJ15" s="38"/>
      <c r="TK15" s="38"/>
      <c r="TL15" s="38"/>
      <c r="TM15" s="38"/>
      <c r="TN15" s="38"/>
      <c r="TO15" s="38"/>
      <c r="TP15" s="38"/>
      <c r="TQ15" s="38"/>
      <c r="TR15" s="38"/>
      <c r="TS15" s="38"/>
      <c r="TT15" s="38"/>
      <c r="TU15" s="38"/>
      <c r="TV15" s="38"/>
      <c r="TW15" s="38"/>
    </row>
    <row r="16" spans="1:543" x14ac:dyDescent="0.2">
      <c r="A16" s="9" t="s">
        <v>692</v>
      </c>
      <c r="B16" s="3">
        <v>223323</v>
      </c>
      <c r="C16" s="3">
        <v>223392</v>
      </c>
      <c r="D16" s="3">
        <v>252294</v>
      </c>
      <c r="E16" s="3">
        <v>233760</v>
      </c>
      <c r="F16" s="3">
        <v>244960</v>
      </c>
      <c r="G16" s="3">
        <v>245760</v>
      </c>
      <c r="H16" s="3">
        <v>245760</v>
      </c>
      <c r="I16" s="3">
        <v>257760</v>
      </c>
      <c r="J16" s="3">
        <v>257760</v>
      </c>
      <c r="K16" s="3">
        <v>257760</v>
      </c>
      <c r="L16" s="3">
        <v>257760</v>
      </c>
      <c r="M16" s="3">
        <v>257760</v>
      </c>
      <c r="N16" s="3">
        <v>257760</v>
      </c>
      <c r="O16" s="3">
        <v>257760</v>
      </c>
      <c r="P16" s="3">
        <v>222451</v>
      </c>
      <c r="Q16" s="3">
        <v>222451</v>
      </c>
      <c r="R16" s="3">
        <v>222451</v>
      </c>
      <c r="S16" s="3">
        <v>222451</v>
      </c>
      <c r="T16" s="3">
        <v>186720</v>
      </c>
      <c r="U16" s="3">
        <v>186720</v>
      </c>
      <c r="V16" s="3">
        <v>186720</v>
      </c>
      <c r="W16" s="3">
        <v>210720</v>
      </c>
      <c r="X16" s="3">
        <v>225600</v>
      </c>
      <c r="Y16" s="3">
        <v>235100.69</v>
      </c>
      <c r="Z16" s="3">
        <v>252480</v>
      </c>
      <c r="AA16" s="3">
        <v>252480</v>
      </c>
      <c r="AB16" s="3">
        <v>252480</v>
      </c>
      <c r="AC16" s="3">
        <v>252480</v>
      </c>
      <c r="AD16" s="3">
        <v>252480</v>
      </c>
      <c r="AE16" s="3">
        <v>252480</v>
      </c>
      <c r="AF16" s="3">
        <v>252480</v>
      </c>
      <c r="AG16" s="3">
        <v>252480</v>
      </c>
      <c r="AH16" s="3">
        <v>252480</v>
      </c>
      <c r="AI16" s="3">
        <v>252480</v>
      </c>
      <c r="AJ16" s="3">
        <v>264480</v>
      </c>
      <c r="AK16" s="3">
        <v>264480</v>
      </c>
      <c r="AL16" s="3">
        <v>264480</v>
      </c>
      <c r="AM16" s="3">
        <v>264480</v>
      </c>
      <c r="AN16" s="3">
        <v>252371.6</v>
      </c>
      <c r="AO16" s="3">
        <v>250560</v>
      </c>
      <c r="AP16" s="3">
        <v>250560</v>
      </c>
      <c r="AQ16" s="3">
        <v>250560</v>
      </c>
      <c r="AR16" s="3">
        <v>250560</v>
      </c>
      <c r="AS16" s="3">
        <v>250560</v>
      </c>
      <c r="AT16" s="3">
        <v>252411.61</v>
      </c>
      <c r="AU16" s="3">
        <v>252480</v>
      </c>
      <c r="AV16" s="3">
        <v>252480</v>
      </c>
      <c r="AW16" s="3">
        <v>264480</v>
      </c>
      <c r="AX16" s="3">
        <v>276480</v>
      </c>
      <c r="AY16" s="3">
        <v>276480</v>
      </c>
      <c r="AZ16" s="3">
        <v>274157.40999999997</v>
      </c>
      <c r="BA16" s="3">
        <v>264480</v>
      </c>
      <c r="BB16" s="3">
        <v>264480</v>
      </c>
      <c r="BC16" s="3">
        <v>264480</v>
      </c>
      <c r="BD16" s="3">
        <v>264480</v>
      </c>
      <c r="BE16" s="3">
        <v>269512.25</v>
      </c>
      <c r="BF16" s="3">
        <v>276480</v>
      </c>
      <c r="BG16" s="3">
        <v>277766</v>
      </c>
      <c r="BH16" s="3">
        <v>274157.42</v>
      </c>
      <c r="BI16" s="3">
        <v>278720</v>
      </c>
      <c r="BJ16" s="3">
        <v>282720</v>
      </c>
      <c r="BK16" s="3">
        <v>282720</v>
      </c>
      <c r="BL16" s="3">
        <v>282720</v>
      </c>
      <c r="BM16" s="3">
        <v>282720</v>
      </c>
      <c r="BN16" s="3">
        <v>277520</v>
      </c>
      <c r="BO16" s="3">
        <v>277084</v>
      </c>
      <c r="BP16" s="3">
        <v>282720</v>
      </c>
      <c r="BQ16" s="3">
        <v>282720</v>
      </c>
      <c r="BR16" s="3">
        <v>282720</v>
      </c>
      <c r="BS16" s="3">
        <v>282720</v>
      </c>
      <c r="BT16" s="3">
        <v>282720</v>
      </c>
      <c r="BU16" s="3">
        <v>282720</v>
      </c>
      <c r="BV16" s="3">
        <v>282720</v>
      </c>
      <c r="BW16" s="3">
        <v>282720</v>
      </c>
      <c r="BX16" s="3">
        <v>282720</v>
      </c>
      <c r="BY16" s="3">
        <v>282720</v>
      </c>
      <c r="BZ16" s="3">
        <v>257120</v>
      </c>
      <c r="CA16" s="3">
        <v>224268</v>
      </c>
      <c r="CB16" s="3">
        <v>198720</v>
      </c>
      <c r="CC16" s="3">
        <v>201817</v>
      </c>
      <c r="CD16" s="3">
        <v>210720</v>
      </c>
      <c r="CE16" s="3">
        <v>215434</v>
      </c>
      <c r="CF16" s="3">
        <v>233559</v>
      </c>
      <c r="CG16" s="3">
        <v>234720</v>
      </c>
      <c r="CH16" s="3">
        <v>234720</v>
      </c>
      <c r="CI16" s="3">
        <v>234720</v>
      </c>
      <c r="CJ16" s="3">
        <v>234720</v>
      </c>
      <c r="CK16" s="3">
        <v>234720</v>
      </c>
      <c r="CL16" s="3">
        <v>234720</v>
      </c>
      <c r="CM16" s="3">
        <v>234720</v>
      </c>
      <c r="CN16" s="3">
        <v>241848</v>
      </c>
      <c r="CO16" s="3">
        <v>261964</v>
      </c>
      <c r="CP16" s="3">
        <v>270480</v>
      </c>
      <c r="CQ16" s="3">
        <v>275623</v>
      </c>
      <c r="CR16" s="3">
        <v>283641</v>
      </c>
      <c r="CS16" s="3">
        <v>294480</v>
      </c>
      <c r="CT16" s="3">
        <v>294480</v>
      </c>
      <c r="CU16" s="3">
        <v>316880</v>
      </c>
      <c r="CV16" s="3">
        <v>318480</v>
      </c>
      <c r="CW16" s="3">
        <v>318480</v>
      </c>
      <c r="CX16" s="3">
        <v>318480</v>
      </c>
      <c r="CY16" s="3">
        <v>318480</v>
      </c>
      <c r="CZ16" s="3">
        <v>318480</v>
      </c>
      <c r="DA16" s="3">
        <v>318480</v>
      </c>
      <c r="DB16" s="3">
        <v>318480</v>
      </c>
      <c r="DC16" s="3">
        <v>330480</v>
      </c>
      <c r="DD16" s="3">
        <v>330480</v>
      </c>
      <c r="DE16" s="3">
        <v>330480</v>
      </c>
      <c r="DF16" s="3">
        <v>330480</v>
      </c>
      <c r="DG16" s="3">
        <v>330480</v>
      </c>
      <c r="DH16" s="3">
        <v>344411</v>
      </c>
      <c r="DI16" s="3">
        <v>365419</v>
      </c>
      <c r="DJ16" s="3">
        <v>246320</v>
      </c>
      <c r="DK16" s="3">
        <v>246320</v>
      </c>
      <c r="DL16" s="3">
        <v>246820</v>
      </c>
      <c r="DM16" s="3">
        <v>246820</v>
      </c>
      <c r="DN16" s="3">
        <v>246820</v>
      </c>
      <c r="DO16" s="3">
        <v>246974</v>
      </c>
      <c r="DP16" s="3">
        <v>258560</v>
      </c>
      <c r="DQ16" s="3">
        <v>263760</v>
      </c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  <c r="IW16" s="38"/>
      <c r="IX16" s="38"/>
      <c r="IY16" s="38"/>
      <c r="IZ16" s="38"/>
      <c r="JA16" s="38"/>
      <c r="JB16" s="38"/>
      <c r="JC16" s="38"/>
      <c r="JD16" s="38"/>
      <c r="JE16" s="38"/>
      <c r="JF16" s="38"/>
      <c r="JG16" s="38"/>
      <c r="JH16" s="38"/>
      <c r="JI16" s="38"/>
      <c r="JJ16" s="38"/>
      <c r="JK16" s="38"/>
      <c r="JL16" s="38"/>
      <c r="JM16" s="38"/>
      <c r="JN16" s="38"/>
      <c r="JO16" s="38"/>
      <c r="JP16" s="38"/>
      <c r="JQ16" s="38"/>
      <c r="JR16" s="38"/>
      <c r="JS16" s="38"/>
      <c r="JT16" s="38"/>
      <c r="JU16" s="38"/>
      <c r="JV16" s="38"/>
      <c r="JW16" s="38"/>
      <c r="JX16" s="38"/>
      <c r="JY16" s="38"/>
      <c r="JZ16" s="38"/>
      <c r="KA16" s="38"/>
      <c r="KB16" s="38"/>
      <c r="KC16" s="38"/>
      <c r="KD16" s="38"/>
      <c r="KE16" s="38"/>
      <c r="KF16" s="38"/>
      <c r="KG16" s="38"/>
      <c r="KH16" s="38"/>
      <c r="KI16" s="38"/>
      <c r="KJ16" s="38"/>
      <c r="KK16" s="38"/>
      <c r="KL16" s="38"/>
      <c r="KM16" s="38"/>
      <c r="KN16" s="38"/>
      <c r="KO16" s="38"/>
      <c r="KP16" s="38"/>
      <c r="KQ16" s="38"/>
      <c r="KR16" s="38"/>
      <c r="KS16" s="38"/>
      <c r="KT16" s="38"/>
      <c r="KU16" s="38"/>
      <c r="KV16" s="38"/>
      <c r="KW16" s="38"/>
      <c r="KX16" s="38"/>
      <c r="KY16" s="38"/>
      <c r="KZ16" s="38"/>
      <c r="LA16" s="38"/>
      <c r="LB16" s="38"/>
      <c r="LC16" s="38"/>
      <c r="LD16" s="38"/>
      <c r="LE16" s="38"/>
      <c r="LF16" s="38"/>
      <c r="LG16" s="38"/>
      <c r="LH16" s="38"/>
      <c r="LI16" s="38"/>
      <c r="LJ16" s="38"/>
      <c r="LK16" s="38"/>
      <c r="LL16" s="38"/>
      <c r="LM16" s="38"/>
      <c r="LN16" s="38"/>
      <c r="LO16" s="38"/>
      <c r="LP16" s="38"/>
      <c r="LQ16" s="38"/>
      <c r="LR16" s="38"/>
      <c r="LS16" s="38"/>
      <c r="LT16" s="38"/>
      <c r="LU16" s="38"/>
      <c r="LV16" s="38"/>
      <c r="LW16" s="38"/>
      <c r="LX16" s="38"/>
      <c r="LY16" s="38"/>
      <c r="LZ16" s="38"/>
      <c r="MA16" s="38"/>
      <c r="MB16" s="38"/>
      <c r="MC16" s="38"/>
      <c r="MD16" s="38"/>
      <c r="ME16" s="38"/>
      <c r="MF16" s="38"/>
      <c r="MG16" s="38"/>
      <c r="MH16" s="38"/>
      <c r="MI16" s="38"/>
      <c r="MJ16" s="38"/>
      <c r="MK16" s="38"/>
      <c r="ML16" s="38"/>
      <c r="MM16" s="38"/>
      <c r="MN16" s="38"/>
      <c r="MO16" s="38"/>
      <c r="MP16" s="38"/>
      <c r="MQ16" s="38"/>
      <c r="MR16" s="38"/>
      <c r="MS16" s="38"/>
      <c r="MT16" s="38"/>
      <c r="MU16" s="38"/>
      <c r="MV16" s="38"/>
      <c r="MW16" s="38"/>
      <c r="MX16" s="38"/>
      <c r="MY16" s="38"/>
      <c r="MZ16" s="38"/>
      <c r="NA16" s="38"/>
      <c r="NB16" s="38"/>
      <c r="NC16" s="38"/>
      <c r="ND16" s="38"/>
      <c r="NE16" s="38"/>
      <c r="NF16" s="38"/>
      <c r="NG16" s="38"/>
      <c r="NH16" s="38"/>
      <c r="NI16" s="38"/>
      <c r="NJ16" s="38"/>
      <c r="NK16" s="38"/>
      <c r="NL16" s="38"/>
      <c r="NM16" s="38"/>
      <c r="NN16" s="38"/>
      <c r="NO16" s="38"/>
      <c r="NP16" s="38"/>
      <c r="NQ16" s="38"/>
      <c r="NR16" s="38"/>
      <c r="NS16" s="38"/>
      <c r="NT16" s="38"/>
      <c r="NU16" s="38"/>
      <c r="NV16" s="38"/>
      <c r="NW16" s="38"/>
      <c r="NX16" s="38"/>
      <c r="NY16" s="38"/>
      <c r="NZ16" s="38"/>
      <c r="OA16" s="38"/>
      <c r="OB16" s="38"/>
      <c r="OC16" s="38"/>
      <c r="OD16" s="38"/>
      <c r="OE16" s="38"/>
      <c r="OF16" s="38"/>
      <c r="OG16" s="38"/>
      <c r="OH16" s="38"/>
      <c r="OI16" s="38"/>
      <c r="OJ16" s="38"/>
      <c r="OK16" s="38"/>
      <c r="OL16" s="38"/>
      <c r="OM16" s="38"/>
      <c r="ON16" s="38"/>
      <c r="OO16" s="38"/>
      <c r="OP16" s="38"/>
      <c r="OQ16" s="38"/>
      <c r="OR16" s="38"/>
      <c r="OS16" s="38"/>
      <c r="OT16" s="38"/>
      <c r="OU16" s="38"/>
      <c r="OV16" s="38"/>
      <c r="OW16" s="38"/>
      <c r="OX16" s="38"/>
      <c r="OY16" s="38"/>
      <c r="OZ16" s="38"/>
      <c r="PA16" s="38"/>
      <c r="PB16" s="38"/>
      <c r="PC16" s="38"/>
      <c r="PD16" s="38"/>
      <c r="PE16" s="38"/>
      <c r="PF16" s="38"/>
      <c r="PG16" s="38"/>
      <c r="PH16" s="38"/>
      <c r="PI16" s="38"/>
      <c r="PJ16" s="38"/>
      <c r="PK16" s="38"/>
      <c r="PL16" s="38"/>
      <c r="PM16" s="38"/>
      <c r="PN16" s="38"/>
      <c r="PO16" s="38"/>
      <c r="PP16" s="38"/>
      <c r="PQ16" s="38"/>
      <c r="PR16" s="38"/>
      <c r="PS16" s="38"/>
      <c r="PT16" s="38"/>
      <c r="PU16" s="38"/>
      <c r="PV16" s="38"/>
      <c r="PW16" s="38"/>
      <c r="PX16" s="38"/>
      <c r="PY16" s="38"/>
      <c r="PZ16" s="38"/>
      <c r="QA16" s="38"/>
      <c r="QB16" s="38"/>
      <c r="QC16" s="38"/>
      <c r="QD16" s="38"/>
      <c r="QE16" s="38"/>
      <c r="QF16" s="38"/>
      <c r="QG16" s="38"/>
      <c r="QH16" s="38"/>
      <c r="QI16" s="38"/>
      <c r="QJ16" s="38"/>
      <c r="QK16" s="38"/>
      <c r="QL16" s="38"/>
      <c r="QM16" s="38"/>
      <c r="QN16" s="38"/>
      <c r="QO16" s="38"/>
      <c r="QP16" s="38"/>
      <c r="QQ16" s="38"/>
      <c r="QR16" s="38"/>
      <c r="QS16" s="38"/>
      <c r="QT16" s="38"/>
      <c r="QU16" s="38"/>
      <c r="QV16" s="38"/>
      <c r="QW16" s="38"/>
      <c r="QX16" s="38"/>
      <c r="QY16" s="38"/>
      <c r="QZ16" s="38"/>
      <c r="RA16" s="38"/>
      <c r="RB16" s="38"/>
      <c r="RC16" s="38"/>
      <c r="RD16" s="38"/>
      <c r="RE16" s="38"/>
      <c r="RF16" s="38"/>
      <c r="RG16" s="38"/>
      <c r="RH16" s="38"/>
      <c r="RI16" s="38"/>
      <c r="RJ16" s="38"/>
      <c r="RK16" s="38"/>
      <c r="RL16" s="38"/>
      <c r="RM16" s="38"/>
      <c r="RN16" s="38"/>
      <c r="RO16" s="38"/>
      <c r="RP16" s="38"/>
      <c r="RQ16" s="38"/>
      <c r="RR16" s="38"/>
      <c r="RS16" s="38"/>
      <c r="RT16" s="38"/>
      <c r="RU16" s="38"/>
      <c r="RV16" s="38"/>
      <c r="RW16" s="38"/>
      <c r="RX16" s="38"/>
      <c r="RY16" s="38"/>
      <c r="RZ16" s="38"/>
      <c r="SA16" s="38"/>
      <c r="SB16" s="38"/>
      <c r="SC16" s="38"/>
      <c r="SD16" s="38"/>
      <c r="SE16" s="38"/>
      <c r="SF16" s="38"/>
      <c r="SG16" s="38"/>
      <c r="SH16" s="38"/>
      <c r="SI16" s="38"/>
      <c r="SJ16" s="38"/>
      <c r="SK16" s="38"/>
      <c r="SL16" s="38"/>
      <c r="SM16" s="38"/>
      <c r="SN16" s="38"/>
      <c r="SO16" s="38"/>
      <c r="SP16" s="38"/>
      <c r="SQ16" s="38"/>
      <c r="SR16" s="38"/>
      <c r="SS16" s="38"/>
      <c r="ST16" s="38"/>
      <c r="SU16" s="38"/>
      <c r="SV16" s="38"/>
      <c r="SW16" s="38"/>
      <c r="SX16" s="38"/>
      <c r="SY16" s="38"/>
      <c r="SZ16" s="38"/>
      <c r="TA16" s="38"/>
      <c r="TB16" s="38"/>
      <c r="TC16" s="38"/>
      <c r="TD16" s="38"/>
      <c r="TE16" s="38"/>
      <c r="TF16" s="38"/>
      <c r="TG16" s="38"/>
      <c r="TH16" s="38"/>
      <c r="TI16" s="38"/>
      <c r="TJ16" s="38"/>
      <c r="TK16" s="38"/>
      <c r="TL16" s="38"/>
      <c r="TM16" s="38"/>
      <c r="TN16" s="38"/>
      <c r="TO16" s="38"/>
      <c r="TP16" s="38"/>
      <c r="TQ16" s="38"/>
      <c r="TR16" s="38"/>
      <c r="TS16" s="38"/>
      <c r="TT16" s="38"/>
      <c r="TU16" s="38"/>
      <c r="TV16" s="38"/>
      <c r="TW16" s="38"/>
    </row>
    <row r="17" spans="1:543" x14ac:dyDescent="0.2">
      <c r="A17" s="9" t="s">
        <v>583</v>
      </c>
      <c r="P17" s="3">
        <v>71040</v>
      </c>
      <c r="Q17" s="3">
        <v>71040</v>
      </c>
      <c r="R17" s="3">
        <v>71040</v>
      </c>
      <c r="S17" s="3">
        <v>71040</v>
      </c>
      <c r="X17" s="3">
        <v>30240</v>
      </c>
      <c r="Y17" s="3">
        <v>66240</v>
      </c>
      <c r="Z17" s="3">
        <v>66240</v>
      </c>
      <c r="AA17" s="3">
        <v>66240</v>
      </c>
      <c r="AB17" s="3">
        <v>36000</v>
      </c>
      <c r="AF17" s="3">
        <v>264620.68</v>
      </c>
      <c r="AJ17" s="3">
        <v>12000</v>
      </c>
      <c r="AK17" s="3">
        <v>12000</v>
      </c>
      <c r="AL17" s="3">
        <v>12000</v>
      </c>
      <c r="AM17" s="3">
        <v>12000</v>
      </c>
      <c r="AN17" s="3">
        <v>12000</v>
      </c>
      <c r="AO17" s="3">
        <v>1170.3</v>
      </c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  <c r="IW17" s="38"/>
      <c r="IX17" s="38"/>
      <c r="IY17" s="38"/>
      <c r="IZ17" s="38"/>
      <c r="JA17" s="38"/>
      <c r="JB17" s="38"/>
      <c r="JC17" s="38"/>
      <c r="JD17" s="38"/>
      <c r="JE17" s="38"/>
      <c r="JF17" s="38"/>
      <c r="JG17" s="38"/>
      <c r="JH17" s="38"/>
      <c r="JI17" s="38"/>
      <c r="JJ17" s="38"/>
      <c r="JK17" s="38"/>
      <c r="JL17" s="38"/>
      <c r="JM17" s="38"/>
      <c r="JN17" s="38"/>
      <c r="JO17" s="38"/>
      <c r="JP17" s="38"/>
      <c r="JQ17" s="38"/>
      <c r="JR17" s="38"/>
      <c r="JS17" s="38"/>
      <c r="JT17" s="38"/>
      <c r="JU17" s="38"/>
      <c r="JV17" s="38"/>
      <c r="JW17" s="38"/>
      <c r="JX17" s="38"/>
      <c r="JY17" s="38"/>
      <c r="JZ17" s="38"/>
      <c r="KA17" s="38"/>
      <c r="KB17" s="38"/>
      <c r="KC17" s="38"/>
      <c r="KD17" s="38"/>
      <c r="KE17" s="38"/>
      <c r="KF17" s="38"/>
      <c r="KG17" s="38"/>
      <c r="KH17" s="38"/>
      <c r="KI17" s="38"/>
      <c r="KJ17" s="38"/>
      <c r="KK17" s="38"/>
      <c r="KL17" s="38"/>
      <c r="KM17" s="38"/>
      <c r="KN17" s="38"/>
      <c r="KO17" s="38"/>
      <c r="KP17" s="38"/>
      <c r="KQ17" s="38"/>
      <c r="KR17" s="38"/>
      <c r="KS17" s="38"/>
      <c r="KT17" s="38"/>
      <c r="KU17" s="38"/>
      <c r="KV17" s="38"/>
      <c r="KW17" s="38"/>
      <c r="KX17" s="38"/>
      <c r="KY17" s="38"/>
      <c r="KZ17" s="38"/>
      <c r="LA17" s="38"/>
      <c r="LB17" s="38"/>
      <c r="LC17" s="38"/>
      <c r="LD17" s="38"/>
      <c r="LE17" s="38"/>
      <c r="LF17" s="38"/>
      <c r="LG17" s="38"/>
      <c r="LH17" s="38"/>
      <c r="LI17" s="38"/>
      <c r="LJ17" s="38"/>
      <c r="LK17" s="38"/>
      <c r="LL17" s="38"/>
      <c r="LM17" s="38"/>
      <c r="LN17" s="38"/>
      <c r="LO17" s="38"/>
      <c r="LP17" s="38"/>
      <c r="LQ17" s="38"/>
      <c r="LR17" s="38"/>
      <c r="LS17" s="38"/>
      <c r="LT17" s="38"/>
      <c r="LU17" s="38"/>
      <c r="LV17" s="38"/>
      <c r="LW17" s="38"/>
      <c r="LX17" s="38"/>
      <c r="LY17" s="38"/>
      <c r="LZ17" s="38"/>
      <c r="MA17" s="38"/>
      <c r="MB17" s="38"/>
      <c r="MC17" s="38"/>
      <c r="MD17" s="38"/>
      <c r="ME17" s="38"/>
      <c r="MF17" s="38"/>
      <c r="MG17" s="38"/>
      <c r="MH17" s="38"/>
      <c r="MI17" s="38"/>
      <c r="MJ17" s="38"/>
      <c r="MK17" s="38"/>
      <c r="ML17" s="38"/>
      <c r="MM17" s="38"/>
      <c r="MN17" s="38"/>
      <c r="MO17" s="38"/>
      <c r="MP17" s="38"/>
      <c r="MQ17" s="38"/>
      <c r="MR17" s="38"/>
      <c r="MS17" s="38"/>
      <c r="MT17" s="38"/>
      <c r="MU17" s="38"/>
      <c r="MV17" s="38"/>
      <c r="MW17" s="38"/>
      <c r="MX17" s="38"/>
      <c r="MY17" s="38"/>
      <c r="MZ17" s="38"/>
      <c r="NA17" s="38"/>
      <c r="NB17" s="38"/>
      <c r="NC17" s="38"/>
      <c r="ND17" s="38"/>
      <c r="NE17" s="38"/>
      <c r="NF17" s="38"/>
      <c r="NG17" s="38"/>
      <c r="NH17" s="38"/>
      <c r="NI17" s="38"/>
      <c r="NJ17" s="38"/>
      <c r="NK17" s="38"/>
      <c r="NL17" s="38"/>
      <c r="NM17" s="38"/>
      <c r="NN17" s="38"/>
      <c r="NO17" s="38"/>
      <c r="NP17" s="38"/>
      <c r="NQ17" s="38"/>
      <c r="NR17" s="38"/>
      <c r="NS17" s="38"/>
      <c r="NT17" s="38"/>
      <c r="NU17" s="38"/>
      <c r="NV17" s="38"/>
      <c r="NW17" s="38"/>
      <c r="NX17" s="38"/>
      <c r="NY17" s="38"/>
      <c r="NZ17" s="38"/>
      <c r="OA17" s="38"/>
      <c r="OB17" s="38"/>
      <c r="OC17" s="38"/>
      <c r="OD17" s="38"/>
      <c r="OE17" s="38"/>
      <c r="OF17" s="38"/>
      <c r="OG17" s="38"/>
      <c r="OH17" s="38"/>
      <c r="OI17" s="38"/>
      <c r="OJ17" s="38"/>
      <c r="OK17" s="38"/>
      <c r="OL17" s="38"/>
      <c r="OM17" s="38"/>
      <c r="ON17" s="38"/>
      <c r="OO17" s="38"/>
      <c r="OP17" s="38"/>
      <c r="OQ17" s="38"/>
      <c r="OR17" s="38"/>
      <c r="OS17" s="38"/>
      <c r="OT17" s="38"/>
      <c r="OU17" s="38"/>
      <c r="OV17" s="38"/>
      <c r="OW17" s="38"/>
      <c r="OX17" s="38"/>
      <c r="OY17" s="38"/>
      <c r="OZ17" s="38"/>
      <c r="PA17" s="38"/>
      <c r="PB17" s="38"/>
      <c r="PC17" s="38"/>
      <c r="PD17" s="38"/>
      <c r="PE17" s="38"/>
      <c r="PF17" s="38"/>
      <c r="PG17" s="38"/>
      <c r="PH17" s="38"/>
      <c r="PI17" s="38"/>
      <c r="PJ17" s="38"/>
      <c r="PK17" s="38"/>
      <c r="PL17" s="38"/>
      <c r="PM17" s="38"/>
      <c r="PN17" s="38"/>
      <c r="PO17" s="38"/>
      <c r="PP17" s="38"/>
      <c r="PQ17" s="38"/>
      <c r="PR17" s="38"/>
      <c r="PS17" s="38"/>
      <c r="PT17" s="38"/>
      <c r="PU17" s="38"/>
      <c r="PV17" s="38"/>
      <c r="PW17" s="38"/>
      <c r="PX17" s="38"/>
      <c r="PY17" s="38"/>
      <c r="PZ17" s="38"/>
      <c r="QA17" s="38"/>
      <c r="QB17" s="38"/>
      <c r="QC17" s="38"/>
      <c r="QD17" s="38"/>
      <c r="QE17" s="38"/>
      <c r="QF17" s="38"/>
      <c r="QG17" s="38"/>
      <c r="QH17" s="38"/>
      <c r="QI17" s="38"/>
      <c r="QJ17" s="38"/>
      <c r="QK17" s="38"/>
      <c r="QL17" s="38"/>
      <c r="QM17" s="38"/>
      <c r="QN17" s="38"/>
      <c r="QO17" s="38"/>
      <c r="QP17" s="38"/>
      <c r="QQ17" s="38"/>
      <c r="QR17" s="38"/>
      <c r="QS17" s="38"/>
      <c r="QT17" s="38"/>
      <c r="QU17" s="38"/>
      <c r="QV17" s="38"/>
      <c r="QW17" s="38"/>
      <c r="QX17" s="38"/>
      <c r="QY17" s="38"/>
      <c r="QZ17" s="38"/>
      <c r="RA17" s="38"/>
      <c r="RB17" s="38"/>
      <c r="RC17" s="38"/>
      <c r="RD17" s="38"/>
      <c r="RE17" s="38"/>
      <c r="RF17" s="38"/>
      <c r="RG17" s="38"/>
      <c r="RH17" s="38"/>
      <c r="RI17" s="38"/>
      <c r="RJ17" s="38"/>
      <c r="RK17" s="38"/>
      <c r="RL17" s="38"/>
      <c r="RM17" s="38"/>
      <c r="RN17" s="38"/>
      <c r="RO17" s="38"/>
      <c r="RP17" s="38"/>
      <c r="RQ17" s="38"/>
      <c r="RR17" s="38"/>
      <c r="RS17" s="38"/>
      <c r="RT17" s="38"/>
      <c r="RU17" s="38"/>
      <c r="RV17" s="38"/>
      <c r="RW17" s="38"/>
      <c r="RX17" s="38"/>
      <c r="RY17" s="38"/>
      <c r="RZ17" s="38"/>
      <c r="SA17" s="38"/>
      <c r="SB17" s="38"/>
      <c r="SC17" s="38"/>
      <c r="SD17" s="38"/>
      <c r="SE17" s="38"/>
      <c r="SF17" s="38"/>
      <c r="SG17" s="38"/>
      <c r="SH17" s="38"/>
      <c r="SI17" s="38"/>
      <c r="SJ17" s="38"/>
      <c r="SK17" s="38"/>
      <c r="SL17" s="38"/>
      <c r="SM17" s="38"/>
      <c r="SN17" s="38"/>
      <c r="SO17" s="38"/>
      <c r="SP17" s="38"/>
      <c r="SQ17" s="38"/>
      <c r="SR17" s="38"/>
      <c r="SS17" s="38"/>
      <c r="ST17" s="38"/>
      <c r="SU17" s="38"/>
      <c r="SV17" s="38"/>
      <c r="SW17" s="38"/>
      <c r="SX17" s="38"/>
      <c r="SY17" s="38"/>
      <c r="SZ17" s="38"/>
      <c r="TA17" s="38"/>
      <c r="TB17" s="38"/>
      <c r="TC17" s="38"/>
      <c r="TD17" s="38"/>
      <c r="TE17" s="38"/>
      <c r="TF17" s="38"/>
      <c r="TG17" s="38"/>
      <c r="TH17" s="38"/>
      <c r="TI17" s="38"/>
      <c r="TJ17" s="38"/>
      <c r="TK17" s="38"/>
      <c r="TL17" s="38"/>
      <c r="TM17" s="38"/>
      <c r="TN17" s="38"/>
      <c r="TO17" s="38"/>
      <c r="TP17" s="38"/>
      <c r="TQ17" s="38"/>
      <c r="TR17" s="38"/>
      <c r="TS17" s="38"/>
      <c r="TT17" s="38"/>
      <c r="TU17" s="38"/>
      <c r="TV17" s="38"/>
      <c r="TW17" s="38"/>
    </row>
    <row r="18" spans="1:543" x14ac:dyDescent="0.2">
      <c r="A18" s="9" t="s">
        <v>694</v>
      </c>
      <c r="B18" s="3">
        <v>96000</v>
      </c>
      <c r="C18" s="3">
        <v>96000</v>
      </c>
      <c r="D18" s="3">
        <v>115200</v>
      </c>
      <c r="E18" s="3">
        <v>115200</v>
      </c>
      <c r="F18" s="3">
        <v>115200</v>
      </c>
      <c r="G18" s="3">
        <v>115200</v>
      </c>
      <c r="H18" s="3">
        <v>115200</v>
      </c>
      <c r="I18" s="3">
        <v>115200</v>
      </c>
      <c r="J18" s="3">
        <v>115200</v>
      </c>
      <c r="K18" s="3">
        <v>115200</v>
      </c>
      <c r="L18" s="3">
        <v>115200</v>
      </c>
      <c r="M18" s="3">
        <v>115200</v>
      </c>
      <c r="N18" s="3">
        <v>115200</v>
      </c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  <c r="IZ18" s="38"/>
      <c r="JA18" s="38"/>
      <c r="JB18" s="38"/>
      <c r="JC18" s="38"/>
      <c r="JD18" s="38"/>
      <c r="JE18" s="38"/>
      <c r="JF18" s="38"/>
      <c r="JG18" s="38"/>
      <c r="JH18" s="38"/>
      <c r="JI18" s="38"/>
      <c r="JJ18" s="38"/>
      <c r="JK18" s="38"/>
      <c r="JL18" s="38"/>
      <c r="JM18" s="38"/>
      <c r="JN18" s="38"/>
      <c r="JO18" s="38"/>
      <c r="JP18" s="38"/>
      <c r="JQ18" s="38"/>
      <c r="JR18" s="38"/>
      <c r="JS18" s="38"/>
      <c r="JT18" s="38"/>
      <c r="JU18" s="38"/>
      <c r="JV18" s="38"/>
      <c r="JW18" s="38"/>
      <c r="JX18" s="38"/>
      <c r="JY18" s="38"/>
      <c r="JZ18" s="38"/>
      <c r="KA18" s="38"/>
      <c r="KB18" s="38"/>
      <c r="KC18" s="38"/>
      <c r="KD18" s="38"/>
      <c r="KE18" s="38"/>
      <c r="KF18" s="38"/>
      <c r="KG18" s="38"/>
      <c r="KH18" s="38"/>
      <c r="KI18" s="38"/>
      <c r="KJ18" s="38"/>
      <c r="KK18" s="38"/>
      <c r="KL18" s="38"/>
      <c r="KM18" s="38"/>
      <c r="KN18" s="38"/>
      <c r="KO18" s="38"/>
      <c r="KP18" s="38"/>
      <c r="KQ18" s="38"/>
      <c r="KR18" s="38"/>
      <c r="KS18" s="38"/>
      <c r="KT18" s="38"/>
      <c r="KU18" s="38"/>
      <c r="KV18" s="38"/>
      <c r="KW18" s="38"/>
      <c r="KX18" s="38"/>
      <c r="KY18" s="38"/>
      <c r="KZ18" s="38"/>
      <c r="LA18" s="38"/>
      <c r="LB18" s="38"/>
      <c r="LC18" s="38"/>
      <c r="LD18" s="38"/>
      <c r="LE18" s="38"/>
      <c r="LF18" s="38"/>
      <c r="LG18" s="38"/>
      <c r="LH18" s="38"/>
      <c r="LI18" s="38"/>
      <c r="LJ18" s="38"/>
      <c r="LK18" s="38"/>
      <c r="LL18" s="38"/>
      <c r="LM18" s="38"/>
      <c r="LN18" s="38"/>
      <c r="LO18" s="38"/>
      <c r="LP18" s="38"/>
      <c r="LQ18" s="38"/>
      <c r="LR18" s="38"/>
      <c r="LS18" s="38"/>
      <c r="LT18" s="38"/>
      <c r="LU18" s="38"/>
      <c r="LV18" s="38"/>
      <c r="LW18" s="38"/>
      <c r="LX18" s="38"/>
      <c r="LY18" s="38"/>
      <c r="LZ18" s="38"/>
      <c r="MA18" s="38"/>
      <c r="MB18" s="38"/>
      <c r="MC18" s="38"/>
      <c r="MD18" s="38"/>
      <c r="ME18" s="38"/>
      <c r="MF18" s="38"/>
      <c r="MG18" s="38"/>
      <c r="MH18" s="38"/>
      <c r="MI18" s="38"/>
      <c r="MJ18" s="38"/>
      <c r="MK18" s="38"/>
      <c r="ML18" s="38"/>
      <c r="MM18" s="38"/>
      <c r="MN18" s="38"/>
      <c r="MO18" s="38"/>
      <c r="MP18" s="38"/>
      <c r="MQ18" s="38"/>
      <c r="MR18" s="38"/>
      <c r="MS18" s="38"/>
      <c r="MT18" s="38"/>
      <c r="MU18" s="38"/>
      <c r="MV18" s="38"/>
      <c r="MW18" s="38"/>
      <c r="MX18" s="38"/>
      <c r="MY18" s="38"/>
      <c r="MZ18" s="38"/>
      <c r="NA18" s="38"/>
      <c r="NB18" s="38"/>
      <c r="NC18" s="38"/>
      <c r="ND18" s="38"/>
      <c r="NE18" s="38"/>
      <c r="NF18" s="38"/>
      <c r="NG18" s="38"/>
      <c r="NH18" s="38"/>
      <c r="NI18" s="38"/>
      <c r="NJ18" s="38"/>
      <c r="NK18" s="38"/>
      <c r="NL18" s="38"/>
      <c r="NM18" s="38"/>
      <c r="NN18" s="38"/>
      <c r="NO18" s="38"/>
      <c r="NP18" s="38"/>
      <c r="NQ18" s="38"/>
      <c r="NR18" s="38"/>
      <c r="NS18" s="38"/>
      <c r="NT18" s="38"/>
      <c r="NU18" s="38"/>
      <c r="NV18" s="38"/>
      <c r="NW18" s="38"/>
      <c r="NX18" s="38"/>
      <c r="NY18" s="38"/>
      <c r="NZ18" s="38"/>
      <c r="OA18" s="38"/>
      <c r="OB18" s="38"/>
      <c r="OC18" s="38"/>
      <c r="OD18" s="38"/>
      <c r="OE18" s="38"/>
      <c r="OF18" s="38"/>
      <c r="OG18" s="38"/>
      <c r="OH18" s="38"/>
      <c r="OI18" s="38"/>
      <c r="OJ18" s="38"/>
      <c r="OK18" s="38"/>
      <c r="OL18" s="38"/>
      <c r="OM18" s="38"/>
      <c r="ON18" s="38"/>
      <c r="OO18" s="38"/>
      <c r="OP18" s="38"/>
      <c r="OQ18" s="38"/>
      <c r="OR18" s="38"/>
      <c r="OS18" s="38"/>
      <c r="OT18" s="38"/>
      <c r="OU18" s="38"/>
      <c r="OV18" s="38"/>
      <c r="OW18" s="38"/>
      <c r="OX18" s="38"/>
      <c r="OY18" s="38"/>
      <c r="OZ18" s="38"/>
      <c r="PA18" s="38"/>
      <c r="PB18" s="38"/>
      <c r="PC18" s="38"/>
      <c r="PD18" s="38"/>
      <c r="PE18" s="38"/>
      <c r="PF18" s="38"/>
      <c r="PG18" s="38"/>
      <c r="PH18" s="38"/>
      <c r="PI18" s="38"/>
      <c r="PJ18" s="38"/>
      <c r="PK18" s="38"/>
      <c r="PL18" s="38"/>
      <c r="PM18" s="38"/>
      <c r="PN18" s="38"/>
      <c r="PO18" s="38"/>
      <c r="PP18" s="38"/>
      <c r="PQ18" s="38"/>
      <c r="PR18" s="38"/>
      <c r="PS18" s="38"/>
      <c r="PT18" s="38"/>
      <c r="PU18" s="38"/>
      <c r="PV18" s="38"/>
      <c r="PW18" s="38"/>
      <c r="PX18" s="38"/>
      <c r="PY18" s="38"/>
      <c r="PZ18" s="38"/>
      <c r="QA18" s="38"/>
      <c r="QB18" s="38"/>
      <c r="QC18" s="38"/>
      <c r="QD18" s="38"/>
      <c r="QE18" s="38"/>
      <c r="QF18" s="38"/>
      <c r="QG18" s="38"/>
      <c r="QH18" s="38"/>
      <c r="QI18" s="38"/>
      <c r="QJ18" s="38"/>
      <c r="QK18" s="38"/>
      <c r="QL18" s="38"/>
      <c r="QM18" s="38"/>
      <c r="QN18" s="38"/>
      <c r="QO18" s="38"/>
      <c r="QP18" s="38"/>
      <c r="QQ18" s="38"/>
      <c r="QR18" s="38"/>
      <c r="QS18" s="38"/>
      <c r="QT18" s="38"/>
      <c r="QU18" s="38"/>
      <c r="QV18" s="38"/>
      <c r="QW18" s="38"/>
      <c r="QX18" s="38"/>
      <c r="QY18" s="38"/>
      <c r="QZ18" s="38"/>
      <c r="RA18" s="38"/>
      <c r="RB18" s="38"/>
      <c r="RC18" s="38"/>
      <c r="RD18" s="38"/>
      <c r="RE18" s="38"/>
      <c r="RF18" s="38"/>
      <c r="RG18" s="38"/>
      <c r="RH18" s="38"/>
      <c r="RI18" s="38"/>
      <c r="RJ18" s="38"/>
      <c r="RK18" s="38"/>
      <c r="RL18" s="38"/>
      <c r="RM18" s="38"/>
      <c r="RN18" s="38"/>
      <c r="RO18" s="38"/>
      <c r="RP18" s="38"/>
      <c r="RQ18" s="38"/>
      <c r="RR18" s="38"/>
      <c r="RS18" s="38"/>
      <c r="RT18" s="38"/>
      <c r="RU18" s="38"/>
      <c r="RV18" s="38"/>
      <c r="RW18" s="38"/>
      <c r="RX18" s="38"/>
      <c r="RY18" s="38"/>
      <c r="RZ18" s="38"/>
      <c r="SA18" s="38"/>
      <c r="SB18" s="38"/>
      <c r="SC18" s="38"/>
      <c r="SD18" s="38"/>
      <c r="SE18" s="38"/>
      <c r="SF18" s="38"/>
      <c r="SG18" s="38"/>
      <c r="SH18" s="38"/>
      <c r="SI18" s="38"/>
      <c r="SJ18" s="38"/>
      <c r="SK18" s="38"/>
      <c r="SL18" s="38"/>
      <c r="SM18" s="38"/>
      <c r="SN18" s="38"/>
      <c r="SO18" s="38"/>
      <c r="SP18" s="38"/>
      <c r="SQ18" s="38"/>
      <c r="SR18" s="38"/>
      <c r="SS18" s="38"/>
      <c r="ST18" s="38"/>
      <c r="SU18" s="38"/>
      <c r="SV18" s="38"/>
      <c r="SW18" s="38"/>
      <c r="SX18" s="38"/>
      <c r="SY18" s="38"/>
      <c r="SZ18" s="38"/>
      <c r="TA18" s="38"/>
      <c r="TB18" s="38"/>
      <c r="TC18" s="38"/>
      <c r="TD18" s="38"/>
      <c r="TE18" s="38"/>
      <c r="TF18" s="38"/>
      <c r="TG18" s="38"/>
      <c r="TH18" s="38"/>
      <c r="TI18" s="38"/>
      <c r="TJ18" s="38"/>
      <c r="TK18" s="38"/>
      <c r="TL18" s="38"/>
      <c r="TM18" s="38"/>
      <c r="TN18" s="38"/>
      <c r="TO18" s="38"/>
      <c r="TP18" s="38"/>
      <c r="TQ18" s="38"/>
      <c r="TR18" s="38"/>
      <c r="TS18" s="38"/>
      <c r="TT18" s="38"/>
      <c r="TU18" s="38"/>
      <c r="TV18" s="38"/>
      <c r="TW18" s="38"/>
    </row>
    <row r="19" spans="1:543" x14ac:dyDescent="0.2">
      <c r="A19" s="9" t="s">
        <v>634</v>
      </c>
      <c r="O19" s="3">
        <v>116788.58</v>
      </c>
      <c r="P19" s="3">
        <v>116788.58</v>
      </c>
      <c r="Q19" s="3">
        <v>116788.58</v>
      </c>
      <c r="R19" s="3">
        <v>118187.82</v>
      </c>
      <c r="S19" s="3">
        <v>121184.62</v>
      </c>
      <c r="T19" s="3">
        <v>194673.26</v>
      </c>
      <c r="U19" s="3">
        <v>194673.26</v>
      </c>
      <c r="V19" s="3">
        <v>194673.26</v>
      </c>
      <c r="W19" s="3">
        <v>194682.52</v>
      </c>
      <c r="X19" s="3">
        <v>194682.52</v>
      </c>
      <c r="Y19" s="3">
        <v>194682.52</v>
      </c>
      <c r="Z19" s="3">
        <v>194691.5</v>
      </c>
      <c r="AA19" s="3">
        <v>194691.5</v>
      </c>
      <c r="AB19" s="3">
        <v>228193.34</v>
      </c>
      <c r="AC19" s="3">
        <v>264201.8</v>
      </c>
      <c r="AD19" s="3">
        <v>265555.64</v>
      </c>
      <c r="AE19" s="3">
        <v>265556.15999999997</v>
      </c>
      <c r="AF19" s="3">
        <v>264620.68</v>
      </c>
      <c r="AG19" s="3">
        <v>265580.68</v>
      </c>
      <c r="AH19" s="3">
        <v>265580.68</v>
      </c>
      <c r="AI19" s="3">
        <v>268686.52</v>
      </c>
      <c r="AJ19" s="3">
        <v>268686.52</v>
      </c>
      <c r="AK19" s="3">
        <v>268686.52</v>
      </c>
      <c r="AL19" s="3">
        <v>268732.59999999998</v>
      </c>
      <c r="AM19" s="3">
        <v>268732.59999999998</v>
      </c>
      <c r="AN19" s="3">
        <v>268732.59999999998</v>
      </c>
      <c r="AO19" s="3">
        <v>280884.92</v>
      </c>
      <c r="AP19" s="3">
        <v>280884.92</v>
      </c>
      <c r="AQ19" s="3">
        <v>280884.92</v>
      </c>
      <c r="AR19" s="3">
        <v>280932.34000000003</v>
      </c>
      <c r="AS19" s="3">
        <v>280932.34000000003</v>
      </c>
      <c r="AT19" s="3">
        <v>280932.34000000003</v>
      </c>
      <c r="AU19" s="3">
        <v>284288.82</v>
      </c>
      <c r="AV19" s="3">
        <v>284288.82</v>
      </c>
      <c r="AW19" s="3">
        <v>284288.82</v>
      </c>
      <c r="AX19" s="3">
        <v>284288.82</v>
      </c>
      <c r="AY19" s="3">
        <v>284288.82</v>
      </c>
      <c r="AZ19" s="3">
        <v>284361.98</v>
      </c>
      <c r="BA19" s="3">
        <v>284434.86</v>
      </c>
      <c r="BB19" s="3">
        <v>284434.86</v>
      </c>
      <c r="BC19" s="3">
        <v>284434.86</v>
      </c>
      <c r="BD19" s="3">
        <v>284509.82</v>
      </c>
      <c r="BE19" s="3">
        <v>284509.82</v>
      </c>
      <c r="BF19" s="3">
        <v>284509.82</v>
      </c>
      <c r="BG19" s="3">
        <v>288058.96000000002</v>
      </c>
      <c r="BH19" s="3">
        <v>288058.96000000002</v>
      </c>
      <c r="BI19" s="3">
        <v>288058.96000000002</v>
      </c>
      <c r="BJ19" s="3">
        <v>288158.65999999997</v>
      </c>
      <c r="BK19" s="3">
        <v>288158.65999999997</v>
      </c>
      <c r="BL19" s="3">
        <v>306729.71999999997</v>
      </c>
      <c r="BM19" s="3">
        <v>306834.12</v>
      </c>
      <c r="BN19" s="3">
        <v>306834.12</v>
      </c>
      <c r="BO19" s="3">
        <v>306834.12</v>
      </c>
      <c r="BP19" s="3">
        <v>306940.90000000002</v>
      </c>
      <c r="BQ19" s="3">
        <v>306940.90000000002</v>
      </c>
      <c r="BR19" s="3">
        <v>306940.90000000002</v>
      </c>
      <c r="BS19" s="3">
        <v>310905.18</v>
      </c>
      <c r="BT19" s="3">
        <v>310905.18</v>
      </c>
      <c r="BU19" s="3">
        <v>310905.18</v>
      </c>
      <c r="BV19" s="3">
        <v>311041.42</v>
      </c>
      <c r="BW19" s="3">
        <v>311041.42</v>
      </c>
      <c r="BX19" s="3">
        <v>311041.42</v>
      </c>
      <c r="BY19" s="3">
        <v>311184.64000000001</v>
      </c>
      <c r="BZ19" s="3">
        <v>311184.64000000001</v>
      </c>
      <c r="CA19" s="3">
        <v>311184.64000000001</v>
      </c>
      <c r="CB19" s="3">
        <v>311331.18</v>
      </c>
      <c r="CC19" s="3">
        <v>311331.18</v>
      </c>
      <c r="CD19" s="3">
        <v>311331.18</v>
      </c>
      <c r="CE19" s="3">
        <v>314741.82</v>
      </c>
      <c r="CF19" s="3">
        <v>314741.82</v>
      </c>
      <c r="CG19" s="3">
        <v>314741.82</v>
      </c>
      <c r="CH19" s="3">
        <v>314864.26</v>
      </c>
      <c r="CI19" s="3">
        <v>314920</v>
      </c>
      <c r="CJ19" s="3">
        <v>314920</v>
      </c>
      <c r="CK19" s="3">
        <v>315044.18</v>
      </c>
      <c r="CL19" s="3">
        <v>284388.28000000003</v>
      </c>
      <c r="CM19" s="3">
        <v>284388.28000000003</v>
      </c>
      <c r="CN19" s="3">
        <v>284512.82</v>
      </c>
      <c r="CO19" s="3">
        <v>284575.12</v>
      </c>
      <c r="CP19" s="3">
        <v>284575.12</v>
      </c>
      <c r="CQ19" s="3">
        <v>287544.74</v>
      </c>
      <c r="CR19" s="3">
        <v>287544.74</v>
      </c>
      <c r="CS19" s="3">
        <v>287544.74</v>
      </c>
      <c r="CT19" s="3">
        <v>287653.74</v>
      </c>
      <c r="CU19" s="3">
        <v>299725.02</v>
      </c>
      <c r="CV19" s="3">
        <v>299787.46000000002</v>
      </c>
      <c r="CW19" s="3">
        <v>313046.38</v>
      </c>
      <c r="CX19" s="3">
        <v>313046.38</v>
      </c>
      <c r="CY19" s="3">
        <v>313046.38</v>
      </c>
      <c r="CZ19" s="3">
        <v>340046.56</v>
      </c>
      <c r="DA19" s="3">
        <v>340105.38</v>
      </c>
      <c r="DB19" s="3">
        <v>340177.1</v>
      </c>
      <c r="DC19" s="3">
        <v>343920.02</v>
      </c>
      <c r="DD19" s="3">
        <v>343920.12</v>
      </c>
      <c r="DE19" s="3">
        <v>343920.12</v>
      </c>
      <c r="DF19" s="3">
        <v>344043.08</v>
      </c>
      <c r="DG19" s="3">
        <v>344174.54</v>
      </c>
      <c r="DH19" s="3">
        <v>344174.54</v>
      </c>
      <c r="DI19" s="3">
        <v>344378.66</v>
      </c>
      <c r="DJ19" s="3">
        <v>344378.46</v>
      </c>
      <c r="DK19" s="3">
        <v>344378.46</v>
      </c>
      <c r="DL19" s="3">
        <v>339268.24</v>
      </c>
      <c r="DM19" s="3">
        <v>338268.24</v>
      </c>
      <c r="DN19" s="3">
        <v>338268.24</v>
      </c>
      <c r="DO19" s="3">
        <v>341148.24</v>
      </c>
      <c r="DP19" s="3">
        <v>341148.24</v>
      </c>
      <c r="DQ19" s="3">
        <v>387980.66</v>
      </c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  <c r="IW19" s="38"/>
      <c r="IX19" s="38"/>
      <c r="IY19" s="38"/>
      <c r="IZ19" s="38"/>
      <c r="JA19" s="38"/>
      <c r="JB19" s="38"/>
      <c r="JC19" s="38"/>
      <c r="JD19" s="38"/>
      <c r="JE19" s="38"/>
      <c r="JF19" s="38"/>
      <c r="JG19" s="38"/>
      <c r="JH19" s="38"/>
      <c r="JI19" s="38"/>
      <c r="JJ19" s="38"/>
      <c r="JK19" s="38"/>
      <c r="JL19" s="38"/>
      <c r="JM19" s="38"/>
      <c r="JN19" s="38"/>
      <c r="JO19" s="38"/>
      <c r="JP19" s="38"/>
      <c r="JQ19" s="38"/>
      <c r="JR19" s="38"/>
      <c r="JS19" s="38"/>
      <c r="JT19" s="38"/>
      <c r="JU19" s="38"/>
      <c r="JV19" s="38"/>
      <c r="JW19" s="38"/>
      <c r="JX19" s="38"/>
      <c r="JY19" s="38"/>
      <c r="JZ19" s="38"/>
      <c r="KA19" s="38"/>
      <c r="KB19" s="38"/>
      <c r="KC19" s="38"/>
      <c r="KD19" s="38"/>
      <c r="KE19" s="38"/>
      <c r="KF19" s="38"/>
      <c r="KG19" s="38"/>
      <c r="KH19" s="38"/>
      <c r="KI19" s="38"/>
      <c r="KJ19" s="38"/>
      <c r="KK19" s="38"/>
      <c r="KL19" s="38"/>
      <c r="KM19" s="38"/>
      <c r="KN19" s="38"/>
      <c r="KO19" s="38"/>
      <c r="KP19" s="38"/>
      <c r="KQ19" s="38"/>
      <c r="KR19" s="38"/>
      <c r="KS19" s="38"/>
      <c r="KT19" s="38"/>
      <c r="KU19" s="38"/>
      <c r="KV19" s="38"/>
      <c r="KW19" s="38"/>
      <c r="KX19" s="38"/>
      <c r="KY19" s="38"/>
      <c r="KZ19" s="38"/>
      <c r="LA19" s="38"/>
      <c r="LB19" s="38"/>
      <c r="LC19" s="38"/>
      <c r="LD19" s="38"/>
      <c r="LE19" s="38"/>
      <c r="LF19" s="38"/>
      <c r="LG19" s="38"/>
      <c r="LH19" s="38"/>
      <c r="LI19" s="38"/>
      <c r="LJ19" s="38"/>
      <c r="LK19" s="38"/>
      <c r="LL19" s="38"/>
      <c r="LM19" s="38"/>
      <c r="LN19" s="38"/>
      <c r="LO19" s="38"/>
      <c r="LP19" s="38"/>
      <c r="LQ19" s="38"/>
      <c r="LR19" s="38"/>
      <c r="LS19" s="38"/>
      <c r="LT19" s="38"/>
      <c r="LU19" s="38"/>
      <c r="LV19" s="38"/>
      <c r="LW19" s="38"/>
      <c r="LX19" s="38"/>
      <c r="LY19" s="38"/>
      <c r="LZ19" s="38"/>
      <c r="MA19" s="38"/>
      <c r="MB19" s="38"/>
      <c r="MC19" s="38"/>
      <c r="MD19" s="38"/>
      <c r="ME19" s="38"/>
      <c r="MF19" s="38"/>
      <c r="MG19" s="38"/>
      <c r="MH19" s="38"/>
      <c r="MI19" s="38"/>
      <c r="MJ19" s="38"/>
      <c r="MK19" s="38"/>
      <c r="ML19" s="38"/>
      <c r="MM19" s="38"/>
      <c r="MN19" s="38"/>
      <c r="MO19" s="38"/>
      <c r="MP19" s="38"/>
      <c r="MQ19" s="38"/>
      <c r="MR19" s="38"/>
      <c r="MS19" s="38"/>
      <c r="MT19" s="38"/>
      <c r="MU19" s="38"/>
      <c r="MV19" s="38"/>
      <c r="MW19" s="38"/>
      <c r="MX19" s="38"/>
      <c r="MY19" s="38"/>
      <c r="MZ19" s="38"/>
      <c r="NA19" s="38"/>
      <c r="NB19" s="38"/>
      <c r="NC19" s="38"/>
      <c r="ND19" s="38"/>
      <c r="NE19" s="38"/>
      <c r="NF19" s="38"/>
      <c r="NG19" s="38"/>
      <c r="NH19" s="38"/>
      <c r="NI19" s="38"/>
      <c r="NJ19" s="38"/>
      <c r="NK19" s="38"/>
      <c r="NL19" s="38"/>
      <c r="NM19" s="38"/>
      <c r="NN19" s="38"/>
      <c r="NO19" s="38"/>
      <c r="NP19" s="38"/>
      <c r="NQ19" s="38"/>
      <c r="NR19" s="38"/>
      <c r="NS19" s="38"/>
      <c r="NT19" s="38"/>
      <c r="NU19" s="38"/>
      <c r="NV19" s="38"/>
      <c r="NW19" s="38"/>
      <c r="NX19" s="38"/>
      <c r="NY19" s="38"/>
      <c r="NZ19" s="38"/>
      <c r="OA19" s="38"/>
      <c r="OB19" s="38"/>
      <c r="OC19" s="38"/>
      <c r="OD19" s="38"/>
      <c r="OE19" s="38"/>
      <c r="OF19" s="38"/>
      <c r="OG19" s="38"/>
      <c r="OH19" s="38"/>
      <c r="OI19" s="38"/>
      <c r="OJ19" s="38"/>
      <c r="OK19" s="38"/>
      <c r="OL19" s="38"/>
      <c r="OM19" s="38"/>
      <c r="ON19" s="38"/>
      <c r="OO19" s="38"/>
      <c r="OP19" s="38"/>
      <c r="OQ19" s="38"/>
      <c r="OR19" s="38"/>
      <c r="OS19" s="38"/>
      <c r="OT19" s="38"/>
      <c r="OU19" s="38"/>
      <c r="OV19" s="38"/>
      <c r="OW19" s="38"/>
      <c r="OX19" s="38"/>
      <c r="OY19" s="38"/>
      <c r="OZ19" s="38"/>
      <c r="PA19" s="38"/>
      <c r="PB19" s="38"/>
      <c r="PC19" s="38"/>
      <c r="PD19" s="38"/>
      <c r="PE19" s="38"/>
      <c r="PF19" s="38"/>
      <c r="PG19" s="38"/>
      <c r="PH19" s="38"/>
      <c r="PI19" s="38"/>
      <c r="PJ19" s="38"/>
      <c r="PK19" s="38"/>
      <c r="PL19" s="38"/>
      <c r="PM19" s="38"/>
      <c r="PN19" s="38"/>
      <c r="PO19" s="38"/>
      <c r="PP19" s="38"/>
      <c r="PQ19" s="38"/>
      <c r="PR19" s="38"/>
      <c r="PS19" s="38"/>
      <c r="PT19" s="38"/>
      <c r="PU19" s="38"/>
      <c r="PV19" s="38"/>
      <c r="PW19" s="38"/>
      <c r="PX19" s="38"/>
      <c r="PY19" s="38"/>
      <c r="PZ19" s="38"/>
      <c r="QA19" s="38"/>
      <c r="QB19" s="38"/>
      <c r="QC19" s="38"/>
      <c r="QD19" s="38"/>
      <c r="QE19" s="38"/>
      <c r="QF19" s="38"/>
      <c r="QG19" s="38"/>
      <c r="QH19" s="38"/>
      <c r="QI19" s="38"/>
      <c r="QJ19" s="38"/>
      <c r="QK19" s="38"/>
      <c r="QL19" s="38"/>
      <c r="QM19" s="38"/>
      <c r="QN19" s="38"/>
      <c r="QO19" s="38"/>
      <c r="QP19" s="38"/>
      <c r="QQ19" s="38"/>
      <c r="QR19" s="38"/>
      <c r="QS19" s="38"/>
      <c r="QT19" s="38"/>
      <c r="QU19" s="38"/>
      <c r="QV19" s="38"/>
      <c r="QW19" s="38"/>
      <c r="QX19" s="38"/>
      <c r="QY19" s="38"/>
      <c r="QZ19" s="38"/>
      <c r="RA19" s="38"/>
      <c r="RB19" s="38"/>
      <c r="RC19" s="38"/>
      <c r="RD19" s="38"/>
      <c r="RE19" s="38"/>
      <c r="RF19" s="38"/>
      <c r="RG19" s="38"/>
      <c r="RH19" s="38"/>
      <c r="RI19" s="38"/>
      <c r="RJ19" s="38"/>
      <c r="RK19" s="38"/>
      <c r="RL19" s="38"/>
      <c r="RM19" s="38"/>
      <c r="RN19" s="38"/>
      <c r="RO19" s="38"/>
      <c r="RP19" s="38"/>
      <c r="RQ19" s="38"/>
      <c r="RR19" s="38"/>
      <c r="RS19" s="38"/>
      <c r="RT19" s="38"/>
      <c r="RU19" s="38"/>
      <c r="RV19" s="38"/>
      <c r="RW19" s="38"/>
      <c r="RX19" s="38"/>
      <c r="RY19" s="38"/>
      <c r="RZ19" s="38"/>
      <c r="SA19" s="38"/>
      <c r="SB19" s="38"/>
      <c r="SC19" s="38"/>
      <c r="SD19" s="38"/>
      <c r="SE19" s="38"/>
      <c r="SF19" s="38"/>
      <c r="SG19" s="38"/>
      <c r="SH19" s="38"/>
      <c r="SI19" s="38"/>
      <c r="SJ19" s="38"/>
      <c r="SK19" s="38"/>
      <c r="SL19" s="38"/>
      <c r="SM19" s="38"/>
      <c r="SN19" s="38"/>
      <c r="SO19" s="38"/>
      <c r="SP19" s="38"/>
      <c r="SQ19" s="38"/>
      <c r="SR19" s="38"/>
      <c r="SS19" s="38"/>
      <c r="ST19" s="38"/>
      <c r="SU19" s="38"/>
      <c r="SV19" s="38"/>
      <c r="SW19" s="38"/>
      <c r="SX19" s="38"/>
      <c r="SY19" s="38"/>
      <c r="SZ19" s="38"/>
      <c r="TA19" s="38"/>
      <c r="TB19" s="38"/>
      <c r="TC19" s="38"/>
      <c r="TD19" s="38"/>
      <c r="TE19" s="38"/>
      <c r="TF19" s="38"/>
      <c r="TG19" s="38"/>
      <c r="TH19" s="38"/>
      <c r="TI19" s="38"/>
      <c r="TJ19" s="38"/>
      <c r="TK19" s="38"/>
      <c r="TL19" s="38"/>
      <c r="TM19" s="38"/>
      <c r="TN19" s="38"/>
      <c r="TO19" s="38"/>
      <c r="TP19" s="38"/>
      <c r="TQ19" s="38"/>
      <c r="TR19" s="38"/>
      <c r="TS19" s="38"/>
      <c r="TT19" s="38"/>
      <c r="TU19" s="38"/>
      <c r="TV19" s="38"/>
      <c r="TW19" s="38"/>
    </row>
    <row r="20" spans="1:543" x14ac:dyDescent="0.2">
      <c r="A20" s="9" t="s">
        <v>5</v>
      </c>
      <c r="O20" s="3">
        <v>115053.56</v>
      </c>
      <c r="P20" s="3">
        <v>115053.56</v>
      </c>
      <c r="Q20" s="3">
        <v>115053.56</v>
      </c>
      <c r="R20" s="3">
        <v>116203.56</v>
      </c>
      <c r="S20" s="3">
        <v>118990.58</v>
      </c>
      <c r="T20" s="3">
        <v>189854.3</v>
      </c>
      <c r="U20" s="3">
        <v>189854.3</v>
      </c>
      <c r="V20" s="3">
        <v>189854.3</v>
      </c>
      <c r="W20" s="3">
        <v>189862.06</v>
      </c>
      <c r="X20" s="3">
        <v>189862.06</v>
      </c>
      <c r="Y20" s="3">
        <v>189862.06</v>
      </c>
      <c r="Z20" s="3">
        <v>189869.88</v>
      </c>
      <c r="AA20" s="3">
        <v>189869.88</v>
      </c>
      <c r="AB20" s="3">
        <v>221930.02</v>
      </c>
      <c r="AC20" s="3">
        <v>257844.26</v>
      </c>
      <c r="AD20" s="3">
        <v>257844.26</v>
      </c>
      <c r="AE20" s="3">
        <v>257844.26</v>
      </c>
      <c r="AF20" s="3">
        <v>257865</v>
      </c>
      <c r="AG20" s="3">
        <v>257865</v>
      </c>
      <c r="AH20" s="3">
        <v>257865</v>
      </c>
      <c r="AI20" s="3">
        <v>260466.14</v>
      </c>
      <c r="AJ20" s="3">
        <v>260466.14</v>
      </c>
      <c r="AK20" s="3">
        <v>260466.14</v>
      </c>
      <c r="AL20" s="3">
        <v>260505.46</v>
      </c>
      <c r="AM20" s="3">
        <v>260505.46</v>
      </c>
      <c r="AN20" s="3">
        <v>260505.46</v>
      </c>
      <c r="AO20" s="3">
        <v>271374.40000000002</v>
      </c>
      <c r="AP20" s="3">
        <v>272514.2</v>
      </c>
      <c r="AQ20" s="3">
        <v>272514.2</v>
      </c>
      <c r="AR20" s="3">
        <v>272553.56</v>
      </c>
      <c r="AS20" s="3">
        <v>272553.56</v>
      </c>
      <c r="AT20" s="3">
        <v>272553.56</v>
      </c>
      <c r="AU20" s="3">
        <v>275320.56</v>
      </c>
      <c r="AV20" s="3">
        <v>275320.56</v>
      </c>
      <c r="AW20" s="3">
        <v>275876.21999999997</v>
      </c>
      <c r="AX20" s="3">
        <v>275876.21999999997</v>
      </c>
      <c r="AY20" s="3">
        <v>275876.21999999997</v>
      </c>
      <c r="AZ20" s="3">
        <v>275936.36</v>
      </c>
      <c r="BA20" s="3">
        <v>275996.94</v>
      </c>
      <c r="BB20" s="3">
        <v>275996.94</v>
      </c>
      <c r="BC20" s="3">
        <v>275996.94</v>
      </c>
      <c r="BD20" s="3">
        <v>276057.96000000002</v>
      </c>
      <c r="BE20" s="3">
        <v>276057.96000000002</v>
      </c>
      <c r="BF20" s="3">
        <v>276057.96000000002</v>
      </c>
      <c r="BG20" s="3">
        <v>278880</v>
      </c>
      <c r="BH20" s="3">
        <v>278880</v>
      </c>
      <c r="BI20" s="3">
        <v>278880</v>
      </c>
      <c r="BJ20" s="3">
        <v>278962.34000000003</v>
      </c>
      <c r="BK20" s="3">
        <v>278962.34000000003</v>
      </c>
      <c r="BL20" s="3">
        <v>296722.34000000003</v>
      </c>
      <c r="BM20" s="3">
        <v>296805.28000000003</v>
      </c>
      <c r="BN20" s="3">
        <v>296805.28000000003</v>
      </c>
      <c r="BO20" s="3">
        <v>296805.28000000003</v>
      </c>
      <c r="BP20" s="3">
        <v>296888.82</v>
      </c>
      <c r="BQ20" s="3">
        <v>296888.82</v>
      </c>
      <c r="BR20" s="3">
        <v>296888.82</v>
      </c>
      <c r="BS20" s="3">
        <v>299941.8</v>
      </c>
      <c r="BT20" s="3">
        <v>299941.8</v>
      </c>
      <c r="BU20" s="3">
        <v>299941.8</v>
      </c>
      <c r="BV20" s="3">
        <v>300049.3</v>
      </c>
      <c r="BW20" s="3">
        <v>300049.3</v>
      </c>
      <c r="BX20" s="3">
        <v>300049.3</v>
      </c>
      <c r="BY20" s="3">
        <v>300157.62</v>
      </c>
      <c r="BZ20" s="3">
        <v>300157.62</v>
      </c>
      <c r="CA20" s="3">
        <v>300157.62</v>
      </c>
      <c r="CB20" s="3">
        <v>300266.78000000003</v>
      </c>
      <c r="CC20" s="3">
        <v>300266.78000000003</v>
      </c>
      <c r="CD20" s="3">
        <v>300266.78000000003</v>
      </c>
      <c r="CE20" s="3">
        <v>303379.46000000002</v>
      </c>
      <c r="CF20" s="3">
        <v>303379.46000000002</v>
      </c>
      <c r="CG20" s="3">
        <v>303379.46000000002</v>
      </c>
      <c r="CH20" s="3">
        <v>303489.46000000002</v>
      </c>
      <c r="CI20" s="3">
        <v>303540.62</v>
      </c>
      <c r="CJ20" s="3">
        <v>303540.62</v>
      </c>
      <c r="CK20" s="3">
        <v>303650.62</v>
      </c>
      <c r="CL20" s="3">
        <v>277099.62</v>
      </c>
      <c r="CM20" s="3">
        <v>277099.62</v>
      </c>
      <c r="CN20" s="3">
        <v>277209.68</v>
      </c>
      <c r="CO20" s="3">
        <v>277265.38</v>
      </c>
      <c r="CP20" s="3">
        <v>277265.38</v>
      </c>
      <c r="CQ20" s="3">
        <v>280111.56</v>
      </c>
      <c r="CR20" s="3">
        <v>280111.56</v>
      </c>
      <c r="CS20" s="3">
        <v>280111.56</v>
      </c>
      <c r="CT20" s="3">
        <v>280221.5</v>
      </c>
      <c r="CU20" s="3">
        <v>292280</v>
      </c>
      <c r="CV20" s="3">
        <v>292342.7</v>
      </c>
      <c r="CW20" s="3">
        <v>304451.74</v>
      </c>
      <c r="CX20" s="3">
        <v>304451.74</v>
      </c>
      <c r="CY20" s="3">
        <v>304451.74</v>
      </c>
      <c r="CZ20" s="3">
        <v>328561.26</v>
      </c>
      <c r="DA20" s="3">
        <v>328619.76</v>
      </c>
      <c r="DB20" s="3">
        <v>328689.68</v>
      </c>
      <c r="DC20" s="3">
        <v>332046.96000000002</v>
      </c>
      <c r="DD20" s="3">
        <v>332046.96000000002</v>
      </c>
      <c r="DE20" s="3">
        <v>332046.96000000002</v>
      </c>
      <c r="DF20" s="3">
        <v>332149.42</v>
      </c>
      <c r="DG20" s="3">
        <v>332266.2</v>
      </c>
      <c r="DH20" s="3">
        <v>332266.2</v>
      </c>
      <c r="DI20" s="3">
        <v>332439.40000000002</v>
      </c>
      <c r="DJ20" s="3">
        <v>332439.40000000002</v>
      </c>
      <c r="DK20" s="3">
        <v>332439.40000000002</v>
      </c>
      <c r="DL20" s="3">
        <v>332541.71999999997</v>
      </c>
      <c r="DM20" s="3">
        <v>332541.71999999997</v>
      </c>
      <c r="DN20" s="3">
        <v>332928.90000000002</v>
      </c>
      <c r="DO20" s="3">
        <v>335819.9</v>
      </c>
      <c r="DP20" s="3">
        <v>335819.9</v>
      </c>
      <c r="DQ20" s="3">
        <v>372819.9</v>
      </c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  <c r="IW20" s="38"/>
      <c r="IX20" s="38"/>
      <c r="IY20" s="38"/>
      <c r="IZ20" s="38"/>
      <c r="JA20" s="38"/>
      <c r="JB20" s="38"/>
      <c r="JC20" s="38"/>
      <c r="JD20" s="38"/>
      <c r="JE20" s="38"/>
      <c r="JF20" s="38"/>
      <c r="JG20" s="38"/>
      <c r="JH20" s="38"/>
      <c r="JI20" s="38"/>
      <c r="JJ20" s="38"/>
      <c r="JK20" s="38"/>
      <c r="JL20" s="38"/>
      <c r="JM20" s="38"/>
      <c r="JN20" s="38"/>
      <c r="JO20" s="38"/>
      <c r="JP20" s="38"/>
      <c r="JQ20" s="38"/>
      <c r="JR20" s="38"/>
      <c r="JS20" s="38"/>
      <c r="JT20" s="38"/>
      <c r="JU20" s="38"/>
      <c r="JV20" s="38"/>
      <c r="JW20" s="38"/>
      <c r="JX20" s="38"/>
      <c r="JY20" s="38"/>
      <c r="JZ20" s="38"/>
      <c r="KA20" s="38"/>
      <c r="KB20" s="38"/>
      <c r="KC20" s="38"/>
      <c r="KD20" s="38"/>
      <c r="KE20" s="38"/>
      <c r="KF20" s="38"/>
      <c r="KG20" s="38"/>
      <c r="KH20" s="38"/>
      <c r="KI20" s="38"/>
      <c r="KJ20" s="38"/>
      <c r="KK20" s="38"/>
      <c r="KL20" s="38"/>
      <c r="KM20" s="38"/>
      <c r="KN20" s="38"/>
      <c r="KO20" s="38"/>
      <c r="KP20" s="38"/>
      <c r="KQ20" s="38"/>
      <c r="KR20" s="38"/>
      <c r="KS20" s="38"/>
      <c r="KT20" s="38"/>
      <c r="KU20" s="38"/>
      <c r="KV20" s="38"/>
      <c r="KW20" s="38"/>
      <c r="KX20" s="38"/>
      <c r="KY20" s="38"/>
      <c r="KZ20" s="38"/>
      <c r="LA20" s="38"/>
      <c r="LB20" s="38"/>
      <c r="LC20" s="38"/>
      <c r="LD20" s="38"/>
      <c r="LE20" s="38"/>
      <c r="LF20" s="38"/>
      <c r="LG20" s="38"/>
      <c r="LH20" s="38"/>
      <c r="LI20" s="38"/>
      <c r="LJ20" s="38"/>
      <c r="LK20" s="38"/>
      <c r="LL20" s="38"/>
      <c r="LM20" s="38"/>
      <c r="LN20" s="38"/>
      <c r="LO20" s="38"/>
      <c r="LP20" s="38"/>
      <c r="LQ20" s="38"/>
      <c r="LR20" s="38"/>
      <c r="LS20" s="38"/>
      <c r="LT20" s="38"/>
      <c r="LU20" s="38"/>
      <c r="LV20" s="38"/>
      <c r="LW20" s="38"/>
      <c r="LX20" s="38"/>
      <c r="LY20" s="38"/>
      <c r="LZ20" s="38"/>
      <c r="MA20" s="38"/>
      <c r="MB20" s="38"/>
      <c r="MC20" s="38"/>
      <c r="MD20" s="38"/>
      <c r="ME20" s="38"/>
      <c r="MF20" s="38"/>
      <c r="MG20" s="38"/>
      <c r="MH20" s="38"/>
      <c r="MI20" s="38"/>
      <c r="MJ20" s="38"/>
      <c r="MK20" s="38"/>
      <c r="ML20" s="38"/>
      <c r="MM20" s="38"/>
      <c r="MN20" s="38"/>
      <c r="MO20" s="38"/>
      <c r="MP20" s="38"/>
      <c r="MQ20" s="38"/>
      <c r="MR20" s="38"/>
      <c r="MS20" s="38"/>
      <c r="MT20" s="38"/>
      <c r="MU20" s="38"/>
      <c r="MV20" s="38"/>
      <c r="MW20" s="38"/>
      <c r="MX20" s="38"/>
      <c r="MY20" s="38"/>
      <c r="MZ20" s="38"/>
      <c r="NA20" s="38"/>
      <c r="NB20" s="38"/>
      <c r="NC20" s="38"/>
      <c r="ND20" s="38"/>
      <c r="NE20" s="38"/>
      <c r="NF20" s="38"/>
      <c r="NG20" s="38"/>
      <c r="NH20" s="38"/>
      <c r="NI20" s="38"/>
      <c r="NJ20" s="38"/>
      <c r="NK20" s="38"/>
      <c r="NL20" s="38"/>
      <c r="NM20" s="38"/>
      <c r="NN20" s="38"/>
      <c r="NO20" s="38"/>
      <c r="NP20" s="38"/>
      <c r="NQ20" s="38"/>
      <c r="NR20" s="38"/>
      <c r="NS20" s="38"/>
      <c r="NT20" s="38"/>
      <c r="NU20" s="38"/>
      <c r="NV20" s="38"/>
      <c r="NW20" s="38"/>
      <c r="NX20" s="38"/>
      <c r="NY20" s="38"/>
      <c r="NZ20" s="38"/>
      <c r="OA20" s="38"/>
      <c r="OB20" s="38"/>
      <c r="OC20" s="38"/>
      <c r="OD20" s="38"/>
      <c r="OE20" s="38"/>
      <c r="OF20" s="38"/>
      <c r="OG20" s="38"/>
      <c r="OH20" s="38"/>
      <c r="OI20" s="38"/>
      <c r="OJ20" s="38"/>
      <c r="OK20" s="38"/>
      <c r="OL20" s="38"/>
      <c r="OM20" s="38"/>
      <c r="ON20" s="38"/>
      <c r="OO20" s="38"/>
      <c r="OP20" s="38"/>
      <c r="OQ20" s="38"/>
      <c r="OR20" s="38"/>
      <c r="OS20" s="38"/>
      <c r="OT20" s="38"/>
      <c r="OU20" s="38"/>
      <c r="OV20" s="38"/>
      <c r="OW20" s="38"/>
      <c r="OX20" s="38"/>
      <c r="OY20" s="38"/>
      <c r="OZ20" s="38"/>
      <c r="PA20" s="38"/>
      <c r="PB20" s="38"/>
      <c r="PC20" s="38"/>
      <c r="PD20" s="38"/>
      <c r="PE20" s="38"/>
      <c r="PF20" s="38"/>
      <c r="PG20" s="38"/>
      <c r="PH20" s="38"/>
      <c r="PI20" s="38"/>
      <c r="PJ20" s="38"/>
      <c r="PK20" s="38"/>
      <c r="PL20" s="38"/>
      <c r="PM20" s="38"/>
      <c r="PN20" s="38"/>
      <c r="PO20" s="38"/>
      <c r="PP20" s="38"/>
      <c r="PQ20" s="38"/>
      <c r="PR20" s="38"/>
      <c r="PS20" s="38"/>
      <c r="PT20" s="38"/>
      <c r="PU20" s="38"/>
      <c r="PV20" s="38"/>
      <c r="PW20" s="38"/>
      <c r="PX20" s="38"/>
      <c r="PY20" s="38"/>
      <c r="PZ20" s="38"/>
      <c r="QA20" s="38"/>
      <c r="QB20" s="38"/>
      <c r="QC20" s="38"/>
      <c r="QD20" s="38"/>
      <c r="QE20" s="38"/>
      <c r="QF20" s="38"/>
      <c r="QG20" s="38"/>
      <c r="QH20" s="38"/>
      <c r="QI20" s="38"/>
      <c r="QJ20" s="38"/>
      <c r="QK20" s="38"/>
      <c r="QL20" s="38"/>
      <c r="QM20" s="38"/>
      <c r="QN20" s="38"/>
      <c r="QO20" s="38"/>
      <c r="QP20" s="38"/>
      <c r="QQ20" s="38"/>
      <c r="QR20" s="38"/>
      <c r="QS20" s="38"/>
      <c r="QT20" s="38"/>
      <c r="QU20" s="38"/>
      <c r="QV20" s="38"/>
      <c r="QW20" s="38"/>
      <c r="QX20" s="38"/>
      <c r="QY20" s="38"/>
      <c r="QZ20" s="38"/>
      <c r="RA20" s="38"/>
      <c r="RB20" s="38"/>
      <c r="RC20" s="38"/>
      <c r="RD20" s="38"/>
      <c r="RE20" s="38"/>
      <c r="RF20" s="38"/>
      <c r="RG20" s="38"/>
      <c r="RH20" s="38"/>
      <c r="RI20" s="38"/>
      <c r="RJ20" s="38"/>
      <c r="RK20" s="38"/>
      <c r="RL20" s="38"/>
      <c r="RM20" s="38"/>
      <c r="RN20" s="38"/>
      <c r="RO20" s="38"/>
      <c r="RP20" s="38"/>
      <c r="RQ20" s="38"/>
      <c r="RR20" s="38"/>
      <c r="RS20" s="38"/>
      <c r="RT20" s="38"/>
      <c r="RU20" s="38"/>
      <c r="RV20" s="38"/>
      <c r="RW20" s="38"/>
      <c r="RX20" s="38"/>
      <c r="RY20" s="38"/>
      <c r="RZ20" s="38"/>
      <c r="SA20" s="38"/>
      <c r="SB20" s="38"/>
      <c r="SC20" s="38"/>
      <c r="SD20" s="38"/>
      <c r="SE20" s="38"/>
      <c r="SF20" s="38"/>
      <c r="SG20" s="38"/>
      <c r="SH20" s="38"/>
      <c r="SI20" s="38"/>
      <c r="SJ20" s="38"/>
      <c r="SK20" s="38"/>
      <c r="SL20" s="38"/>
      <c r="SM20" s="38"/>
      <c r="SN20" s="38"/>
      <c r="SO20" s="38"/>
      <c r="SP20" s="38"/>
      <c r="SQ20" s="38"/>
      <c r="SR20" s="38"/>
      <c r="SS20" s="38"/>
      <c r="ST20" s="38"/>
      <c r="SU20" s="38"/>
      <c r="SV20" s="38"/>
      <c r="SW20" s="38"/>
      <c r="SX20" s="38"/>
      <c r="SY20" s="38"/>
      <c r="SZ20" s="38"/>
      <c r="TA20" s="38"/>
      <c r="TB20" s="38"/>
      <c r="TC20" s="38"/>
      <c r="TD20" s="38"/>
      <c r="TE20" s="38"/>
      <c r="TF20" s="38"/>
      <c r="TG20" s="38"/>
      <c r="TH20" s="38"/>
      <c r="TI20" s="38"/>
      <c r="TJ20" s="38"/>
      <c r="TK20" s="38"/>
      <c r="TL20" s="38"/>
      <c r="TM20" s="38"/>
      <c r="TN20" s="38"/>
      <c r="TO20" s="38"/>
      <c r="TP20" s="38"/>
      <c r="TQ20" s="38"/>
      <c r="TR20" s="38"/>
      <c r="TS20" s="38"/>
      <c r="TT20" s="38"/>
      <c r="TU20" s="38"/>
      <c r="TV20" s="38"/>
      <c r="TW20" s="38"/>
    </row>
    <row r="21" spans="1:543" x14ac:dyDescent="0.2">
      <c r="A21" s="9" t="s">
        <v>6</v>
      </c>
      <c r="O21" s="3">
        <v>108613.36</v>
      </c>
      <c r="P21" s="3">
        <v>109635.28</v>
      </c>
      <c r="Q21" s="3">
        <v>107554.98</v>
      </c>
      <c r="R21" s="3">
        <v>108899.7</v>
      </c>
      <c r="S21" s="3">
        <v>112547.78</v>
      </c>
      <c r="T21" s="3">
        <v>182931.48</v>
      </c>
      <c r="U21" s="3">
        <v>183849.95</v>
      </c>
      <c r="V21" s="3">
        <v>187094.7</v>
      </c>
      <c r="W21" s="3">
        <v>195042.97</v>
      </c>
      <c r="X21" s="3">
        <v>192225.68</v>
      </c>
      <c r="Y21" s="3">
        <v>192622.06</v>
      </c>
      <c r="Z21" s="3">
        <v>189807.29</v>
      </c>
      <c r="AA21" s="3">
        <v>193184.06</v>
      </c>
      <c r="AB21" s="3">
        <v>225944.09</v>
      </c>
      <c r="AC21" s="3">
        <v>259152.6</v>
      </c>
      <c r="AD21" s="3">
        <v>260191.43</v>
      </c>
      <c r="AE21" s="3">
        <v>259392.63</v>
      </c>
      <c r="AF21" s="3">
        <v>259260.79</v>
      </c>
      <c r="AG21" s="3">
        <v>260186.6</v>
      </c>
      <c r="AH21" s="3">
        <v>260366.13</v>
      </c>
      <c r="AI21" s="3">
        <v>262607.84999999998</v>
      </c>
      <c r="AJ21" s="3">
        <v>261355.03</v>
      </c>
      <c r="AK21" s="3">
        <v>262288.65000000002</v>
      </c>
      <c r="AL21" s="3">
        <v>263261.78999999998</v>
      </c>
      <c r="AM21" s="3">
        <v>261213.96</v>
      </c>
      <c r="AN21" s="3">
        <v>261953.77</v>
      </c>
      <c r="AO21" s="3">
        <v>274604.76</v>
      </c>
      <c r="AP21" s="3">
        <v>274516.07</v>
      </c>
      <c r="AQ21" s="3">
        <v>272772.94</v>
      </c>
      <c r="AR21" s="3">
        <v>270321.7</v>
      </c>
      <c r="AS21" s="3">
        <v>271444.06</v>
      </c>
      <c r="AT21" s="3">
        <v>271793.74</v>
      </c>
      <c r="AU21" s="3">
        <v>275265.28999999998</v>
      </c>
      <c r="AV21" s="3">
        <v>275184.82</v>
      </c>
      <c r="AW21" s="3">
        <v>273217.52</v>
      </c>
      <c r="AX21" s="3">
        <v>273473.82</v>
      </c>
      <c r="AY21" s="3">
        <v>272959.74</v>
      </c>
      <c r="AZ21" s="3">
        <v>273712.84999999998</v>
      </c>
      <c r="BA21" s="3">
        <v>275120.23</v>
      </c>
      <c r="BB21" s="3">
        <v>271335.3</v>
      </c>
      <c r="BC21" s="3">
        <v>267803.46999999997</v>
      </c>
      <c r="BD21" s="3">
        <v>266579.43</v>
      </c>
      <c r="BE21" s="3">
        <v>267811.23</v>
      </c>
      <c r="BF21" s="3">
        <v>268033.78000000003</v>
      </c>
      <c r="BG21" s="3">
        <v>272813</v>
      </c>
      <c r="BH21" s="3">
        <v>273741.39</v>
      </c>
      <c r="BI21" s="3">
        <v>274605.98</v>
      </c>
      <c r="BJ21" s="3">
        <v>273950.51</v>
      </c>
      <c r="BK21" s="3">
        <v>273950.51</v>
      </c>
      <c r="BL21" s="3">
        <v>290083.25</v>
      </c>
      <c r="BM21" s="3">
        <v>289564.68</v>
      </c>
      <c r="BN21" s="3">
        <v>288792</v>
      </c>
      <c r="BO21" s="3">
        <v>287010.83</v>
      </c>
      <c r="BP21" s="3">
        <v>289422.8</v>
      </c>
      <c r="BQ21" s="3">
        <v>288822.8</v>
      </c>
      <c r="BR21" s="3">
        <v>288488.95</v>
      </c>
      <c r="BS21" s="3">
        <v>291457.95</v>
      </c>
      <c r="BT21" s="3">
        <v>290298.90999999997</v>
      </c>
      <c r="BU21" s="3">
        <v>291853.45</v>
      </c>
      <c r="BV21" s="3">
        <v>290314.68</v>
      </c>
      <c r="BW21" s="3">
        <v>289732.96999999997</v>
      </c>
      <c r="BX21" s="3">
        <v>287443.23</v>
      </c>
      <c r="BY21" s="3">
        <v>285396.28000000003</v>
      </c>
      <c r="BZ21" s="3">
        <v>286775.07</v>
      </c>
      <c r="CA21" s="3">
        <v>286775.07</v>
      </c>
      <c r="CB21" s="3">
        <v>282765.96999999997</v>
      </c>
      <c r="CC21" s="3">
        <v>284472.51</v>
      </c>
      <c r="CD21" s="3">
        <v>285072.51</v>
      </c>
      <c r="CE21" s="3">
        <v>290573.09999999998</v>
      </c>
      <c r="CF21" s="3">
        <v>286571.7</v>
      </c>
      <c r="CG21" s="3">
        <v>285487.35999999999</v>
      </c>
      <c r="CH21" s="3">
        <v>282886.2</v>
      </c>
      <c r="CI21" s="3">
        <v>279975.86</v>
      </c>
      <c r="CJ21" s="3">
        <v>275279.5</v>
      </c>
      <c r="CK21" s="3">
        <v>272425.25</v>
      </c>
      <c r="CL21" s="3">
        <v>247946.31</v>
      </c>
      <c r="CM21" s="3">
        <v>250272.73</v>
      </c>
      <c r="CN21" s="3">
        <v>246251.69</v>
      </c>
      <c r="CO21" s="3">
        <v>247901.59</v>
      </c>
      <c r="CP21" s="3">
        <v>248649.27</v>
      </c>
      <c r="CQ21" s="3">
        <v>257324.67</v>
      </c>
      <c r="CR21" s="3">
        <v>257692.62</v>
      </c>
      <c r="CS21" s="3">
        <v>258308.08</v>
      </c>
      <c r="CT21" s="3">
        <v>256716.77</v>
      </c>
      <c r="CU21" s="3">
        <v>263563.03000000003</v>
      </c>
      <c r="CV21" s="3">
        <v>266467.69</v>
      </c>
      <c r="CW21" s="3">
        <v>278540.34999999998</v>
      </c>
      <c r="CX21" s="3">
        <v>278540.34999999998</v>
      </c>
      <c r="CY21" s="3">
        <v>278446.89</v>
      </c>
      <c r="CZ21" s="3">
        <v>302488.40000000002</v>
      </c>
      <c r="DA21" s="3">
        <v>302427.09999999998</v>
      </c>
      <c r="DB21" s="3">
        <v>295630.34000000003</v>
      </c>
      <c r="DC21" s="3">
        <v>299315.90000000002</v>
      </c>
      <c r="DD21" s="3">
        <v>296449.62</v>
      </c>
      <c r="DE21" s="3">
        <v>292016.93</v>
      </c>
      <c r="DF21" s="3">
        <v>293271.28999999998</v>
      </c>
      <c r="DG21" s="3">
        <v>293292.87</v>
      </c>
      <c r="DH21" s="3">
        <v>293046.90000000002</v>
      </c>
      <c r="DI21" s="3">
        <v>292916.19</v>
      </c>
      <c r="DJ21" s="3">
        <v>292926.13</v>
      </c>
      <c r="DK21" s="3">
        <v>292825.15000000002</v>
      </c>
      <c r="DL21" s="3">
        <v>293377.13</v>
      </c>
      <c r="DM21" s="3">
        <v>298377.13</v>
      </c>
      <c r="DN21" s="34">
        <v>286949.84000000003</v>
      </c>
      <c r="DO21" s="3">
        <v>275437.28000000003</v>
      </c>
      <c r="DP21" s="3">
        <v>253958.74</v>
      </c>
      <c r="DQ21" s="3">
        <v>299525.18</v>
      </c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  <c r="IW21" s="38"/>
      <c r="IX21" s="38"/>
      <c r="IY21" s="38"/>
      <c r="IZ21" s="38"/>
      <c r="JA21" s="38"/>
      <c r="JB21" s="38"/>
      <c r="JC21" s="38"/>
      <c r="JD21" s="38"/>
      <c r="JE21" s="38"/>
      <c r="JF21" s="38"/>
      <c r="JG21" s="38"/>
      <c r="JH21" s="38"/>
      <c r="JI21" s="38"/>
      <c r="JJ21" s="38"/>
      <c r="JK21" s="38"/>
      <c r="JL21" s="38"/>
      <c r="JM21" s="38"/>
      <c r="JN21" s="38"/>
      <c r="JO21" s="38"/>
      <c r="JP21" s="38"/>
      <c r="JQ21" s="38"/>
      <c r="JR21" s="38"/>
      <c r="JS21" s="38"/>
      <c r="JT21" s="38"/>
      <c r="JU21" s="38"/>
      <c r="JV21" s="38"/>
      <c r="JW21" s="38"/>
      <c r="JX21" s="38"/>
      <c r="JY21" s="38"/>
      <c r="JZ21" s="38"/>
      <c r="KA21" s="38"/>
      <c r="KB21" s="38"/>
      <c r="KC21" s="38"/>
      <c r="KD21" s="38"/>
      <c r="KE21" s="38"/>
      <c r="KF21" s="38"/>
      <c r="KG21" s="38"/>
      <c r="KH21" s="38"/>
      <c r="KI21" s="38"/>
      <c r="KJ21" s="38"/>
      <c r="KK21" s="38"/>
      <c r="KL21" s="38"/>
      <c r="KM21" s="38"/>
      <c r="KN21" s="38"/>
      <c r="KO21" s="38"/>
      <c r="KP21" s="38"/>
      <c r="KQ21" s="38"/>
      <c r="KR21" s="38"/>
      <c r="KS21" s="38"/>
      <c r="KT21" s="38"/>
      <c r="KU21" s="38"/>
      <c r="KV21" s="38"/>
      <c r="KW21" s="38"/>
      <c r="KX21" s="38"/>
      <c r="KY21" s="38"/>
      <c r="KZ21" s="38"/>
      <c r="LA21" s="38"/>
      <c r="LB21" s="38"/>
      <c r="LC21" s="38"/>
      <c r="LD21" s="38"/>
      <c r="LE21" s="38"/>
      <c r="LF21" s="38"/>
      <c r="LG21" s="38"/>
      <c r="LH21" s="38"/>
      <c r="LI21" s="38"/>
      <c r="LJ21" s="38"/>
      <c r="LK21" s="38"/>
      <c r="LL21" s="38"/>
      <c r="LM21" s="38"/>
      <c r="LN21" s="38"/>
      <c r="LO21" s="38"/>
      <c r="LP21" s="38"/>
      <c r="LQ21" s="38"/>
      <c r="LR21" s="38"/>
      <c r="LS21" s="38"/>
      <c r="LT21" s="38"/>
      <c r="LU21" s="38"/>
      <c r="LV21" s="38"/>
      <c r="LW21" s="38"/>
      <c r="LX21" s="38"/>
      <c r="LY21" s="38"/>
      <c r="LZ21" s="38"/>
      <c r="MA21" s="38"/>
      <c r="MB21" s="38"/>
      <c r="MC21" s="38"/>
      <c r="MD21" s="38"/>
      <c r="ME21" s="38"/>
      <c r="MF21" s="38"/>
      <c r="MG21" s="38"/>
      <c r="MH21" s="38"/>
      <c r="MI21" s="38"/>
      <c r="MJ21" s="38"/>
      <c r="MK21" s="38"/>
      <c r="ML21" s="38"/>
      <c r="MM21" s="38"/>
      <c r="MN21" s="38"/>
      <c r="MO21" s="38"/>
      <c r="MP21" s="38"/>
      <c r="MQ21" s="38"/>
      <c r="MR21" s="38"/>
      <c r="MS21" s="38"/>
      <c r="MT21" s="38"/>
      <c r="MU21" s="38"/>
      <c r="MV21" s="38"/>
      <c r="MW21" s="38"/>
      <c r="MX21" s="38"/>
      <c r="MY21" s="38"/>
      <c r="MZ21" s="38"/>
      <c r="NA21" s="38"/>
      <c r="NB21" s="38"/>
      <c r="NC21" s="38"/>
      <c r="ND21" s="38"/>
      <c r="NE21" s="38"/>
      <c r="NF21" s="38"/>
      <c r="NG21" s="38"/>
      <c r="NH21" s="38"/>
      <c r="NI21" s="38"/>
      <c r="NJ21" s="38"/>
      <c r="NK21" s="38"/>
      <c r="NL21" s="38"/>
      <c r="NM21" s="38"/>
      <c r="NN21" s="38"/>
      <c r="NO21" s="38"/>
      <c r="NP21" s="38"/>
      <c r="NQ21" s="38"/>
      <c r="NR21" s="38"/>
      <c r="NS21" s="38"/>
      <c r="NT21" s="38"/>
      <c r="NU21" s="38"/>
      <c r="NV21" s="38"/>
      <c r="NW21" s="38"/>
      <c r="NX21" s="38"/>
      <c r="NY21" s="38"/>
      <c r="NZ21" s="38"/>
      <c r="OA21" s="38"/>
      <c r="OB21" s="38"/>
      <c r="OC21" s="38"/>
      <c r="OD21" s="38"/>
      <c r="OE21" s="38"/>
      <c r="OF21" s="38"/>
      <c r="OG21" s="38"/>
      <c r="OH21" s="38"/>
      <c r="OI21" s="38"/>
      <c r="OJ21" s="38"/>
      <c r="OK21" s="38"/>
      <c r="OL21" s="38"/>
      <c r="OM21" s="38"/>
      <c r="ON21" s="38"/>
      <c r="OO21" s="38"/>
      <c r="OP21" s="38"/>
      <c r="OQ21" s="38"/>
      <c r="OR21" s="38"/>
      <c r="OS21" s="38"/>
      <c r="OT21" s="38"/>
      <c r="OU21" s="38"/>
      <c r="OV21" s="38"/>
      <c r="OW21" s="38"/>
      <c r="OX21" s="38"/>
      <c r="OY21" s="38"/>
      <c r="OZ21" s="38"/>
      <c r="PA21" s="38"/>
      <c r="PB21" s="38"/>
      <c r="PC21" s="38"/>
      <c r="PD21" s="38"/>
      <c r="PE21" s="38"/>
      <c r="PF21" s="38"/>
      <c r="PG21" s="38"/>
      <c r="PH21" s="38"/>
      <c r="PI21" s="38"/>
      <c r="PJ21" s="38"/>
      <c r="PK21" s="38"/>
      <c r="PL21" s="38"/>
      <c r="PM21" s="38"/>
      <c r="PN21" s="38"/>
      <c r="PO21" s="38"/>
      <c r="PP21" s="38"/>
      <c r="PQ21" s="38"/>
      <c r="PR21" s="38"/>
      <c r="PS21" s="38"/>
      <c r="PT21" s="38"/>
      <c r="PU21" s="38"/>
      <c r="PV21" s="38"/>
      <c r="PW21" s="38"/>
      <c r="PX21" s="38"/>
      <c r="PY21" s="38"/>
      <c r="PZ21" s="38"/>
      <c r="QA21" s="38"/>
      <c r="QB21" s="38"/>
      <c r="QC21" s="38"/>
      <c r="QD21" s="38"/>
      <c r="QE21" s="38"/>
      <c r="QF21" s="38"/>
      <c r="QG21" s="38"/>
      <c r="QH21" s="38"/>
      <c r="QI21" s="38"/>
      <c r="QJ21" s="38"/>
      <c r="QK21" s="38"/>
      <c r="QL21" s="38"/>
      <c r="QM21" s="38"/>
      <c r="QN21" s="38"/>
      <c r="QO21" s="38"/>
      <c r="QP21" s="38"/>
      <c r="QQ21" s="38"/>
      <c r="QR21" s="38"/>
      <c r="QS21" s="38"/>
      <c r="QT21" s="38"/>
      <c r="QU21" s="38"/>
      <c r="QV21" s="38"/>
      <c r="QW21" s="38"/>
      <c r="QX21" s="38"/>
      <c r="QY21" s="38"/>
      <c r="QZ21" s="38"/>
      <c r="RA21" s="38"/>
      <c r="RB21" s="38"/>
      <c r="RC21" s="38"/>
      <c r="RD21" s="38"/>
      <c r="RE21" s="38"/>
      <c r="RF21" s="38"/>
      <c r="RG21" s="38"/>
      <c r="RH21" s="38"/>
      <c r="RI21" s="38"/>
      <c r="RJ21" s="38"/>
      <c r="RK21" s="38"/>
      <c r="RL21" s="38"/>
      <c r="RM21" s="38"/>
      <c r="RN21" s="38"/>
      <c r="RO21" s="38"/>
      <c r="RP21" s="38"/>
      <c r="RQ21" s="38"/>
      <c r="RR21" s="38"/>
      <c r="RS21" s="38"/>
      <c r="RT21" s="38"/>
      <c r="RU21" s="38"/>
      <c r="RV21" s="38"/>
      <c r="RW21" s="38"/>
      <c r="RX21" s="38"/>
      <c r="RY21" s="38"/>
      <c r="RZ21" s="38"/>
      <c r="SA21" s="38"/>
      <c r="SB21" s="38"/>
      <c r="SC21" s="38"/>
      <c r="SD21" s="38"/>
      <c r="SE21" s="38"/>
      <c r="SF21" s="38"/>
      <c r="SG21" s="38"/>
      <c r="SH21" s="38"/>
      <c r="SI21" s="38"/>
      <c r="SJ21" s="38"/>
      <c r="SK21" s="38"/>
      <c r="SL21" s="38"/>
      <c r="SM21" s="38"/>
      <c r="SN21" s="38"/>
      <c r="SO21" s="38"/>
      <c r="SP21" s="38"/>
      <c r="SQ21" s="38"/>
      <c r="SR21" s="38"/>
      <c r="SS21" s="38"/>
      <c r="ST21" s="38"/>
      <c r="SU21" s="38"/>
      <c r="SV21" s="38"/>
      <c r="SW21" s="38"/>
      <c r="SX21" s="38"/>
      <c r="SY21" s="38"/>
      <c r="SZ21" s="38"/>
      <c r="TA21" s="38"/>
      <c r="TB21" s="38"/>
      <c r="TC21" s="38"/>
      <c r="TD21" s="38"/>
      <c r="TE21" s="38"/>
      <c r="TF21" s="38"/>
      <c r="TG21" s="38"/>
      <c r="TH21" s="38"/>
      <c r="TI21" s="38"/>
      <c r="TJ21" s="38"/>
      <c r="TK21" s="38"/>
      <c r="TL21" s="38"/>
      <c r="TM21" s="38"/>
      <c r="TN21" s="38"/>
      <c r="TO21" s="38"/>
      <c r="TP21" s="38"/>
      <c r="TQ21" s="38"/>
      <c r="TR21" s="38"/>
      <c r="TS21" s="38"/>
      <c r="TT21" s="38"/>
      <c r="TU21" s="38"/>
      <c r="TV21" s="38"/>
      <c r="TW21" s="38"/>
    </row>
    <row r="22" spans="1:543" x14ac:dyDescent="0.2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  <c r="IX22" s="48"/>
      <c r="IY22" s="48"/>
      <c r="IZ22" s="48"/>
      <c r="JA22" s="48"/>
      <c r="JB22" s="48"/>
      <c r="JC22" s="48"/>
      <c r="JD22" s="48"/>
      <c r="JE22" s="48"/>
      <c r="JF22" s="48"/>
      <c r="JG22" s="48"/>
      <c r="JH22" s="48"/>
      <c r="JI22" s="48"/>
      <c r="JJ22" s="48"/>
      <c r="JK22" s="48"/>
      <c r="JL22" s="48"/>
      <c r="JM22" s="48"/>
      <c r="JN22" s="48"/>
      <c r="JO22" s="48"/>
      <c r="JP22" s="48"/>
      <c r="JQ22" s="48"/>
      <c r="JR22" s="48"/>
      <c r="JS22" s="48"/>
      <c r="JT22" s="48"/>
      <c r="JU22" s="48"/>
      <c r="JV22" s="48"/>
      <c r="JW22" s="48"/>
      <c r="JX22" s="48"/>
      <c r="JY22" s="48"/>
      <c r="JZ22" s="48"/>
      <c r="KA22" s="48"/>
      <c r="KB22" s="48"/>
      <c r="KC22" s="48"/>
      <c r="KD22" s="48"/>
      <c r="KE22" s="48"/>
      <c r="KF22" s="48"/>
      <c r="KG22" s="48"/>
      <c r="KH22" s="48"/>
      <c r="KI22" s="48"/>
      <c r="KJ22" s="48"/>
      <c r="KK22" s="48"/>
      <c r="KL22" s="48"/>
      <c r="KM22" s="48"/>
      <c r="KN22" s="48"/>
      <c r="KO22" s="48"/>
      <c r="KP22" s="48"/>
      <c r="KQ22" s="48"/>
      <c r="KR22" s="48"/>
      <c r="KS22" s="48"/>
      <c r="KT22" s="48"/>
      <c r="KU22" s="48"/>
      <c r="KV22" s="48"/>
      <c r="KW22" s="48"/>
      <c r="KX22" s="48"/>
      <c r="KY22" s="48"/>
      <c r="KZ22" s="48"/>
      <c r="LA22" s="48"/>
      <c r="LB22" s="48"/>
      <c r="LC22" s="48"/>
      <c r="LD22" s="48"/>
      <c r="LE22" s="48"/>
      <c r="LF22" s="48"/>
      <c r="LG22" s="48"/>
      <c r="LH22" s="48"/>
      <c r="LI22" s="48"/>
      <c r="LJ22" s="48"/>
      <c r="LK22" s="48"/>
      <c r="LL22" s="48"/>
      <c r="LM22" s="48"/>
      <c r="LN22" s="48"/>
      <c r="LO22" s="48"/>
      <c r="LP22" s="48"/>
      <c r="LQ22" s="48"/>
      <c r="LR22" s="48"/>
      <c r="LS22" s="48"/>
      <c r="LT22" s="48"/>
      <c r="LU22" s="48"/>
      <c r="LV22" s="48"/>
      <c r="LW22" s="48"/>
      <c r="LX22" s="48"/>
      <c r="LY22" s="48"/>
      <c r="LZ22" s="48"/>
      <c r="MA22" s="48"/>
      <c r="MB22" s="48"/>
      <c r="MC22" s="48"/>
      <c r="MD22" s="48"/>
      <c r="ME22" s="48"/>
      <c r="MF22" s="48"/>
      <c r="MG22" s="48"/>
      <c r="MH22" s="48"/>
      <c r="MI22" s="48"/>
      <c r="MJ22" s="48"/>
      <c r="MK22" s="48"/>
      <c r="ML22" s="48"/>
      <c r="MM22" s="48"/>
      <c r="MN22" s="48"/>
      <c r="MO22" s="48"/>
      <c r="MP22" s="48"/>
      <c r="MQ22" s="48"/>
      <c r="MR22" s="48"/>
      <c r="MS22" s="48"/>
      <c r="MT22" s="48"/>
      <c r="MU22" s="48"/>
      <c r="MV22" s="48"/>
      <c r="MW22" s="48"/>
      <c r="MX22" s="48"/>
      <c r="MY22" s="48"/>
      <c r="MZ22" s="48"/>
      <c r="NA22" s="48"/>
      <c r="NB22" s="48"/>
      <c r="NC22" s="48"/>
      <c r="ND22" s="48"/>
      <c r="NE22" s="48"/>
      <c r="NF22" s="48"/>
      <c r="NG22" s="48"/>
      <c r="NH22" s="48"/>
      <c r="NI22" s="48"/>
      <c r="NJ22" s="48"/>
      <c r="NK22" s="48"/>
      <c r="NL22" s="48"/>
      <c r="NM22" s="48"/>
      <c r="NN22" s="48"/>
      <c r="NO22" s="48"/>
      <c r="NP22" s="48"/>
      <c r="NQ22" s="48"/>
      <c r="NR22" s="48"/>
      <c r="NS22" s="48"/>
      <c r="NT22" s="48"/>
      <c r="NU22" s="48"/>
      <c r="NV22" s="48"/>
      <c r="NW22" s="48"/>
      <c r="NX22" s="48"/>
      <c r="NY22" s="48"/>
      <c r="NZ22" s="48"/>
      <c r="OA22" s="48"/>
      <c r="OB22" s="48"/>
      <c r="OC22" s="48"/>
      <c r="OD22" s="48"/>
      <c r="OE22" s="48"/>
      <c r="OF22" s="48"/>
      <c r="OG22" s="48"/>
      <c r="OH22" s="48"/>
      <c r="OI22" s="48"/>
      <c r="OJ22" s="48"/>
      <c r="OK22" s="48"/>
      <c r="OL22" s="48"/>
      <c r="OM22" s="48"/>
      <c r="ON22" s="48"/>
      <c r="OO22" s="48"/>
      <c r="OP22" s="48"/>
      <c r="OQ22" s="48"/>
      <c r="OR22" s="48"/>
      <c r="OS22" s="48"/>
      <c r="OT22" s="48"/>
      <c r="OU22" s="48"/>
      <c r="OV22" s="48"/>
      <c r="OW22" s="48"/>
      <c r="OX22" s="48"/>
      <c r="OY22" s="48"/>
      <c r="OZ22" s="48"/>
      <c r="PA22" s="48"/>
      <c r="PB22" s="48"/>
      <c r="PC22" s="48"/>
      <c r="PD22" s="48"/>
      <c r="PE22" s="48"/>
      <c r="PF22" s="48"/>
      <c r="PG22" s="48"/>
      <c r="PH22" s="48"/>
      <c r="PI22" s="48"/>
      <c r="PJ22" s="48"/>
      <c r="PK22" s="48"/>
      <c r="PL22" s="48"/>
      <c r="PM22" s="48"/>
      <c r="PN22" s="48"/>
      <c r="PO22" s="48"/>
      <c r="PP22" s="48"/>
      <c r="PQ22" s="48"/>
      <c r="PR22" s="48"/>
      <c r="PS22" s="48"/>
      <c r="PT22" s="48"/>
      <c r="PU22" s="48"/>
      <c r="PV22" s="48"/>
      <c r="PW22" s="48"/>
      <c r="PX22" s="48"/>
      <c r="PY22" s="48"/>
      <c r="PZ22" s="48"/>
      <c r="QA22" s="48"/>
      <c r="QB22" s="48"/>
      <c r="QC22" s="48"/>
      <c r="QD22" s="48"/>
      <c r="QE22" s="48"/>
      <c r="QF22" s="48"/>
      <c r="QG22" s="48"/>
      <c r="QH22" s="48"/>
      <c r="QI22" s="48"/>
      <c r="QJ22" s="48"/>
      <c r="QK22" s="48"/>
      <c r="QL22" s="48"/>
      <c r="QM22" s="48"/>
      <c r="QN22" s="48"/>
      <c r="QO22" s="48"/>
      <c r="QP22" s="48"/>
      <c r="QQ22" s="48"/>
      <c r="QR22" s="48"/>
      <c r="QS22" s="48"/>
      <c r="QT22" s="48"/>
      <c r="QU22" s="48"/>
      <c r="QV22" s="48"/>
      <c r="QW22" s="48"/>
      <c r="QX22" s="48"/>
      <c r="QY22" s="48"/>
      <c r="QZ22" s="48"/>
      <c r="RA22" s="48"/>
      <c r="RB22" s="48"/>
      <c r="RC22" s="48"/>
      <c r="RD22" s="48"/>
      <c r="RE22" s="48"/>
      <c r="RF22" s="48"/>
      <c r="RG22" s="48"/>
      <c r="RH22" s="48"/>
      <c r="RI22" s="48"/>
      <c r="RJ22" s="48"/>
      <c r="RK22" s="48"/>
      <c r="RL22" s="48"/>
      <c r="RM22" s="48"/>
      <c r="RN22" s="48"/>
      <c r="RO22" s="48"/>
      <c r="RP22" s="48"/>
      <c r="RQ22" s="48"/>
      <c r="RR22" s="48"/>
      <c r="RS22" s="48"/>
      <c r="RT22" s="48"/>
      <c r="RU22" s="48"/>
      <c r="RV22" s="48"/>
      <c r="RW22" s="48"/>
      <c r="RX22" s="48"/>
      <c r="RY22" s="48"/>
      <c r="RZ22" s="48"/>
      <c r="SA22" s="48"/>
      <c r="SB22" s="48"/>
      <c r="SC22" s="48"/>
      <c r="SD22" s="48"/>
      <c r="SE22" s="48"/>
      <c r="SF22" s="48"/>
      <c r="SG22" s="48"/>
      <c r="SH22" s="48"/>
      <c r="SI22" s="48"/>
      <c r="SJ22" s="48"/>
      <c r="SK22" s="48"/>
      <c r="SL22" s="48"/>
      <c r="SM22" s="48"/>
      <c r="SN22" s="48"/>
      <c r="SO22" s="48"/>
      <c r="SP22" s="48"/>
      <c r="SQ22" s="48"/>
      <c r="SR22" s="48"/>
      <c r="SS22" s="48"/>
      <c r="ST22" s="48"/>
      <c r="SU22" s="48"/>
      <c r="SV22" s="48"/>
      <c r="SW22" s="48"/>
      <c r="SX22" s="48"/>
      <c r="SY22" s="48"/>
      <c r="SZ22" s="48"/>
      <c r="TA22" s="48"/>
      <c r="TB22" s="48"/>
      <c r="TC22" s="48"/>
      <c r="TD22" s="48"/>
      <c r="TE22" s="48"/>
      <c r="TF22" s="48"/>
      <c r="TG22" s="48"/>
      <c r="TH22" s="48"/>
      <c r="TI22" s="48"/>
      <c r="TJ22" s="48"/>
      <c r="TK22" s="48"/>
      <c r="TL22" s="48"/>
      <c r="TM22" s="48"/>
      <c r="TN22" s="48"/>
      <c r="TO22" s="48"/>
      <c r="TP22" s="48"/>
      <c r="TQ22" s="48"/>
      <c r="TR22" s="48"/>
      <c r="TS22" s="48"/>
      <c r="TT22" s="48"/>
      <c r="TU22" s="48"/>
      <c r="TV22" s="48"/>
      <c r="TW22" s="48"/>
    </row>
    <row r="23" spans="1:543" x14ac:dyDescent="0.2">
      <c r="A23" s="16" t="s">
        <v>682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  <c r="IW23" s="38"/>
      <c r="IX23" s="38"/>
      <c r="IY23" s="38"/>
      <c r="IZ23" s="38"/>
      <c r="JA23" s="38"/>
      <c r="JB23" s="38"/>
      <c r="JC23" s="38"/>
      <c r="JD23" s="38"/>
      <c r="JE23" s="38"/>
      <c r="JF23" s="38"/>
      <c r="JG23" s="38"/>
      <c r="JH23" s="38"/>
      <c r="JI23" s="38"/>
      <c r="JJ23" s="38"/>
      <c r="JK23" s="38"/>
      <c r="JL23" s="38"/>
      <c r="JM23" s="38"/>
      <c r="JN23" s="38"/>
      <c r="JO23" s="38"/>
      <c r="JP23" s="38"/>
      <c r="JQ23" s="38"/>
      <c r="JR23" s="38"/>
      <c r="JS23" s="38"/>
      <c r="JT23" s="38"/>
      <c r="JU23" s="38"/>
      <c r="JV23" s="38"/>
      <c r="JW23" s="38"/>
      <c r="JX23" s="38"/>
      <c r="JY23" s="38"/>
      <c r="JZ23" s="38"/>
      <c r="KA23" s="38"/>
      <c r="KB23" s="38"/>
      <c r="KC23" s="38"/>
      <c r="KD23" s="38"/>
      <c r="KE23" s="38"/>
      <c r="KF23" s="38"/>
      <c r="KG23" s="38"/>
      <c r="KH23" s="38"/>
      <c r="KI23" s="38"/>
      <c r="KJ23" s="38"/>
      <c r="KK23" s="38"/>
      <c r="KL23" s="38"/>
      <c r="KM23" s="38"/>
      <c r="KN23" s="38"/>
      <c r="KO23" s="38"/>
      <c r="KP23" s="38"/>
      <c r="KQ23" s="38"/>
      <c r="KR23" s="38"/>
      <c r="KS23" s="38"/>
      <c r="KT23" s="38"/>
      <c r="KU23" s="38"/>
      <c r="KV23" s="38"/>
      <c r="KW23" s="38"/>
      <c r="KX23" s="38"/>
      <c r="KY23" s="38"/>
      <c r="KZ23" s="38"/>
      <c r="LA23" s="38"/>
      <c r="LB23" s="38"/>
      <c r="LC23" s="38"/>
      <c r="LD23" s="38"/>
      <c r="LE23" s="38"/>
      <c r="LF23" s="38"/>
      <c r="LG23" s="38"/>
      <c r="LH23" s="38"/>
      <c r="LI23" s="38"/>
      <c r="LJ23" s="38"/>
      <c r="LK23" s="38"/>
      <c r="LL23" s="38"/>
      <c r="LM23" s="38"/>
      <c r="LN23" s="38"/>
      <c r="LO23" s="38"/>
      <c r="LP23" s="38"/>
      <c r="LQ23" s="38"/>
      <c r="LR23" s="38"/>
      <c r="LS23" s="38"/>
      <c r="LT23" s="38"/>
      <c r="LU23" s="38"/>
      <c r="LV23" s="38"/>
      <c r="LW23" s="38"/>
      <c r="LX23" s="38"/>
      <c r="LY23" s="38"/>
      <c r="LZ23" s="38"/>
      <c r="MA23" s="38"/>
      <c r="MB23" s="38"/>
      <c r="MC23" s="38"/>
      <c r="MD23" s="38"/>
      <c r="ME23" s="38"/>
      <c r="MF23" s="38"/>
      <c r="MG23" s="38"/>
      <c r="MH23" s="38"/>
      <c r="MI23" s="38"/>
      <c r="MJ23" s="38"/>
      <c r="MK23" s="38"/>
      <c r="ML23" s="38"/>
      <c r="MM23" s="38"/>
      <c r="MN23" s="38"/>
      <c r="MO23" s="38"/>
      <c r="MP23" s="38"/>
      <c r="MQ23" s="38"/>
      <c r="MR23" s="38"/>
      <c r="MS23" s="38"/>
      <c r="MT23" s="38"/>
      <c r="MU23" s="38"/>
      <c r="MV23" s="38"/>
      <c r="MW23" s="38"/>
      <c r="MX23" s="38"/>
      <c r="MY23" s="38"/>
      <c r="MZ23" s="38"/>
      <c r="NA23" s="38"/>
      <c r="NB23" s="38"/>
      <c r="NC23" s="38"/>
      <c r="ND23" s="38"/>
      <c r="NE23" s="38"/>
      <c r="NF23" s="38"/>
      <c r="NG23" s="38"/>
      <c r="NH23" s="38"/>
      <c r="NI23" s="38"/>
      <c r="NJ23" s="38"/>
      <c r="NK23" s="38"/>
      <c r="NL23" s="38"/>
      <c r="NM23" s="38"/>
      <c r="NN23" s="38"/>
      <c r="NO23" s="38"/>
      <c r="NP23" s="38"/>
      <c r="NQ23" s="38"/>
      <c r="NR23" s="38"/>
      <c r="NS23" s="38"/>
      <c r="NT23" s="38"/>
      <c r="NU23" s="38"/>
      <c r="NV23" s="38"/>
      <c r="NW23" s="38"/>
      <c r="NX23" s="38"/>
      <c r="NY23" s="38"/>
      <c r="NZ23" s="38"/>
      <c r="OA23" s="38"/>
      <c r="OB23" s="38"/>
      <c r="OC23" s="38"/>
      <c r="OD23" s="38"/>
      <c r="OE23" s="38"/>
      <c r="OF23" s="38"/>
      <c r="OG23" s="38"/>
      <c r="OH23" s="38"/>
      <c r="OI23" s="38"/>
      <c r="OJ23" s="38"/>
      <c r="OK23" s="38"/>
      <c r="OL23" s="38"/>
      <c r="OM23" s="38"/>
      <c r="ON23" s="38"/>
      <c r="OO23" s="38"/>
      <c r="OP23" s="38"/>
      <c r="OQ23" s="38"/>
      <c r="OR23" s="38"/>
      <c r="OS23" s="38"/>
      <c r="OT23" s="38"/>
      <c r="OU23" s="38"/>
      <c r="OV23" s="38"/>
      <c r="OW23" s="38"/>
      <c r="OX23" s="38"/>
      <c r="OY23" s="38"/>
      <c r="OZ23" s="38"/>
      <c r="PA23" s="38"/>
      <c r="PB23" s="38"/>
      <c r="PC23" s="38"/>
      <c r="PD23" s="38"/>
      <c r="PE23" s="38"/>
      <c r="PF23" s="38"/>
      <c r="PG23" s="38"/>
      <c r="PH23" s="38"/>
      <c r="PI23" s="38"/>
      <c r="PJ23" s="38"/>
      <c r="PK23" s="38"/>
      <c r="PL23" s="38"/>
      <c r="PM23" s="38"/>
      <c r="PN23" s="38"/>
      <c r="PO23" s="38"/>
      <c r="PP23" s="38"/>
      <c r="PQ23" s="38"/>
      <c r="PR23" s="38"/>
      <c r="PS23" s="38"/>
      <c r="PT23" s="38"/>
      <c r="PU23" s="38"/>
      <c r="PV23" s="38"/>
      <c r="PW23" s="38"/>
      <c r="PX23" s="38"/>
      <c r="PY23" s="38"/>
      <c r="PZ23" s="38"/>
      <c r="QA23" s="38"/>
      <c r="QB23" s="38"/>
      <c r="QC23" s="38"/>
      <c r="QD23" s="38"/>
      <c r="QE23" s="38"/>
      <c r="QF23" s="38"/>
      <c r="QG23" s="38"/>
      <c r="QH23" s="38"/>
      <c r="QI23" s="38"/>
      <c r="QJ23" s="38"/>
      <c r="QK23" s="38"/>
      <c r="QL23" s="38"/>
      <c r="QM23" s="38"/>
      <c r="QN23" s="38"/>
      <c r="QO23" s="38"/>
      <c r="QP23" s="38"/>
      <c r="QQ23" s="38"/>
      <c r="QR23" s="38"/>
      <c r="QS23" s="38"/>
      <c r="QT23" s="38"/>
      <c r="QU23" s="38"/>
      <c r="QV23" s="38"/>
      <c r="QW23" s="38"/>
      <c r="QX23" s="38"/>
      <c r="QY23" s="38"/>
      <c r="QZ23" s="38"/>
      <c r="RA23" s="38"/>
      <c r="RB23" s="38"/>
      <c r="RC23" s="38"/>
      <c r="RD23" s="38"/>
      <c r="RE23" s="38"/>
      <c r="RF23" s="38"/>
      <c r="RG23" s="38"/>
      <c r="RH23" s="38"/>
      <c r="RI23" s="38"/>
      <c r="RJ23" s="38"/>
      <c r="RK23" s="38"/>
      <c r="RL23" s="38"/>
      <c r="RM23" s="38"/>
      <c r="RN23" s="38"/>
      <c r="RO23" s="38"/>
      <c r="RP23" s="38"/>
      <c r="RQ23" s="38"/>
      <c r="RR23" s="38"/>
      <c r="RS23" s="38"/>
      <c r="RT23" s="38"/>
      <c r="RU23" s="38"/>
      <c r="RV23" s="38"/>
      <c r="RW23" s="38"/>
      <c r="RX23" s="38"/>
      <c r="RY23" s="38"/>
      <c r="RZ23" s="38"/>
      <c r="SA23" s="38"/>
      <c r="SB23" s="38"/>
      <c r="SC23" s="38"/>
      <c r="SD23" s="38"/>
      <c r="SE23" s="38"/>
      <c r="SF23" s="38"/>
      <c r="SG23" s="38"/>
      <c r="SH23" s="38"/>
      <c r="SI23" s="38"/>
      <c r="SJ23" s="38"/>
      <c r="SK23" s="38"/>
      <c r="SL23" s="38"/>
      <c r="SM23" s="38"/>
      <c r="SN23" s="38"/>
      <c r="SO23" s="38"/>
      <c r="SP23" s="38"/>
      <c r="SQ23" s="38"/>
      <c r="SR23" s="38"/>
      <c r="SS23" s="38"/>
      <c r="ST23" s="38"/>
      <c r="SU23" s="38"/>
      <c r="SV23" s="38"/>
      <c r="SW23" s="38"/>
      <c r="SX23" s="38"/>
      <c r="SY23" s="38"/>
      <c r="SZ23" s="38"/>
      <c r="TA23" s="38"/>
      <c r="TB23" s="38"/>
      <c r="TC23" s="38"/>
      <c r="TD23" s="38"/>
      <c r="TE23" s="38"/>
      <c r="TF23" s="38"/>
      <c r="TG23" s="38"/>
      <c r="TH23" s="38"/>
      <c r="TI23" s="38"/>
      <c r="TJ23" s="38"/>
      <c r="TK23" s="38"/>
      <c r="TL23" s="38"/>
      <c r="TM23" s="38"/>
      <c r="TN23" s="38"/>
      <c r="TO23" s="38"/>
      <c r="TP23" s="38"/>
      <c r="TQ23" s="38"/>
      <c r="TR23" s="38"/>
      <c r="TS23" s="38"/>
      <c r="TT23" s="38"/>
      <c r="TU23" s="38"/>
      <c r="TV23" s="38"/>
      <c r="TW23" s="38"/>
    </row>
    <row r="24" spans="1:543" x14ac:dyDescent="0.2">
      <c r="A24" s="8" t="s">
        <v>635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  <c r="IW24" s="38"/>
      <c r="IX24" s="38"/>
      <c r="IY24" s="38"/>
      <c r="IZ24" s="38"/>
      <c r="JA24" s="38"/>
      <c r="JB24" s="38"/>
      <c r="JC24" s="38"/>
      <c r="JD24" s="38"/>
      <c r="JE24" s="38"/>
      <c r="JF24" s="38"/>
      <c r="JG24" s="38"/>
      <c r="JH24" s="38"/>
      <c r="JI24" s="38"/>
      <c r="JJ24" s="38"/>
      <c r="JK24" s="38"/>
      <c r="JL24" s="38"/>
      <c r="JM24" s="38"/>
      <c r="JN24" s="38"/>
      <c r="JO24" s="38"/>
      <c r="JP24" s="38"/>
      <c r="JQ24" s="38"/>
      <c r="JR24" s="38"/>
      <c r="JS24" s="38"/>
      <c r="JT24" s="38"/>
      <c r="JU24" s="38"/>
      <c r="JV24" s="38"/>
      <c r="JW24" s="38"/>
      <c r="JX24" s="38"/>
      <c r="JY24" s="38"/>
      <c r="JZ24" s="38"/>
      <c r="KA24" s="38"/>
      <c r="KB24" s="38"/>
      <c r="KC24" s="38"/>
      <c r="KD24" s="38"/>
      <c r="KE24" s="38"/>
      <c r="KF24" s="38"/>
      <c r="KG24" s="38"/>
      <c r="KH24" s="38"/>
      <c r="KI24" s="38"/>
      <c r="KJ24" s="38"/>
      <c r="KK24" s="38"/>
      <c r="KL24" s="38"/>
      <c r="KM24" s="38"/>
      <c r="KN24" s="38"/>
      <c r="KO24" s="38"/>
      <c r="KP24" s="38"/>
      <c r="KQ24" s="38"/>
      <c r="KR24" s="38"/>
      <c r="KS24" s="38"/>
      <c r="KT24" s="38"/>
      <c r="KU24" s="38"/>
      <c r="KV24" s="38"/>
      <c r="KW24" s="38"/>
      <c r="KX24" s="38"/>
      <c r="KY24" s="38"/>
      <c r="KZ24" s="38"/>
      <c r="LA24" s="38"/>
      <c r="LB24" s="38"/>
      <c r="LC24" s="38"/>
      <c r="LD24" s="38"/>
      <c r="LE24" s="38"/>
      <c r="LF24" s="38"/>
      <c r="LG24" s="38"/>
      <c r="LH24" s="38"/>
      <c r="LI24" s="38"/>
      <c r="LJ24" s="38"/>
      <c r="LK24" s="38"/>
      <c r="LL24" s="38"/>
      <c r="LM24" s="38"/>
      <c r="LN24" s="38"/>
      <c r="LO24" s="38"/>
      <c r="LP24" s="38"/>
      <c r="LQ24" s="38"/>
      <c r="LR24" s="38"/>
      <c r="LS24" s="38"/>
      <c r="LT24" s="38"/>
      <c r="LU24" s="38"/>
      <c r="LV24" s="38"/>
      <c r="LW24" s="38"/>
      <c r="LX24" s="38"/>
      <c r="LY24" s="38"/>
      <c r="LZ24" s="38"/>
      <c r="MA24" s="38"/>
      <c r="MB24" s="38"/>
      <c r="MC24" s="38"/>
      <c r="MD24" s="38"/>
      <c r="ME24" s="38"/>
      <c r="MF24" s="38"/>
      <c r="MG24" s="38"/>
      <c r="MH24" s="38"/>
      <c r="MI24" s="38"/>
      <c r="MJ24" s="38"/>
      <c r="MK24" s="38"/>
      <c r="ML24" s="38"/>
      <c r="MM24" s="38"/>
      <c r="MN24" s="38"/>
      <c r="MO24" s="38"/>
      <c r="MP24" s="38"/>
      <c r="MQ24" s="38"/>
      <c r="MR24" s="38"/>
      <c r="MS24" s="38"/>
      <c r="MT24" s="38"/>
      <c r="MU24" s="38"/>
      <c r="MV24" s="38"/>
      <c r="MW24" s="38"/>
      <c r="MX24" s="38"/>
      <c r="MY24" s="38"/>
      <c r="MZ24" s="38"/>
      <c r="NA24" s="38"/>
      <c r="NB24" s="38"/>
      <c r="NC24" s="38"/>
      <c r="ND24" s="38"/>
      <c r="NE24" s="38"/>
      <c r="NF24" s="38"/>
      <c r="NG24" s="38"/>
      <c r="NH24" s="38"/>
      <c r="NI24" s="38"/>
      <c r="NJ24" s="38"/>
      <c r="NK24" s="38"/>
      <c r="NL24" s="38"/>
      <c r="NM24" s="38"/>
      <c r="NN24" s="38"/>
      <c r="NO24" s="38"/>
      <c r="NP24" s="38"/>
      <c r="NQ24" s="38"/>
      <c r="NR24" s="38"/>
      <c r="NS24" s="38"/>
      <c r="NT24" s="38"/>
      <c r="NU24" s="38"/>
      <c r="NV24" s="38"/>
      <c r="NW24" s="38"/>
      <c r="NX24" s="38"/>
      <c r="NY24" s="38"/>
      <c r="NZ24" s="38"/>
      <c r="OA24" s="38"/>
      <c r="OB24" s="38"/>
      <c r="OC24" s="38"/>
      <c r="OD24" s="38"/>
      <c r="OE24" s="38"/>
      <c r="OF24" s="38"/>
      <c r="OG24" s="38"/>
      <c r="OH24" s="38"/>
      <c r="OI24" s="38"/>
      <c r="OJ24" s="38"/>
      <c r="OK24" s="38"/>
      <c r="OL24" s="38"/>
      <c r="OM24" s="38"/>
      <c r="ON24" s="38"/>
      <c r="OO24" s="38"/>
      <c r="OP24" s="38"/>
      <c r="OQ24" s="38"/>
      <c r="OR24" s="38"/>
      <c r="OS24" s="38"/>
      <c r="OT24" s="38"/>
      <c r="OU24" s="38"/>
      <c r="OV24" s="38"/>
      <c r="OW24" s="38"/>
      <c r="OX24" s="38"/>
      <c r="OY24" s="38"/>
      <c r="OZ24" s="38"/>
      <c r="PA24" s="38"/>
      <c r="PB24" s="38"/>
      <c r="PC24" s="38"/>
      <c r="PD24" s="38"/>
      <c r="PE24" s="38"/>
      <c r="PF24" s="38"/>
      <c r="PG24" s="38"/>
      <c r="PH24" s="38"/>
      <c r="PI24" s="38"/>
      <c r="PJ24" s="38"/>
      <c r="PK24" s="38"/>
      <c r="PL24" s="38"/>
      <c r="PM24" s="38"/>
      <c r="PN24" s="38"/>
      <c r="PO24" s="38"/>
      <c r="PP24" s="38"/>
      <c r="PQ24" s="38"/>
      <c r="PR24" s="38"/>
      <c r="PS24" s="38"/>
      <c r="PT24" s="38"/>
      <c r="PU24" s="38"/>
      <c r="PV24" s="38"/>
      <c r="PW24" s="38"/>
      <c r="PX24" s="38"/>
      <c r="PY24" s="38"/>
      <c r="PZ24" s="38"/>
      <c r="QA24" s="38"/>
      <c r="QB24" s="38"/>
      <c r="QC24" s="38"/>
      <c r="QD24" s="38"/>
      <c r="QE24" s="38"/>
      <c r="QF24" s="38"/>
      <c r="QG24" s="38"/>
      <c r="QH24" s="38"/>
      <c r="QI24" s="38"/>
      <c r="QJ24" s="38"/>
      <c r="QK24" s="38"/>
      <c r="QL24" s="38"/>
      <c r="QM24" s="38"/>
      <c r="QN24" s="38"/>
      <c r="QO24" s="38"/>
      <c r="QP24" s="38"/>
      <c r="QQ24" s="38"/>
      <c r="QR24" s="38"/>
      <c r="QS24" s="38"/>
      <c r="QT24" s="38"/>
      <c r="QU24" s="38"/>
      <c r="QV24" s="38"/>
      <c r="QW24" s="38"/>
      <c r="QX24" s="38"/>
      <c r="QY24" s="38"/>
      <c r="QZ24" s="38"/>
      <c r="RA24" s="38"/>
      <c r="RB24" s="38"/>
      <c r="RC24" s="38"/>
      <c r="RD24" s="38"/>
      <c r="RE24" s="38"/>
      <c r="RF24" s="38"/>
      <c r="RG24" s="38"/>
      <c r="RH24" s="38"/>
      <c r="RI24" s="38"/>
      <c r="RJ24" s="38"/>
      <c r="RK24" s="38"/>
      <c r="RL24" s="38"/>
      <c r="RM24" s="38"/>
      <c r="RN24" s="38"/>
      <c r="RO24" s="38"/>
      <c r="RP24" s="38"/>
      <c r="RQ24" s="38"/>
      <c r="RR24" s="38"/>
      <c r="RS24" s="38"/>
      <c r="RT24" s="38"/>
      <c r="RU24" s="38"/>
      <c r="RV24" s="38"/>
      <c r="RW24" s="38"/>
      <c r="RX24" s="38"/>
      <c r="RY24" s="38"/>
      <c r="RZ24" s="38"/>
      <c r="SA24" s="38"/>
      <c r="SB24" s="38"/>
      <c r="SC24" s="38"/>
      <c r="SD24" s="38"/>
      <c r="SE24" s="38"/>
      <c r="SF24" s="38"/>
      <c r="SG24" s="38"/>
      <c r="SH24" s="38"/>
      <c r="SI24" s="38"/>
      <c r="SJ24" s="38"/>
      <c r="SK24" s="38"/>
      <c r="SL24" s="38"/>
      <c r="SM24" s="38"/>
      <c r="SN24" s="38"/>
      <c r="SO24" s="38"/>
      <c r="SP24" s="38"/>
      <c r="SQ24" s="38"/>
      <c r="SR24" s="38"/>
      <c r="SS24" s="38"/>
      <c r="ST24" s="38"/>
      <c r="SU24" s="38"/>
      <c r="SV24" s="38"/>
      <c r="SW24" s="38"/>
      <c r="SX24" s="38"/>
      <c r="SY24" s="38"/>
      <c r="SZ24" s="38"/>
      <c r="TA24" s="38"/>
      <c r="TB24" s="38"/>
      <c r="TC24" s="38"/>
      <c r="TD24" s="38"/>
      <c r="TE24" s="38"/>
      <c r="TF24" s="38"/>
      <c r="TG24" s="38"/>
      <c r="TH24" s="38"/>
      <c r="TI24" s="38"/>
      <c r="TJ24" s="38"/>
      <c r="TK24" s="38"/>
      <c r="TL24" s="38"/>
      <c r="TM24" s="38"/>
      <c r="TN24" s="38"/>
      <c r="TO24" s="38"/>
      <c r="TP24" s="38"/>
      <c r="TQ24" s="38"/>
      <c r="TR24" s="38"/>
      <c r="TS24" s="38"/>
      <c r="TT24" s="38"/>
      <c r="TU24" s="38"/>
      <c r="TV24" s="38"/>
      <c r="TW24" s="38"/>
    </row>
    <row r="25" spans="1:543" x14ac:dyDescent="0.2">
      <c r="A25" s="16" t="s">
        <v>587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  <c r="IW25" s="38"/>
      <c r="IX25" s="38"/>
      <c r="IY25" s="38"/>
      <c r="IZ25" s="38"/>
      <c r="JA25" s="38"/>
      <c r="JB25" s="38"/>
      <c r="JC25" s="38"/>
      <c r="JD25" s="38"/>
      <c r="JE25" s="38"/>
      <c r="JF25" s="38"/>
      <c r="JG25" s="38"/>
      <c r="JH25" s="38"/>
      <c r="JI25" s="38"/>
      <c r="JJ25" s="38"/>
      <c r="JK25" s="38"/>
      <c r="JL25" s="38"/>
      <c r="JM25" s="38"/>
      <c r="JN25" s="38"/>
      <c r="JO25" s="38"/>
      <c r="JP25" s="38"/>
      <c r="JQ25" s="38"/>
      <c r="JR25" s="38"/>
      <c r="JS25" s="38"/>
      <c r="JT25" s="38"/>
      <c r="JU25" s="38"/>
      <c r="JV25" s="38"/>
      <c r="JW25" s="38"/>
      <c r="JX25" s="38"/>
      <c r="JY25" s="38"/>
      <c r="JZ25" s="38"/>
      <c r="KA25" s="38"/>
      <c r="KB25" s="38"/>
      <c r="KC25" s="38"/>
      <c r="KD25" s="38"/>
      <c r="KE25" s="38"/>
      <c r="KF25" s="38"/>
      <c r="KG25" s="38"/>
      <c r="KH25" s="38"/>
      <c r="KI25" s="38"/>
      <c r="KJ25" s="38"/>
      <c r="KK25" s="38"/>
      <c r="KL25" s="38"/>
      <c r="KM25" s="38"/>
      <c r="KN25" s="38"/>
      <c r="KO25" s="38"/>
      <c r="KP25" s="38"/>
      <c r="KQ25" s="38"/>
      <c r="KR25" s="38"/>
      <c r="KS25" s="38"/>
      <c r="KT25" s="38"/>
      <c r="KU25" s="38"/>
      <c r="KV25" s="38"/>
      <c r="KW25" s="38"/>
      <c r="KX25" s="38"/>
      <c r="KY25" s="38"/>
      <c r="KZ25" s="38"/>
      <c r="LA25" s="38"/>
      <c r="LB25" s="38"/>
      <c r="LC25" s="38"/>
      <c r="LD25" s="38"/>
      <c r="LE25" s="38"/>
      <c r="LF25" s="38"/>
      <c r="LG25" s="38"/>
      <c r="LH25" s="38"/>
      <c r="LI25" s="38"/>
      <c r="LJ25" s="38"/>
      <c r="LK25" s="38"/>
      <c r="LL25" s="38"/>
      <c r="LM25" s="38"/>
      <c r="LN25" s="38"/>
      <c r="LO25" s="38"/>
      <c r="LP25" s="38"/>
      <c r="LQ25" s="38"/>
      <c r="LR25" s="38"/>
      <c r="LS25" s="38"/>
      <c r="LT25" s="38"/>
      <c r="LU25" s="38"/>
      <c r="LV25" s="38"/>
      <c r="LW25" s="38"/>
      <c r="LX25" s="38"/>
      <c r="LY25" s="38"/>
      <c r="LZ25" s="38"/>
      <c r="MA25" s="38"/>
      <c r="MB25" s="38"/>
      <c r="MC25" s="38"/>
      <c r="MD25" s="38"/>
      <c r="ME25" s="38"/>
      <c r="MF25" s="38"/>
      <c r="MG25" s="38"/>
      <c r="MH25" s="38"/>
      <c r="MI25" s="38"/>
      <c r="MJ25" s="38"/>
      <c r="MK25" s="38"/>
      <c r="ML25" s="38"/>
      <c r="MM25" s="38"/>
      <c r="MN25" s="38"/>
      <c r="MO25" s="38"/>
      <c r="MP25" s="38"/>
      <c r="MQ25" s="38"/>
      <c r="MR25" s="38"/>
      <c r="MS25" s="38"/>
      <c r="MT25" s="38"/>
      <c r="MU25" s="38"/>
      <c r="MV25" s="38"/>
      <c r="MW25" s="38"/>
      <c r="MX25" s="38"/>
      <c r="MY25" s="38"/>
      <c r="MZ25" s="38"/>
      <c r="NA25" s="38"/>
      <c r="NB25" s="38"/>
      <c r="NC25" s="38"/>
      <c r="ND25" s="38"/>
      <c r="NE25" s="38"/>
      <c r="NF25" s="38"/>
      <c r="NG25" s="38"/>
      <c r="NH25" s="38"/>
      <c r="NI25" s="38"/>
      <c r="NJ25" s="38"/>
      <c r="NK25" s="38"/>
      <c r="NL25" s="38"/>
      <c r="NM25" s="38"/>
      <c r="NN25" s="38"/>
      <c r="NO25" s="38"/>
      <c r="NP25" s="38"/>
      <c r="NQ25" s="38"/>
      <c r="NR25" s="38"/>
      <c r="NS25" s="38"/>
      <c r="NT25" s="38"/>
      <c r="NU25" s="38"/>
      <c r="NV25" s="38"/>
      <c r="NW25" s="38"/>
      <c r="NX25" s="38"/>
      <c r="NY25" s="38"/>
      <c r="NZ25" s="38"/>
      <c r="OA25" s="38"/>
      <c r="OB25" s="38"/>
      <c r="OC25" s="38"/>
      <c r="OD25" s="38"/>
      <c r="OE25" s="38"/>
      <c r="OF25" s="38"/>
      <c r="OG25" s="38"/>
      <c r="OH25" s="38"/>
      <c r="OI25" s="38"/>
      <c r="OJ25" s="38"/>
      <c r="OK25" s="38"/>
      <c r="OL25" s="38"/>
      <c r="OM25" s="38"/>
      <c r="ON25" s="38"/>
      <c r="OO25" s="38"/>
      <c r="OP25" s="38"/>
      <c r="OQ25" s="38"/>
      <c r="OR25" s="38"/>
      <c r="OS25" s="38"/>
      <c r="OT25" s="38"/>
      <c r="OU25" s="38"/>
      <c r="OV25" s="38"/>
      <c r="OW25" s="38"/>
      <c r="OX25" s="38"/>
      <c r="OY25" s="38"/>
      <c r="OZ25" s="38"/>
      <c r="PA25" s="38"/>
      <c r="PB25" s="38"/>
      <c r="PC25" s="38"/>
      <c r="PD25" s="38"/>
      <c r="PE25" s="38"/>
      <c r="PF25" s="38"/>
      <c r="PG25" s="38"/>
      <c r="PH25" s="38"/>
      <c r="PI25" s="38"/>
      <c r="PJ25" s="38"/>
      <c r="PK25" s="38"/>
      <c r="PL25" s="38"/>
      <c r="PM25" s="38"/>
      <c r="PN25" s="38"/>
      <c r="PO25" s="38"/>
      <c r="PP25" s="38"/>
      <c r="PQ25" s="38"/>
      <c r="PR25" s="38"/>
      <c r="PS25" s="38"/>
      <c r="PT25" s="38"/>
      <c r="PU25" s="38"/>
      <c r="PV25" s="38"/>
      <c r="PW25" s="38"/>
      <c r="PX25" s="38"/>
      <c r="PY25" s="38"/>
      <c r="PZ25" s="38"/>
      <c r="QA25" s="38"/>
      <c r="QB25" s="38"/>
      <c r="QC25" s="38"/>
      <c r="QD25" s="38"/>
      <c r="QE25" s="38"/>
      <c r="QF25" s="38"/>
      <c r="QG25" s="38"/>
      <c r="QH25" s="38"/>
      <c r="QI25" s="38"/>
      <c r="QJ25" s="38"/>
      <c r="QK25" s="38"/>
      <c r="QL25" s="38"/>
      <c r="QM25" s="38"/>
      <c r="QN25" s="38"/>
      <c r="QO25" s="38"/>
      <c r="QP25" s="38"/>
      <c r="QQ25" s="38"/>
      <c r="QR25" s="38"/>
      <c r="QS25" s="38"/>
      <c r="QT25" s="38"/>
      <c r="QU25" s="38"/>
      <c r="QV25" s="38"/>
      <c r="QW25" s="38"/>
      <c r="QX25" s="38"/>
      <c r="QY25" s="38"/>
      <c r="QZ25" s="38"/>
      <c r="RA25" s="38"/>
      <c r="RB25" s="38"/>
      <c r="RC25" s="38"/>
      <c r="RD25" s="38"/>
      <c r="RE25" s="38"/>
      <c r="RF25" s="38"/>
      <c r="RG25" s="38"/>
      <c r="RH25" s="38"/>
      <c r="RI25" s="38"/>
      <c r="RJ25" s="38"/>
      <c r="RK25" s="38"/>
      <c r="RL25" s="38"/>
      <c r="RM25" s="38"/>
      <c r="RN25" s="38"/>
      <c r="RO25" s="38"/>
      <c r="RP25" s="38"/>
      <c r="RQ25" s="38"/>
      <c r="RR25" s="38"/>
      <c r="RS25" s="38"/>
      <c r="RT25" s="38"/>
      <c r="RU25" s="38"/>
      <c r="RV25" s="38"/>
      <c r="RW25" s="38"/>
      <c r="RX25" s="38"/>
      <c r="RY25" s="38"/>
      <c r="RZ25" s="38"/>
      <c r="SA25" s="38"/>
      <c r="SB25" s="38"/>
      <c r="SC25" s="38"/>
      <c r="SD25" s="38"/>
      <c r="SE25" s="38"/>
      <c r="SF25" s="38"/>
      <c r="SG25" s="38"/>
      <c r="SH25" s="38"/>
      <c r="SI25" s="38"/>
      <c r="SJ25" s="38"/>
      <c r="SK25" s="38"/>
      <c r="SL25" s="38"/>
      <c r="SM25" s="38"/>
      <c r="SN25" s="38"/>
      <c r="SO25" s="38"/>
      <c r="SP25" s="38"/>
      <c r="SQ25" s="38"/>
      <c r="SR25" s="38"/>
      <c r="SS25" s="38"/>
      <c r="ST25" s="38"/>
      <c r="SU25" s="38"/>
      <c r="SV25" s="38"/>
      <c r="SW25" s="38"/>
      <c r="SX25" s="38"/>
      <c r="SY25" s="38"/>
      <c r="SZ25" s="38"/>
      <c r="TA25" s="38"/>
      <c r="TB25" s="38"/>
      <c r="TC25" s="38"/>
      <c r="TD25" s="38"/>
      <c r="TE25" s="38"/>
      <c r="TF25" s="38"/>
      <c r="TG25" s="38"/>
      <c r="TH25" s="38"/>
      <c r="TI25" s="38"/>
      <c r="TJ25" s="38"/>
      <c r="TK25" s="38"/>
      <c r="TL25" s="38"/>
      <c r="TM25" s="38"/>
      <c r="TN25" s="38"/>
      <c r="TO25" s="38"/>
      <c r="TP25" s="38"/>
      <c r="TQ25" s="38"/>
      <c r="TR25" s="38"/>
      <c r="TS25" s="38"/>
      <c r="TT25" s="38"/>
      <c r="TU25" s="38"/>
      <c r="TV25" s="38"/>
      <c r="TW25" s="38"/>
    </row>
    <row r="26" spans="1:543" x14ac:dyDescent="0.2">
      <c r="A26" s="17" t="s">
        <v>588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">
        <v>750040</v>
      </c>
      <c r="DS26" s="3">
        <v>750040</v>
      </c>
      <c r="DT26" s="3">
        <v>798040</v>
      </c>
      <c r="DU26" s="3">
        <v>798040</v>
      </c>
      <c r="DV26" s="3">
        <v>798040</v>
      </c>
      <c r="DW26" s="3">
        <v>798040</v>
      </c>
      <c r="DX26" s="3">
        <v>798040</v>
      </c>
      <c r="DY26" s="3">
        <v>822040</v>
      </c>
      <c r="DZ26" s="3">
        <v>822040</v>
      </c>
      <c r="EA26" s="3">
        <v>846040</v>
      </c>
      <c r="EB26" s="3">
        <v>846040</v>
      </c>
      <c r="EC26" s="3">
        <v>846040</v>
      </c>
      <c r="ED26" s="3">
        <v>846040</v>
      </c>
      <c r="EE26" s="3">
        <v>846040</v>
      </c>
      <c r="EF26" s="3">
        <v>846040</v>
      </c>
      <c r="EG26" s="3">
        <v>846040</v>
      </c>
      <c r="EH26" s="3">
        <v>846040</v>
      </c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  <c r="IW26" s="38"/>
      <c r="IX26" s="38"/>
      <c r="IY26" s="38"/>
      <c r="IZ26" s="38"/>
      <c r="JA26" s="38"/>
      <c r="JB26" s="38"/>
      <c r="JC26" s="38"/>
      <c r="JD26" s="38"/>
      <c r="JE26" s="38"/>
      <c r="JF26" s="38"/>
      <c r="JG26" s="38"/>
      <c r="JH26" s="38"/>
      <c r="JI26" s="38"/>
      <c r="JJ26" s="38"/>
      <c r="JK26" s="38"/>
      <c r="JL26" s="38"/>
      <c r="JM26" s="38"/>
      <c r="JN26" s="38"/>
      <c r="JO26" s="38"/>
      <c r="JP26" s="38"/>
      <c r="JQ26" s="38"/>
      <c r="JR26" s="38"/>
      <c r="JS26" s="38"/>
      <c r="JT26" s="38"/>
      <c r="JU26" s="38"/>
      <c r="JV26" s="38"/>
      <c r="JW26" s="38"/>
      <c r="JX26" s="38"/>
      <c r="JY26" s="38"/>
      <c r="JZ26" s="38"/>
      <c r="KA26" s="38"/>
      <c r="KB26" s="38"/>
      <c r="KC26" s="38"/>
      <c r="KD26" s="38"/>
      <c r="KE26" s="38"/>
      <c r="KF26" s="38"/>
      <c r="KG26" s="38"/>
      <c r="KH26" s="38"/>
      <c r="KI26" s="38"/>
      <c r="KJ26" s="38"/>
      <c r="KK26" s="38"/>
      <c r="KL26" s="38"/>
      <c r="KM26" s="38"/>
      <c r="KN26" s="38"/>
      <c r="KO26" s="38"/>
      <c r="KP26" s="38"/>
      <c r="KQ26" s="38"/>
      <c r="KR26" s="38"/>
      <c r="KS26" s="38"/>
      <c r="KT26" s="38"/>
      <c r="KU26" s="38"/>
      <c r="KV26" s="38"/>
      <c r="KW26" s="38"/>
      <c r="KX26" s="38"/>
      <c r="KY26" s="38"/>
      <c r="KZ26" s="38"/>
      <c r="LA26" s="38"/>
      <c r="LB26" s="38"/>
      <c r="LC26" s="38"/>
      <c r="LD26" s="38"/>
      <c r="LE26" s="38"/>
      <c r="LF26" s="38"/>
      <c r="LG26" s="38"/>
      <c r="LH26" s="38"/>
      <c r="LI26" s="38"/>
      <c r="LJ26" s="38"/>
      <c r="LK26" s="38"/>
      <c r="LL26" s="38"/>
      <c r="LM26" s="38"/>
      <c r="LN26" s="38"/>
      <c r="LO26" s="38"/>
      <c r="LP26" s="38"/>
      <c r="LQ26" s="38"/>
      <c r="LR26" s="38"/>
      <c r="LS26" s="38"/>
      <c r="LT26" s="38"/>
      <c r="LU26" s="38"/>
      <c r="LV26" s="38"/>
      <c r="LW26" s="38"/>
      <c r="LX26" s="38"/>
      <c r="LY26" s="38"/>
      <c r="LZ26" s="38"/>
      <c r="MA26" s="38"/>
      <c r="MB26" s="38"/>
      <c r="MC26" s="38"/>
      <c r="MD26" s="38"/>
      <c r="ME26" s="38"/>
      <c r="MF26" s="38"/>
      <c r="MG26" s="38"/>
      <c r="MH26" s="38"/>
      <c r="MI26" s="38"/>
      <c r="MJ26" s="38"/>
      <c r="MK26" s="38"/>
      <c r="ML26" s="38"/>
      <c r="MM26" s="38"/>
      <c r="MN26" s="38"/>
      <c r="MO26" s="38"/>
      <c r="MP26" s="38"/>
      <c r="MQ26" s="38"/>
      <c r="MR26" s="38"/>
      <c r="MS26" s="38"/>
      <c r="MT26" s="38"/>
      <c r="MU26" s="38"/>
      <c r="MV26" s="38"/>
      <c r="MW26" s="38"/>
      <c r="MX26" s="38"/>
      <c r="MY26" s="38"/>
      <c r="MZ26" s="38"/>
      <c r="NA26" s="38"/>
      <c r="NB26" s="38"/>
      <c r="NC26" s="38"/>
      <c r="ND26" s="38"/>
      <c r="NE26" s="38"/>
      <c r="NF26" s="38"/>
      <c r="NG26" s="38"/>
      <c r="NH26" s="38"/>
      <c r="NI26" s="38"/>
      <c r="NJ26" s="38"/>
      <c r="NK26" s="38"/>
      <c r="NL26" s="38"/>
      <c r="NM26" s="38"/>
      <c r="NN26" s="38"/>
      <c r="NO26" s="38"/>
      <c r="NP26" s="38"/>
      <c r="NQ26" s="38"/>
      <c r="NR26" s="38"/>
      <c r="NS26" s="38"/>
      <c r="NT26" s="38"/>
      <c r="NU26" s="38"/>
      <c r="NV26" s="38"/>
      <c r="NW26" s="38"/>
      <c r="NX26" s="38"/>
      <c r="NY26" s="38"/>
      <c r="NZ26" s="38"/>
      <c r="OA26" s="38"/>
      <c r="OB26" s="38"/>
      <c r="OC26" s="38"/>
      <c r="OD26" s="38"/>
      <c r="OE26" s="38"/>
      <c r="OF26" s="38"/>
      <c r="OG26" s="38"/>
      <c r="OH26" s="38"/>
      <c r="OI26" s="38"/>
      <c r="OJ26" s="38"/>
      <c r="OK26" s="38"/>
      <c r="OL26" s="38"/>
      <c r="OM26" s="38"/>
      <c r="ON26" s="38"/>
      <c r="OO26" s="38"/>
      <c r="OP26" s="38"/>
      <c r="OQ26" s="38"/>
      <c r="OR26" s="38"/>
      <c r="OS26" s="38"/>
      <c r="OT26" s="38"/>
      <c r="OU26" s="38"/>
      <c r="OV26" s="38"/>
      <c r="OW26" s="38"/>
      <c r="OX26" s="38"/>
      <c r="OY26" s="38"/>
      <c r="OZ26" s="38"/>
      <c r="PA26" s="38"/>
      <c r="PB26" s="38"/>
      <c r="PC26" s="38"/>
      <c r="PD26" s="38"/>
      <c r="PE26" s="38"/>
      <c r="PF26" s="38"/>
      <c r="PG26" s="38"/>
      <c r="PH26" s="38"/>
      <c r="PI26" s="38"/>
      <c r="PJ26" s="38"/>
      <c r="PK26" s="38"/>
      <c r="PL26" s="38"/>
      <c r="PM26" s="38"/>
      <c r="PN26" s="38"/>
      <c r="PO26" s="38"/>
      <c r="PP26" s="38"/>
      <c r="PQ26" s="38"/>
      <c r="PR26" s="38"/>
      <c r="PS26" s="38"/>
      <c r="PT26" s="38"/>
      <c r="PU26" s="38"/>
      <c r="PV26" s="38"/>
      <c r="PW26" s="38"/>
      <c r="PX26" s="38"/>
      <c r="PY26" s="38"/>
      <c r="PZ26" s="38"/>
      <c r="QA26" s="38"/>
      <c r="QB26" s="38"/>
      <c r="QC26" s="38"/>
      <c r="QD26" s="38"/>
      <c r="QE26" s="38"/>
      <c r="QF26" s="38"/>
      <c r="QG26" s="38"/>
      <c r="QH26" s="38"/>
      <c r="QI26" s="38"/>
      <c r="QJ26" s="38"/>
      <c r="QK26" s="38"/>
      <c r="QL26" s="38"/>
      <c r="QM26" s="38"/>
      <c r="QN26" s="38"/>
      <c r="QO26" s="38"/>
      <c r="QP26" s="38"/>
      <c r="QQ26" s="38"/>
      <c r="QR26" s="38"/>
      <c r="QS26" s="38"/>
      <c r="QT26" s="38"/>
      <c r="QU26" s="38"/>
      <c r="QV26" s="38"/>
      <c r="QW26" s="38"/>
      <c r="QX26" s="38"/>
      <c r="QY26" s="38"/>
      <c r="QZ26" s="38"/>
      <c r="RA26" s="38"/>
      <c r="RB26" s="38"/>
      <c r="RC26" s="38"/>
      <c r="RD26" s="38"/>
      <c r="RE26" s="38"/>
      <c r="RF26" s="38"/>
      <c r="RG26" s="38"/>
      <c r="RH26" s="38"/>
      <c r="RI26" s="38"/>
      <c r="RJ26" s="38"/>
      <c r="RK26" s="38"/>
      <c r="RL26" s="38"/>
      <c r="RM26" s="38"/>
      <c r="RN26" s="38"/>
      <c r="RO26" s="38"/>
      <c r="RP26" s="38"/>
      <c r="RQ26" s="38"/>
      <c r="RR26" s="38"/>
      <c r="RS26" s="38"/>
      <c r="RT26" s="38"/>
      <c r="RU26" s="38"/>
      <c r="RV26" s="38"/>
      <c r="RW26" s="38"/>
      <c r="RX26" s="38"/>
      <c r="RY26" s="38"/>
      <c r="RZ26" s="38"/>
      <c r="SA26" s="38"/>
      <c r="SB26" s="38"/>
      <c r="SC26" s="38"/>
      <c r="SD26" s="38"/>
      <c r="SE26" s="38"/>
      <c r="SF26" s="38"/>
      <c r="SG26" s="38"/>
      <c r="SH26" s="38"/>
      <c r="SI26" s="38"/>
      <c r="SJ26" s="38"/>
      <c r="SK26" s="38"/>
      <c r="SL26" s="38"/>
      <c r="SM26" s="38"/>
      <c r="SN26" s="38"/>
      <c r="SO26" s="38"/>
      <c r="SP26" s="38"/>
      <c r="SQ26" s="38"/>
      <c r="SR26" s="38"/>
      <c r="SS26" s="38"/>
      <c r="ST26" s="38"/>
      <c r="SU26" s="38"/>
      <c r="SV26" s="38"/>
      <c r="SW26" s="38"/>
      <c r="SX26" s="38"/>
      <c r="SY26" s="38"/>
      <c r="SZ26" s="38"/>
      <c r="TA26" s="38"/>
      <c r="TB26" s="38"/>
      <c r="TC26" s="38"/>
      <c r="TD26" s="38"/>
      <c r="TE26" s="38"/>
      <c r="TF26" s="38"/>
      <c r="TG26" s="38"/>
      <c r="TH26" s="38"/>
      <c r="TI26" s="38"/>
      <c r="TJ26" s="38"/>
      <c r="TK26" s="38"/>
      <c r="TL26" s="38"/>
      <c r="TM26" s="38"/>
      <c r="TN26" s="38"/>
      <c r="TO26" s="38"/>
      <c r="TP26" s="38"/>
      <c r="TQ26" s="38"/>
      <c r="TR26" s="38"/>
      <c r="TS26" s="38"/>
      <c r="TT26" s="38"/>
      <c r="TU26" s="38"/>
      <c r="TV26" s="38"/>
      <c r="TW26" s="38"/>
    </row>
    <row r="27" spans="1:543" x14ac:dyDescent="0.2">
      <c r="A27" s="17" t="s">
        <v>695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">
        <v>741524</v>
      </c>
      <c r="DS27" s="3">
        <v>750040</v>
      </c>
      <c r="DT27" s="3">
        <v>777911</v>
      </c>
      <c r="DU27" s="3">
        <v>798040</v>
      </c>
      <c r="DV27" s="3">
        <v>798040</v>
      </c>
      <c r="DW27" s="3">
        <v>798040</v>
      </c>
      <c r="DX27" s="3">
        <v>798040</v>
      </c>
      <c r="DY27" s="3">
        <v>808878.71</v>
      </c>
      <c r="DZ27" s="3">
        <v>822040</v>
      </c>
      <c r="EA27" s="3">
        <v>824611.43</v>
      </c>
      <c r="EB27" s="3">
        <v>846040</v>
      </c>
      <c r="EC27" s="3">
        <v>846040</v>
      </c>
      <c r="ED27" s="3">
        <v>846040</v>
      </c>
      <c r="EE27" s="3">
        <v>846040</v>
      </c>
      <c r="EF27" s="3">
        <v>846040</v>
      </c>
      <c r="EG27" s="3">
        <v>846040</v>
      </c>
      <c r="EH27" s="3">
        <v>846040</v>
      </c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8"/>
      <c r="JG27" s="38"/>
      <c r="JH27" s="38"/>
      <c r="JI27" s="38"/>
      <c r="JJ27" s="38"/>
      <c r="JK27" s="38"/>
      <c r="JL27" s="38"/>
      <c r="JM27" s="38"/>
      <c r="JN27" s="38"/>
      <c r="JO27" s="38"/>
      <c r="JP27" s="38"/>
      <c r="JQ27" s="38"/>
      <c r="JR27" s="38"/>
      <c r="JS27" s="38"/>
      <c r="JT27" s="38"/>
      <c r="JU27" s="38"/>
      <c r="JV27" s="38"/>
      <c r="JW27" s="38"/>
      <c r="JX27" s="38"/>
      <c r="JY27" s="38"/>
      <c r="JZ27" s="38"/>
      <c r="KA27" s="38"/>
      <c r="KB27" s="38"/>
      <c r="KC27" s="38"/>
      <c r="KD27" s="38"/>
      <c r="KE27" s="38"/>
      <c r="KF27" s="38"/>
      <c r="KG27" s="38"/>
      <c r="KH27" s="38"/>
      <c r="KI27" s="38"/>
      <c r="KJ27" s="38"/>
      <c r="KK27" s="38"/>
      <c r="KL27" s="38"/>
      <c r="KM27" s="38"/>
      <c r="KN27" s="38"/>
      <c r="KO27" s="38"/>
      <c r="KP27" s="38"/>
      <c r="KQ27" s="38"/>
      <c r="KR27" s="38"/>
      <c r="KS27" s="38"/>
      <c r="KT27" s="38"/>
      <c r="KU27" s="38"/>
      <c r="KV27" s="38"/>
      <c r="KW27" s="38"/>
      <c r="KX27" s="38"/>
      <c r="KY27" s="38"/>
      <c r="KZ27" s="38"/>
      <c r="LA27" s="38"/>
      <c r="LB27" s="38"/>
      <c r="LC27" s="38"/>
      <c r="LD27" s="38"/>
      <c r="LE27" s="38"/>
      <c r="LF27" s="38"/>
      <c r="LG27" s="38"/>
      <c r="LH27" s="38"/>
      <c r="LI27" s="38"/>
      <c r="LJ27" s="38"/>
      <c r="LK27" s="38"/>
      <c r="LL27" s="38"/>
      <c r="LM27" s="38"/>
      <c r="LN27" s="38"/>
      <c r="LO27" s="38"/>
      <c r="LP27" s="38"/>
      <c r="LQ27" s="38"/>
      <c r="LR27" s="38"/>
      <c r="LS27" s="38"/>
      <c r="LT27" s="38"/>
      <c r="LU27" s="38"/>
      <c r="LV27" s="38"/>
      <c r="LW27" s="38"/>
      <c r="LX27" s="38"/>
      <c r="LY27" s="38"/>
      <c r="LZ27" s="38"/>
      <c r="MA27" s="38"/>
      <c r="MB27" s="38"/>
      <c r="MC27" s="38"/>
      <c r="MD27" s="38"/>
      <c r="ME27" s="38"/>
      <c r="MF27" s="38"/>
      <c r="MG27" s="38"/>
      <c r="MH27" s="38"/>
      <c r="MI27" s="38"/>
      <c r="MJ27" s="38"/>
      <c r="MK27" s="38"/>
      <c r="ML27" s="38"/>
      <c r="MM27" s="38"/>
      <c r="MN27" s="38"/>
      <c r="MO27" s="38"/>
      <c r="MP27" s="38"/>
      <c r="MQ27" s="38"/>
      <c r="MR27" s="38"/>
      <c r="MS27" s="38"/>
      <c r="MT27" s="38"/>
      <c r="MU27" s="38"/>
      <c r="MV27" s="38"/>
      <c r="MW27" s="38"/>
      <c r="MX27" s="38"/>
      <c r="MY27" s="38"/>
      <c r="MZ27" s="38"/>
      <c r="NA27" s="38"/>
      <c r="NB27" s="38"/>
      <c r="NC27" s="38"/>
      <c r="ND27" s="38"/>
      <c r="NE27" s="38"/>
      <c r="NF27" s="38"/>
      <c r="NG27" s="38"/>
      <c r="NH27" s="38"/>
      <c r="NI27" s="38"/>
      <c r="NJ27" s="38"/>
      <c r="NK27" s="38"/>
      <c r="NL27" s="38"/>
      <c r="NM27" s="38"/>
      <c r="NN27" s="38"/>
      <c r="NO27" s="38"/>
      <c r="NP27" s="38"/>
      <c r="NQ27" s="38"/>
      <c r="NR27" s="38"/>
      <c r="NS27" s="38"/>
      <c r="NT27" s="38"/>
      <c r="NU27" s="38"/>
      <c r="NV27" s="38"/>
      <c r="NW27" s="38"/>
      <c r="NX27" s="38"/>
      <c r="NY27" s="38"/>
      <c r="NZ27" s="38"/>
      <c r="OA27" s="38"/>
      <c r="OB27" s="38"/>
      <c r="OC27" s="38"/>
      <c r="OD27" s="38"/>
      <c r="OE27" s="38"/>
      <c r="OF27" s="38"/>
      <c r="OG27" s="38"/>
      <c r="OH27" s="38"/>
      <c r="OI27" s="38"/>
      <c r="OJ27" s="38"/>
      <c r="OK27" s="38"/>
      <c r="OL27" s="38"/>
      <c r="OM27" s="38"/>
      <c r="ON27" s="38"/>
      <c r="OO27" s="38"/>
      <c r="OP27" s="38"/>
      <c r="OQ27" s="38"/>
      <c r="OR27" s="38"/>
      <c r="OS27" s="38"/>
      <c r="OT27" s="38"/>
      <c r="OU27" s="38"/>
      <c r="OV27" s="38"/>
      <c r="OW27" s="38"/>
      <c r="OX27" s="38"/>
      <c r="OY27" s="38"/>
      <c r="OZ27" s="38"/>
      <c r="PA27" s="38"/>
      <c r="PB27" s="38"/>
      <c r="PC27" s="38"/>
      <c r="PD27" s="38"/>
      <c r="PE27" s="38"/>
      <c r="PF27" s="38"/>
      <c r="PG27" s="38"/>
      <c r="PH27" s="38"/>
      <c r="PI27" s="38"/>
      <c r="PJ27" s="38"/>
      <c r="PK27" s="38"/>
      <c r="PL27" s="38"/>
      <c r="PM27" s="38"/>
      <c r="PN27" s="38"/>
      <c r="PO27" s="38"/>
      <c r="PP27" s="38"/>
      <c r="PQ27" s="38"/>
      <c r="PR27" s="38"/>
      <c r="PS27" s="38"/>
      <c r="PT27" s="38"/>
      <c r="PU27" s="38"/>
      <c r="PV27" s="38"/>
      <c r="PW27" s="38"/>
      <c r="PX27" s="38"/>
      <c r="PY27" s="38"/>
      <c r="PZ27" s="38"/>
      <c r="QA27" s="38"/>
      <c r="QB27" s="38"/>
      <c r="QC27" s="38"/>
      <c r="QD27" s="38"/>
      <c r="QE27" s="38"/>
      <c r="QF27" s="38"/>
      <c r="QG27" s="38"/>
      <c r="QH27" s="38"/>
      <c r="QI27" s="38"/>
      <c r="QJ27" s="38"/>
      <c r="QK27" s="38"/>
      <c r="QL27" s="38"/>
      <c r="QM27" s="38"/>
      <c r="QN27" s="38"/>
      <c r="QO27" s="38"/>
      <c r="QP27" s="38"/>
      <c r="QQ27" s="38"/>
      <c r="QR27" s="38"/>
      <c r="QS27" s="38"/>
      <c r="QT27" s="38"/>
      <c r="QU27" s="38"/>
      <c r="QV27" s="38"/>
      <c r="QW27" s="38"/>
      <c r="QX27" s="38"/>
      <c r="QY27" s="38"/>
      <c r="QZ27" s="38"/>
      <c r="RA27" s="38"/>
      <c r="RB27" s="38"/>
      <c r="RC27" s="38"/>
      <c r="RD27" s="38"/>
      <c r="RE27" s="38"/>
      <c r="RF27" s="38"/>
      <c r="RG27" s="38"/>
      <c r="RH27" s="38"/>
      <c r="RI27" s="38"/>
      <c r="RJ27" s="38"/>
      <c r="RK27" s="38"/>
      <c r="RL27" s="38"/>
      <c r="RM27" s="38"/>
      <c r="RN27" s="38"/>
      <c r="RO27" s="38"/>
      <c r="RP27" s="38"/>
      <c r="RQ27" s="38"/>
      <c r="RR27" s="38"/>
      <c r="RS27" s="38"/>
      <c r="RT27" s="38"/>
      <c r="RU27" s="38"/>
      <c r="RV27" s="38"/>
      <c r="RW27" s="38"/>
      <c r="RX27" s="38"/>
      <c r="RY27" s="38"/>
      <c r="RZ27" s="38"/>
      <c r="SA27" s="38"/>
      <c r="SB27" s="38"/>
      <c r="SC27" s="38"/>
      <c r="SD27" s="38"/>
      <c r="SE27" s="38"/>
      <c r="SF27" s="38"/>
      <c r="SG27" s="38"/>
      <c r="SH27" s="38"/>
      <c r="SI27" s="38"/>
      <c r="SJ27" s="38"/>
      <c r="SK27" s="38"/>
      <c r="SL27" s="38"/>
      <c r="SM27" s="38"/>
      <c r="SN27" s="38"/>
      <c r="SO27" s="38"/>
      <c r="SP27" s="38"/>
      <c r="SQ27" s="38"/>
      <c r="SR27" s="38"/>
      <c r="SS27" s="38"/>
      <c r="ST27" s="38"/>
      <c r="SU27" s="38"/>
      <c r="SV27" s="38"/>
      <c r="SW27" s="38"/>
      <c r="SX27" s="38"/>
      <c r="SY27" s="38"/>
      <c r="SZ27" s="38"/>
      <c r="TA27" s="38"/>
      <c r="TB27" s="38"/>
      <c r="TC27" s="38"/>
      <c r="TD27" s="38"/>
      <c r="TE27" s="38"/>
      <c r="TF27" s="38"/>
      <c r="TG27" s="38"/>
      <c r="TH27" s="38"/>
      <c r="TI27" s="38"/>
      <c r="TJ27" s="38"/>
      <c r="TK27" s="38"/>
      <c r="TL27" s="38"/>
      <c r="TM27" s="38"/>
      <c r="TN27" s="38"/>
      <c r="TO27" s="38"/>
      <c r="TP27" s="38"/>
      <c r="TQ27" s="38"/>
      <c r="TR27" s="38"/>
      <c r="TS27" s="38"/>
      <c r="TT27" s="38"/>
      <c r="TU27" s="38"/>
      <c r="TV27" s="38"/>
      <c r="TW27" s="38"/>
    </row>
    <row r="28" spans="1:543" x14ac:dyDescent="0.2">
      <c r="A28" s="17" t="s">
        <v>700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">
        <v>1439321</v>
      </c>
      <c r="DS28" s="3">
        <v>1458525</v>
      </c>
      <c r="DT28" s="3">
        <v>1477325</v>
      </c>
      <c r="DU28" s="3">
        <v>1499325</v>
      </c>
      <c r="DV28" s="3">
        <v>1514328</v>
      </c>
      <c r="DW28" s="3">
        <v>1539329</v>
      </c>
      <c r="DX28" s="3">
        <v>1560329</v>
      </c>
      <c r="DY28" s="3">
        <v>1576329</v>
      </c>
      <c r="DZ28" s="3">
        <v>1609334</v>
      </c>
      <c r="EA28" s="3">
        <v>1635337</v>
      </c>
      <c r="EB28" s="3">
        <v>1647337</v>
      </c>
      <c r="EC28" s="3">
        <v>1657344</v>
      </c>
      <c r="ED28" s="3">
        <v>1662344</v>
      </c>
      <c r="EE28" s="3">
        <v>1668351</v>
      </c>
      <c r="EF28" s="3">
        <v>1684851</v>
      </c>
      <c r="EG28" s="3">
        <v>1693358</v>
      </c>
      <c r="EH28" s="3">
        <v>1709363</v>
      </c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  <c r="IW28" s="38"/>
      <c r="IX28" s="38"/>
      <c r="IY28" s="38"/>
      <c r="IZ28" s="38"/>
      <c r="JA28" s="38"/>
      <c r="JB28" s="38"/>
      <c r="JC28" s="38"/>
      <c r="JD28" s="38"/>
      <c r="JE28" s="38"/>
      <c r="JF28" s="38"/>
      <c r="JG28" s="38"/>
      <c r="JH28" s="38"/>
      <c r="JI28" s="38"/>
      <c r="JJ28" s="38"/>
      <c r="JK28" s="38"/>
      <c r="JL28" s="38"/>
      <c r="JM28" s="38"/>
      <c r="JN28" s="38"/>
      <c r="JO28" s="38"/>
      <c r="JP28" s="38"/>
      <c r="JQ28" s="38"/>
      <c r="JR28" s="38"/>
      <c r="JS28" s="38"/>
      <c r="JT28" s="38"/>
      <c r="JU28" s="38"/>
      <c r="JV28" s="38"/>
      <c r="JW28" s="38"/>
      <c r="JX28" s="38"/>
      <c r="JY28" s="38"/>
      <c r="JZ28" s="38"/>
      <c r="KA28" s="38"/>
      <c r="KB28" s="38"/>
      <c r="KC28" s="38"/>
      <c r="KD28" s="38"/>
      <c r="KE28" s="38"/>
      <c r="KF28" s="38"/>
      <c r="KG28" s="38"/>
      <c r="KH28" s="38"/>
      <c r="KI28" s="38"/>
      <c r="KJ28" s="38"/>
      <c r="KK28" s="38"/>
      <c r="KL28" s="38"/>
      <c r="KM28" s="38"/>
      <c r="KN28" s="38"/>
      <c r="KO28" s="38"/>
      <c r="KP28" s="38"/>
      <c r="KQ28" s="38"/>
      <c r="KR28" s="38"/>
      <c r="KS28" s="38"/>
      <c r="KT28" s="38"/>
      <c r="KU28" s="38"/>
      <c r="KV28" s="38"/>
      <c r="KW28" s="38"/>
      <c r="KX28" s="38"/>
      <c r="KY28" s="38"/>
      <c r="KZ28" s="38"/>
      <c r="LA28" s="38"/>
      <c r="LB28" s="38"/>
      <c r="LC28" s="38"/>
      <c r="LD28" s="38"/>
      <c r="LE28" s="38"/>
      <c r="LF28" s="38"/>
      <c r="LG28" s="38"/>
      <c r="LH28" s="38"/>
      <c r="LI28" s="38"/>
      <c r="LJ28" s="38"/>
      <c r="LK28" s="38"/>
      <c r="LL28" s="38"/>
      <c r="LM28" s="38"/>
      <c r="LN28" s="38"/>
      <c r="LO28" s="38"/>
      <c r="LP28" s="38"/>
      <c r="LQ28" s="38"/>
      <c r="LR28" s="38"/>
      <c r="LS28" s="38"/>
      <c r="LT28" s="38"/>
      <c r="LU28" s="38"/>
      <c r="LV28" s="38"/>
      <c r="LW28" s="38"/>
      <c r="LX28" s="38"/>
      <c r="LY28" s="38"/>
      <c r="LZ28" s="38"/>
      <c r="MA28" s="38"/>
      <c r="MB28" s="38"/>
      <c r="MC28" s="38"/>
      <c r="MD28" s="38"/>
      <c r="ME28" s="38"/>
      <c r="MF28" s="38"/>
      <c r="MG28" s="38"/>
      <c r="MH28" s="38"/>
      <c r="MI28" s="38"/>
      <c r="MJ28" s="38"/>
      <c r="MK28" s="38"/>
      <c r="ML28" s="38"/>
      <c r="MM28" s="38"/>
      <c r="MN28" s="38"/>
      <c r="MO28" s="38"/>
      <c r="MP28" s="38"/>
      <c r="MQ28" s="38"/>
      <c r="MR28" s="38"/>
      <c r="MS28" s="38"/>
      <c r="MT28" s="38"/>
      <c r="MU28" s="38"/>
      <c r="MV28" s="38"/>
      <c r="MW28" s="38"/>
      <c r="MX28" s="38"/>
      <c r="MY28" s="38"/>
      <c r="MZ28" s="38"/>
      <c r="NA28" s="38"/>
      <c r="NB28" s="38"/>
      <c r="NC28" s="38"/>
      <c r="ND28" s="38"/>
      <c r="NE28" s="38"/>
      <c r="NF28" s="38"/>
      <c r="NG28" s="38"/>
      <c r="NH28" s="38"/>
      <c r="NI28" s="38"/>
      <c r="NJ28" s="38"/>
      <c r="NK28" s="38"/>
      <c r="NL28" s="38"/>
      <c r="NM28" s="38"/>
      <c r="NN28" s="38"/>
      <c r="NO28" s="38"/>
      <c r="NP28" s="38"/>
      <c r="NQ28" s="38"/>
      <c r="NR28" s="38"/>
      <c r="NS28" s="38"/>
      <c r="NT28" s="38"/>
      <c r="NU28" s="38"/>
      <c r="NV28" s="38"/>
      <c r="NW28" s="38"/>
      <c r="NX28" s="38"/>
      <c r="NY28" s="38"/>
      <c r="NZ28" s="38"/>
      <c r="OA28" s="38"/>
      <c r="OB28" s="38"/>
      <c r="OC28" s="38"/>
      <c r="OD28" s="38"/>
      <c r="OE28" s="38"/>
      <c r="OF28" s="38"/>
      <c r="OG28" s="38"/>
      <c r="OH28" s="38"/>
      <c r="OI28" s="38"/>
      <c r="OJ28" s="38"/>
      <c r="OK28" s="38"/>
      <c r="OL28" s="38"/>
      <c r="OM28" s="38"/>
      <c r="ON28" s="38"/>
      <c r="OO28" s="38"/>
      <c r="OP28" s="38"/>
      <c r="OQ28" s="38"/>
      <c r="OR28" s="38"/>
      <c r="OS28" s="38"/>
      <c r="OT28" s="38"/>
      <c r="OU28" s="38"/>
      <c r="OV28" s="38"/>
      <c r="OW28" s="38"/>
      <c r="OX28" s="38"/>
      <c r="OY28" s="38"/>
      <c r="OZ28" s="38"/>
      <c r="PA28" s="38"/>
      <c r="PB28" s="38"/>
      <c r="PC28" s="38"/>
      <c r="PD28" s="38"/>
      <c r="PE28" s="38"/>
      <c r="PF28" s="38"/>
      <c r="PG28" s="38"/>
      <c r="PH28" s="38"/>
      <c r="PI28" s="38"/>
      <c r="PJ28" s="38"/>
      <c r="PK28" s="38"/>
      <c r="PL28" s="38"/>
      <c r="PM28" s="38"/>
      <c r="PN28" s="38"/>
      <c r="PO28" s="38"/>
      <c r="PP28" s="38"/>
      <c r="PQ28" s="38"/>
      <c r="PR28" s="38"/>
      <c r="PS28" s="38"/>
      <c r="PT28" s="38"/>
      <c r="PU28" s="38"/>
      <c r="PV28" s="38"/>
      <c r="PW28" s="38"/>
      <c r="PX28" s="38"/>
      <c r="PY28" s="38"/>
      <c r="PZ28" s="38"/>
      <c r="QA28" s="38"/>
      <c r="QB28" s="38"/>
      <c r="QC28" s="38"/>
      <c r="QD28" s="38"/>
      <c r="QE28" s="38"/>
      <c r="QF28" s="38"/>
      <c r="QG28" s="38"/>
      <c r="QH28" s="38"/>
      <c r="QI28" s="38"/>
      <c r="QJ28" s="38"/>
      <c r="QK28" s="38"/>
      <c r="QL28" s="38"/>
      <c r="QM28" s="38"/>
      <c r="QN28" s="38"/>
      <c r="QO28" s="38"/>
      <c r="QP28" s="38"/>
      <c r="QQ28" s="38"/>
      <c r="QR28" s="38"/>
      <c r="QS28" s="38"/>
      <c r="QT28" s="38"/>
      <c r="QU28" s="38"/>
      <c r="QV28" s="38"/>
      <c r="QW28" s="38"/>
      <c r="QX28" s="38"/>
      <c r="QY28" s="38"/>
      <c r="QZ28" s="38"/>
      <c r="RA28" s="38"/>
      <c r="RB28" s="38"/>
      <c r="RC28" s="38"/>
      <c r="RD28" s="38"/>
      <c r="RE28" s="38"/>
      <c r="RF28" s="38"/>
      <c r="RG28" s="38"/>
      <c r="RH28" s="38"/>
      <c r="RI28" s="38"/>
      <c r="RJ28" s="38"/>
      <c r="RK28" s="38"/>
      <c r="RL28" s="38"/>
      <c r="RM28" s="38"/>
      <c r="RN28" s="38"/>
      <c r="RO28" s="38"/>
      <c r="RP28" s="38"/>
      <c r="RQ28" s="38"/>
      <c r="RR28" s="38"/>
      <c r="RS28" s="38"/>
      <c r="RT28" s="38"/>
      <c r="RU28" s="38"/>
      <c r="RV28" s="38"/>
      <c r="RW28" s="38"/>
      <c r="RX28" s="38"/>
      <c r="RY28" s="38"/>
      <c r="RZ28" s="38"/>
      <c r="SA28" s="38"/>
      <c r="SB28" s="38"/>
      <c r="SC28" s="38"/>
      <c r="SD28" s="38"/>
      <c r="SE28" s="38"/>
      <c r="SF28" s="38"/>
      <c r="SG28" s="38"/>
      <c r="SH28" s="38"/>
      <c r="SI28" s="38"/>
      <c r="SJ28" s="38"/>
      <c r="SK28" s="38"/>
      <c r="SL28" s="38"/>
      <c r="SM28" s="38"/>
      <c r="SN28" s="38"/>
      <c r="SO28" s="38"/>
      <c r="SP28" s="38"/>
      <c r="SQ28" s="38"/>
      <c r="SR28" s="38"/>
      <c r="SS28" s="38"/>
      <c r="ST28" s="38"/>
      <c r="SU28" s="38"/>
      <c r="SV28" s="38"/>
      <c r="SW28" s="38"/>
      <c r="SX28" s="38"/>
      <c r="SY28" s="38"/>
      <c r="SZ28" s="38"/>
      <c r="TA28" s="38"/>
      <c r="TB28" s="38"/>
      <c r="TC28" s="38"/>
      <c r="TD28" s="38"/>
      <c r="TE28" s="38"/>
      <c r="TF28" s="38"/>
      <c r="TG28" s="38"/>
      <c r="TH28" s="38"/>
      <c r="TI28" s="38"/>
      <c r="TJ28" s="38"/>
      <c r="TK28" s="38"/>
      <c r="TL28" s="38"/>
      <c r="TM28" s="38"/>
      <c r="TN28" s="38"/>
      <c r="TO28" s="38"/>
      <c r="TP28" s="38"/>
      <c r="TQ28" s="38"/>
      <c r="TR28" s="38"/>
      <c r="TS28" s="38"/>
      <c r="TT28" s="38"/>
      <c r="TU28" s="38"/>
      <c r="TV28" s="38"/>
      <c r="TW28" s="38"/>
    </row>
    <row r="29" spans="1:543" x14ac:dyDescent="0.2">
      <c r="A29" s="10" t="s">
        <v>684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">
        <f>DR33+DR40+DR44-DR26</f>
        <v>-71047.560000000056</v>
      </c>
      <c r="DS29" s="3">
        <f t="shared" ref="DS29:EH29" si="5">DS33+DS40+DS44-DS26</f>
        <v>-70567.560000000056</v>
      </c>
      <c r="DT29" s="3">
        <f t="shared" si="5"/>
        <v>-48986</v>
      </c>
      <c r="DU29" s="3">
        <f t="shared" si="5"/>
        <v>-52519.20000000007</v>
      </c>
      <c r="DV29" s="3">
        <f t="shared" si="5"/>
        <v>-52519.20000000007</v>
      </c>
      <c r="DW29" s="3">
        <f t="shared" si="5"/>
        <v>-52519.20000000007</v>
      </c>
      <c r="DX29" s="3">
        <f t="shared" si="5"/>
        <v>-54209.830000000075</v>
      </c>
      <c r="DY29" s="3">
        <f t="shared" si="5"/>
        <v>-64888.839999999967</v>
      </c>
      <c r="DZ29" s="3">
        <f t="shared" si="5"/>
        <v>-64294.419999999925</v>
      </c>
      <c r="EA29" s="3">
        <f t="shared" si="5"/>
        <v>-64211.229999999981</v>
      </c>
      <c r="EB29" s="3">
        <f t="shared" si="5"/>
        <v>-68840.739999999991</v>
      </c>
      <c r="EC29" s="3">
        <f t="shared" si="5"/>
        <v>-68047.760000000009</v>
      </c>
      <c r="ED29" s="3">
        <f t="shared" si="5"/>
        <v>-68047.760000000009</v>
      </c>
      <c r="EE29" s="3">
        <f t="shared" si="5"/>
        <v>-64362.399999999907</v>
      </c>
      <c r="EF29" s="3">
        <f t="shared" si="5"/>
        <v>-63141.780000000028</v>
      </c>
      <c r="EG29" s="3">
        <f t="shared" si="5"/>
        <v>-62604.560000000056</v>
      </c>
      <c r="EH29" s="3">
        <f t="shared" si="5"/>
        <v>-60972.219999999972</v>
      </c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</row>
    <row r="30" spans="1:543" x14ac:dyDescent="0.2">
      <c r="A30" s="10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  <c r="MO30" s="38"/>
      <c r="MP30" s="38"/>
      <c r="MQ30" s="38"/>
      <c r="MR30" s="38"/>
      <c r="MS30" s="38"/>
      <c r="MT30" s="38"/>
      <c r="MU30" s="38"/>
      <c r="MV30" s="38"/>
      <c r="MW30" s="38"/>
      <c r="MX30" s="38"/>
      <c r="MY30" s="38"/>
      <c r="MZ30" s="38"/>
      <c r="NA30" s="38"/>
      <c r="NB30" s="38"/>
      <c r="NC30" s="38"/>
      <c r="ND30" s="38"/>
      <c r="NE30" s="38"/>
      <c r="NF30" s="38"/>
      <c r="NG30" s="38"/>
      <c r="NH30" s="38"/>
      <c r="NI30" s="38"/>
      <c r="NJ30" s="38"/>
      <c r="NK30" s="38"/>
      <c r="NL30" s="38"/>
      <c r="NM30" s="38"/>
      <c r="NN30" s="38"/>
      <c r="NO30" s="38"/>
      <c r="NP30" s="38"/>
      <c r="NQ30" s="38"/>
      <c r="NR30" s="38"/>
      <c r="NS30" s="38"/>
      <c r="NT30" s="38"/>
      <c r="NU30" s="38"/>
      <c r="NV30" s="38"/>
      <c r="NW30" s="38"/>
      <c r="NX30" s="38"/>
      <c r="NY30" s="38"/>
      <c r="NZ30" s="38"/>
      <c r="OA30" s="38"/>
      <c r="OB30" s="38"/>
      <c r="OC30" s="38"/>
      <c r="OD30" s="38"/>
      <c r="OE30" s="38"/>
      <c r="OF30" s="38"/>
      <c r="OG30" s="38"/>
      <c r="OH30" s="38"/>
      <c r="OI30" s="38"/>
      <c r="OJ30" s="38"/>
      <c r="OK30" s="38"/>
      <c r="OL30" s="38"/>
      <c r="OM30" s="38"/>
      <c r="ON30" s="38"/>
      <c r="OO30" s="38"/>
      <c r="OP30" s="38"/>
      <c r="OQ30" s="38"/>
      <c r="OR30" s="38"/>
      <c r="OS30" s="38"/>
      <c r="OT30" s="38"/>
      <c r="OU30" s="38"/>
      <c r="OV30" s="38"/>
      <c r="OW30" s="38"/>
      <c r="OX30" s="38"/>
      <c r="OY30" s="38"/>
      <c r="OZ30" s="38"/>
      <c r="PA30" s="38"/>
      <c r="PB30" s="38"/>
      <c r="PC30" s="38"/>
      <c r="PD30" s="38"/>
      <c r="PE30" s="38"/>
      <c r="PF30" s="38"/>
      <c r="PG30" s="38"/>
      <c r="PH30" s="38"/>
      <c r="PI30" s="38"/>
      <c r="PJ30" s="38"/>
      <c r="PK30" s="38"/>
      <c r="PL30" s="38"/>
      <c r="PM30" s="38"/>
      <c r="PN30" s="38"/>
      <c r="PO30" s="38"/>
      <c r="PP30" s="38"/>
      <c r="PQ30" s="38"/>
      <c r="PR30" s="38"/>
      <c r="PS30" s="38"/>
      <c r="PT30" s="38"/>
      <c r="PU30" s="38"/>
      <c r="PV30" s="38"/>
      <c r="PW30" s="38"/>
      <c r="PX30" s="38"/>
      <c r="PY30" s="38"/>
      <c r="PZ30" s="38"/>
      <c r="QA30" s="38"/>
      <c r="QB30" s="38"/>
      <c r="QC30" s="38"/>
      <c r="QD30" s="38"/>
      <c r="QE30" s="38"/>
      <c r="QF30" s="38"/>
      <c r="QG30" s="38"/>
      <c r="QH30" s="38"/>
      <c r="QI30" s="38"/>
      <c r="QJ30" s="38"/>
      <c r="QK30" s="38"/>
      <c r="QL30" s="38"/>
      <c r="QM30" s="38"/>
      <c r="QN30" s="38"/>
      <c r="QO30" s="38"/>
      <c r="QP30" s="38"/>
      <c r="QQ30" s="38"/>
      <c r="QR30" s="38"/>
      <c r="QS30" s="38"/>
      <c r="QT30" s="38"/>
      <c r="QU30" s="38"/>
      <c r="QV30" s="38"/>
      <c r="QW30" s="38"/>
      <c r="QX30" s="38"/>
      <c r="QY30" s="38"/>
      <c r="QZ30" s="38"/>
      <c r="RA30" s="38"/>
      <c r="RB30" s="38"/>
      <c r="RC30" s="38"/>
      <c r="RD30" s="38"/>
      <c r="RE30" s="38"/>
      <c r="RF30" s="38"/>
      <c r="RG30" s="38"/>
      <c r="RH30" s="38"/>
      <c r="RI30" s="38"/>
      <c r="RJ30" s="38"/>
      <c r="RK30" s="38"/>
      <c r="RL30" s="38"/>
      <c r="RM30" s="38"/>
      <c r="RN30" s="38"/>
      <c r="RO30" s="38"/>
      <c r="RP30" s="38"/>
      <c r="RQ30" s="38"/>
      <c r="RR30" s="38"/>
      <c r="RS30" s="38"/>
      <c r="RT30" s="38"/>
      <c r="RU30" s="38"/>
      <c r="RV30" s="38"/>
      <c r="RW30" s="38"/>
      <c r="RX30" s="38"/>
      <c r="RY30" s="38"/>
      <c r="RZ30" s="38"/>
      <c r="SA30" s="38"/>
      <c r="SB30" s="38"/>
      <c r="SC30" s="38"/>
      <c r="SD30" s="38"/>
      <c r="SE30" s="38"/>
      <c r="SF30" s="38"/>
      <c r="SG30" s="38"/>
      <c r="SH30" s="38"/>
      <c r="SI30" s="38"/>
      <c r="SJ30" s="38"/>
      <c r="SK30" s="38"/>
      <c r="SL30" s="38"/>
      <c r="SM30" s="38"/>
      <c r="SN30" s="38"/>
      <c r="SO30" s="38"/>
      <c r="SP30" s="38"/>
      <c r="SQ30" s="38"/>
      <c r="SR30" s="38"/>
      <c r="SS30" s="38"/>
      <c r="ST30" s="38"/>
      <c r="SU30" s="38"/>
      <c r="SV30" s="38"/>
      <c r="SW30" s="38"/>
      <c r="SX30" s="38"/>
      <c r="SY30" s="38"/>
      <c r="SZ30" s="38"/>
      <c r="TA30" s="38"/>
      <c r="TB30" s="38"/>
      <c r="TC30" s="38"/>
      <c r="TD30" s="38"/>
      <c r="TE30" s="38"/>
      <c r="TF30" s="38"/>
      <c r="TG30" s="38"/>
      <c r="TH30" s="38"/>
      <c r="TI30" s="38"/>
      <c r="TJ30" s="38"/>
      <c r="TK30" s="38"/>
      <c r="TL30" s="38"/>
      <c r="TM30" s="38"/>
      <c r="TN30" s="38"/>
      <c r="TO30" s="38"/>
      <c r="TP30" s="38"/>
      <c r="TQ30" s="38"/>
      <c r="TR30" s="38"/>
      <c r="TS30" s="38"/>
      <c r="TT30" s="38"/>
      <c r="TU30" s="38"/>
      <c r="TV30" s="38"/>
      <c r="TW30" s="38"/>
    </row>
    <row r="31" spans="1:543" x14ac:dyDescent="0.2">
      <c r="A31" s="16" t="s">
        <v>636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  <c r="MI31" s="38"/>
      <c r="MJ31" s="38"/>
      <c r="MK31" s="38"/>
      <c r="ML31" s="38"/>
      <c r="MM31" s="38"/>
      <c r="MN31" s="38"/>
      <c r="MO31" s="38"/>
      <c r="MP31" s="38"/>
      <c r="MQ31" s="38"/>
      <c r="MR31" s="38"/>
      <c r="MS31" s="38"/>
      <c r="MT31" s="38"/>
      <c r="MU31" s="38"/>
      <c r="MV31" s="38"/>
      <c r="MW31" s="38"/>
      <c r="MX31" s="38"/>
      <c r="MY31" s="38"/>
      <c r="MZ31" s="38"/>
      <c r="NA31" s="38"/>
      <c r="NB31" s="38"/>
      <c r="NC31" s="38"/>
      <c r="ND31" s="38"/>
      <c r="NE31" s="38"/>
      <c r="NF31" s="38"/>
      <c r="NG31" s="38"/>
      <c r="NH31" s="38"/>
      <c r="NI31" s="38"/>
      <c r="NJ31" s="38"/>
      <c r="NK31" s="38"/>
      <c r="NL31" s="38"/>
      <c r="NM31" s="38"/>
      <c r="NN31" s="38"/>
      <c r="NO31" s="38"/>
      <c r="NP31" s="38"/>
      <c r="NQ31" s="38"/>
      <c r="NR31" s="38"/>
      <c r="NS31" s="38"/>
      <c r="NT31" s="38"/>
      <c r="NU31" s="38"/>
      <c r="NV31" s="38"/>
      <c r="NW31" s="38"/>
      <c r="NX31" s="38"/>
      <c r="NY31" s="38"/>
      <c r="NZ31" s="38"/>
      <c r="OA31" s="38"/>
      <c r="OB31" s="38"/>
      <c r="OC31" s="38"/>
      <c r="OD31" s="38"/>
      <c r="OE31" s="38"/>
      <c r="OF31" s="38"/>
      <c r="OG31" s="38"/>
      <c r="OH31" s="38"/>
      <c r="OI31" s="38"/>
      <c r="OJ31" s="38"/>
      <c r="OK31" s="38"/>
      <c r="OL31" s="38"/>
      <c r="OM31" s="38"/>
      <c r="ON31" s="38"/>
      <c r="OO31" s="38"/>
      <c r="OP31" s="38"/>
      <c r="OQ31" s="38"/>
      <c r="OR31" s="38"/>
      <c r="OS31" s="38"/>
      <c r="OT31" s="38"/>
      <c r="OU31" s="38"/>
      <c r="OV31" s="38"/>
      <c r="OW31" s="38"/>
      <c r="OX31" s="38"/>
      <c r="OY31" s="38"/>
      <c r="OZ31" s="38"/>
      <c r="PA31" s="38"/>
      <c r="PB31" s="38"/>
      <c r="PC31" s="38"/>
      <c r="PD31" s="38"/>
      <c r="PE31" s="38"/>
      <c r="PF31" s="38"/>
      <c r="PG31" s="38"/>
      <c r="PH31" s="38"/>
      <c r="PI31" s="38"/>
      <c r="PJ31" s="38"/>
      <c r="PK31" s="38"/>
      <c r="PL31" s="38"/>
      <c r="PM31" s="38"/>
      <c r="PN31" s="38"/>
      <c r="PO31" s="38"/>
      <c r="PP31" s="38"/>
      <c r="PQ31" s="38"/>
      <c r="PR31" s="38"/>
      <c r="PS31" s="38"/>
      <c r="PT31" s="38"/>
      <c r="PU31" s="38"/>
      <c r="PV31" s="38"/>
      <c r="PW31" s="38"/>
      <c r="PX31" s="38"/>
      <c r="PY31" s="38"/>
      <c r="PZ31" s="38"/>
      <c r="QA31" s="38"/>
      <c r="QB31" s="38"/>
      <c r="QC31" s="38"/>
      <c r="QD31" s="38"/>
      <c r="QE31" s="38"/>
      <c r="QF31" s="38"/>
      <c r="QG31" s="38"/>
      <c r="QH31" s="38"/>
      <c r="QI31" s="38"/>
      <c r="QJ31" s="38"/>
      <c r="QK31" s="38"/>
      <c r="QL31" s="38"/>
      <c r="QM31" s="38"/>
      <c r="QN31" s="38"/>
      <c r="QO31" s="38"/>
      <c r="QP31" s="38"/>
      <c r="QQ31" s="38"/>
      <c r="QR31" s="38"/>
      <c r="QS31" s="38"/>
      <c r="QT31" s="38"/>
      <c r="QU31" s="38"/>
      <c r="QV31" s="38"/>
      <c r="QW31" s="38"/>
      <c r="QX31" s="38"/>
      <c r="QY31" s="38"/>
      <c r="QZ31" s="38"/>
      <c r="RA31" s="38"/>
      <c r="RB31" s="38"/>
      <c r="RC31" s="38"/>
      <c r="RD31" s="38"/>
      <c r="RE31" s="38"/>
      <c r="RF31" s="38"/>
      <c r="RG31" s="38"/>
      <c r="RH31" s="38"/>
      <c r="RI31" s="38"/>
      <c r="RJ31" s="38"/>
      <c r="RK31" s="38"/>
      <c r="RL31" s="38"/>
      <c r="RM31" s="38"/>
      <c r="RN31" s="38"/>
      <c r="RO31" s="38"/>
      <c r="RP31" s="38"/>
      <c r="RQ31" s="38"/>
      <c r="RR31" s="38"/>
      <c r="RS31" s="38"/>
      <c r="RT31" s="38"/>
      <c r="RU31" s="38"/>
      <c r="RV31" s="38"/>
      <c r="RW31" s="38"/>
      <c r="RX31" s="38"/>
      <c r="RY31" s="38"/>
      <c r="RZ31" s="38"/>
      <c r="SA31" s="38"/>
      <c r="SB31" s="38"/>
      <c r="SC31" s="38"/>
      <c r="SD31" s="38"/>
      <c r="SE31" s="38"/>
      <c r="SF31" s="38"/>
      <c r="SG31" s="38"/>
      <c r="SH31" s="38"/>
      <c r="SI31" s="38"/>
      <c r="SJ31" s="38"/>
      <c r="SK31" s="38"/>
      <c r="SL31" s="38"/>
      <c r="SM31" s="38"/>
      <c r="SN31" s="38"/>
      <c r="SO31" s="38"/>
      <c r="SP31" s="38"/>
      <c r="SQ31" s="38"/>
      <c r="SR31" s="38"/>
      <c r="SS31" s="38"/>
      <c r="ST31" s="38"/>
      <c r="SU31" s="38"/>
      <c r="SV31" s="38"/>
      <c r="SW31" s="38"/>
      <c r="SX31" s="38"/>
      <c r="SY31" s="38"/>
      <c r="SZ31" s="38"/>
      <c r="TA31" s="38"/>
      <c r="TB31" s="38"/>
      <c r="TC31" s="38"/>
      <c r="TD31" s="38"/>
      <c r="TE31" s="38"/>
      <c r="TF31" s="38"/>
      <c r="TG31" s="38"/>
      <c r="TH31" s="38"/>
      <c r="TI31" s="38"/>
      <c r="TJ31" s="38"/>
      <c r="TK31" s="38"/>
      <c r="TL31" s="38"/>
      <c r="TM31" s="38"/>
      <c r="TN31" s="38"/>
      <c r="TO31" s="38"/>
      <c r="TP31" s="38"/>
      <c r="TQ31" s="38"/>
      <c r="TR31" s="38"/>
      <c r="TS31" s="38"/>
      <c r="TT31" s="38"/>
      <c r="TU31" s="38"/>
      <c r="TV31" s="38"/>
      <c r="TW31" s="38"/>
    </row>
    <row r="32" spans="1:543" x14ac:dyDescent="0.2">
      <c r="A32" s="16" t="s">
        <v>589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</row>
    <row r="33" spans="1:543" x14ac:dyDescent="0.2">
      <c r="A33" s="17" t="s">
        <v>590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">
        <v>382560</v>
      </c>
      <c r="DS33" s="3">
        <v>382560</v>
      </c>
      <c r="DT33" s="3">
        <v>430560</v>
      </c>
      <c r="DU33" s="3">
        <v>430560</v>
      </c>
      <c r="DV33" s="3">
        <v>430560</v>
      </c>
      <c r="DW33" s="3">
        <v>430560</v>
      </c>
      <c r="DX33" s="3">
        <v>430560</v>
      </c>
      <c r="DY33" s="3">
        <v>454560</v>
      </c>
      <c r="DZ33" s="3">
        <v>454560</v>
      </c>
      <c r="EA33" s="3">
        <v>478560</v>
      </c>
      <c r="EB33" s="3">
        <v>478560</v>
      </c>
      <c r="EC33" s="3">
        <v>478560</v>
      </c>
      <c r="ED33" s="3">
        <v>478560</v>
      </c>
      <c r="EE33" s="3">
        <v>478560</v>
      </c>
      <c r="EF33" s="3">
        <v>478560</v>
      </c>
      <c r="EG33" s="3">
        <v>478560</v>
      </c>
      <c r="EH33" s="3">
        <v>478560</v>
      </c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</row>
    <row r="34" spans="1:543" x14ac:dyDescent="0.2">
      <c r="A34" s="17" t="s">
        <v>696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">
        <v>374044</v>
      </c>
      <c r="DS34" s="3">
        <v>382560</v>
      </c>
      <c r="DT34" s="3">
        <v>410431</v>
      </c>
      <c r="DU34" s="3">
        <v>430560</v>
      </c>
      <c r="DV34" s="3">
        <v>430560</v>
      </c>
      <c r="DW34" s="3">
        <v>430560</v>
      </c>
      <c r="DX34" s="3">
        <v>430560</v>
      </c>
      <c r="DY34" s="3">
        <v>441398.71</v>
      </c>
      <c r="DZ34" s="3">
        <v>454560</v>
      </c>
      <c r="EA34" s="3">
        <v>457131.43</v>
      </c>
      <c r="EB34" s="3">
        <v>478560</v>
      </c>
      <c r="EC34" s="3">
        <v>478560</v>
      </c>
      <c r="ED34" s="3">
        <v>478560</v>
      </c>
      <c r="EE34" s="3">
        <v>478560</v>
      </c>
      <c r="EF34" s="3">
        <v>478560</v>
      </c>
      <c r="EG34" s="3">
        <v>478560</v>
      </c>
      <c r="EH34" s="3">
        <v>478560</v>
      </c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</row>
    <row r="35" spans="1:543" x14ac:dyDescent="0.2">
      <c r="A35" s="1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  <c r="IW35" s="38"/>
      <c r="IX35" s="38"/>
      <c r="IY35" s="38"/>
      <c r="IZ35" s="38"/>
      <c r="JA35" s="38"/>
      <c r="JB35" s="38"/>
      <c r="JC35" s="38"/>
      <c r="JD35" s="38"/>
      <c r="JE35" s="38"/>
      <c r="JF35" s="38"/>
      <c r="JG35" s="38"/>
      <c r="JH35" s="38"/>
      <c r="JI35" s="38"/>
      <c r="JJ35" s="38"/>
      <c r="JK35" s="38"/>
      <c r="JL35" s="38"/>
      <c r="JM35" s="38"/>
      <c r="JN35" s="38"/>
      <c r="JO35" s="38"/>
      <c r="JP35" s="38"/>
      <c r="JQ35" s="38"/>
      <c r="JR35" s="38"/>
      <c r="JS35" s="38"/>
      <c r="JT35" s="38"/>
      <c r="JU35" s="38"/>
      <c r="JV35" s="38"/>
      <c r="JW35" s="38"/>
      <c r="JX35" s="38"/>
      <c r="JY35" s="38"/>
      <c r="JZ35" s="38"/>
      <c r="KA35" s="38"/>
      <c r="KB35" s="38"/>
      <c r="KC35" s="38"/>
      <c r="KD35" s="38"/>
      <c r="KE35" s="38"/>
      <c r="KF35" s="38"/>
      <c r="KG35" s="38"/>
      <c r="KH35" s="38"/>
      <c r="KI35" s="38"/>
      <c r="KJ35" s="38"/>
      <c r="KK35" s="38"/>
      <c r="KL35" s="38"/>
      <c r="KM35" s="38"/>
      <c r="KN35" s="38"/>
      <c r="KO35" s="38"/>
      <c r="KP35" s="38"/>
      <c r="KQ35" s="38"/>
      <c r="KR35" s="38"/>
      <c r="KS35" s="38"/>
      <c r="KT35" s="38"/>
      <c r="KU35" s="38"/>
      <c r="KV35" s="38"/>
      <c r="KW35" s="38"/>
      <c r="KX35" s="38"/>
      <c r="KY35" s="38"/>
      <c r="KZ35" s="38"/>
      <c r="LA35" s="38"/>
      <c r="LB35" s="38"/>
      <c r="LC35" s="38"/>
      <c r="LD35" s="38"/>
      <c r="LE35" s="38"/>
      <c r="LF35" s="38"/>
      <c r="LG35" s="38"/>
      <c r="LH35" s="38"/>
      <c r="LI35" s="38"/>
      <c r="LJ35" s="38"/>
      <c r="LK35" s="38"/>
      <c r="LL35" s="38"/>
      <c r="LM35" s="38"/>
      <c r="LN35" s="38"/>
      <c r="LO35" s="38"/>
      <c r="LP35" s="38"/>
      <c r="LQ35" s="38"/>
      <c r="LR35" s="38"/>
      <c r="LS35" s="38"/>
      <c r="LT35" s="38"/>
      <c r="LU35" s="38"/>
      <c r="LV35" s="38"/>
      <c r="LW35" s="38"/>
      <c r="LX35" s="38"/>
      <c r="LY35" s="38"/>
      <c r="LZ35" s="38"/>
      <c r="MA35" s="38"/>
      <c r="MB35" s="38"/>
      <c r="MC35" s="38"/>
      <c r="MD35" s="38"/>
      <c r="ME35" s="38"/>
      <c r="MF35" s="38"/>
      <c r="MG35" s="38"/>
      <c r="MH35" s="38"/>
      <c r="MI35" s="38"/>
      <c r="MJ35" s="38"/>
      <c r="MK35" s="38"/>
      <c r="ML35" s="38"/>
      <c r="MM35" s="38"/>
      <c r="MN35" s="38"/>
      <c r="MO35" s="38"/>
      <c r="MP35" s="38"/>
      <c r="MQ35" s="38"/>
      <c r="MR35" s="38"/>
      <c r="MS35" s="38"/>
      <c r="MT35" s="38"/>
      <c r="MU35" s="38"/>
      <c r="MV35" s="38"/>
      <c r="MW35" s="38"/>
      <c r="MX35" s="38"/>
      <c r="MY35" s="38"/>
      <c r="MZ35" s="38"/>
      <c r="NA35" s="38"/>
      <c r="NB35" s="38"/>
      <c r="NC35" s="38"/>
      <c r="ND35" s="38"/>
      <c r="NE35" s="38"/>
      <c r="NF35" s="38"/>
      <c r="NG35" s="38"/>
      <c r="NH35" s="38"/>
      <c r="NI35" s="38"/>
      <c r="NJ35" s="38"/>
      <c r="NK35" s="38"/>
      <c r="NL35" s="38"/>
      <c r="NM35" s="38"/>
      <c r="NN35" s="38"/>
      <c r="NO35" s="38"/>
      <c r="NP35" s="38"/>
      <c r="NQ35" s="38"/>
      <c r="NR35" s="38"/>
      <c r="NS35" s="38"/>
      <c r="NT35" s="38"/>
      <c r="NU35" s="38"/>
      <c r="NV35" s="38"/>
      <c r="NW35" s="38"/>
      <c r="NX35" s="38"/>
      <c r="NY35" s="38"/>
      <c r="NZ35" s="38"/>
      <c r="OA35" s="38"/>
      <c r="OB35" s="38"/>
      <c r="OC35" s="38"/>
      <c r="OD35" s="38"/>
      <c r="OE35" s="38"/>
      <c r="OF35" s="38"/>
      <c r="OG35" s="38"/>
      <c r="OH35" s="38"/>
      <c r="OI35" s="38"/>
      <c r="OJ35" s="38"/>
      <c r="OK35" s="38"/>
      <c r="OL35" s="38"/>
      <c r="OM35" s="38"/>
      <c r="ON35" s="38"/>
      <c r="OO35" s="38"/>
      <c r="OP35" s="38"/>
      <c r="OQ35" s="38"/>
      <c r="OR35" s="38"/>
      <c r="OS35" s="38"/>
      <c r="OT35" s="38"/>
      <c r="OU35" s="38"/>
      <c r="OV35" s="38"/>
      <c r="OW35" s="38"/>
      <c r="OX35" s="38"/>
      <c r="OY35" s="38"/>
      <c r="OZ35" s="38"/>
      <c r="PA35" s="38"/>
      <c r="PB35" s="38"/>
      <c r="PC35" s="38"/>
      <c r="PD35" s="38"/>
      <c r="PE35" s="38"/>
      <c r="PF35" s="38"/>
      <c r="PG35" s="38"/>
      <c r="PH35" s="38"/>
      <c r="PI35" s="38"/>
      <c r="PJ35" s="38"/>
      <c r="PK35" s="38"/>
      <c r="PL35" s="38"/>
      <c r="PM35" s="38"/>
      <c r="PN35" s="38"/>
      <c r="PO35" s="38"/>
      <c r="PP35" s="38"/>
      <c r="PQ35" s="38"/>
      <c r="PR35" s="38"/>
      <c r="PS35" s="38"/>
      <c r="PT35" s="38"/>
      <c r="PU35" s="38"/>
      <c r="PV35" s="38"/>
      <c r="PW35" s="38"/>
      <c r="PX35" s="38"/>
      <c r="PY35" s="38"/>
      <c r="PZ35" s="38"/>
      <c r="QA35" s="38"/>
      <c r="QB35" s="38"/>
      <c r="QC35" s="38"/>
      <c r="QD35" s="38"/>
      <c r="QE35" s="38"/>
      <c r="QF35" s="38"/>
      <c r="QG35" s="38"/>
      <c r="QH35" s="38"/>
      <c r="QI35" s="38"/>
      <c r="QJ35" s="38"/>
      <c r="QK35" s="38"/>
      <c r="QL35" s="38"/>
      <c r="QM35" s="38"/>
      <c r="QN35" s="38"/>
      <c r="QO35" s="38"/>
      <c r="QP35" s="38"/>
      <c r="QQ35" s="38"/>
      <c r="QR35" s="38"/>
      <c r="QS35" s="38"/>
      <c r="QT35" s="38"/>
      <c r="QU35" s="38"/>
      <c r="QV35" s="38"/>
      <c r="QW35" s="38"/>
      <c r="QX35" s="38"/>
      <c r="QY35" s="38"/>
      <c r="QZ35" s="38"/>
      <c r="RA35" s="38"/>
      <c r="RB35" s="38"/>
      <c r="RC35" s="38"/>
      <c r="RD35" s="38"/>
      <c r="RE35" s="38"/>
      <c r="RF35" s="38"/>
      <c r="RG35" s="38"/>
      <c r="RH35" s="38"/>
      <c r="RI35" s="38"/>
      <c r="RJ35" s="38"/>
      <c r="RK35" s="38"/>
      <c r="RL35" s="38"/>
      <c r="RM35" s="38"/>
      <c r="RN35" s="38"/>
      <c r="RO35" s="38"/>
      <c r="RP35" s="38"/>
      <c r="RQ35" s="38"/>
      <c r="RR35" s="38"/>
      <c r="RS35" s="38"/>
      <c r="RT35" s="38"/>
      <c r="RU35" s="38"/>
      <c r="RV35" s="38"/>
      <c r="RW35" s="38"/>
      <c r="RX35" s="38"/>
      <c r="RY35" s="38"/>
      <c r="RZ35" s="38"/>
      <c r="SA35" s="38"/>
      <c r="SB35" s="38"/>
      <c r="SC35" s="38"/>
      <c r="SD35" s="38"/>
      <c r="SE35" s="38"/>
      <c r="SF35" s="38"/>
      <c r="SG35" s="38"/>
      <c r="SH35" s="38"/>
      <c r="SI35" s="38"/>
      <c r="SJ35" s="38"/>
      <c r="SK35" s="38"/>
      <c r="SL35" s="38"/>
      <c r="SM35" s="38"/>
      <c r="SN35" s="38"/>
      <c r="SO35" s="38"/>
      <c r="SP35" s="38"/>
      <c r="SQ35" s="38"/>
      <c r="SR35" s="38"/>
      <c r="SS35" s="38"/>
      <c r="ST35" s="38"/>
      <c r="SU35" s="38"/>
      <c r="SV35" s="38"/>
      <c r="SW35" s="38"/>
      <c r="SX35" s="38"/>
      <c r="SY35" s="38"/>
      <c r="SZ35" s="38"/>
      <c r="TA35" s="38"/>
      <c r="TB35" s="38"/>
      <c r="TC35" s="38"/>
      <c r="TD35" s="38"/>
      <c r="TE35" s="38"/>
      <c r="TF35" s="38"/>
      <c r="TG35" s="38"/>
      <c r="TH35" s="38"/>
      <c r="TI35" s="38"/>
      <c r="TJ35" s="38"/>
      <c r="TK35" s="38"/>
      <c r="TL35" s="38"/>
      <c r="TM35" s="38"/>
      <c r="TN35" s="38"/>
      <c r="TO35" s="38"/>
      <c r="TP35" s="38"/>
      <c r="TQ35" s="38"/>
      <c r="TR35" s="38"/>
      <c r="TS35" s="38"/>
      <c r="TT35" s="38"/>
      <c r="TU35" s="38"/>
      <c r="TV35" s="38"/>
      <c r="TW35" s="38"/>
    </row>
    <row r="36" spans="1:543" x14ac:dyDescent="0.2">
      <c r="A36" s="16" t="s">
        <v>591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  <c r="IW36" s="38"/>
      <c r="IX36" s="38"/>
      <c r="IY36" s="38"/>
      <c r="IZ36" s="38"/>
      <c r="JA36" s="38"/>
      <c r="JB36" s="38"/>
      <c r="JC36" s="38"/>
      <c r="JD36" s="38"/>
      <c r="JE36" s="38"/>
      <c r="JF36" s="38"/>
      <c r="JG36" s="38"/>
      <c r="JH36" s="38"/>
      <c r="JI36" s="38"/>
      <c r="JJ36" s="38"/>
      <c r="JK36" s="38"/>
      <c r="JL36" s="38"/>
      <c r="JM36" s="38"/>
      <c r="JN36" s="38"/>
      <c r="JO36" s="38"/>
      <c r="JP36" s="38"/>
      <c r="JQ36" s="38"/>
      <c r="JR36" s="38"/>
      <c r="JS36" s="38"/>
      <c r="JT36" s="38"/>
      <c r="JU36" s="38"/>
      <c r="JV36" s="38"/>
      <c r="JW36" s="38"/>
      <c r="JX36" s="38"/>
      <c r="JY36" s="38"/>
      <c r="JZ36" s="38"/>
      <c r="KA36" s="38"/>
      <c r="KB36" s="38"/>
      <c r="KC36" s="38"/>
      <c r="KD36" s="38"/>
      <c r="KE36" s="38"/>
      <c r="KF36" s="38"/>
      <c r="KG36" s="38"/>
      <c r="KH36" s="38"/>
      <c r="KI36" s="38"/>
      <c r="KJ36" s="38"/>
      <c r="KK36" s="38"/>
      <c r="KL36" s="38"/>
      <c r="KM36" s="38"/>
      <c r="KN36" s="38"/>
      <c r="KO36" s="38"/>
      <c r="KP36" s="38"/>
      <c r="KQ36" s="38"/>
      <c r="KR36" s="38"/>
      <c r="KS36" s="38"/>
      <c r="KT36" s="38"/>
      <c r="KU36" s="38"/>
      <c r="KV36" s="38"/>
      <c r="KW36" s="38"/>
      <c r="KX36" s="38"/>
      <c r="KY36" s="38"/>
      <c r="KZ36" s="38"/>
      <c r="LA36" s="38"/>
      <c r="LB36" s="38"/>
      <c r="LC36" s="38"/>
      <c r="LD36" s="38"/>
      <c r="LE36" s="38"/>
      <c r="LF36" s="38"/>
      <c r="LG36" s="38"/>
      <c r="LH36" s="38"/>
      <c r="LI36" s="38"/>
      <c r="LJ36" s="38"/>
      <c r="LK36" s="38"/>
      <c r="LL36" s="38"/>
      <c r="LM36" s="38"/>
      <c r="LN36" s="38"/>
      <c r="LO36" s="38"/>
      <c r="LP36" s="38"/>
      <c r="LQ36" s="38"/>
      <c r="LR36" s="38"/>
      <c r="LS36" s="38"/>
      <c r="LT36" s="38"/>
      <c r="LU36" s="38"/>
      <c r="LV36" s="38"/>
      <c r="LW36" s="38"/>
      <c r="LX36" s="38"/>
      <c r="LY36" s="38"/>
      <c r="LZ36" s="38"/>
      <c r="MA36" s="38"/>
      <c r="MB36" s="38"/>
      <c r="MC36" s="38"/>
      <c r="MD36" s="38"/>
      <c r="ME36" s="38"/>
      <c r="MF36" s="38"/>
      <c r="MG36" s="38"/>
      <c r="MH36" s="38"/>
      <c r="MI36" s="38"/>
      <c r="MJ36" s="38"/>
      <c r="MK36" s="38"/>
      <c r="ML36" s="38"/>
      <c r="MM36" s="38"/>
      <c r="MN36" s="38"/>
      <c r="MO36" s="38"/>
      <c r="MP36" s="38"/>
      <c r="MQ36" s="38"/>
      <c r="MR36" s="38"/>
      <c r="MS36" s="38"/>
      <c r="MT36" s="38"/>
      <c r="MU36" s="38"/>
      <c r="MV36" s="38"/>
      <c r="MW36" s="38"/>
      <c r="MX36" s="38"/>
      <c r="MY36" s="38"/>
      <c r="MZ36" s="38"/>
      <c r="NA36" s="38"/>
      <c r="NB36" s="38"/>
      <c r="NC36" s="38"/>
      <c r="ND36" s="38"/>
      <c r="NE36" s="38"/>
      <c r="NF36" s="38"/>
      <c r="NG36" s="38"/>
      <c r="NH36" s="38"/>
      <c r="NI36" s="38"/>
      <c r="NJ36" s="38"/>
      <c r="NK36" s="38"/>
      <c r="NL36" s="38"/>
      <c r="NM36" s="38"/>
      <c r="NN36" s="38"/>
      <c r="NO36" s="38"/>
      <c r="NP36" s="38"/>
      <c r="NQ36" s="38"/>
      <c r="NR36" s="38"/>
      <c r="NS36" s="38"/>
      <c r="NT36" s="38"/>
      <c r="NU36" s="38"/>
      <c r="NV36" s="38"/>
      <c r="NW36" s="38"/>
      <c r="NX36" s="38"/>
      <c r="NY36" s="38"/>
      <c r="NZ36" s="38"/>
      <c r="OA36" s="38"/>
      <c r="OB36" s="38"/>
      <c r="OC36" s="38"/>
      <c r="OD36" s="38"/>
      <c r="OE36" s="38"/>
      <c r="OF36" s="38"/>
      <c r="OG36" s="38"/>
      <c r="OH36" s="38"/>
      <c r="OI36" s="38"/>
      <c r="OJ36" s="38"/>
      <c r="OK36" s="38"/>
      <c r="OL36" s="38"/>
      <c r="OM36" s="38"/>
      <c r="ON36" s="38"/>
      <c r="OO36" s="38"/>
      <c r="OP36" s="38"/>
      <c r="OQ36" s="38"/>
      <c r="OR36" s="38"/>
      <c r="OS36" s="38"/>
      <c r="OT36" s="38"/>
      <c r="OU36" s="38"/>
      <c r="OV36" s="38"/>
      <c r="OW36" s="38"/>
      <c r="OX36" s="38"/>
      <c r="OY36" s="38"/>
      <c r="OZ36" s="38"/>
      <c r="PA36" s="38"/>
      <c r="PB36" s="38"/>
      <c r="PC36" s="38"/>
      <c r="PD36" s="38"/>
      <c r="PE36" s="38"/>
      <c r="PF36" s="38"/>
      <c r="PG36" s="38"/>
      <c r="PH36" s="38"/>
      <c r="PI36" s="38"/>
      <c r="PJ36" s="38"/>
      <c r="PK36" s="38"/>
      <c r="PL36" s="38"/>
      <c r="PM36" s="38"/>
      <c r="PN36" s="38"/>
      <c r="PO36" s="38"/>
      <c r="PP36" s="38"/>
      <c r="PQ36" s="38"/>
      <c r="PR36" s="38"/>
      <c r="PS36" s="38"/>
      <c r="PT36" s="38"/>
      <c r="PU36" s="38"/>
      <c r="PV36" s="38"/>
      <c r="PW36" s="38"/>
      <c r="PX36" s="38"/>
      <c r="PY36" s="38"/>
      <c r="PZ36" s="38"/>
      <c r="QA36" s="38"/>
      <c r="QB36" s="38"/>
      <c r="QC36" s="38"/>
      <c r="QD36" s="38"/>
      <c r="QE36" s="38"/>
      <c r="QF36" s="38"/>
      <c r="QG36" s="38"/>
      <c r="QH36" s="38"/>
      <c r="QI36" s="38"/>
      <c r="QJ36" s="38"/>
      <c r="QK36" s="38"/>
      <c r="QL36" s="38"/>
      <c r="QM36" s="38"/>
      <c r="QN36" s="38"/>
      <c r="QO36" s="38"/>
      <c r="QP36" s="38"/>
      <c r="QQ36" s="38"/>
      <c r="QR36" s="38"/>
      <c r="QS36" s="38"/>
      <c r="QT36" s="38"/>
      <c r="QU36" s="38"/>
      <c r="QV36" s="38"/>
      <c r="QW36" s="38"/>
      <c r="QX36" s="38"/>
      <c r="QY36" s="38"/>
      <c r="QZ36" s="38"/>
      <c r="RA36" s="38"/>
      <c r="RB36" s="38"/>
      <c r="RC36" s="38"/>
      <c r="RD36" s="38"/>
      <c r="RE36" s="38"/>
      <c r="RF36" s="38"/>
      <c r="RG36" s="38"/>
      <c r="RH36" s="38"/>
      <c r="RI36" s="38"/>
      <c r="RJ36" s="38"/>
      <c r="RK36" s="38"/>
      <c r="RL36" s="38"/>
      <c r="RM36" s="38"/>
      <c r="RN36" s="38"/>
      <c r="RO36" s="38"/>
      <c r="RP36" s="38"/>
      <c r="RQ36" s="38"/>
      <c r="RR36" s="38"/>
      <c r="RS36" s="38"/>
      <c r="RT36" s="38"/>
      <c r="RU36" s="38"/>
      <c r="RV36" s="38"/>
      <c r="RW36" s="38"/>
      <c r="RX36" s="38"/>
      <c r="RY36" s="38"/>
      <c r="RZ36" s="38"/>
      <c r="SA36" s="38"/>
      <c r="SB36" s="38"/>
      <c r="SC36" s="38"/>
      <c r="SD36" s="38"/>
      <c r="SE36" s="38"/>
      <c r="SF36" s="38"/>
      <c r="SG36" s="38"/>
      <c r="SH36" s="38"/>
      <c r="SI36" s="38"/>
      <c r="SJ36" s="38"/>
      <c r="SK36" s="38"/>
      <c r="SL36" s="38"/>
      <c r="SM36" s="38"/>
      <c r="SN36" s="38"/>
      <c r="SO36" s="38"/>
      <c r="SP36" s="38"/>
      <c r="SQ36" s="38"/>
      <c r="SR36" s="38"/>
      <c r="SS36" s="38"/>
      <c r="ST36" s="38"/>
      <c r="SU36" s="38"/>
      <c r="SV36" s="38"/>
      <c r="SW36" s="38"/>
      <c r="SX36" s="38"/>
      <c r="SY36" s="38"/>
      <c r="SZ36" s="38"/>
      <c r="TA36" s="38"/>
      <c r="TB36" s="38"/>
      <c r="TC36" s="38"/>
      <c r="TD36" s="38"/>
      <c r="TE36" s="38"/>
      <c r="TF36" s="38"/>
      <c r="TG36" s="38"/>
      <c r="TH36" s="38"/>
      <c r="TI36" s="38"/>
      <c r="TJ36" s="38"/>
      <c r="TK36" s="38"/>
      <c r="TL36" s="38"/>
      <c r="TM36" s="38"/>
      <c r="TN36" s="38"/>
      <c r="TO36" s="38"/>
      <c r="TP36" s="38"/>
      <c r="TQ36" s="38"/>
      <c r="TR36" s="38"/>
      <c r="TS36" s="38"/>
      <c r="TT36" s="38"/>
      <c r="TU36" s="38"/>
      <c r="TV36" s="38"/>
      <c r="TW36" s="38"/>
    </row>
    <row r="37" spans="1:543" x14ac:dyDescent="0.2">
      <c r="A37" s="16" t="s">
        <v>596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  <c r="IW37" s="38"/>
      <c r="IX37" s="38"/>
      <c r="IY37" s="38"/>
      <c r="IZ37" s="38"/>
      <c r="JA37" s="38"/>
      <c r="JB37" s="38"/>
      <c r="JC37" s="38"/>
      <c r="JD37" s="38"/>
      <c r="JE37" s="38"/>
      <c r="JF37" s="38"/>
      <c r="JG37" s="38"/>
      <c r="JH37" s="38"/>
      <c r="JI37" s="38"/>
      <c r="JJ37" s="38"/>
      <c r="JK37" s="38"/>
      <c r="JL37" s="38"/>
      <c r="JM37" s="38"/>
      <c r="JN37" s="38"/>
      <c r="JO37" s="38"/>
      <c r="JP37" s="38"/>
      <c r="JQ37" s="38"/>
      <c r="JR37" s="38"/>
      <c r="JS37" s="38"/>
      <c r="JT37" s="38"/>
      <c r="JU37" s="38"/>
      <c r="JV37" s="38"/>
      <c r="JW37" s="38"/>
      <c r="JX37" s="38"/>
      <c r="JY37" s="38"/>
      <c r="JZ37" s="38"/>
      <c r="KA37" s="38"/>
      <c r="KB37" s="38"/>
      <c r="KC37" s="38"/>
      <c r="KD37" s="38"/>
      <c r="KE37" s="38"/>
      <c r="KF37" s="38"/>
      <c r="KG37" s="38"/>
      <c r="KH37" s="38"/>
      <c r="KI37" s="38"/>
      <c r="KJ37" s="38"/>
      <c r="KK37" s="38"/>
      <c r="KL37" s="38"/>
      <c r="KM37" s="38"/>
      <c r="KN37" s="38"/>
      <c r="KO37" s="38"/>
      <c r="KP37" s="38"/>
      <c r="KQ37" s="38"/>
      <c r="KR37" s="38"/>
      <c r="KS37" s="38"/>
      <c r="KT37" s="38"/>
      <c r="KU37" s="38"/>
      <c r="KV37" s="38"/>
      <c r="KW37" s="38"/>
      <c r="KX37" s="38"/>
      <c r="KY37" s="38"/>
      <c r="KZ37" s="38"/>
      <c r="LA37" s="38"/>
      <c r="LB37" s="38"/>
      <c r="LC37" s="38"/>
      <c r="LD37" s="38"/>
      <c r="LE37" s="38"/>
      <c r="LF37" s="38"/>
      <c r="LG37" s="38"/>
      <c r="LH37" s="38"/>
      <c r="LI37" s="38"/>
      <c r="LJ37" s="38"/>
      <c r="LK37" s="38"/>
      <c r="LL37" s="38"/>
      <c r="LM37" s="38"/>
      <c r="LN37" s="38"/>
      <c r="LO37" s="38"/>
      <c r="LP37" s="38"/>
      <c r="LQ37" s="38"/>
      <c r="LR37" s="38"/>
      <c r="LS37" s="38"/>
      <c r="LT37" s="38"/>
      <c r="LU37" s="38"/>
      <c r="LV37" s="38"/>
      <c r="LW37" s="38"/>
      <c r="LX37" s="38"/>
      <c r="LY37" s="38"/>
      <c r="LZ37" s="38"/>
      <c r="MA37" s="38"/>
      <c r="MB37" s="38"/>
      <c r="MC37" s="38"/>
      <c r="MD37" s="38"/>
      <c r="ME37" s="38"/>
      <c r="MF37" s="38"/>
      <c r="MG37" s="38"/>
      <c r="MH37" s="38"/>
      <c r="MI37" s="38"/>
      <c r="MJ37" s="38"/>
      <c r="MK37" s="38"/>
      <c r="ML37" s="38"/>
      <c r="MM37" s="38"/>
      <c r="MN37" s="38"/>
      <c r="MO37" s="38"/>
      <c r="MP37" s="38"/>
      <c r="MQ37" s="38"/>
      <c r="MR37" s="38"/>
      <c r="MS37" s="38"/>
      <c r="MT37" s="38"/>
      <c r="MU37" s="38"/>
      <c r="MV37" s="38"/>
      <c r="MW37" s="38"/>
      <c r="MX37" s="38"/>
      <c r="MY37" s="38"/>
      <c r="MZ37" s="38"/>
      <c r="NA37" s="38"/>
      <c r="NB37" s="38"/>
      <c r="NC37" s="38"/>
      <c r="ND37" s="38"/>
      <c r="NE37" s="38"/>
      <c r="NF37" s="38"/>
      <c r="NG37" s="38"/>
      <c r="NH37" s="38"/>
      <c r="NI37" s="38"/>
      <c r="NJ37" s="38"/>
      <c r="NK37" s="38"/>
      <c r="NL37" s="38"/>
      <c r="NM37" s="38"/>
      <c r="NN37" s="38"/>
      <c r="NO37" s="38"/>
      <c r="NP37" s="38"/>
      <c r="NQ37" s="38"/>
      <c r="NR37" s="38"/>
      <c r="NS37" s="38"/>
      <c r="NT37" s="38"/>
      <c r="NU37" s="38"/>
      <c r="NV37" s="38"/>
      <c r="NW37" s="38"/>
      <c r="NX37" s="38"/>
      <c r="NY37" s="38"/>
      <c r="NZ37" s="38"/>
      <c r="OA37" s="38"/>
      <c r="OB37" s="38"/>
      <c r="OC37" s="38"/>
      <c r="OD37" s="38"/>
      <c r="OE37" s="38"/>
      <c r="OF37" s="38"/>
      <c r="OG37" s="38"/>
      <c r="OH37" s="38"/>
      <c r="OI37" s="38"/>
      <c r="OJ37" s="38"/>
      <c r="OK37" s="38"/>
      <c r="OL37" s="38"/>
      <c r="OM37" s="38"/>
      <c r="ON37" s="38"/>
      <c r="OO37" s="38"/>
      <c r="OP37" s="38"/>
      <c r="OQ37" s="38"/>
      <c r="OR37" s="38"/>
      <c r="OS37" s="38"/>
      <c r="OT37" s="38"/>
      <c r="OU37" s="38"/>
      <c r="OV37" s="38"/>
      <c r="OW37" s="38"/>
      <c r="OX37" s="38"/>
      <c r="OY37" s="38"/>
      <c r="OZ37" s="38"/>
      <c r="PA37" s="38"/>
      <c r="PB37" s="38"/>
      <c r="PC37" s="38"/>
      <c r="PD37" s="38"/>
      <c r="PE37" s="38"/>
      <c r="PF37" s="38"/>
      <c r="PG37" s="38"/>
      <c r="PH37" s="38"/>
      <c r="PI37" s="38"/>
      <c r="PJ37" s="38"/>
      <c r="PK37" s="38"/>
      <c r="PL37" s="38"/>
      <c r="PM37" s="38"/>
      <c r="PN37" s="38"/>
      <c r="PO37" s="38"/>
      <c r="PP37" s="38"/>
      <c r="PQ37" s="38"/>
      <c r="PR37" s="38"/>
      <c r="PS37" s="38"/>
      <c r="PT37" s="38"/>
      <c r="PU37" s="38"/>
      <c r="PV37" s="38"/>
      <c r="PW37" s="38"/>
      <c r="PX37" s="38"/>
      <c r="PY37" s="38"/>
      <c r="PZ37" s="38"/>
      <c r="QA37" s="38"/>
      <c r="QB37" s="38"/>
      <c r="QC37" s="38"/>
      <c r="QD37" s="38"/>
      <c r="QE37" s="38"/>
      <c r="QF37" s="38"/>
      <c r="QG37" s="38"/>
      <c r="QH37" s="38"/>
      <c r="QI37" s="38"/>
      <c r="QJ37" s="38"/>
      <c r="QK37" s="38"/>
      <c r="QL37" s="38"/>
      <c r="QM37" s="38"/>
      <c r="QN37" s="38"/>
      <c r="QO37" s="38"/>
      <c r="QP37" s="38"/>
      <c r="QQ37" s="38"/>
      <c r="QR37" s="38"/>
      <c r="QS37" s="38"/>
      <c r="QT37" s="38"/>
      <c r="QU37" s="38"/>
      <c r="QV37" s="38"/>
      <c r="QW37" s="38"/>
      <c r="QX37" s="38"/>
      <c r="QY37" s="38"/>
      <c r="QZ37" s="38"/>
      <c r="RA37" s="38"/>
      <c r="RB37" s="38"/>
      <c r="RC37" s="38"/>
      <c r="RD37" s="38"/>
      <c r="RE37" s="38"/>
      <c r="RF37" s="38"/>
      <c r="RG37" s="38"/>
      <c r="RH37" s="38"/>
      <c r="RI37" s="38"/>
      <c r="RJ37" s="38"/>
      <c r="RK37" s="38"/>
      <c r="RL37" s="38"/>
      <c r="RM37" s="38"/>
      <c r="RN37" s="38"/>
      <c r="RO37" s="38"/>
      <c r="RP37" s="38"/>
      <c r="RQ37" s="38"/>
      <c r="RR37" s="38"/>
      <c r="RS37" s="38"/>
      <c r="RT37" s="38"/>
      <c r="RU37" s="38"/>
      <c r="RV37" s="38"/>
      <c r="RW37" s="38"/>
      <c r="RX37" s="38"/>
      <c r="RY37" s="38"/>
      <c r="RZ37" s="38"/>
      <c r="SA37" s="38"/>
      <c r="SB37" s="38"/>
      <c r="SC37" s="38"/>
      <c r="SD37" s="38"/>
      <c r="SE37" s="38"/>
      <c r="SF37" s="38"/>
      <c r="SG37" s="38"/>
      <c r="SH37" s="38"/>
      <c r="SI37" s="38"/>
      <c r="SJ37" s="38"/>
      <c r="SK37" s="38"/>
      <c r="SL37" s="38"/>
      <c r="SM37" s="38"/>
      <c r="SN37" s="38"/>
      <c r="SO37" s="38"/>
      <c r="SP37" s="38"/>
      <c r="SQ37" s="38"/>
      <c r="SR37" s="38"/>
      <c r="SS37" s="38"/>
      <c r="ST37" s="38"/>
      <c r="SU37" s="38"/>
      <c r="SV37" s="38"/>
      <c r="SW37" s="38"/>
      <c r="SX37" s="38"/>
      <c r="SY37" s="38"/>
      <c r="SZ37" s="38"/>
      <c r="TA37" s="38"/>
      <c r="TB37" s="38"/>
      <c r="TC37" s="38"/>
      <c r="TD37" s="38"/>
      <c r="TE37" s="38"/>
      <c r="TF37" s="38"/>
      <c r="TG37" s="38"/>
      <c r="TH37" s="38"/>
      <c r="TI37" s="38"/>
      <c r="TJ37" s="38"/>
      <c r="TK37" s="38"/>
      <c r="TL37" s="38"/>
      <c r="TM37" s="38"/>
      <c r="TN37" s="38"/>
      <c r="TO37" s="38"/>
      <c r="TP37" s="38"/>
      <c r="TQ37" s="38"/>
      <c r="TR37" s="38"/>
      <c r="TS37" s="38"/>
      <c r="TT37" s="38"/>
      <c r="TU37" s="38"/>
      <c r="TV37" s="38"/>
      <c r="TW37" s="38"/>
    </row>
    <row r="38" spans="1:543" x14ac:dyDescent="0.2">
      <c r="A38" s="17" t="s">
        <v>592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">
        <v>360868.6</v>
      </c>
      <c r="DS38" s="3">
        <v>360868</v>
      </c>
      <c r="DT38" s="3">
        <v>372868.6</v>
      </c>
      <c r="DU38" s="3">
        <v>384868.6</v>
      </c>
      <c r="DV38" s="3">
        <v>384868.6</v>
      </c>
      <c r="DW38" s="3">
        <v>384868.6</v>
      </c>
      <c r="DX38" s="3">
        <v>384868.6</v>
      </c>
      <c r="DY38" s="3">
        <v>384868.6</v>
      </c>
      <c r="DZ38" s="3">
        <v>384868.6</v>
      </c>
      <c r="EA38" s="3">
        <v>384868.6</v>
      </c>
      <c r="EB38" s="3">
        <v>384868.6</v>
      </c>
      <c r="EC38" s="3">
        <v>384868.6</v>
      </c>
      <c r="ED38" s="3">
        <v>384868.6</v>
      </c>
      <c r="EE38" s="3">
        <v>384868.6</v>
      </c>
      <c r="EF38" s="3">
        <v>384868.6</v>
      </c>
      <c r="EG38" s="3">
        <v>386131.6</v>
      </c>
      <c r="EH38" s="3">
        <v>386131.6</v>
      </c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  <c r="IW38" s="38"/>
      <c r="IX38" s="38"/>
      <c r="IY38" s="38"/>
      <c r="IZ38" s="38"/>
      <c r="JA38" s="38"/>
      <c r="JB38" s="38"/>
      <c r="JC38" s="38"/>
      <c r="JD38" s="38"/>
      <c r="JE38" s="38"/>
      <c r="JF38" s="38"/>
      <c r="JG38" s="38"/>
      <c r="JH38" s="38"/>
      <c r="JI38" s="38"/>
      <c r="JJ38" s="38"/>
      <c r="JK38" s="38"/>
      <c r="JL38" s="38"/>
      <c r="JM38" s="38"/>
      <c r="JN38" s="38"/>
      <c r="JO38" s="38"/>
      <c r="JP38" s="38"/>
      <c r="JQ38" s="38"/>
      <c r="JR38" s="38"/>
      <c r="JS38" s="38"/>
      <c r="JT38" s="38"/>
      <c r="JU38" s="38"/>
      <c r="JV38" s="38"/>
      <c r="JW38" s="38"/>
      <c r="JX38" s="38"/>
      <c r="JY38" s="38"/>
      <c r="JZ38" s="38"/>
      <c r="KA38" s="38"/>
      <c r="KB38" s="38"/>
      <c r="KC38" s="38"/>
      <c r="KD38" s="38"/>
      <c r="KE38" s="38"/>
      <c r="KF38" s="38"/>
      <c r="KG38" s="38"/>
      <c r="KH38" s="38"/>
      <c r="KI38" s="38"/>
      <c r="KJ38" s="38"/>
      <c r="KK38" s="38"/>
      <c r="KL38" s="38"/>
      <c r="KM38" s="38"/>
      <c r="KN38" s="38"/>
      <c r="KO38" s="38"/>
      <c r="KP38" s="38"/>
      <c r="KQ38" s="38"/>
      <c r="KR38" s="38"/>
      <c r="KS38" s="38"/>
      <c r="KT38" s="38"/>
      <c r="KU38" s="38"/>
      <c r="KV38" s="38"/>
      <c r="KW38" s="38"/>
      <c r="KX38" s="38"/>
      <c r="KY38" s="38"/>
      <c r="KZ38" s="38"/>
      <c r="LA38" s="38"/>
      <c r="LB38" s="38"/>
      <c r="LC38" s="38"/>
      <c r="LD38" s="38"/>
      <c r="LE38" s="38"/>
      <c r="LF38" s="38"/>
      <c r="LG38" s="38"/>
      <c r="LH38" s="38"/>
      <c r="LI38" s="38"/>
      <c r="LJ38" s="38"/>
      <c r="LK38" s="38"/>
      <c r="LL38" s="38"/>
      <c r="LM38" s="38"/>
      <c r="LN38" s="38"/>
      <c r="LO38" s="38"/>
      <c r="LP38" s="38"/>
      <c r="LQ38" s="38"/>
      <c r="LR38" s="38"/>
      <c r="LS38" s="38"/>
      <c r="LT38" s="38"/>
      <c r="LU38" s="38"/>
      <c r="LV38" s="38"/>
      <c r="LW38" s="38"/>
      <c r="LX38" s="38"/>
      <c r="LY38" s="38"/>
      <c r="LZ38" s="38"/>
      <c r="MA38" s="38"/>
      <c r="MB38" s="38"/>
      <c r="MC38" s="38"/>
      <c r="MD38" s="38"/>
      <c r="ME38" s="38"/>
      <c r="MF38" s="38"/>
      <c r="MG38" s="38"/>
      <c r="MH38" s="38"/>
      <c r="MI38" s="38"/>
      <c r="MJ38" s="38"/>
      <c r="MK38" s="38"/>
      <c r="ML38" s="38"/>
      <c r="MM38" s="38"/>
      <c r="MN38" s="38"/>
      <c r="MO38" s="38"/>
      <c r="MP38" s="38"/>
      <c r="MQ38" s="38"/>
      <c r="MR38" s="38"/>
      <c r="MS38" s="38"/>
      <c r="MT38" s="38"/>
      <c r="MU38" s="38"/>
      <c r="MV38" s="38"/>
      <c r="MW38" s="38"/>
      <c r="MX38" s="38"/>
      <c r="MY38" s="38"/>
      <c r="MZ38" s="38"/>
      <c r="NA38" s="38"/>
      <c r="NB38" s="38"/>
      <c r="NC38" s="38"/>
      <c r="ND38" s="38"/>
      <c r="NE38" s="38"/>
      <c r="NF38" s="38"/>
      <c r="NG38" s="38"/>
      <c r="NH38" s="38"/>
      <c r="NI38" s="38"/>
      <c r="NJ38" s="38"/>
      <c r="NK38" s="38"/>
      <c r="NL38" s="38"/>
      <c r="NM38" s="38"/>
      <c r="NN38" s="38"/>
      <c r="NO38" s="38"/>
      <c r="NP38" s="38"/>
      <c r="NQ38" s="38"/>
      <c r="NR38" s="38"/>
      <c r="NS38" s="38"/>
      <c r="NT38" s="38"/>
      <c r="NU38" s="38"/>
      <c r="NV38" s="38"/>
      <c r="NW38" s="38"/>
      <c r="NX38" s="38"/>
      <c r="NY38" s="38"/>
      <c r="NZ38" s="38"/>
      <c r="OA38" s="38"/>
      <c r="OB38" s="38"/>
      <c r="OC38" s="38"/>
      <c r="OD38" s="38"/>
      <c r="OE38" s="38"/>
      <c r="OF38" s="38"/>
      <c r="OG38" s="38"/>
      <c r="OH38" s="38"/>
      <c r="OI38" s="38"/>
      <c r="OJ38" s="38"/>
      <c r="OK38" s="38"/>
      <c r="OL38" s="38"/>
      <c r="OM38" s="38"/>
      <c r="ON38" s="38"/>
      <c r="OO38" s="38"/>
      <c r="OP38" s="38"/>
      <c r="OQ38" s="38"/>
      <c r="OR38" s="38"/>
      <c r="OS38" s="38"/>
      <c r="OT38" s="38"/>
      <c r="OU38" s="38"/>
      <c r="OV38" s="38"/>
      <c r="OW38" s="38"/>
      <c r="OX38" s="38"/>
      <c r="OY38" s="38"/>
      <c r="OZ38" s="38"/>
      <c r="PA38" s="38"/>
      <c r="PB38" s="38"/>
      <c r="PC38" s="38"/>
      <c r="PD38" s="38"/>
      <c r="PE38" s="38"/>
      <c r="PF38" s="38"/>
      <c r="PG38" s="38"/>
      <c r="PH38" s="38"/>
      <c r="PI38" s="38"/>
      <c r="PJ38" s="38"/>
      <c r="PK38" s="38"/>
      <c r="PL38" s="38"/>
      <c r="PM38" s="38"/>
      <c r="PN38" s="38"/>
      <c r="PO38" s="38"/>
      <c r="PP38" s="38"/>
      <c r="PQ38" s="38"/>
      <c r="PR38" s="38"/>
      <c r="PS38" s="38"/>
      <c r="PT38" s="38"/>
      <c r="PU38" s="38"/>
      <c r="PV38" s="38"/>
      <c r="PW38" s="38"/>
      <c r="PX38" s="38"/>
      <c r="PY38" s="38"/>
      <c r="PZ38" s="38"/>
      <c r="QA38" s="38"/>
      <c r="QB38" s="38"/>
      <c r="QC38" s="38"/>
      <c r="QD38" s="38"/>
      <c r="QE38" s="38"/>
      <c r="QF38" s="38"/>
      <c r="QG38" s="38"/>
      <c r="QH38" s="38"/>
      <c r="QI38" s="38"/>
      <c r="QJ38" s="38"/>
      <c r="QK38" s="38"/>
      <c r="QL38" s="38"/>
      <c r="QM38" s="38"/>
      <c r="QN38" s="38"/>
      <c r="QO38" s="38"/>
      <c r="QP38" s="38"/>
      <c r="QQ38" s="38"/>
      <c r="QR38" s="38"/>
      <c r="QS38" s="38"/>
      <c r="QT38" s="38"/>
      <c r="QU38" s="38"/>
      <c r="QV38" s="38"/>
      <c r="QW38" s="38"/>
      <c r="QX38" s="38"/>
      <c r="QY38" s="38"/>
      <c r="QZ38" s="38"/>
      <c r="RA38" s="38"/>
      <c r="RB38" s="38"/>
      <c r="RC38" s="38"/>
      <c r="RD38" s="38"/>
      <c r="RE38" s="38"/>
      <c r="RF38" s="38"/>
      <c r="RG38" s="38"/>
      <c r="RH38" s="38"/>
      <c r="RI38" s="38"/>
      <c r="RJ38" s="38"/>
      <c r="RK38" s="38"/>
      <c r="RL38" s="38"/>
      <c r="RM38" s="38"/>
      <c r="RN38" s="38"/>
      <c r="RO38" s="38"/>
      <c r="RP38" s="38"/>
      <c r="RQ38" s="38"/>
      <c r="RR38" s="38"/>
      <c r="RS38" s="38"/>
      <c r="RT38" s="38"/>
      <c r="RU38" s="38"/>
      <c r="RV38" s="38"/>
      <c r="RW38" s="38"/>
      <c r="RX38" s="38"/>
      <c r="RY38" s="38"/>
      <c r="RZ38" s="38"/>
      <c r="SA38" s="38"/>
      <c r="SB38" s="38"/>
      <c r="SC38" s="38"/>
      <c r="SD38" s="38"/>
      <c r="SE38" s="38"/>
      <c r="SF38" s="38"/>
      <c r="SG38" s="38"/>
      <c r="SH38" s="38"/>
      <c r="SI38" s="38"/>
      <c r="SJ38" s="38"/>
      <c r="SK38" s="38"/>
      <c r="SL38" s="38"/>
      <c r="SM38" s="38"/>
      <c r="SN38" s="38"/>
      <c r="SO38" s="38"/>
      <c r="SP38" s="38"/>
      <c r="SQ38" s="38"/>
      <c r="SR38" s="38"/>
      <c r="SS38" s="38"/>
      <c r="ST38" s="38"/>
      <c r="SU38" s="38"/>
      <c r="SV38" s="38"/>
      <c r="SW38" s="38"/>
      <c r="SX38" s="38"/>
      <c r="SY38" s="38"/>
      <c r="SZ38" s="38"/>
      <c r="TA38" s="38"/>
      <c r="TB38" s="38"/>
      <c r="TC38" s="38"/>
      <c r="TD38" s="38"/>
      <c r="TE38" s="38"/>
      <c r="TF38" s="38"/>
      <c r="TG38" s="38"/>
      <c r="TH38" s="38"/>
      <c r="TI38" s="38"/>
      <c r="TJ38" s="38"/>
      <c r="TK38" s="38"/>
      <c r="TL38" s="38"/>
      <c r="TM38" s="38"/>
      <c r="TN38" s="38"/>
      <c r="TO38" s="38"/>
      <c r="TP38" s="38"/>
      <c r="TQ38" s="38"/>
      <c r="TR38" s="38"/>
      <c r="TS38" s="38"/>
      <c r="TT38" s="38"/>
      <c r="TU38" s="38"/>
      <c r="TV38" s="38"/>
      <c r="TW38" s="38"/>
    </row>
    <row r="39" spans="1:543" x14ac:dyDescent="0.2">
      <c r="A39" s="17" t="s">
        <v>593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">
        <v>343480</v>
      </c>
      <c r="DS39" s="3">
        <v>343480</v>
      </c>
      <c r="DT39" s="3">
        <v>355480</v>
      </c>
      <c r="DU39" s="3">
        <v>367480</v>
      </c>
      <c r="DV39" s="3">
        <v>367480</v>
      </c>
      <c r="DW39" s="3">
        <v>367480</v>
      </c>
      <c r="DX39" s="3">
        <v>367480</v>
      </c>
      <c r="DY39" s="3">
        <v>367480</v>
      </c>
      <c r="DZ39" s="3">
        <v>367480</v>
      </c>
      <c r="EA39" s="3">
        <v>367480</v>
      </c>
      <c r="EB39" s="3">
        <v>367480</v>
      </c>
      <c r="EC39" s="3">
        <v>367480</v>
      </c>
      <c r="ED39" s="3">
        <v>367480</v>
      </c>
      <c r="EE39" s="3">
        <v>367480</v>
      </c>
      <c r="EF39" s="3">
        <v>367480</v>
      </c>
      <c r="EG39" s="3">
        <v>367480</v>
      </c>
      <c r="EH39" s="3">
        <v>367480</v>
      </c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  <c r="IW39" s="38"/>
      <c r="IX39" s="38"/>
      <c r="IY39" s="38"/>
      <c r="IZ39" s="38"/>
      <c r="JA39" s="38"/>
      <c r="JB39" s="38"/>
      <c r="JC39" s="38"/>
      <c r="JD39" s="38"/>
      <c r="JE39" s="38"/>
      <c r="JF39" s="38"/>
      <c r="JG39" s="38"/>
      <c r="JH39" s="38"/>
      <c r="JI39" s="38"/>
      <c r="JJ39" s="38"/>
      <c r="JK39" s="38"/>
      <c r="JL39" s="38"/>
      <c r="JM39" s="38"/>
      <c r="JN39" s="38"/>
      <c r="JO39" s="38"/>
      <c r="JP39" s="38"/>
      <c r="JQ39" s="38"/>
      <c r="JR39" s="38"/>
      <c r="JS39" s="38"/>
      <c r="JT39" s="38"/>
      <c r="JU39" s="38"/>
      <c r="JV39" s="38"/>
      <c r="JW39" s="38"/>
      <c r="JX39" s="38"/>
      <c r="JY39" s="38"/>
      <c r="JZ39" s="38"/>
      <c r="KA39" s="38"/>
      <c r="KB39" s="38"/>
      <c r="KC39" s="38"/>
      <c r="KD39" s="38"/>
      <c r="KE39" s="38"/>
      <c r="KF39" s="38"/>
      <c r="KG39" s="38"/>
      <c r="KH39" s="38"/>
      <c r="KI39" s="38"/>
      <c r="KJ39" s="38"/>
      <c r="KK39" s="38"/>
      <c r="KL39" s="38"/>
      <c r="KM39" s="38"/>
      <c r="KN39" s="38"/>
      <c r="KO39" s="38"/>
      <c r="KP39" s="38"/>
      <c r="KQ39" s="38"/>
      <c r="KR39" s="38"/>
      <c r="KS39" s="38"/>
      <c r="KT39" s="38"/>
      <c r="KU39" s="38"/>
      <c r="KV39" s="38"/>
      <c r="KW39" s="38"/>
      <c r="KX39" s="38"/>
      <c r="KY39" s="38"/>
      <c r="KZ39" s="38"/>
      <c r="LA39" s="38"/>
      <c r="LB39" s="38"/>
      <c r="LC39" s="38"/>
      <c r="LD39" s="38"/>
      <c r="LE39" s="38"/>
      <c r="LF39" s="38"/>
      <c r="LG39" s="38"/>
      <c r="LH39" s="38"/>
      <c r="LI39" s="38"/>
      <c r="LJ39" s="38"/>
      <c r="LK39" s="38"/>
      <c r="LL39" s="38"/>
      <c r="LM39" s="38"/>
      <c r="LN39" s="38"/>
      <c r="LO39" s="38"/>
      <c r="LP39" s="38"/>
      <c r="LQ39" s="38"/>
      <c r="LR39" s="38"/>
      <c r="LS39" s="38"/>
      <c r="LT39" s="38"/>
      <c r="LU39" s="38"/>
      <c r="LV39" s="38"/>
      <c r="LW39" s="38"/>
      <c r="LX39" s="38"/>
      <c r="LY39" s="38"/>
      <c r="LZ39" s="38"/>
      <c r="MA39" s="38"/>
      <c r="MB39" s="38"/>
      <c r="MC39" s="38"/>
      <c r="MD39" s="38"/>
      <c r="ME39" s="38"/>
      <c r="MF39" s="38"/>
      <c r="MG39" s="38"/>
      <c r="MH39" s="38"/>
      <c r="MI39" s="38"/>
      <c r="MJ39" s="38"/>
      <c r="MK39" s="38"/>
      <c r="ML39" s="38"/>
      <c r="MM39" s="38"/>
      <c r="MN39" s="38"/>
      <c r="MO39" s="38"/>
      <c r="MP39" s="38"/>
      <c r="MQ39" s="38"/>
      <c r="MR39" s="38"/>
      <c r="MS39" s="38"/>
      <c r="MT39" s="38"/>
      <c r="MU39" s="38"/>
      <c r="MV39" s="38"/>
      <c r="MW39" s="38"/>
      <c r="MX39" s="38"/>
      <c r="MY39" s="38"/>
      <c r="MZ39" s="38"/>
      <c r="NA39" s="38"/>
      <c r="NB39" s="38"/>
      <c r="NC39" s="38"/>
      <c r="ND39" s="38"/>
      <c r="NE39" s="38"/>
      <c r="NF39" s="38"/>
      <c r="NG39" s="38"/>
      <c r="NH39" s="38"/>
      <c r="NI39" s="38"/>
      <c r="NJ39" s="38"/>
      <c r="NK39" s="38"/>
      <c r="NL39" s="38"/>
      <c r="NM39" s="38"/>
      <c r="NN39" s="38"/>
      <c r="NO39" s="38"/>
      <c r="NP39" s="38"/>
      <c r="NQ39" s="38"/>
      <c r="NR39" s="38"/>
      <c r="NS39" s="38"/>
      <c r="NT39" s="38"/>
      <c r="NU39" s="38"/>
      <c r="NV39" s="38"/>
      <c r="NW39" s="38"/>
      <c r="NX39" s="38"/>
      <c r="NY39" s="38"/>
      <c r="NZ39" s="38"/>
      <c r="OA39" s="38"/>
      <c r="OB39" s="38"/>
      <c r="OC39" s="38"/>
      <c r="OD39" s="38"/>
      <c r="OE39" s="38"/>
      <c r="OF39" s="38"/>
      <c r="OG39" s="38"/>
      <c r="OH39" s="38"/>
      <c r="OI39" s="38"/>
      <c r="OJ39" s="38"/>
      <c r="OK39" s="38"/>
      <c r="OL39" s="38"/>
      <c r="OM39" s="38"/>
      <c r="ON39" s="38"/>
      <c r="OO39" s="38"/>
      <c r="OP39" s="38"/>
      <c r="OQ39" s="38"/>
      <c r="OR39" s="38"/>
      <c r="OS39" s="38"/>
      <c r="OT39" s="38"/>
      <c r="OU39" s="38"/>
      <c r="OV39" s="38"/>
      <c r="OW39" s="38"/>
      <c r="OX39" s="38"/>
      <c r="OY39" s="38"/>
      <c r="OZ39" s="38"/>
      <c r="PA39" s="38"/>
      <c r="PB39" s="38"/>
      <c r="PC39" s="38"/>
      <c r="PD39" s="38"/>
      <c r="PE39" s="38"/>
      <c r="PF39" s="38"/>
      <c r="PG39" s="38"/>
      <c r="PH39" s="38"/>
      <c r="PI39" s="38"/>
      <c r="PJ39" s="38"/>
      <c r="PK39" s="38"/>
      <c r="PL39" s="38"/>
      <c r="PM39" s="38"/>
      <c r="PN39" s="38"/>
      <c r="PO39" s="38"/>
      <c r="PP39" s="38"/>
      <c r="PQ39" s="38"/>
      <c r="PR39" s="38"/>
      <c r="PS39" s="38"/>
      <c r="PT39" s="38"/>
      <c r="PU39" s="38"/>
      <c r="PV39" s="38"/>
      <c r="PW39" s="38"/>
      <c r="PX39" s="38"/>
      <c r="PY39" s="38"/>
      <c r="PZ39" s="38"/>
      <c r="QA39" s="38"/>
      <c r="QB39" s="38"/>
      <c r="QC39" s="38"/>
      <c r="QD39" s="38"/>
      <c r="QE39" s="38"/>
      <c r="QF39" s="38"/>
      <c r="QG39" s="38"/>
      <c r="QH39" s="38"/>
      <c r="QI39" s="38"/>
      <c r="QJ39" s="38"/>
      <c r="QK39" s="38"/>
      <c r="QL39" s="38"/>
      <c r="QM39" s="38"/>
      <c r="QN39" s="38"/>
      <c r="QO39" s="38"/>
      <c r="QP39" s="38"/>
      <c r="QQ39" s="38"/>
      <c r="QR39" s="38"/>
      <c r="QS39" s="38"/>
      <c r="QT39" s="38"/>
      <c r="QU39" s="38"/>
      <c r="QV39" s="38"/>
      <c r="QW39" s="38"/>
      <c r="QX39" s="38"/>
      <c r="QY39" s="38"/>
      <c r="QZ39" s="38"/>
      <c r="RA39" s="38"/>
      <c r="RB39" s="38"/>
      <c r="RC39" s="38"/>
      <c r="RD39" s="38"/>
      <c r="RE39" s="38"/>
      <c r="RF39" s="38"/>
      <c r="RG39" s="38"/>
      <c r="RH39" s="38"/>
      <c r="RI39" s="38"/>
      <c r="RJ39" s="38"/>
      <c r="RK39" s="38"/>
      <c r="RL39" s="38"/>
      <c r="RM39" s="38"/>
      <c r="RN39" s="38"/>
      <c r="RO39" s="38"/>
      <c r="RP39" s="38"/>
      <c r="RQ39" s="38"/>
      <c r="RR39" s="38"/>
      <c r="RS39" s="38"/>
      <c r="RT39" s="38"/>
      <c r="RU39" s="38"/>
      <c r="RV39" s="38"/>
      <c r="RW39" s="38"/>
      <c r="RX39" s="38"/>
      <c r="RY39" s="38"/>
      <c r="RZ39" s="38"/>
      <c r="SA39" s="38"/>
      <c r="SB39" s="38"/>
      <c r="SC39" s="38"/>
      <c r="SD39" s="38"/>
      <c r="SE39" s="38"/>
      <c r="SF39" s="38"/>
      <c r="SG39" s="38"/>
      <c r="SH39" s="38"/>
      <c r="SI39" s="38"/>
      <c r="SJ39" s="38"/>
      <c r="SK39" s="38"/>
      <c r="SL39" s="38"/>
      <c r="SM39" s="38"/>
      <c r="SN39" s="38"/>
      <c r="SO39" s="38"/>
      <c r="SP39" s="38"/>
      <c r="SQ39" s="38"/>
      <c r="SR39" s="38"/>
      <c r="SS39" s="38"/>
      <c r="ST39" s="38"/>
      <c r="SU39" s="38"/>
      <c r="SV39" s="38"/>
      <c r="SW39" s="38"/>
      <c r="SX39" s="38"/>
      <c r="SY39" s="38"/>
      <c r="SZ39" s="38"/>
      <c r="TA39" s="38"/>
      <c r="TB39" s="38"/>
      <c r="TC39" s="38"/>
      <c r="TD39" s="38"/>
      <c r="TE39" s="38"/>
      <c r="TF39" s="38"/>
      <c r="TG39" s="38"/>
      <c r="TH39" s="38"/>
      <c r="TI39" s="38"/>
      <c r="TJ39" s="38"/>
      <c r="TK39" s="38"/>
      <c r="TL39" s="38"/>
      <c r="TM39" s="38"/>
      <c r="TN39" s="38"/>
      <c r="TO39" s="38"/>
      <c r="TP39" s="38"/>
      <c r="TQ39" s="38"/>
      <c r="TR39" s="38"/>
      <c r="TS39" s="38"/>
      <c r="TT39" s="38"/>
      <c r="TU39" s="38"/>
      <c r="TV39" s="38"/>
      <c r="TW39" s="38"/>
    </row>
    <row r="40" spans="1:543" x14ac:dyDescent="0.2">
      <c r="A40" s="17" t="s">
        <v>594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">
        <v>271577.74</v>
      </c>
      <c r="DS40" s="3">
        <v>271577.74</v>
      </c>
      <c r="DT40" s="3">
        <v>292730.99</v>
      </c>
      <c r="DU40" s="3">
        <v>290744.71000000002</v>
      </c>
      <c r="DV40" s="3">
        <v>290744.71000000002</v>
      </c>
      <c r="DW40" s="3">
        <v>290744.71000000002</v>
      </c>
      <c r="DX40" s="3">
        <v>289195.92</v>
      </c>
      <c r="DY40" s="3">
        <v>278861.83</v>
      </c>
      <c r="DZ40" s="3">
        <v>278861.83</v>
      </c>
      <c r="EA40" s="3">
        <v>278896.62</v>
      </c>
      <c r="EB40" s="3">
        <v>273851.90000000002</v>
      </c>
      <c r="EC40" s="3">
        <v>271659.96000000002</v>
      </c>
      <c r="ED40" s="3">
        <v>271659.96000000002</v>
      </c>
      <c r="EE40" s="3">
        <v>275068.79999999999</v>
      </c>
      <c r="EF40" s="3">
        <v>275514.7</v>
      </c>
      <c r="EG40" s="3">
        <v>275388.21999999997</v>
      </c>
      <c r="EH40" s="3">
        <v>276937.62</v>
      </c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  <c r="IW40" s="38"/>
      <c r="IX40" s="38"/>
      <c r="IY40" s="38"/>
      <c r="IZ40" s="38"/>
      <c r="JA40" s="38"/>
      <c r="JB40" s="38"/>
      <c r="JC40" s="38"/>
      <c r="JD40" s="38"/>
      <c r="JE40" s="38"/>
      <c r="JF40" s="38"/>
      <c r="JG40" s="38"/>
      <c r="JH40" s="38"/>
      <c r="JI40" s="38"/>
      <c r="JJ40" s="38"/>
      <c r="JK40" s="38"/>
      <c r="JL40" s="38"/>
      <c r="JM40" s="38"/>
      <c r="JN40" s="38"/>
      <c r="JO40" s="38"/>
      <c r="JP40" s="38"/>
      <c r="JQ40" s="38"/>
      <c r="JR40" s="38"/>
      <c r="JS40" s="38"/>
      <c r="JT40" s="38"/>
      <c r="JU40" s="38"/>
      <c r="JV40" s="38"/>
      <c r="JW40" s="38"/>
      <c r="JX40" s="38"/>
      <c r="JY40" s="38"/>
      <c r="JZ40" s="38"/>
      <c r="KA40" s="38"/>
      <c r="KB40" s="38"/>
      <c r="KC40" s="38"/>
      <c r="KD40" s="38"/>
      <c r="KE40" s="38"/>
      <c r="KF40" s="38"/>
      <c r="KG40" s="38"/>
      <c r="KH40" s="38"/>
      <c r="KI40" s="38"/>
      <c r="KJ40" s="38"/>
      <c r="KK40" s="38"/>
      <c r="KL40" s="38"/>
      <c r="KM40" s="38"/>
      <c r="KN40" s="38"/>
      <c r="KO40" s="38"/>
      <c r="KP40" s="38"/>
      <c r="KQ40" s="38"/>
      <c r="KR40" s="38"/>
      <c r="KS40" s="38"/>
      <c r="KT40" s="38"/>
      <c r="KU40" s="38"/>
      <c r="KV40" s="38"/>
      <c r="KW40" s="38"/>
      <c r="KX40" s="38"/>
      <c r="KY40" s="38"/>
      <c r="KZ40" s="38"/>
      <c r="LA40" s="38"/>
      <c r="LB40" s="38"/>
      <c r="LC40" s="38"/>
      <c r="LD40" s="38"/>
      <c r="LE40" s="38"/>
      <c r="LF40" s="38"/>
      <c r="LG40" s="38"/>
      <c r="LH40" s="38"/>
      <c r="LI40" s="38"/>
      <c r="LJ40" s="38"/>
      <c r="LK40" s="38"/>
      <c r="LL40" s="38"/>
      <c r="LM40" s="38"/>
      <c r="LN40" s="38"/>
      <c r="LO40" s="38"/>
      <c r="LP40" s="38"/>
      <c r="LQ40" s="38"/>
      <c r="LR40" s="38"/>
      <c r="LS40" s="38"/>
      <c r="LT40" s="38"/>
      <c r="LU40" s="38"/>
      <c r="LV40" s="38"/>
      <c r="LW40" s="38"/>
      <c r="LX40" s="38"/>
      <c r="LY40" s="38"/>
      <c r="LZ40" s="38"/>
      <c r="MA40" s="38"/>
      <c r="MB40" s="38"/>
      <c r="MC40" s="38"/>
      <c r="MD40" s="38"/>
      <c r="ME40" s="38"/>
      <c r="MF40" s="38"/>
      <c r="MG40" s="38"/>
      <c r="MH40" s="38"/>
      <c r="MI40" s="38"/>
      <c r="MJ40" s="38"/>
      <c r="MK40" s="38"/>
      <c r="ML40" s="38"/>
      <c r="MM40" s="38"/>
      <c r="MN40" s="38"/>
      <c r="MO40" s="38"/>
      <c r="MP40" s="38"/>
      <c r="MQ40" s="38"/>
      <c r="MR40" s="38"/>
      <c r="MS40" s="38"/>
      <c r="MT40" s="38"/>
      <c r="MU40" s="38"/>
      <c r="MV40" s="38"/>
      <c r="MW40" s="38"/>
      <c r="MX40" s="38"/>
      <c r="MY40" s="38"/>
      <c r="MZ40" s="38"/>
      <c r="NA40" s="38"/>
      <c r="NB40" s="38"/>
      <c r="NC40" s="38"/>
      <c r="ND40" s="38"/>
      <c r="NE40" s="38"/>
      <c r="NF40" s="38"/>
      <c r="NG40" s="38"/>
      <c r="NH40" s="38"/>
      <c r="NI40" s="38"/>
      <c r="NJ40" s="38"/>
      <c r="NK40" s="38"/>
      <c r="NL40" s="38"/>
      <c r="NM40" s="38"/>
      <c r="NN40" s="38"/>
      <c r="NO40" s="38"/>
      <c r="NP40" s="38"/>
      <c r="NQ40" s="38"/>
      <c r="NR40" s="38"/>
      <c r="NS40" s="38"/>
      <c r="NT40" s="38"/>
      <c r="NU40" s="38"/>
      <c r="NV40" s="38"/>
      <c r="NW40" s="38"/>
      <c r="NX40" s="38"/>
      <c r="NY40" s="38"/>
      <c r="NZ40" s="38"/>
      <c r="OA40" s="38"/>
      <c r="OB40" s="38"/>
      <c r="OC40" s="38"/>
      <c r="OD40" s="38"/>
      <c r="OE40" s="38"/>
      <c r="OF40" s="38"/>
      <c r="OG40" s="38"/>
      <c r="OH40" s="38"/>
      <c r="OI40" s="38"/>
      <c r="OJ40" s="38"/>
      <c r="OK40" s="38"/>
      <c r="OL40" s="38"/>
      <c r="OM40" s="38"/>
      <c r="ON40" s="38"/>
      <c r="OO40" s="38"/>
      <c r="OP40" s="38"/>
      <c r="OQ40" s="38"/>
      <c r="OR40" s="38"/>
      <c r="OS40" s="38"/>
      <c r="OT40" s="38"/>
      <c r="OU40" s="38"/>
      <c r="OV40" s="38"/>
      <c r="OW40" s="38"/>
      <c r="OX40" s="38"/>
      <c r="OY40" s="38"/>
      <c r="OZ40" s="38"/>
      <c r="PA40" s="38"/>
      <c r="PB40" s="38"/>
      <c r="PC40" s="38"/>
      <c r="PD40" s="38"/>
      <c r="PE40" s="38"/>
      <c r="PF40" s="38"/>
      <c r="PG40" s="38"/>
      <c r="PH40" s="38"/>
      <c r="PI40" s="38"/>
      <c r="PJ40" s="38"/>
      <c r="PK40" s="38"/>
      <c r="PL40" s="38"/>
      <c r="PM40" s="38"/>
      <c r="PN40" s="38"/>
      <c r="PO40" s="38"/>
      <c r="PP40" s="38"/>
      <c r="PQ40" s="38"/>
      <c r="PR40" s="38"/>
      <c r="PS40" s="38"/>
      <c r="PT40" s="38"/>
      <c r="PU40" s="38"/>
      <c r="PV40" s="38"/>
      <c r="PW40" s="38"/>
      <c r="PX40" s="38"/>
      <c r="PY40" s="38"/>
      <c r="PZ40" s="38"/>
      <c r="QA40" s="38"/>
      <c r="QB40" s="38"/>
      <c r="QC40" s="38"/>
      <c r="QD40" s="38"/>
      <c r="QE40" s="38"/>
      <c r="QF40" s="38"/>
      <c r="QG40" s="38"/>
      <c r="QH40" s="38"/>
      <c r="QI40" s="38"/>
      <c r="QJ40" s="38"/>
      <c r="QK40" s="38"/>
      <c r="QL40" s="38"/>
      <c r="QM40" s="38"/>
      <c r="QN40" s="38"/>
      <c r="QO40" s="38"/>
      <c r="QP40" s="38"/>
      <c r="QQ40" s="38"/>
      <c r="QR40" s="38"/>
      <c r="QS40" s="38"/>
      <c r="QT40" s="38"/>
      <c r="QU40" s="38"/>
      <c r="QV40" s="38"/>
      <c r="QW40" s="38"/>
      <c r="QX40" s="38"/>
      <c r="QY40" s="38"/>
      <c r="QZ40" s="38"/>
      <c r="RA40" s="38"/>
      <c r="RB40" s="38"/>
      <c r="RC40" s="38"/>
      <c r="RD40" s="38"/>
      <c r="RE40" s="38"/>
      <c r="RF40" s="38"/>
      <c r="RG40" s="38"/>
      <c r="RH40" s="38"/>
      <c r="RI40" s="38"/>
      <c r="RJ40" s="38"/>
      <c r="RK40" s="38"/>
      <c r="RL40" s="38"/>
      <c r="RM40" s="38"/>
      <c r="RN40" s="38"/>
      <c r="RO40" s="38"/>
      <c r="RP40" s="38"/>
      <c r="RQ40" s="38"/>
      <c r="RR40" s="38"/>
      <c r="RS40" s="38"/>
      <c r="RT40" s="38"/>
      <c r="RU40" s="38"/>
      <c r="RV40" s="38"/>
      <c r="RW40" s="38"/>
      <c r="RX40" s="38"/>
      <c r="RY40" s="38"/>
      <c r="RZ40" s="38"/>
      <c r="SA40" s="38"/>
      <c r="SB40" s="38"/>
      <c r="SC40" s="38"/>
      <c r="SD40" s="38"/>
      <c r="SE40" s="38"/>
      <c r="SF40" s="38"/>
      <c r="SG40" s="38"/>
      <c r="SH40" s="38"/>
      <c r="SI40" s="38"/>
      <c r="SJ40" s="38"/>
      <c r="SK40" s="38"/>
      <c r="SL40" s="38"/>
      <c r="SM40" s="38"/>
      <c r="SN40" s="38"/>
      <c r="SO40" s="38"/>
      <c r="SP40" s="38"/>
      <c r="SQ40" s="38"/>
      <c r="SR40" s="38"/>
      <c r="SS40" s="38"/>
      <c r="ST40" s="38"/>
      <c r="SU40" s="38"/>
      <c r="SV40" s="38"/>
      <c r="SW40" s="38"/>
      <c r="SX40" s="38"/>
      <c r="SY40" s="38"/>
      <c r="SZ40" s="38"/>
      <c r="TA40" s="38"/>
      <c r="TB40" s="38"/>
      <c r="TC40" s="38"/>
      <c r="TD40" s="38"/>
      <c r="TE40" s="38"/>
      <c r="TF40" s="38"/>
      <c r="TG40" s="38"/>
      <c r="TH40" s="38"/>
      <c r="TI40" s="38"/>
      <c r="TJ40" s="38"/>
      <c r="TK40" s="38"/>
      <c r="TL40" s="38"/>
      <c r="TM40" s="38"/>
      <c r="TN40" s="38"/>
      <c r="TO40" s="38"/>
      <c r="TP40" s="38"/>
      <c r="TQ40" s="38"/>
      <c r="TR40" s="38"/>
      <c r="TS40" s="38"/>
      <c r="TT40" s="38"/>
      <c r="TU40" s="38"/>
      <c r="TV40" s="38"/>
      <c r="TW40" s="38"/>
    </row>
    <row r="41" spans="1:543" x14ac:dyDescent="0.2">
      <c r="A41" s="16" t="s">
        <v>595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  <c r="IW41" s="38"/>
      <c r="IX41" s="38"/>
      <c r="IY41" s="38"/>
      <c r="IZ41" s="38"/>
      <c r="JA41" s="38"/>
      <c r="JB41" s="38"/>
      <c r="JC41" s="38"/>
      <c r="JD41" s="38"/>
      <c r="JE41" s="38"/>
      <c r="JF41" s="38"/>
      <c r="JG41" s="38"/>
      <c r="JH41" s="38"/>
      <c r="JI41" s="38"/>
      <c r="JJ41" s="38"/>
      <c r="JK41" s="38"/>
      <c r="JL41" s="38"/>
      <c r="JM41" s="38"/>
      <c r="JN41" s="38"/>
      <c r="JO41" s="38"/>
      <c r="JP41" s="38"/>
      <c r="JQ41" s="38"/>
      <c r="JR41" s="38"/>
      <c r="JS41" s="38"/>
      <c r="JT41" s="38"/>
      <c r="JU41" s="38"/>
      <c r="JV41" s="38"/>
      <c r="JW41" s="38"/>
      <c r="JX41" s="38"/>
      <c r="JY41" s="38"/>
      <c r="JZ41" s="38"/>
      <c r="KA41" s="38"/>
      <c r="KB41" s="38"/>
      <c r="KC41" s="38"/>
      <c r="KD41" s="38"/>
      <c r="KE41" s="38"/>
      <c r="KF41" s="38"/>
      <c r="KG41" s="38"/>
      <c r="KH41" s="38"/>
      <c r="KI41" s="38"/>
      <c r="KJ41" s="38"/>
      <c r="KK41" s="38"/>
      <c r="KL41" s="38"/>
      <c r="KM41" s="38"/>
      <c r="KN41" s="38"/>
      <c r="KO41" s="38"/>
      <c r="KP41" s="38"/>
      <c r="KQ41" s="38"/>
      <c r="KR41" s="38"/>
      <c r="KS41" s="38"/>
      <c r="KT41" s="38"/>
      <c r="KU41" s="38"/>
      <c r="KV41" s="38"/>
      <c r="KW41" s="38"/>
      <c r="KX41" s="38"/>
      <c r="KY41" s="38"/>
      <c r="KZ41" s="38"/>
      <c r="LA41" s="38"/>
      <c r="LB41" s="38"/>
      <c r="LC41" s="38"/>
      <c r="LD41" s="38"/>
      <c r="LE41" s="38"/>
      <c r="LF41" s="38"/>
      <c r="LG41" s="38"/>
      <c r="LH41" s="38"/>
      <c r="LI41" s="38"/>
      <c r="LJ41" s="38"/>
      <c r="LK41" s="38"/>
      <c r="LL41" s="38"/>
      <c r="LM41" s="38"/>
      <c r="LN41" s="38"/>
      <c r="LO41" s="38"/>
      <c r="LP41" s="38"/>
      <c r="LQ41" s="38"/>
      <c r="LR41" s="38"/>
      <c r="LS41" s="38"/>
      <c r="LT41" s="38"/>
      <c r="LU41" s="38"/>
      <c r="LV41" s="38"/>
      <c r="LW41" s="38"/>
      <c r="LX41" s="38"/>
      <c r="LY41" s="38"/>
      <c r="LZ41" s="38"/>
      <c r="MA41" s="38"/>
      <c r="MB41" s="38"/>
      <c r="MC41" s="38"/>
      <c r="MD41" s="38"/>
      <c r="ME41" s="38"/>
      <c r="MF41" s="38"/>
      <c r="MG41" s="38"/>
      <c r="MH41" s="38"/>
      <c r="MI41" s="38"/>
      <c r="MJ41" s="38"/>
      <c r="MK41" s="38"/>
      <c r="ML41" s="38"/>
      <c r="MM41" s="38"/>
      <c r="MN41" s="38"/>
      <c r="MO41" s="38"/>
      <c r="MP41" s="38"/>
      <c r="MQ41" s="38"/>
      <c r="MR41" s="38"/>
      <c r="MS41" s="38"/>
      <c r="MT41" s="38"/>
      <c r="MU41" s="38"/>
      <c r="MV41" s="38"/>
      <c r="MW41" s="38"/>
      <c r="MX41" s="38"/>
      <c r="MY41" s="38"/>
      <c r="MZ41" s="38"/>
      <c r="NA41" s="38"/>
      <c r="NB41" s="38"/>
      <c r="NC41" s="38"/>
      <c r="ND41" s="38"/>
      <c r="NE41" s="38"/>
      <c r="NF41" s="38"/>
      <c r="NG41" s="38"/>
      <c r="NH41" s="38"/>
      <c r="NI41" s="38"/>
      <c r="NJ41" s="38"/>
      <c r="NK41" s="38"/>
      <c r="NL41" s="38"/>
      <c r="NM41" s="38"/>
      <c r="NN41" s="38"/>
      <c r="NO41" s="38"/>
      <c r="NP41" s="38"/>
      <c r="NQ41" s="38"/>
      <c r="NR41" s="38"/>
      <c r="NS41" s="38"/>
      <c r="NT41" s="38"/>
      <c r="NU41" s="38"/>
      <c r="NV41" s="38"/>
      <c r="NW41" s="38"/>
      <c r="NX41" s="38"/>
      <c r="NY41" s="38"/>
      <c r="NZ41" s="38"/>
      <c r="OA41" s="38"/>
      <c r="OB41" s="38"/>
      <c r="OC41" s="38"/>
      <c r="OD41" s="38"/>
      <c r="OE41" s="38"/>
      <c r="OF41" s="38"/>
      <c r="OG41" s="38"/>
      <c r="OH41" s="38"/>
      <c r="OI41" s="38"/>
      <c r="OJ41" s="38"/>
      <c r="OK41" s="38"/>
      <c r="OL41" s="38"/>
      <c r="OM41" s="38"/>
      <c r="ON41" s="38"/>
      <c r="OO41" s="38"/>
      <c r="OP41" s="38"/>
      <c r="OQ41" s="38"/>
      <c r="OR41" s="38"/>
      <c r="OS41" s="38"/>
      <c r="OT41" s="38"/>
      <c r="OU41" s="38"/>
      <c r="OV41" s="38"/>
      <c r="OW41" s="38"/>
      <c r="OX41" s="38"/>
      <c r="OY41" s="38"/>
      <c r="OZ41" s="38"/>
      <c r="PA41" s="38"/>
      <c r="PB41" s="38"/>
      <c r="PC41" s="38"/>
      <c r="PD41" s="38"/>
      <c r="PE41" s="38"/>
      <c r="PF41" s="38"/>
      <c r="PG41" s="38"/>
      <c r="PH41" s="38"/>
      <c r="PI41" s="38"/>
      <c r="PJ41" s="38"/>
      <c r="PK41" s="38"/>
      <c r="PL41" s="38"/>
      <c r="PM41" s="38"/>
      <c r="PN41" s="38"/>
      <c r="PO41" s="38"/>
      <c r="PP41" s="38"/>
      <c r="PQ41" s="38"/>
      <c r="PR41" s="38"/>
      <c r="PS41" s="38"/>
      <c r="PT41" s="38"/>
      <c r="PU41" s="38"/>
      <c r="PV41" s="38"/>
      <c r="PW41" s="38"/>
      <c r="PX41" s="38"/>
      <c r="PY41" s="38"/>
      <c r="PZ41" s="38"/>
      <c r="QA41" s="38"/>
      <c r="QB41" s="38"/>
      <c r="QC41" s="38"/>
      <c r="QD41" s="38"/>
      <c r="QE41" s="38"/>
      <c r="QF41" s="38"/>
      <c r="QG41" s="38"/>
      <c r="QH41" s="38"/>
      <c r="QI41" s="38"/>
      <c r="QJ41" s="38"/>
      <c r="QK41" s="38"/>
      <c r="QL41" s="38"/>
      <c r="QM41" s="38"/>
      <c r="QN41" s="38"/>
      <c r="QO41" s="38"/>
      <c r="QP41" s="38"/>
      <c r="QQ41" s="38"/>
      <c r="QR41" s="38"/>
      <c r="QS41" s="38"/>
      <c r="QT41" s="38"/>
      <c r="QU41" s="38"/>
      <c r="QV41" s="38"/>
      <c r="QW41" s="38"/>
      <c r="QX41" s="38"/>
      <c r="QY41" s="38"/>
      <c r="QZ41" s="38"/>
      <c r="RA41" s="38"/>
      <c r="RB41" s="38"/>
      <c r="RC41" s="38"/>
      <c r="RD41" s="38"/>
      <c r="RE41" s="38"/>
      <c r="RF41" s="38"/>
      <c r="RG41" s="38"/>
      <c r="RH41" s="38"/>
      <c r="RI41" s="38"/>
      <c r="RJ41" s="38"/>
      <c r="RK41" s="38"/>
      <c r="RL41" s="38"/>
      <c r="RM41" s="38"/>
      <c r="RN41" s="38"/>
      <c r="RO41" s="38"/>
      <c r="RP41" s="38"/>
      <c r="RQ41" s="38"/>
      <c r="RR41" s="38"/>
      <c r="RS41" s="38"/>
      <c r="RT41" s="38"/>
      <c r="RU41" s="38"/>
      <c r="RV41" s="38"/>
      <c r="RW41" s="38"/>
      <c r="RX41" s="38"/>
      <c r="RY41" s="38"/>
      <c r="RZ41" s="38"/>
      <c r="SA41" s="38"/>
      <c r="SB41" s="38"/>
      <c r="SC41" s="38"/>
      <c r="SD41" s="38"/>
      <c r="SE41" s="38"/>
      <c r="SF41" s="38"/>
      <c r="SG41" s="38"/>
      <c r="SH41" s="38"/>
      <c r="SI41" s="38"/>
      <c r="SJ41" s="38"/>
      <c r="SK41" s="38"/>
      <c r="SL41" s="38"/>
      <c r="SM41" s="38"/>
      <c r="SN41" s="38"/>
      <c r="SO41" s="38"/>
      <c r="SP41" s="38"/>
      <c r="SQ41" s="38"/>
      <c r="SR41" s="38"/>
      <c r="SS41" s="38"/>
      <c r="ST41" s="38"/>
      <c r="SU41" s="38"/>
      <c r="SV41" s="38"/>
      <c r="SW41" s="38"/>
      <c r="SX41" s="38"/>
      <c r="SY41" s="38"/>
      <c r="SZ41" s="38"/>
      <c r="TA41" s="38"/>
      <c r="TB41" s="38"/>
      <c r="TC41" s="38"/>
      <c r="TD41" s="38"/>
      <c r="TE41" s="38"/>
      <c r="TF41" s="38"/>
      <c r="TG41" s="38"/>
      <c r="TH41" s="38"/>
      <c r="TI41" s="38"/>
      <c r="TJ41" s="38"/>
      <c r="TK41" s="38"/>
      <c r="TL41" s="38"/>
      <c r="TM41" s="38"/>
      <c r="TN41" s="38"/>
      <c r="TO41" s="38"/>
      <c r="TP41" s="38"/>
      <c r="TQ41" s="38"/>
      <c r="TR41" s="38"/>
      <c r="TS41" s="38"/>
      <c r="TT41" s="38"/>
      <c r="TU41" s="38"/>
      <c r="TV41" s="38"/>
      <c r="TW41" s="38"/>
    </row>
    <row r="42" spans="1:543" x14ac:dyDescent="0.2">
      <c r="A42" s="17" t="s">
        <v>592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">
        <v>27112.06</v>
      </c>
      <c r="DS42" s="3">
        <v>27592.06</v>
      </c>
      <c r="DT42" s="3">
        <v>28001.200000000001</v>
      </c>
      <c r="DU42" s="3">
        <v>28001.200000000001</v>
      </c>
      <c r="DV42" s="3">
        <v>28001.200000000001</v>
      </c>
      <c r="DW42" s="3">
        <v>28001.200000000001</v>
      </c>
      <c r="DX42" s="3">
        <v>28001.200000000001</v>
      </c>
      <c r="DY42" s="3">
        <v>28001.200000000001</v>
      </c>
      <c r="DZ42" s="3">
        <v>28595.62</v>
      </c>
      <c r="EA42" s="3">
        <v>28595.62</v>
      </c>
      <c r="EB42" s="3">
        <v>28595.62</v>
      </c>
      <c r="EC42" s="3">
        <v>32762.52</v>
      </c>
      <c r="ED42" s="3">
        <v>32762.52</v>
      </c>
      <c r="EE42" s="3">
        <v>32893.440000000002</v>
      </c>
      <c r="EF42" s="3">
        <v>32949.760000000002</v>
      </c>
      <c r="EG42" s="3">
        <v>34268.379999999997</v>
      </c>
      <c r="EH42" s="3">
        <v>34268.379999999997</v>
      </c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  <c r="IW42" s="38"/>
      <c r="IX42" s="38"/>
      <c r="IY42" s="38"/>
      <c r="IZ42" s="38"/>
      <c r="JA42" s="38"/>
      <c r="JB42" s="38"/>
      <c r="JC42" s="38"/>
      <c r="JD42" s="38"/>
      <c r="JE42" s="38"/>
      <c r="JF42" s="38"/>
      <c r="JG42" s="38"/>
      <c r="JH42" s="38"/>
      <c r="JI42" s="38"/>
      <c r="JJ42" s="38"/>
      <c r="JK42" s="38"/>
      <c r="JL42" s="38"/>
      <c r="JM42" s="38"/>
      <c r="JN42" s="38"/>
      <c r="JO42" s="38"/>
      <c r="JP42" s="38"/>
      <c r="JQ42" s="38"/>
      <c r="JR42" s="38"/>
      <c r="JS42" s="38"/>
      <c r="JT42" s="38"/>
      <c r="JU42" s="38"/>
      <c r="JV42" s="38"/>
      <c r="JW42" s="38"/>
      <c r="JX42" s="38"/>
      <c r="JY42" s="38"/>
      <c r="JZ42" s="38"/>
      <c r="KA42" s="38"/>
      <c r="KB42" s="38"/>
      <c r="KC42" s="38"/>
      <c r="KD42" s="38"/>
      <c r="KE42" s="38"/>
      <c r="KF42" s="38"/>
      <c r="KG42" s="38"/>
      <c r="KH42" s="38"/>
      <c r="KI42" s="38"/>
      <c r="KJ42" s="38"/>
      <c r="KK42" s="38"/>
      <c r="KL42" s="38"/>
      <c r="KM42" s="38"/>
      <c r="KN42" s="38"/>
      <c r="KO42" s="38"/>
      <c r="KP42" s="38"/>
      <c r="KQ42" s="38"/>
      <c r="KR42" s="38"/>
      <c r="KS42" s="38"/>
      <c r="KT42" s="38"/>
      <c r="KU42" s="38"/>
      <c r="KV42" s="38"/>
      <c r="KW42" s="38"/>
      <c r="KX42" s="38"/>
      <c r="KY42" s="38"/>
      <c r="KZ42" s="38"/>
      <c r="LA42" s="38"/>
      <c r="LB42" s="38"/>
      <c r="LC42" s="38"/>
      <c r="LD42" s="38"/>
      <c r="LE42" s="38"/>
      <c r="LF42" s="38"/>
      <c r="LG42" s="38"/>
      <c r="LH42" s="38"/>
      <c r="LI42" s="38"/>
      <c r="LJ42" s="38"/>
      <c r="LK42" s="38"/>
      <c r="LL42" s="38"/>
      <c r="LM42" s="38"/>
      <c r="LN42" s="38"/>
      <c r="LO42" s="38"/>
      <c r="LP42" s="38"/>
      <c r="LQ42" s="38"/>
      <c r="LR42" s="38"/>
      <c r="LS42" s="38"/>
      <c r="LT42" s="38"/>
      <c r="LU42" s="38"/>
      <c r="LV42" s="38"/>
      <c r="LW42" s="38"/>
      <c r="LX42" s="38"/>
      <c r="LY42" s="38"/>
      <c r="LZ42" s="38"/>
      <c r="MA42" s="38"/>
      <c r="MB42" s="38"/>
      <c r="MC42" s="38"/>
      <c r="MD42" s="38"/>
      <c r="ME42" s="38"/>
      <c r="MF42" s="38"/>
      <c r="MG42" s="38"/>
      <c r="MH42" s="38"/>
      <c r="MI42" s="38"/>
      <c r="MJ42" s="38"/>
      <c r="MK42" s="38"/>
      <c r="ML42" s="38"/>
      <c r="MM42" s="38"/>
      <c r="MN42" s="38"/>
      <c r="MO42" s="38"/>
      <c r="MP42" s="38"/>
      <c r="MQ42" s="38"/>
      <c r="MR42" s="38"/>
      <c r="MS42" s="38"/>
      <c r="MT42" s="38"/>
      <c r="MU42" s="38"/>
      <c r="MV42" s="38"/>
      <c r="MW42" s="38"/>
      <c r="MX42" s="38"/>
      <c r="MY42" s="38"/>
      <c r="MZ42" s="38"/>
      <c r="NA42" s="38"/>
      <c r="NB42" s="38"/>
      <c r="NC42" s="38"/>
      <c r="ND42" s="38"/>
      <c r="NE42" s="38"/>
      <c r="NF42" s="38"/>
      <c r="NG42" s="38"/>
      <c r="NH42" s="38"/>
      <c r="NI42" s="38"/>
      <c r="NJ42" s="38"/>
      <c r="NK42" s="38"/>
      <c r="NL42" s="38"/>
      <c r="NM42" s="38"/>
      <c r="NN42" s="38"/>
      <c r="NO42" s="38"/>
      <c r="NP42" s="38"/>
      <c r="NQ42" s="38"/>
      <c r="NR42" s="38"/>
      <c r="NS42" s="38"/>
      <c r="NT42" s="38"/>
      <c r="NU42" s="38"/>
      <c r="NV42" s="38"/>
      <c r="NW42" s="38"/>
      <c r="NX42" s="38"/>
      <c r="NY42" s="38"/>
      <c r="NZ42" s="38"/>
      <c r="OA42" s="38"/>
      <c r="OB42" s="38"/>
      <c r="OC42" s="38"/>
      <c r="OD42" s="38"/>
      <c r="OE42" s="38"/>
      <c r="OF42" s="38"/>
      <c r="OG42" s="38"/>
      <c r="OH42" s="38"/>
      <c r="OI42" s="38"/>
      <c r="OJ42" s="38"/>
      <c r="OK42" s="38"/>
      <c r="OL42" s="38"/>
      <c r="OM42" s="38"/>
      <c r="ON42" s="38"/>
      <c r="OO42" s="38"/>
      <c r="OP42" s="38"/>
      <c r="OQ42" s="38"/>
      <c r="OR42" s="38"/>
      <c r="OS42" s="38"/>
      <c r="OT42" s="38"/>
      <c r="OU42" s="38"/>
      <c r="OV42" s="38"/>
      <c r="OW42" s="38"/>
      <c r="OX42" s="38"/>
      <c r="OY42" s="38"/>
      <c r="OZ42" s="38"/>
      <c r="PA42" s="38"/>
      <c r="PB42" s="38"/>
      <c r="PC42" s="38"/>
      <c r="PD42" s="38"/>
      <c r="PE42" s="38"/>
      <c r="PF42" s="38"/>
      <c r="PG42" s="38"/>
      <c r="PH42" s="38"/>
      <c r="PI42" s="38"/>
      <c r="PJ42" s="38"/>
      <c r="PK42" s="38"/>
      <c r="PL42" s="38"/>
      <c r="PM42" s="38"/>
      <c r="PN42" s="38"/>
      <c r="PO42" s="38"/>
      <c r="PP42" s="38"/>
      <c r="PQ42" s="38"/>
      <c r="PR42" s="38"/>
      <c r="PS42" s="38"/>
      <c r="PT42" s="38"/>
      <c r="PU42" s="38"/>
      <c r="PV42" s="38"/>
      <c r="PW42" s="38"/>
      <c r="PX42" s="38"/>
      <c r="PY42" s="38"/>
      <c r="PZ42" s="38"/>
      <c r="QA42" s="38"/>
      <c r="QB42" s="38"/>
      <c r="QC42" s="38"/>
      <c r="QD42" s="38"/>
      <c r="QE42" s="38"/>
      <c r="QF42" s="38"/>
      <c r="QG42" s="38"/>
      <c r="QH42" s="38"/>
      <c r="QI42" s="38"/>
      <c r="QJ42" s="38"/>
      <c r="QK42" s="38"/>
      <c r="QL42" s="38"/>
      <c r="QM42" s="38"/>
      <c r="QN42" s="38"/>
      <c r="QO42" s="38"/>
      <c r="QP42" s="38"/>
      <c r="QQ42" s="38"/>
      <c r="QR42" s="38"/>
      <c r="QS42" s="38"/>
      <c r="QT42" s="38"/>
      <c r="QU42" s="38"/>
      <c r="QV42" s="38"/>
      <c r="QW42" s="38"/>
      <c r="QX42" s="38"/>
      <c r="QY42" s="38"/>
      <c r="QZ42" s="38"/>
      <c r="RA42" s="38"/>
      <c r="RB42" s="38"/>
      <c r="RC42" s="38"/>
      <c r="RD42" s="38"/>
      <c r="RE42" s="38"/>
      <c r="RF42" s="38"/>
      <c r="RG42" s="38"/>
      <c r="RH42" s="38"/>
      <c r="RI42" s="38"/>
      <c r="RJ42" s="38"/>
      <c r="RK42" s="38"/>
      <c r="RL42" s="38"/>
      <c r="RM42" s="38"/>
      <c r="RN42" s="38"/>
      <c r="RO42" s="38"/>
      <c r="RP42" s="38"/>
      <c r="RQ42" s="38"/>
      <c r="RR42" s="38"/>
      <c r="RS42" s="38"/>
      <c r="RT42" s="38"/>
      <c r="RU42" s="38"/>
      <c r="RV42" s="38"/>
      <c r="RW42" s="38"/>
      <c r="RX42" s="38"/>
      <c r="RY42" s="38"/>
      <c r="RZ42" s="38"/>
      <c r="SA42" s="38"/>
      <c r="SB42" s="38"/>
      <c r="SC42" s="38"/>
      <c r="SD42" s="38"/>
      <c r="SE42" s="38"/>
      <c r="SF42" s="38"/>
      <c r="SG42" s="38"/>
      <c r="SH42" s="38"/>
      <c r="SI42" s="38"/>
      <c r="SJ42" s="38"/>
      <c r="SK42" s="38"/>
      <c r="SL42" s="38"/>
      <c r="SM42" s="38"/>
      <c r="SN42" s="38"/>
      <c r="SO42" s="38"/>
      <c r="SP42" s="38"/>
      <c r="SQ42" s="38"/>
      <c r="SR42" s="38"/>
      <c r="SS42" s="38"/>
      <c r="ST42" s="38"/>
      <c r="SU42" s="38"/>
      <c r="SV42" s="38"/>
      <c r="SW42" s="38"/>
      <c r="SX42" s="38"/>
      <c r="SY42" s="38"/>
      <c r="SZ42" s="38"/>
      <c r="TA42" s="38"/>
      <c r="TB42" s="38"/>
      <c r="TC42" s="38"/>
      <c r="TD42" s="38"/>
      <c r="TE42" s="38"/>
      <c r="TF42" s="38"/>
      <c r="TG42" s="38"/>
      <c r="TH42" s="38"/>
      <c r="TI42" s="38"/>
      <c r="TJ42" s="38"/>
      <c r="TK42" s="38"/>
      <c r="TL42" s="38"/>
      <c r="TM42" s="38"/>
      <c r="TN42" s="38"/>
      <c r="TO42" s="38"/>
      <c r="TP42" s="38"/>
      <c r="TQ42" s="38"/>
      <c r="TR42" s="38"/>
      <c r="TS42" s="38"/>
      <c r="TT42" s="38"/>
      <c r="TU42" s="38"/>
      <c r="TV42" s="38"/>
      <c r="TW42" s="38"/>
    </row>
    <row r="43" spans="1:543" x14ac:dyDescent="0.2">
      <c r="A43" s="17" t="s">
        <v>593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">
        <v>29339.9</v>
      </c>
      <c r="DS43" s="3">
        <v>29819.9</v>
      </c>
      <c r="DT43" s="3">
        <v>30158.46</v>
      </c>
      <c r="DU43" s="3">
        <v>30158.46</v>
      </c>
      <c r="DV43" s="3">
        <v>30158.46</v>
      </c>
      <c r="DW43" s="3">
        <v>30158.46</v>
      </c>
      <c r="DX43" s="3">
        <v>30158.46</v>
      </c>
      <c r="DY43" s="3">
        <v>30158.46</v>
      </c>
      <c r="DZ43" s="3">
        <v>30747.88</v>
      </c>
      <c r="EA43" s="3">
        <v>30747.88</v>
      </c>
      <c r="EB43" s="3">
        <v>30747.88</v>
      </c>
      <c r="EC43" s="3">
        <v>34706.44</v>
      </c>
      <c r="ED43" s="3">
        <v>34706.44</v>
      </c>
      <c r="EE43" s="3">
        <v>34830.879999999997</v>
      </c>
      <c r="EF43" s="3">
        <v>34884.76</v>
      </c>
      <c r="EG43" s="3">
        <v>35364.76</v>
      </c>
      <c r="EH43" s="3">
        <v>35364.76</v>
      </c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  <c r="IW43" s="38"/>
      <c r="IX43" s="38"/>
      <c r="IY43" s="38"/>
      <c r="IZ43" s="38"/>
      <c r="JA43" s="38"/>
      <c r="JB43" s="38"/>
      <c r="JC43" s="38"/>
      <c r="JD43" s="38"/>
      <c r="JE43" s="38"/>
      <c r="JF43" s="38"/>
      <c r="JG43" s="38"/>
      <c r="JH43" s="38"/>
      <c r="JI43" s="38"/>
      <c r="JJ43" s="38"/>
      <c r="JK43" s="38"/>
      <c r="JL43" s="38"/>
      <c r="JM43" s="38"/>
      <c r="JN43" s="38"/>
      <c r="JO43" s="38"/>
      <c r="JP43" s="38"/>
      <c r="JQ43" s="38"/>
      <c r="JR43" s="38"/>
      <c r="JS43" s="38"/>
      <c r="JT43" s="38"/>
      <c r="JU43" s="38"/>
      <c r="JV43" s="38"/>
      <c r="JW43" s="38"/>
      <c r="JX43" s="38"/>
      <c r="JY43" s="38"/>
      <c r="JZ43" s="38"/>
      <c r="KA43" s="38"/>
      <c r="KB43" s="38"/>
      <c r="KC43" s="38"/>
      <c r="KD43" s="38"/>
      <c r="KE43" s="38"/>
      <c r="KF43" s="38"/>
      <c r="KG43" s="38"/>
      <c r="KH43" s="38"/>
      <c r="KI43" s="38"/>
      <c r="KJ43" s="38"/>
      <c r="KK43" s="38"/>
      <c r="KL43" s="38"/>
      <c r="KM43" s="38"/>
      <c r="KN43" s="38"/>
      <c r="KO43" s="38"/>
      <c r="KP43" s="38"/>
      <c r="KQ43" s="38"/>
      <c r="KR43" s="38"/>
      <c r="KS43" s="38"/>
      <c r="KT43" s="38"/>
      <c r="KU43" s="38"/>
      <c r="KV43" s="38"/>
      <c r="KW43" s="38"/>
      <c r="KX43" s="38"/>
      <c r="KY43" s="38"/>
      <c r="KZ43" s="38"/>
      <c r="LA43" s="38"/>
      <c r="LB43" s="38"/>
      <c r="LC43" s="38"/>
      <c r="LD43" s="38"/>
      <c r="LE43" s="38"/>
      <c r="LF43" s="38"/>
      <c r="LG43" s="38"/>
      <c r="LH43" s="38"/>
      <c r="LI43" s="38"/>
      <c r="LJ43" s="38"/>
      <c r="LK43" s="38"/>
      <c r="LL43" s="38"/>
      <c r="LM43" s="38"/>
      <c r="LN43" s="38"/>
      <c r="LO43" s="38"/>
      <c r="LP43" s="38"/>
      <c r="LQ43" s="38"/>
      <c r="LR43" s="38"/>
      <c r="LS43" s="38"/>
      <c r="LT43" s="38"/>
      <c r="LU43" s="38"/>
      <c r="LV43" s="38"/>
      <c r="LW43" s="38"/>
      <c r="LX43" s="38"/>
      <c r="LY43" s="38"/>
      <c r="LZ43" s="38"/>
      <c r="MA43" s="38"/>
      <c r="MB43" s="38"/>
      <c r="MC43" s="38"/>
      <c r="MD43" s="38"/>
      <c r="ME43" s="38"/>
      <c r="MF43" s="38"/>
      <c r="MG43" s="38"/>
      <c r="MH43" s="38"/>
      <c r="MI43" s="38"/>
      <c r="MJ43" s="38"/>
      <c r="MK43" s="38"/>
      <c r="ML43" s="38"/>
      <c r="MM43" s="38"/>
      <c r="MN43" s="38"/>
      <c r="MO43" s="38"/>
      <c r="MP43" s="38"/>
      <c r="MQ43" s="38"/>
      <c r="MR43" s="38"/>
      <c r="MS43" s="38"/>
      <c r="MT43" s="38"/>
      <c r="MU43" s="38"/>
      <c r="MV43" s="38"/>
      <c r="MW43" s="38"/>
      <c r="MX43" s="38"/>
      <c r="MY43" s="38"/>
      <c r="MZ43" s="38"/>
      <c r="NA43" s="38"/>
      <c r="NB43" s="38"/>
      <c r="NC43" s="38"/>
      <c r="ND43" s="38"/>
      <c r="NE43" s="38"/>
      <c r="NF43" s="38"/>
      <c r="NG43" s="38"/>
      <c r="NH43" s="38"/>
      <c r="NI43" s="38"/>
      <c r="NJ43" s="38"/>
      <c r="NK43" s="38"/>
      <c r="NL43" s="38"/>
      <c r="NM43" s="38"/>
      <c r="NN43" s="38"/>
      <c r="NO43" s="38"/>
      <c r="NP43" s="38"/>
      <c r="NQ43" s="38"/>
      <c r="NR43" s="38"/>
      <c r="NS43" s="38"/>
      <c r="NT43" s="38"/>
      <c r="NU43" s="38"/>
      <c r="NV43" s="38"/>
      <c r="NW43" s="38"/>
      <c r="NX43" s="38"/>
      <c r="NY43" s="38"/>
      <c r="NZ43" s="38"/>
      <c r="OA43" s="38"/>
      <c r="OB43" s="38"/>
      <c r="OC43" s="38"/>
      <c r="OD43" s="38"/>
      <c r="OE43" s="38"/>
      <c r="OF43" s="38"/>
      <c r="OG43" s="38"/>
      <c r="OH43" s="38"/>
      <c r="OI43" s="38"/>
      <c r="OJ43" s="38"/>
      <c r="OK43" s="38"/>
      <c r="OL43" s="38"/>
      <c r="OM43" s="38"/>
      <c r="ON43" s="38"/>
      <c r="OO43" s="38"/>
      <c r="OP43" s="38"/>
      <c r="OQ43" s="38"/>
      <c r="OR43" s="38"/>
      <c r="OS43" s="38"/>
      <c r="OT43" s="38"/>
      <c r="OU43" s="38"/>
      <c r="OV43" s="38"/>
      <c r="OW43" s="38"/>
      <c r="OX43" s="38"/>
      <c r="OY43" s="38"/>
      <c r="OZ43" s="38"/>
      <c r="PA43" s="38"/>
      <c r="PB43" s="38"/>
      <c r="PC43" s="38"/>
      <c r="PD43" s="38"/>
      <c r="PE43" s="38"/>
      <c r="PF43" s="38"/>
      <c r="PG43" s="38"/>
      <c r="PH43" s="38"/>
      <c r="PI43" s="38"/>
      <c r="PJ43" s="38"/>
      <c r="PK43" s="38"/>
      <c r="PL43" s="38"/>
      <c r="PM43" s="38"/>
      <c r="PN43" s="38"/>
      <c r="PO43" s="38"/>
      <c r="PP43" s="38"/>
      <c r="PQ43" s="38"/>
      <c r="PR43" s="38"/>
      <c r="PS43" s="38"/>
      <c r="PT43" s="38"/>
      <c r="PU43" s="38"/>
      <c r="PV43" s="38"/>
      <c r="PW43" s="38"/>
      <c r="PX43" s="38"/>
      <c r="PY43" s="38"/>
      <c r="PZ43" s="38"/>
      <c r="QA43" s="38"/>
      <c r="QB43" s="38"/>
      <c r="QC43" s="38"/>
      <c r="QD43" s="38"/>
      <c r="QE43" s="38"/>
      <c r="QF43" s="38"/>
      <c r="QG43" s="38"/>
      <c r="QH43" s="38"/>
      <c r="QI43" s="38"/>
      <c r="QJ43" s="38"/>
      <c r="QK43" s="38"/>
      <c r="QL43" s="38"/>
      <c r="QM43" s="38"/>
      <c r="QN43" s="38"/>
      <c r="QO43" s="38"/>
      <c r="QP43" s="38"/>
      <c r="QQ43" s="38"/>
      <c r="QR43" s="38"/>
      <c r="QS43" s="38"/>
      <c r="QT43" s="38"/>
      <c r="QU43" s="38"/>
      <c r="QV43" s="38"/>
      <c r="QW43" s="38"/>
      <c r="QX43" s="38"/>
      <c r="QY43" s="38"/>
      <c r="QZ43" s="38"/>
      <c r="RA43" s="38"/>
      <c r="RB43" s="38"/>
      <c r="RC43" s="38"/>
      <c r="RD43" s="38"/>
      <c r="RE43" s="38"/>
      <c r="RF43" s="38"/>
      <c r="RG43" s="38"/>
      <c r="RH43" s="38"/>
      <c r="RI43" s="38"/>
      <c r="RJ43" s="38"/>
      <c r="RK43" s="38"/>
      <c r="RL43" s="38"/>
      <c r="RM43" s="38"/>
      <c r="RN43" s="38"/>
      <c r="RO43" s="38"/>
      <c r="RP43" s="38"/>
      <c r="RQ43" s="38"/>
      <c r="RR43" s="38"/>
      <c r="RS43" s="38"/>
      <c r="RT43" s="38"/>
      <c r="RU43" s="38"/>
      <c r="RV43" s="38"/>
      <c r="RW43" s="38"/>
      <c r="RX43" s="38"/>
      <c r="RY43" s="38"/>
      <c r="RZ43" s="38"/>
      <c r="SA43" s="38"/>
      <c r="SB43" s="38"/>
      <c r="SC43" s="38"/>
      <c r="SD43" s="38"/>
      <c r="SE43" s="38"/>
      <c r="SF43" s="38"/>
      <c r="SG43" s="38"/>
      <c r="SH43" s="38"/>
      <c r="SI43" s="38"/>
      <c r="SJ43" s="38"/>
      <c r="SK43" s="38"/>
      <c r="SL43" s="38"/>
      <c r="SM43" s="38"/>
      <c r="SN43" s="38"/>
      <c r="SO43" s="38"/>
      <c r="SP43" s="38"/>
      <c r="SQ43" s="38"/>
      <c r="SR43" s="38"/>
      <c r="SS43" s="38"/>
      <c r="ST43" s="38"/>
      <c r="SU43" s="38"/>
      <c r="SV43" s="38"/>
      <c r="SW43" s="38"/>
      <c r="SX43" s="38"/>
      <c r="SY43" s="38"/>
      <c r="SZ43" s="38"/>
      <c r="TA43" s="38"/>
      <c r="TB43" s="38"/>
      <c r="TC43" s="38"/>
      <c r="TD43" s="38"/>
      <c r="TE43" s="38"/>
      <c r="TF43" s="38"/>
      <c r="TG43" s="38"/>
      <c r="TH43" s="38"/>
      <c r="TI43" s="38"/>
      <c r="TJ43" s="38"/>
      <c r="TK43" s="38"/>
      <c r="TL43" s="38"/>
      <c r="TM43" s="38"/>
      <c r="TN43" s="38"/>
      <c r="TO43" s="38"/>
      <c r="TP43" s="38"/>
      <c r="TQ43" s="38"/>
      <c r="TR43" s="38"/>
      <c r="TS43" s="38"/>
      <c r="TT43" s="38"/>
      <c r="TU43" s="38"/>
      <c r="TV43" s="38"/>
      <c r="TW43" s="38"/>
    </row>
    <row r="44" spans="1:543" x14ac:dyDescent="0.2">
      <c r="A44" s="17" t="s">
        <v>594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">
        <v>24854.7</v>
      </c>
      <c r="DS44" s="3">
        <v>25334.7</v>
      </c>
      <c r="DT44" s="3">
        <v>25763.01</v>
      </c>
      <c r="DU44" s="3">
        <v>24216.09</v>
      </c>
      <c r="DV44" s="3">
        <v>24216.09</v>
      </c>
      <c r="DW44" s="3">
        <v>24216.09</v>
      </c>
      <c r="DX44" s="3">
        <v>24074.25</v>
      </c>
      <c r="DY44" s="3">
        <v>23729.33</v>
      </c>
      <c r="DZ44" s="3">
        <v>24323.75</v>
      </c>
      <c r="EA44" s="3">
        <v>24372.15</v>
      </c>
      <c r="EB44" s="3">
        <v>24787.360000000001</v>
      </c>
      <c r="EC44" s="3">
        <v>27772.28</v>
      </c>
      <c r="ED44" s="3">
        <v>27772.28</v>
      </c>
      <c r="EE44" s="3">
        <v>28048.799999999999</v>
      </c>
      <c r="EF44" s="3">
        <v>28823.52</v>
      </c>
      <c r="EG44" s="3">
        <v>29487.22</v>
      </c>
      <c r="EH44" s="3">
        <v>29570.16</v>
      </c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  <c r="IW44" s="38"/>
      <c r="IX44" s="38"/>
      <c r="IY44" s="38"/>
      <c r="IZ44" s="38"/>
      <c r="JA44" s="38"/>
      <c r="JB44" s="38"/>
      <c r="JC44" s="38"/>
      <c r="JD44" s="38"/>
      <c r="JE44" s="38"/>
      <c r="JF44" s="38"/>
      <c r="JG44" s="38"/>
      <c r="JH44" s="38"/>
      <c r="JI44" s="38"/>
      <c r="JJ44" s="38"/>
      <c r="JK44" s="38"/>
      <c r="JL44" s="38"/>
      <c r="JM44" s="38"/>
      <c r="JN44" s="38"/>
      <c r="JO44" s="38"/>
      <c r="JP44" s="38"/>
      <c r="JQ44" s="38"/>
      <c r="JR44" s="38"/>
      <c r="JS44" s="38"/>
      <c r="JT44" s="38"/>
      <c r="JU44" s="38"/>
      <c r="JV44" s="38"/>
      <c r="JW44" s="38"/>
      <c r="JX44" s="38"/>
      <c r="JY44" s="38"/>
      <c r="JZ44" s="38"/>
      <c r="KA44" s="38"/>
      <c r="KB44" s="38"/>
      <c r="KC44" s="38"/>
      <c r="KD44" s="38"/>
      <c r="KE44" s="38"/>
      <c r="KF44" s="38"/>
      <c r="KG44" s="38"/>
      <c r="KH44" s="38"/>
      <c r="KI44" s="38"/>
      <c r="KJ44" s="38"/>
      <c r="KK44" s="38"/>
      <c r="KL44" s="38"/>
      <c r="KM44" s="38"/>
      <c r="KN44" s="38"/>
      <c r="KO44" s="38"/>
      <c r="KP44" s="38"/>
      <c r="KQ44" s="38"/>
      <c r="KR44" s="38"/>
      <c r="KS44" s="38"/>
      <c r="KT44" s="38"/>
      <c r="KU44" s="38"/>
      <c r="KV44" s="38"/>
      <c r="KW44" s="38"/>
      <c r="KX44" s="38"/>
      <c r="KY44" s="38"/>
      <c r="KZ44" s="38"/>
      <c r="LA44" s="38"/>
      <c r="LB44" s="38"/>
      <c r="LC44" s="38"/>
      <c r="LD44" s="38"/>
      <c r="LE44" s="38"/>
      <c r="LF44" s="38"/>
      <c r="LG44" s="38"/>
      <c r="LH44" s="38"/>
      <c r="LI44" s="38"/>
      <c r="LJ44" s="38"/>
      <c r="LK44" s="38"/>
      <c r="LL44" s="38"/>
      <c r="LM44" s="38"/>
      <c r="LN44" s="38"/>
      <c r="LO44" s="38"/>
      <c r="LP44" s="38"/>
      <c r="LQ44" s="38"/>
      <c r="LR44" s="38"/>
      <c r="LS44" s="38"/>
      <c r="LT44" s="38"/>
      <c r="LU44" s="38"/>
      <c r="LV44" s="38"/>
      <c r="LW44" s="38"/>
      <c r="LX44" s="38"/>
      <c r="LY44" s="38"/>
      <c r="LZ44" s="38"/>
      <c r="MA44" s="38"/>
      <c r="MB44" s="38"/>
      <c r="MC44" s="38"/>
      <c r="MD44" s="38"/>
      <c r="ME44" s="38"/>
      <c r="MF44" s="38"/>
      <c r="MG44" s="38"/>
      <c r="MH44" s="38"/>
      <c r="MI44" s="38"/>
      <c r="MJ44" s="38"/>
      <c r="MK44" s="38"/>
      <c r="ML44" s="38"/>
      <c r="MM44" s="38"/>
      <c r="MN44" s="38"/>
      <c r="MO44" s="38"/>
      <c r="MP44" s="38"/>
      <c r="MQ44" s="38"/>
      <c r="MR44" s="38"/>
      <c r="MS44" s="38"/>
      <c r="MT44" s="38"/>
      <c r="MU44" s="38"/>
      <c r="MV44" s="38"/>
      <c r="MW44" s="38"/>
      <c r="MX44" s="38"/>
      <c r="MY44" s="38"/>
      <c r="MZ44" s="38"/>
      <c r="NA44" s="38"/>
      <c r="NB44" s="38"/>
      <c r="NC44" s="38"/>
      <c r="ND44" s="38"/>
      <c r="NE44" s="38"/>
      <c r="NF44" s="38"/>
      <c r="NG44" s="38"/>
      <c r="NH44" s="38"/>
      <c r="NI44" s="38"/>
      <c r="NJ44" s="38"/>
      <c r="NK44" s="38"/>
      <c r="NL44" s="38"/>
      <c r="NM44" s="38"/>
      <c r="NN44" s="38"/>
      <c r="NO44" s="38"/>
      <c r="NP44" s="38"/>
      <c r="NQ44" s="38"/>
      <c r="NR44" s="38"/>
      <c r="NS44" s="38"/>
      <c r="NT44" s="38"/>
      <c r="NU44" s="38"/>
      <c r="NV44" s="38"/>
      <c r="NW44" s="38"/>
      <c r="NX44" s="38"/>
      <c r="NY44" s="38"/>
      <c r="NZ44" s="38"/>
      <c r="OA44" s="38"/>
      <c r="OB44" s="38"/>
      <c r="OC44" s="38"/>
      <c r="OD44" s="38"/>
      <c r="OE44" s="38"/>
      <c r="OF44" s="38"/>
      <c r="OG44" s="38"/>
      <c r="OH44" s="38"/>
      <c r="OI44" s="38"/>
      <c r="OJ44" s="38"/>
      <c r="OK44" s="38"/>
      <c r="OL44" s="38"/>
      <c r="OM44" s="38"/>
      <c r="ON44" s="38"/>
      <c r="OO44" s="38"/>
      <c r="OP44" s="38"/>
      <c r="OQ44" s="38"/>
      <c r="OR44" s="38"/>
      <c r="OS44" s="38"/>
      <c r="OT44" s="38"/>
      <c r="OU44" s="38"/>
      <c r="OV44" s="38"/>
      <c r="OW44" s="38"/>
      <c r="OX44" s="38"/>
      <c r="OY44" s="38"/>
      <c r="OZ44" s="38"/>
      <c r="PA44" s="38"/>
      <c r="PB44" s="38"/>
      <c r="PC44" s="38"/>
      <c r="PD44" s="38"/>
      <c r="PE44" s="38"/>
      <c r="PF44" s="38"/>
      <c r="PG44" s="38"/>
      <c r="PH44" s="38"/>
      <c r="PI44" s="38"/>
      <c r="PJ44" s="38"/>
      <c r="PK44" s="38"/>
      <c r="PL44" s="38"/>
      <c r="PM44" s="38"/>
      <c r="PN44" s="38"/>
      <c r="PO44" s="38"/>
      <c r="PP44" s="38"/>
      <c r="PQ44" s="38"/>
      <c r="PR44" s="38"/>
      <c r="PS44" s="38"/>
      <c r="PT44" s="38"/>
      <c r="PU44" s="38"/>
      <c r="PV44" s="38"/>
      <c r="PW44" s="38"/>
      <c r="PX44" s="38"/>
      <c r="PY44" s="38"/>
      <c r="PZ44" s="38"/>
      <c r="QA44" s="38"/>
      <c r="QB44" s="38"/>
      <c r="QC44" s="38"/>
      <c r="QD44" s="38"/>
      <c r="QE44" s="38"/>
      <c r="QF44" s="38"/>
      <c r="QG44" s="38"/>
      <c r="QH44" s="38"/>
      <c r="QI44" s="38"/>
      <c r="QJ44" s="38"/>
      <c r="QK44" s="38"/>
      <c r="QL44" s="38"/>
      <c r="QM44" s="38"/>
      <c r="QN44" s="38"/>
      <c r="QO44" s="38"/>
      <c r="QP44" s="38"/>
      <c r="QQ44" s="38"/>
      <c r="QR44" s="38"/>
      <c r="QS44" s="38"/>
      <c r="QT44" s="38"/>
      <c r="QU44" s="38"/>
      <c r="QV44" s="38"/>
      <c r="QW44" s="38"/>
      <c r="QX44" s="38"/>
      <c r="QY44" s="38"/>
      <c r="QZ44" s="38"/>
      <c r="RA44" s="38"/>
      <c r="RB44" s="38"/>
      <c r="RC44" s="38"/>
      <c r="RD44" s="38"/>
      <c r="RE44" s="38"/>
      <c r="RF44" s="38"/>
      <c r="RG44" s="38"/>
      <c r="RH44" s="38"/>
      <c r="RI44" s="38"/>
      <c r="RJ44" s="38"/>
      <c r="RK44" s="38"/>
      <c r="RL44" s="38"/>
      <c r="RM44" s="38"/>
      <c r="RN44" s="38"/>
      <c r="RO44" s="38"/>
      <c r="RP44" s="38"/>
      <c r="RQ44" s="38"/>
      <c r="RR44" s="38"/>
      <c r="RS44" s="38"/>
      <c r="RT44" s="38"/>
      <c r="RU44" s="38"/>
      <c r="RV44" s="38"/>
      <c r="RW44" s="38"/>
      <c r="RX44" s="38"/>
      <c r="RY44" s="38"/>
      <c r="RZ44" s="38"/>
      <c r="SA44" s="38"/>
      <c r="SB44" s="38"/>
      <c r="SC44" s="38"/>
      <c r="SD44" s="38"/>
      <c r="SE44" s="38"/>
      <c r="SF44" s="38"/>
      <c r="SG44" s="38"/>
      <c r="SH44" s="38"/>
      <c r="SI44" s="38"/>
      <c r="SJ44" s="38"/>
      <c r="SK44" s="38"/>
      <c r="SL44" s="38"/>
      <c r="SM44" s="38"/>
      <c r="SN44" s="38"/>
      <c r="SO44" s="38"/>
      <c r="SP44" s="38"/>
      <c r="SQ44" s="38"/>
      <c r="SR44" s="38"/>
      <c r="SS44" s="38"/>
      <c r="ST44" s="38"/>
      <c r="SU44" s="38"/>
      <c r="SV44" s="38"/>
      <c r="SW44" s="38"/>
      <c r="SX44" s="38"/>
      <c r="SY44" s="38"/>
      <c r="SZ44" s="38"/>
      <c r="TA44" s="38"/>
      <c r="TB44" s="38"/>
      <c r="TC44" s="38"/>
      <c r="TD44" s="38"/>
      <c r="TE44" s="38"/>
      <c r="TF44" s="38"/>
      <c r="TG44" s="38"/>
      <c r="TH44" s="38"/>
      <c r="TI44" s="38"/>
      <c r="TJ44" s="38"/>
      <c r="TK44" s="38"/>
      <c r="TL44" s="38"/>
      <c r="TM44" s="38"/>
      <c r="TN44" s="38"/>
      <c r="TO44" s="38"/>
      <c r="TP44" s="38"/>
      <c r="TQ44" s="38"/>
      <c r="TR44" s="38"/>
      <c r="TS44" s="38"/>
      <c r="TT44" s="38"/>
      <c r="TU44" s="38"/>
      <c r="TV44" s="38"/>
      <c r="TW44" s="38"/>
    </row>
    <row r="45" spans="1:543" s="15" customFormat="1" x14ac:dyDescent="0.2">
      <c r="A45" s="50" t="s">
        <v>685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39"/>
      <c r="DM45" s="39"/>
      <c r="DN45" s="39"/>
      <c r="DO45" s="39"/>
      <c r="DP45" s="39"/>
      <c r="DQ45" s="39"/>
      <c r="DY45" s="15">
        <v>6179</v>
      </c>
      <c r="DZ45" s="15">
        <v>6179</v>
      </c>
      <c r="EA45" s="15">
        <v>6209</v>
      </c>
      <c r="EB45" s="15">
        <v>6241</v>
      </c>
      <c r="EC45" s="15">
        <v>6300</v>
      </c>
      <c r="ED45" s="15">
        <v>6300</v>
      </c>
      <c r="EE45" s="15">
        <v>6361</v>
      </c>
      <c r="EF45" s="15">
        <v>6389</v>
      </c>
      <c r="EG45" s="15">
        <v>6389</v>
      </c>
      <c r="EH45" s="15">
        <v>6422</v>
      </c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/>
      <c r="KF45" s="39"/>
      <c r="KG45" s="39"/>
      <c r="KH45" s="39"/>
      <c r="KI45" s="39"/>
      <c r="KJ45" s="39"/>
      <c r="KK45" s="39"/>
      <c r="KL45" s="39"/>
      <c r="KM45" s="39"/>
      <c r="KN45" s="39"/>
      <c r="KO45" s="39"/>
      <c r="KP45" s="39"/>
      <c r="KQ45" s="39"/>
      <c r="KR45" s="39"/>
      <c r="KS45" s="39"/>
      <c r="KT45" s="39"/>
      <c r="KU45" s="39"/>
      <c r="KV45" s="39"/>
      <c r="KW45" s="39"/>
      <c r="KX45" s="39"/>
      <c r="KY45" s="39"/>
      <c r="KZ45" s="39"/>
      <c r="LA45" s="39"/>
      <c r="LB45" s="39"/>
      <c r="LC45" s="39"/>
      <c r="LD45" s="39"/>
      <c r="LE45" s="39"/>
      <c r="LF45" s="39"/>
      <c r="LG45" s="39"/>
      <c r="LH45" s="39"/>
      <c r="LI45" s="39"/>
      <c r="LJ45" s="39"/>
      <c r="LK45" s="39"/>
      <c r="LL45" s="39"/>
      <c r="LM45" s="39"/>
      <c r="LN45" s="39"/>
      <c r="LO45" s="39"/>
      <c r="LP45" s="39"/>
      <c r="LQ45" s="39"/>
      <c r="LR45" s="39"/>
      <c r="LS45" s="39"/>
      <c r="LT45" s="39"/>
      <c r="LU45" s="39"/>
      <c r="LV45" s="39"/>
      <c r="LW45" s="39"/>
      <c r="LX45" s="39"/>
      <c r="LY45" s="39"/>
      <c r="LZ45" s="39"/>
      <c r="MA45" s="39"/>
      <c r="MB45" s="39"/>
      <c r="MC45" s="39"/>
      <c r="MD45" s="39"/>
      <c r="ME45" s="39"/>
      <c r="MF45" s="39"/>
      <c r="MG45" s="39"/>
      <c r="MH45" s="39"/>
      <c r="MI45" s="39"/>
      <c r="MJ45" s="39"/>
      <c r="MK45" s="39"/>
      <c r="ML45" s="39"/>
      <c r="MM45" s="39"/>
      <c r="MN45" s="39"/>
      <c r="MO45" s="39"/>
      <c r="MP45" s="39"/>
      <c r="MQ45" s="39"/>
      <c r="MR45" s="39"/>
      <c r="MS45" s="39"/>
      <c r="MT45" s="39"/>
      <c r="MU45" s="39"/>
      <c r="MV45" s="39"/>
      <c r="MW45" s="39"/>
      <c r="MX45" s="39"/>
      <c r="MY45" s="39"/>
      <c r="MZ45" s="39"/>
      <c r="NA45" s="39"/>
      <c r="NB45" s="39"/>
      <c r="NC45" s="39"/>
      <c r="ND45" s="39"/>
      <c r="NE45" s="39"/>
      <c r="NF45" s="39"/>
      <c r="NG45" s="39"/>
      <c r="NH45" s="39"/>
      <c r="NI45" s="39"/>
      <c r="NJ45" s="39"/>
      <c r="NK45" s="39"/>
      <c r="NL45" s="39"/>
      <c r="NM45" s="39"/>
      <c r="NN45" s="39"/>
      <c r="NO45" s="39"/>
      <c r="NP45" s="39"/>
      <c r="NQ45" s="39"/>
      <c r="NR45" s="39"/>
      <c r="NS45" s="39"/>
      <c r="NT45" s="39"/>
      <c r="NU45" s="39"/>
      <c r="NV45" s="39"/>
      <c r="NW45" s="39"/>
      <c r="NX45" s="39"/>
      <c r="NY45" s="39"/>
      <c r="NZ45" s="39"/>
      <c r="OA45" s="39"/>
      <c r="OB45" s="39"/>
      <c r="OC45" s="39"/>
      <c r="OD45" s="39"/>
      <c r="OE45" s="39"/>
      <c r="OF45" s="39"/>
      <c r="OG45" s="39"/>
      <c r="OH45" s="39"/>
      <c r="OI45" s="39"/>
      <c r="OJ45" s="39"/>
      <c r="OK45" s="39"/>
      <c r="OL45" s="39"/>
      <c r="OM45" s="39"/>
      <c r="ON45" s="39"/>
      <c r="OO45" s="39"/>
      <c r="OP45" s="39"/>
      <c r="OQ45" s="39"/>
      <c r="OR45" s="39"/>
      <c r="OS45" s="39"/>
      <c r="OT45" s="39"/>
      <c r="OU45" s="39"/>
      <c r="OV45" s="39"/>
      <c r="OW45" s="39"/>
      <c r="OX45" s="39"/>
      <c r="OY45" s="39"/>
      <c r="OZ45" s="39"/>
      <c r="PA45" s="39"/>
      <c r="PB45" s="39"/>
      <c r="PC45" s="39"/>
      <c r="PD45" s="39"/>
      <c r="PE45" s="39"/>
      <c r="PF45" s="39"/>
      <c r="PG45" s="39"/>
      <c r="PH45" s="39"/>
      <c r="PI45" s="39"/>
      <c r="PJ45" s="39"/>
      <c r="PK45" s="39"/>
      <c r="PL45" s="39"/>
      <c r="PM45" s="39"/>
      <c r="PN45" s="39"/>
      <c r="PO45" s="39"/>
      <c r="PP45" s="39"/>
      <c r="PQ45" s="39"/>
      <c r="PR45" s="39"/>
      <c r="PS45" s="39"/>
      <c r="PT45" s="39"/>
      <c r="PU45" s="39"/>
      <c r="PV45" s="39"/>
      <c r="PW45" s="39"/>
      <c r="PX45" s="39"/>
      <c r="PY45" s="39"/>
      <c r="PZ45" s="39"/>
      <c r="QA45" s="39"/>
      <c r="QB45" s="39"/>
      <c r="QC45" s="39"/>
      <c r="QD45" s="39"/>
      <c r="QE45" s="39"/>
      <c r="QF45" s="39"/>
      <c r="QG45" s="39"/>
      <c r="QH45" s="39"/>
      <c r="QI45" s="39"/>
      <c r="QJ45" s="39"/>
      <c r="QK45" s="39"/>
      <c r="QL45" s="39"/>
      <c r="QM45" s="39"/>
      <c r="QN45" s="39"/>
      <c r="QO45" s="39"/>
      <c r="QP45" s="39"/>
      <c r="QQ45" s="39"/>
      <c r="QR45" s="39"/>
      <c r="QS45" s="39"/>
      <c r="QT45" s="39"/>
      <c r="QU45" s="39"/>
      <c r="QV45" s="39"/>
      <c r="QW45" s="39"/>
      <c r="QX45" s="39"/>
      <c r="QY45" s="39"/>
      <c r="QZ45" s="39"/>
      <c r="RA45" s="39"/>
      <c r="RB45" s="39"/>
      <c r="RC45" s="39"/>
      <c r="RD45" s="39"/>
      <c r="RE45" s="39"/>
      <c r="RF45" s="39"/>
      <c r="RG45" s="39"/>
      <c r="RH45" s="39"/>
      <c r="RI45" s="39"/>
      <c r="RJ45" s="39"/>
      <c r="RK45" s="39"/>
      <c r="RL45" s="39"/>
      <c r="RM45" s="39"/>
      <c r="RN45" s="39"/>
      <c r="RO45" s="39"/>
      <c r="RP45" s="39"/>
      <c r="RQ45" s="39"/>
      <c r="RR45" s="39"/>
      <c r="RS45" s="39"/>
      <c r="RT45" s="39"/>
      <c r="RU45" s="39"/>
      <c r="RV45" s="39"/>
      <c r="RW45" s="39"/>
      <c r="RX45" s="39"/>
      <c r="RY45" s="39"/>
      <c r="RZ45" s="39"/>
      <c r="SA45" s="39"/>
      <c r="SB45" s="39"/>
      <c r="SC45" s="39"/>
      <c r="SD45" s="39"/>
      <c r="SE45" s="39"/>
      <c r="SF45" s="39"/>
      <c r="SG45" s="39"/>
      <c r="SH45" s="39"/>
      <c r="SI45" s="39"/>
      <c r="SJ45" s="39"/>
      <c r="SK45" s="39"/>
      <c r="SL45" s="39"/>
      <c r="SM45" s="39"/>
      <c r="SN45" s="39"/>
      <c r="SO45" s="39"/>
      <c r="SP45" s="39"/>
      <c r="SQ45" s="39"/>
      <c r="SR45" s="39"/>
      <c r="SS45" s="39"/>
      <c r="ST45" s="39"/>
      <c r="SU45" s="39"/>
      <c r="SV45" s="39"/>
      <c r="SW45" s="39"/>
      <c r="SX45" s="39"/>
      <c r="SY45" s="39"/>
      <c r="SZ45" s="39"/>
      <c r="TA45" s="39"/>
      <c r="TB45" s="39"/>
      <c r="TC45" s="39"/>
      <c r="TD45" s="39"/>
      <c r="TE45" s="39"/>
      <c r="TF45" s="39"/>
      <c r="TG45" s="39"/>
      <c r="TH45" s="39"/>
      <c r="TI45" s="39"/>
      <c r="TJ45" s="39"/>
      <c r="TK45" s="39"/>
      <c r="TL45" s="39"/>
      <c r="TM45" s="39"/>
      <c r="TN45" s="39"/>
      <c r="TO45" s="39"/>
      <c r="TP45" s="39"/>
      <c r="TQ45" s="39"/>
      <c r="TR45" s="39"/>
      <c r="TS45" s="39"/>
      <c r="TT45" s="39"/>
      <c r="TU45" s="39"/>
      <c r="TV45" s="39"/>
      <c r="TW45" s="39"/>
    </row>
    <row r="46" spans="1:543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  <c r="IV46" s="49"/>
      <c r="IW46" s="49"/>
      <c r="IX46" s="49"/>
      <c r="IY46" s="49"/>
      <c r="IZ46" s="49"/>
      <c r="JA46" s="49"/>
      <c r="JB46" s="49"/>
      <c r="JC46" s="49"/>
      <c r="JD46" s="49"/>
      <c r="JE46" s="49"/>
      <c r="JF46" s="49"/>
      <c r="JG46" s="49"/>
      <c r="JH46" s="49"/>
      <c r="JI46" s="49"/>
      <c r="JJ46" s="49"/>
      <c r="JK46" s="49"/>
      <c r="JL46" s="49"/>
      <c r="JM46" s="49"/>
      <c r="JN46" s="49"/>
      <c r="JO46" s="49"/>
      <c r="JP46" s="49"/>
      <c r="JQ46" s="49"/>
      <c r="JR46" s="49"/>
      <c r="JS46" s="49"/>
      <c r="JT46" s="49"/>
      <c r="JU46" s="49"/>
      <c r="JV46" s="49"/>
      <c r="JW46" s="49"/>
      <c r="JX46" s="49"/>
      <c r="JY46" s="49"/>
      <c r="JZ46" s="49"/>
      <c r="KA46" s="49"/>
      <c r="KB46" s="49"/>
      <c r="KC46" s="49"/>
      <c r="KD46" s="49"/>
      <c r="KE46" s="49"/>
      <c r="KF46" s="49"/>
      <c r="KG46" s="49"/>
      <c r="KH46" s="49"/>
      <c r="KI46" s="49"/>
      <c r="KJ46" s="49"/>
      <c r="KK46" s="49"/>
      <c r="KL46" s="49"/>
      <c r="KM46" s="49"/>
      <c r="KN46" s="49"/>
      <c r="KO46" s="49"/>
      <c r="KP46" s="49"/>
      <c r="KQ46" s="49"/>
      <c r="KR46" s="49"/>
      <c r="KS46" s="49"/>
      <c r="KT46" s="49"/>
      <c r="KU46" s="49"/>
      <c r="KV46" s="49"/>
      <c r="KW46" s="49"/>
      <c r="KX46" s="49"/>
      <c r="KY46" s="49"/>
      <c r="KZ46" s="49"/>
      <c r="LA46" s="49"/>
      <c r="LB46" s="49"/>
      <c r="LC46" s="49"/>
      <c r="LD46" s="49"/>
      <c r="LE46" s="49"/>
      <c r="LF46" s="49"/>
      <c r="LG46" s="49"/>
      <c r="LH46" s="49"/>
      <c r="LI46" s="49"/>
      <c r="LJ46" s="49"/>
      <c r="LK46" s="49"/>
      <c r="LL46" s="49"/>
      <c r="LM46" s="49"/>
      <c r="LN46" s="49"/>
      <c r="LO46" s="49"/>
      <c r="LP46" s="49"/>
      <c r="LQ46" s="49"/>
      <c r="LR46" s="49"/>
      <c r="LS46" s="49"/>
      <c r="LT46" s="49"/>
      <c r="LU46" s="49"/>
      <c r="LV46" s="49"/>
      <c r="LW46" s="49"/>
      <c r="LX46" s="49"/>
      <c r="LY46" s="49"/>
      <c r="LZ46" s="49"/>
      <c r="MA46" s="49"/>
      <c r="MB46" s="49"/>
      <c r="MC46" s="49"/>
      <c r="MD46" s="49"/>
      <c r="ME46" s="49"/>
      <c r="MF46" s="49"/>
      <c r="MG46" s="49"/>
      <c r="MH46" s="49"/>
      <c r="MI46" s="49"/>
      <c r="MJ46" s="49"/>
      <c r="MK46" s="49"/>
      <c r="ML46" s="49"/>
      <c r="MM46" s="49"/>
      <c r="MN46" s="49"/>
      <c r="MO46" s="49"/>
      <c r="MP46" s="49"/>
      <c r="MQ46" s="49"/>
      <c r="MR46" s="49"/>
      <c r="MS46" s="49"/>
      <c r="MT46" s="49"/>
      <c r="MU46" s="49"/>
      <c r="MV46" s="49"/>
      <c r="MW46" s="49"/>
      <c r="MX46" s="49"/>
      <c r="MY46" s="49"/>
      <c r="MZ46" s="49"/>
      <c r="NA46" s="49"/>
      <c r="NB46" s="49"/>
      <c r="NC46" s="49"/>
      <c r="ND46" s="49"/>
      <c r="NE46" s="49"/>
      <c r="NF46" s="49"/>
      <c r="NG46" s="49"/>
      <c r="NH46" s="49"/>
      <c r="NI46" s="49"/>
      <c r="NJ46" s="49"/>
      <c r="NK46" s="49"/>
      <c r="NL46" s="49"/>
      <c r="NM46" s="49"/>
      <c r="NN46" s="49"/>
      <c r="NO46" s="49"/>
      <c r="NP46" s="49"/>
      <c r="NQ46" s="49"/>
      <c r="NR46" s="49"/>
      <c r="NS46" s="49"/>
      <c r="NT46" s="49"/>
      <c r="NU46" s="49"/>
      <c r="NV46" s="49"/>
      <c r="NW46" s="49"/>
      <c r="NX46" s="49"/>
      <c r="NY46" s="49"/>
      <c r="NZ46" s="49"/>
      <c r="OA46" s="49"/>
      <c r="OB46" s="49"/>
      <c r="OC46" s="49"/>
      <c r="OD46" s="49"/>
      <c r="OE46" s="49"/>
      <c r="OF46" s="49"/>
      <c r="OG46" s="49"/>
      <c r="OH46" s="49"/>
      <c r="OI46" s="49"/>
      <c r="OJ46" s="49"/>
      <c r="OK46" s="49"/>
      <c r="OL46" s="49"/>
      <c r="OM46" s="49"/>
      <c r="ON46" s="49"/>
      <c r="OO46" s="49"/>
      <c r="OP46" s="49"/>
      <c r="OQ46" s="49"/>
      <c r="OR46" s="49"/>
      <c r="OS46" s="49"/>
      <c r="OT46" s="49"/>
      <c r="OU46" s="49"/>
      <c r="OV46" s="49"/>
      <c r="OW46" s="49"/>
      <c r="OX46" s="49"/>
      <c r="OY46" s="49"/>
      <c r="OZ46" s="49"/>
      <c r="PA46" s="49"/>
      <c r="PB46" s="49"/>
      <c r="PC46" s="49"/>
      <c r="PD46" s="49"/>
      <c r="PE46" s="49"/>
      <c r="PF46" s="49"/>
      <c r="PG46" s="49"/>
      <c r="PH46" s="49"/>
      <c r="PI46" s="49"/>
      <c r="PJ46" s="49"/>
      <c r="PK46" s="49"/>
      <c r="PL46" s="49"/>
      <c r="PM46" s="49"/>
      <c r="PN46" s="49"/>
      <c r="PO46" s="49"/>
      <c r="PP46" s="49"/>
      <c r="PQ46" s="49"/>
      <c r="PR46" s="49"/>
      <c r="PS46" s="49"/>
      <c r="PT46" s="49"/>
      <c r="PU46" s="49"/>
      <c r="PV46" s="49"/>
      <c r="PW46" s="49"/>
      <c r="PX46" s="49"/>
      <c r="PY46" s="49"/>
      <c r="PZ46" s="49"/>
      <c r="QA46" s="49"/>
      <c r="QB46" s="49"/>
      <c r="QC46" s="49"/>
      <c r="QD46" s="49"/>
      <c r="QE46" s="49"/>
      <c r="QF46" s="49"/>
      <c r="QG46" s="49"/>
      <c r="QH46" s="49"/>
      <c r="QI46" s="49"/>
      <c r="QJ46" s="49"/>
      <c r="QK46" s="49"/>
      <c r="QL46" s="49"/>
      <c r="QM46" s="49"/>
      <c r="QN46" s="49"/>
      <c r="QO46" s="49"/>
      <c r="QP46" s="49"/>
      <c r="QQ46" s="49"/>
      <c r="QR46" s="49"/>
      <c r="QS46" s="49"/>
      <c r="QT46" s="49"/>
      <c r="QU46" s="49"/>
      <c r="QV46" s="49"/>
      <c r="QW46" s="49"/>
      <c r="QX46" s="49"/>
      <c r="QY46" s="49"/>
      <c r="QZ46" s="49"/>
      <c r="RA46" s="49"/>
      <c r="RB46" s="49"/>
      <c r="RC46" s="49"/>
      <c r="RD46" s="49"/>
      <c r="RE46" s="49"/>
      <c r="RF46" s="49"/>
      <c r="RG46" s="49"/>
      <c r="RH46" s="49"/>
      <c r="RI46" s="49"/>
      <c r="RJ46" s="49"/>
      <c r="RK46" s="49"/>
      <c r="RL46" s="49"/>
      <c r="RM46" s="49"/>
      <c r="RN46" s="49"/>
      <c r="RO46" s="49"/>
      <c r="RP46" s="49"/>
      <c r="RQ46" s="49"/>
      <c r="RR46" s="49"/>
      <c r="RS46" s="49"/>
      <c r="RT46" s="49"/>
      <c r="RU46" s="49"/>
      <c r="RV46" s="49"/>
      <c r="RW46" s="49"/>
      <c r="RX46" s="49"/>
      <c r="RY46" s="49"/>
      <c r="RZ46" s="49"/>
      <c r="SA46" s="49"/>
      <c r="SB46" s="49"/>
      <c r="SC46" s="49"/>
      <c r="SD46" s="49"/>
      <c r="SE46" s="49"/>
      <c r="SF46" s="49"/>
      <c r="SG46" s="49"/>
      <c r="SH46" s="49"/>
      <c r="SI46" s="49"/>
      <c r="SJ46" s="49"/>
      <c r="SK46" s="49"/>
      <c r="SL46" s="49"/>
      <c r="SM46" s="49"/>
      <c r="SN46" s="49"/>
      <c r="SO46" s="49"/>
      <c r="SP46" s="49"/>
      <c r="SQ46" s="49"/>
      <c r="SR46" s="49"/>
      <c r="SS46" s="49"/>
      <c r="ST46" s="49"/>
      <c r="SU46" s="49"/>
      <c r="SV46" s="49"/>
      <c r="SW46" s="49"/>
      <c r="SX46" s="49"/>
      <c r="SY46" s="49"/>
      <c r="SZ46" s="49"/>
      <c r="TA46" s="49"/>
      <c r="TB46" s="49"/>
      <c r="TC46" s="49"/>
      <c r="TD46" s="49"/>
      <c r="TE46" s="49"/>
      <c r="TF46" s="49"/>
      <c r="TG46" s="49"/>
      <c r="TH46" s="49"/>
      <c r="TI46" s="49"/>
      <c r="TJ46" s="49"/>
      <c r="TK46" s="49"/>
      <c r="TL46" s="49"/>
      <c r="TM46" s="49"/>
      <c r="TN46" s="49"/>
      <c r="TO46" s="49"/>
      <c r="TP46" s="49"/>
      <c r="TQ46" s="49"/>
      <c r="TR46" s="49"/>
      <c r="TS46" s="49"/>
      <c r="TT46" s="49"/>
      <c r="TU46" s="49"/>
      <c r="TV46" s="49"/>
      <c r="TW46" s="49"/>
    </row>
    <row r="47" spans="1:543" x14ac:dyDescent="0.2">
      <c r="A47" s="11" t="s">
        <v>683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LJ47" s="38"/>
      <c r="LK47" s="38"/>
      <c r="LL47" s="38"/>
      <c r="LM47" s="38"/>
      <c r="LN47" s="38"/>
      <c r="LO47" s="38"/>
      <c r="LP47" s="38"/>
      <c r="LQ47" s="38"/>
      <c r="LR47" s="38"/>
      <c r="LS47" s="38"/>
      <c r="LT47" s="38"/>
      <c r="LU47" s="38"/>
      <c r="LV47" s="38"/>
      <c r="LW47" s="38"/>
      <c r="LX47" s="38"/>
      <c r="LY47" s="38"/>
      <c r="LZ47" s="38"/>
      <c r="MA47" s="38"/>
      <c r="MB47" s="38"/>
      <c r="MC47" s="38"/>
      <c r="MD47" s="38"/>
      <c r="ME47" s="38"/>
      <c r="MF47" s="38"/>
      <c r="MG47" s="38"/>
      <c r="MH47" s="38"/>
      <c r="MI47" s="38"/>
      <c r="MJ47" s="38"/>
      <c r="MK47" s="38"/>
      <c r="ML47" s="38"/>
      <c r="MM47" s="38"/>
      <c r="MN47" s="38"/>
      <c r="MO47" s="38"/>
      <c r="MP47" s="38"/>
      <c r="MQ47" s="38"/>
      <c r="MR47" s="38"/>
      <c r="MS47" s="38"/>
      <c r="MT47" s="38"/>
      <c r="MU47" s="38"/>
      <c r="MV47" s="38"/>
      <c r="MW47" s="38"/>
      <c r="MX47" s="38"/>
      <c r="MY47" s="38"/>
      <c r="MZ47" s="38"/>
      <c r="NA47" s="38"/>
      <c r="NB47" s="38"/>
      <c r="NC47" s="38"/>
      <c r="ND47" s="38"/>
      <c r="NE47" s="38"/>
      <c r="NF47" s="38"/>
      <c r="NG47" s="38"/>
      <c r="NH47" s="38"/>
      <c r="NI47" s="38"/>
      <c r="NJ47" s="38"/>
      <c r="NK47" s="38"/>
      <c r="NL47" s="38"/>
      <c r="NM47" s="38"/>
      <c r="NN47" s="38"/>
      <c r="NO47" s="38"/>
      <c r="NP47" s="38"/>
      <c r="NQ47" s="38"/>
      <c r="NR47" s="38"/>
      <c r="NS47" s="38"/>
      <c r="NT47" s="38"/>
      <c r="NU47" s="38"/>
      <c r="NV47" s="38"/>
      <c r="NW47" s="38"/>
      <c r="NX47" s="38"/>
      <c r="NY47" s="38"/>
      <c r="NZ47" s="38"/>
      <c r="OA47" s="38"/>
      <c r="OB47" s="38"/>
      <c r="OC47" s="38"/>
      <c r="OD47" s="38"/>
      <c r="OE47" s="38"/>
      <c r="OF47" s="38"/>
      <c r="OG47" s="38"/>
      <c r="OH47" s="38"/>
      <c r="OI47" s="38"/>
      <c r="OJ47" s="38"/>
      <c r="OK47" s="38"/>
      <c r="OL47" s="38"/>
      <c r="OM47" s="38"/>
      <c r="ON47" s="38"/>
      <c r="OO47" s="38"/>
      <c r="OP47" s="38"/>
      <c r="OQ47" s="38"/>
      <c r="OR47" s="38"/>
      <c r="OS47" s="38"/>
      <c r="OT47" s="38"/>
      <c r="OU47" s="38"/>
      <c r="OV47" s="38"/>
      <c r="OW47" s="38"/>
      <c r="OX47" s="38"/>
      <c r="OY47" s="38"/>
      <c r="OZ47" s="38"/>
      <c r="PA47" s="38"/>
      <c r="PB47" s="38"/>
      <c r="PC47" s="38"/>
      <c r="PD47" s="38"/>
      <c r="PE47" s="38"/>
      <c r="PF47" s="38"/>
      <c r="PG47" s="38"/>
      <c r="PH47" s="38"/>
      <c r="PI47" s="38"/>
      <c r="PJ47" s="38"/>
      <c r="PK47" s="38"/>
      <c r="PL47" s="38"/>
      <c r="PM47" s="38"/>
      <c r="PN47" s="38"/>
      <c r="PO47" s="38"/>
      <c r="PP47" s="38"/>
      <c r="PQ47" s="38"/>
      <c r="PR47" s="38"/>
      <c r="PS47" s="38"/>
      <c r="PT47" s="38"/>
      <c r="PU47" s="38"/>
      <c r="PV47" s="38"/>
      <c r="PW47" s="38"/>
      <c r="PX47" s="38"/>
      <c r="PY47" s="38"/>
      <c r="PZ47" s="38"/>
      <c r="QA47" s="38"/>
      <c r="QB47" s="38"/>
      <c r="QC47" s="38"/>
      <c r="QD47" s="38"/>
      <c r="QE47" s="38"/>
      <c r="QF47" s="38"/>
      <c r="QG47" s="38"/>
      <c r="QH47" s="38"/>
      <c r="QI47" s="38"/>
      <c r="QJ47" s="38"/>
      <c r="QK47" s="38"/>
      <c r="QL47" s="38"/>
      <c r="QM47" s="38"/>
      <c r="QN47" s="38"/>
      <c r="QO47" s="38"/>
      <c r="QP47" s="38"/>
      <c r="QQ47" s="38"/>
      <c r="QR47" s="38"/>
      <c r="QS47" s="38"/>
      <c r="QT47" s="38"/>
      <c r="QU47" s="38"/>
      <c r="QV47" s="38"/>
      <c r="QW47" s="38"/>
      <c r="QX47" s="38"/>
      <c r="QY47" s="38"/>
      <c r="QZ47" s="38"/>
      <c r="RA47" s="38"/>
      <c r="RB47" s="38"/>
      <c r="RC47" s="38"/>
      <c r="RD47" s="38"/>
      <c r="RE47" s="38"/>
      <c r="RF47" s="38"/>
      <c r="RG47" s="38"/>
      <c r="RH47" s="38"/>
      <c r="RI47" s="38"/>
      <c r="RJ47" s="38"/>
      <c r="RK47" s="38"/>
      <c r="RL47" s="38"/>
      <c r="RM47" s="38"/>
      <c r="RN47" s="38"/>
      <c r="RO47" s="38"/>
      <c r="RP47" s="38"/>
      <c r="RQ47" s="38"/>
      <c r="RR47" s="38"/>
      <c r="RS47" s="38"/>
      <c r="RT47" s="38"/>
      <c r="RU47" s="38"/>
      <c r="RV47" s="38"/>
      <c r="RW47" s="38"/>
      <c r="RX47" s="38"/>
      <c r="RY47" s="38"/>
      <c r="RZ47" s="38"/>
      <c r="SA47" s="38"/>
      <c r="SB47" s="38"/>
      <c r="SC47" s="38"/>
      <c r="SD47" s="38"/>
      <c r="SE47" s="38"/>
      <c r="SF47" s="38"/>
      <c r="SG47" s="38"/>
      <c r="SH47" s="38"/>
      <c r="SI47" s="38"/>
      <c r="SJ47" s="38"/>
      <c r="SK47" s="38"/>
      <c r="SL47" s="38"/>
      <c r="SM47" s="38"/>
      <c r="SN47" s="38"/>
      <c r="SO47" s="38"/>
      <c r="SP47" s="38"/>
      <c r="SQ47" s="38"/>
      <c r="SR47" s="38"/>
      <c r="SS47" s="38"/>
      <c r="ST47" s="38"/>
      <c r="SU47" s="38"/>
      <c r="SV47" s="38"/>
      <c r="SW47" s="38"/>
      <c r="SX47" s="38"/>
      <c r="SY47" s="38"/>
      <c r="SZ47" s="38"/>
      <c r="TA47" s="38"/>
      <c r="TB47" s="38"/>
      <c r="TC47" s="38"/>
      <c r="TD47" s="38"/>
      <c r="TE47" s="38"/>
      <c r="TF47" s="38"/>
      <c r="TG47" s="38"/>
      <c r="TH47" s="38"/>
      <c r="TI47" s="38"/>
      <c r="TJ47" s="38"/>
      <c r="TK47" s="38"/>
      <c r="TL47" s="38"/>
      <c r="TM47" s="38"/>
      <c r="TN47" s="38"/>
      <c r="TO47" s="38"/>
      <c r="TP47" s="38"/>
      <c r="TQ47" s="38"/>
      <c r="TR47" s="38"/>
      <c r="TS47" s="38"/>
      <c r="TT47" s="38"/>
      <c r="TU47" s="38"/>
      <c r="TV47" s="38"/>
      <c r="TW47" s="38"/>
    </row>
    <row r="48" spans="1:543" x14ac:dyDescent="0.2">
      <c r="A48" s="11" t="s">
        <v>13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LJ48" s="38"/>
      <c r="LK48" s="38"/>
      <c r="LL48" s="38"/>
      <c r="LM48" s="38"/>
      <c r="LN48" s="38"/>
      <c r="LO48" s="38"/>
      <c r="LP48" s="38"/>
      <c r="LQ48" s="38"/>
      <c r="LR48" s="38"/>
      <c r="LS48" s="38"/>
      <c r="LT48" s="38"/>
      <c r="LU48" s="38"/>
      <c r="LV48" s="38"/>
      <c r="LW48" s="38"/>
      <c r="LX48" s="38"/>
      <c r="LY48" s="38"/>
      <c r="LZ48" s="38"/>
      <c r="MA48" s="38"/>
      <c r="MB48" s="38"/>
      <c r="MC48" s="38"/>
      <c r="MD48" s="38"/>
      <c r="ME48" s="38"/>
      <c r="MF48" s="38"/>
      <c r="MG48" s="38"/>
      <c r="MH48" s="38"/>
      <c r="MI48" s="38"/>
      <c r="MJ48" s="38"/>
      <c r="MK48" s="38"/>
      <c r="ML48" s="38"/>
      <c r="MM48" s="38"/>
      <c r="MN48" s="38"/>
      <c r="MO48" s="38"/>
      <c r="MP48" s="38"/>
      <c r="MQ48" s="38"/>
      <c r="MR48" s="38"/>
      <c r="MS48" s="38"/>
      <c r="MT48" s="38"/>
      <c r="MU48" s="38"/>
      <c r="MV48" s="38"/>
      <c r="MW48" s="38"/>
      <c r="MX48" s="38"/>
      <c r="MY48" s="38"/>
      <c r="MZ48" s="38"/>
      <c r="NA48" s="38"/>
      <c r="NB48" s="38"/>
      <c r="NC48" s="38"/>
      <c r="ND48" s="38"/>
      <c r="NE48" s="38"/>
      <c r="NF48" s="38"/>
      <c r="NG48" s="38"/>
      <c r="NH48" s="38"/>
      <c r="NI48" s="38"/>
      <c r="NJ48" s="38"/>
      <c r="NK48" s="38"/>
      <c r="NL48" s="38"/>
      <c r="NM48" s="38"/>
      <c r="NN48" s="38"/>
      <c r="NO48" s="38"/>
      <c r="NP48" s="38"/>
      <c r="NQ48" s="38"/>
      <c r="NR48" s="38"/>
      <c r="NS48" s="38"/>
      <c r="NT48" s="38"/>
      <c r="NU48" s="38"/>
      <c r="NV48" s="38"/>
      <c r="NW48" s="38"/>
      <c r="NX48" s="38"/>
      <c r="NY48" s="38"/>
      <c r="NZ48" s="38"/>
      <c r="OA48" s="38"/>
      <c r="OB48" s="38"/>
      <c r="OC48" s="38"/>
      <c r="OD48" s="38"/>
      <c r="OE48" s="38"/>
      <c r="OF48" s="38"/>
      <c r="OG48" s="38"/>
      <c r="OH48" s="38"/>
      <c r="OI48" s="38"/>
      <c r="OJ48" s="38"/>
      <c r="OK48" s="38"/>
      <c r="OL48" s="38"/>
      <c r="OM48" s="38"/>
      <c r="ON48" s="38"/>
      <c r="OO48" s="38"/>
      <c r="OP48" s="38"/>
      <c r="OQ48" s="38"/>
      <c r="OR48" s="38"/>
      <c r="OS48" s="38"/>
      <c r="OT48" s="38"/>
      <c r="OU48" s="38"/>
      <c r="OV48" s="38"/>
      <c r="OW48" s="38"/>
      <c r="OX48" s="38"/>
      <c r="OY48" s="38"/>
      <c r="OZ48" s="38"/>
      <c r="PA48" s="38"/>
      <c r="PB48" s="38"/>
      <c r="PC48" s="38"/>
      <c r="PD48" s="38"/>
      <c r="PE48" s="38"/>
      <c r="PF48" s="38"/>
      <c r="PG48" s="38"/>
      <c r="PH48" s="38"/>
      <c r="PI48" s="38"/>
      <c r="PJ48" s="38"/>
      <c r="PK48" s="38"/>
      <c r="PL48" s="38"/>
      <c r="PM48" s="38"/>
      <c r="PN48" s="38"/>
      <c r="PO48" s="38"/>
      <c r="PP48" s="38"/>
      <c r="PQ48" s="38"/>
      <c r="PR48" s="38"/>
      <c r="PS48" s="38"/>
      <c r="PT48" s="38"/>
      <c r="PU48" s="38"/>
      <c r="PV48" s="38"/>
      <c r="PW48" s="38"/>
      <c r="PX48" s="38"/>
      <c r="PY48" s="38"/>
      <c r="PZ48" s="38"/>
      <c r="QA48" s="38"/>
      <c r="QB48" s="38"/>
      <c r="QC48" s="38"/>
      <c r="QD48" s="38"/>
      <c r="QE48" s="38"/>
      <c r="QF48" s="38"/>
      <c r="QG48" s="38"/>
      <c r="QH48" s="38"/>
      <c r="QI48" s="38"/>
      <c r="QJ48" s="38"/>
      <c r="QK48" s="38"/>
      <c r="QL48" s="38"/>
      <c r="QM48" s="38"/>
      <c r="QN48" s="38"/>
      <c r="QO48" s="38"/>
      <c r="QP48" s="38"/>
      <c r="QQ48" s="38"/>
      <c r="QR48" s="38"/>
      <c r="QS48" s="38"/>
      <c r="QT48" s="38"/>
      <c r="QU48" s="38"/>
      <c r="QV48" s="38"/>
      <c r="QW48" s="38"/>
      <c r="QX48" s="38"/>
      <c r="QY48" s="38"/>
      <c r="QZ48" s="38"/>
      <c r="RA48" s="38"/>
      <c r="RB48" s="38"/>
      <c r="RC48" s="38"/>
      <c r="RD48" s="38"/>
      <c r="RE48" s="38"/>
      <c r="RF48" s="38"/>
      <c r="RG48" s="38"/>
      <c r="RH48" s="38"/>
      <c r="RI48" s="38"/>
      <c r="RJ48" s="38"/>
      <c r="RK48" s="38"/>
      <c r="RL48" s="38"/>
      <c r="RM48" s="38"/>
      <c r="RN48" s="38"/>
      <c r="RO48" s="38"/>
      <c r="RP48" s="38"/>
      <c r="RQ48" s="38"/>
      <c r="RR48" s="38"/>
      <c r="RS48" s="38"/>
      <c r="RT48" s="38"/>
      <c r="RU48" s="38"/>
      <c r="RV48" s="38"/>
      <c r="RW48" s="38"/>
      <c r="RX48" s="38"/>
      <c r="RY48" s="38"/>
      <c r="RZ48" s="38"/>
      <c r="SA48" s="38"/>
      <c r="SB48" s="38"/>
      <c r="SC48" s="38"/>
      <c r="SD48" s="38"/>
      <c r="SE48" s="38"/>
      <c r="SF48" s="38"/>
      <c r="SG48" s="38"/>
      <c r="SH48" s="38"/>
      <c r="SI48" s="38"/>
      <c r="SJ48" s="38"/>
      <c r="SK48" s="38"/>
      <c r="SL48" s="38"/>
      <c r="SM48" s="38"/>
      <c r="SN48" s="38"/>
      <c r="SO48" s="38"/>
      <c r="SP48" s="38"/>
      <c r="SQ48" s="38"/>
      <c r="SR48" s="38"/>
      <c r="SS48" s="38"/>
      <c r="ST48" s="38"/>
      <c r="SU48" s="38"/>
      <c r="SV48" s="38"/>
      <c r="SW48" s="38"/>
      <c r="SX48" s="38"/>
      <c r="SY48" s="38"/>
      <c r="SZ48" s="38"/>
      <c r="TA48" s="38"/>
      <c r="TB48" s="38"/>
      <c r="TC48" s="38"/>
      <c r="TD48" s="38"/>
      <c r="TE48" s="38"/>
      <c r="TF48" s="38"/>
      <c r="TG48" s="38"/>
      <c r="TH48" s="38"/>
      <c r="TI48" s="38"/>
      <c r="TJ48" s="38"/>
      <c r="TK48" s="38"/>
      <c r="TL48" s="38"/>
      <c r="TM48" s="38"/>
      <c r="TN48" s="38"/>
      <c r="TO48" s="38"/>
      <c r="TP48" s="38"/>
      <c r="TQ48" s="38"/>
      <c r="TR48" s="38"/>
      <c r="TS48" s="38"/>
      <c r="TT48" s="38"/>
      <c r="TU48" s="38"/>
      <c r="TV48" s="38"/>
      <c r="TW48" s="38"/>
    </row>
    <row r="49" spans="1:543" x14ac:dyDescent="0.2">
      <c r="A49" s="11" t="s">
        <v>7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LJ49" s="38"/>
      <c r="LK49" s="38"/>
      <c r="LL49" s="38"/>
      <c r="LM49" s="38"/>
      <c r="LN49" s="38"/>
      <c r="LO49" s="38"/>
      <c r="LP49" s="38"/>
      <c r="LQ49" s="38"/>
      <c r="LR49" s="38"/>
      <c r="LS49" s="38"/>
      <c r="LT49" s="38"/>
      <c r="LU49" s="38"/>
      <c r="LV49" s="38"/>
      <c r="LW49" s="38"/>
      <c r="LX49" s="38"/>
      <c r="LY49" s="38"/>
      <c r="LZ49" s="38"/>
      <c r="MA49" s="38"/>
      <c r="MB49" s="38"/>
      <c r="MC49" s="38"/>
      <c r="MD49" s="38"/>
      <c r="ME49" s="38"/>
      <c r="MF49" s="38"/>
      <c r="MG49" s="38"/>
      <c r="MH49" s="38"/>
      <c r="MI49" s="38"/>
      <c r="MJ49" s="38"/>
      <c r="MK49" s="38"/>
      <c r="ML49" s="38"/>
      <c r="MM49" s="38"/>
      <c r="MN49" s="38"/>
      <c r="MO49" s="38"/>
      <c r="MP49" s="38"/>
      <c r="MQ49" s="38"/>
      <c r="MR49" s="38"/>
      <c r="MS49" s="38"/>
      <c r="MT49" s="38"/>
      <c r="MU49" s="38"/>
      <c r="MV49" s="38"/>
      <c r="MW49" s="38"/>
      <c r="MX49" s="38"/>
      <c r="MY49" s="38"/>
      <c r="MZ49" s="38"/>
      <c r="NA49" s="38"/>
      <c r="NB49" s="38"/>
      <c r="NC49" s="38"/>
      <c r="ND49" s="38"/>
      <c r="NE49" s="38"/>
      <c r="NF49" s="38"/>
      <c r="NG49" s="38"/>
      <c r="NH49" s="38"/>
      <c r="NI49" s="38"/>
      <c r="NJ49" s="38"/>
      <c r="NK49" s="38"/>
      <c r="NL49" s="38"/>
      <c r="NM49" s="38"/>
      <c r="NN49" s="38"/>
      <c r="NO49" s="38"/>
      <c r="NP49" s="38"/>
      <c r="NQ49" s="38"/>
      <c r="NR49" s="38"/>
      <c r="NS49" s="38"/>
      <c r="NT49" s="38"/>
      <c r="NU49" s="38"/>
      <c r="NV49" s="38"/>
      <c r="NW49" s="38"/>
      <c r="NX49" s="38"/>
      <c r="NY49" s="38"/>
      <c r="NZ49" s="38"/>
      <c r="OA49" s="38"/>
      <c r="OB49" s="38"/>
      <c r="OC49" s="38"/>
      <c r="OD49" s="38"/>
      <c r="OE49" s="38"/>
      <c r="OF49" s="38"/>
      <c r="OG49" s="38"/>
      <c r="OH49" s="38"/>
      <c r="OI49" s="38"/>
      <c r="OJ49" s="38"/>
      <c r="OK49" s="38"/>
      <c r="OL49" s="38"/>
      <c r="OM49" s="38"/>
      <c r="ON49" s="38"/>
      <c r="OO49" s="38"/>
      <c r="OP49" s="38"/>
      <c r="OQ49" s="38"/>
      <c r="OR49" s="38"/>
      <c r="OS49" s="38"/>
      <c r="OT49" s="38"/>
      <c r="OU49" s="38"/>
      <c r="OV49" s="38"/>
      <c r="OW49" s="38"/>
      <c r="OX49" s="38"/>
      <c r="OY49" s="38"/>
      <c r="OZ49" s="38"/>
      <c r="PA49" s="38"/>
      <c r="PB49" s="38"/>
      <c r="PC49" s="38"/>
      <c r="PD49" s="38"/>
      <c r="PE49" s="38"/>
      <c r="PF49" s="38"/>
      <c r="PG49" s="38"/>
      <c r="PH49" s="38"/>
      <c r="PI49" s="38"/>
      <c r="PJ49" s="38"/>
      <c r="PK49" s="38"/>
      <c r="PL49" s="38"/>
      <c r="PM49" s="38"/>
      <c r="PN49" s="38"/>
      <c r="PO49" s="38"/>
      <c r="PP49" s="38"/>
      <c r="PQ49" s="38"/>
      <c r="PR49" s="38"/>
      <c r="PS49" s="38"/>
      <c r="PT49" s="38"/>
      <c r="PU49" s="38"/>
      <c r="PV49" s="38"/>
      <c r="PW49" s="38"/>
      <c r="PX49" s="38"/>
      <c r="PY49" s="38"/>
      <c r="PZ49" s="38"/>
      <c r="QA49" s="38"/>
      <c r="QB49" s="38"/>
      <c r="QC49" s="38"/>
      <c r="QD49" s="38"/>
      <c r="QE49" s="38"/>
      <c r="QF49" s="38"/>
      <c r="QG49" s="38"/>
      <c r="QH49" s="38"/>
      <c r="QI49" s="38"/>
      <c r="QJ49" s="38"/>
      <c r="QK49" s="38"/>
      <c r="QL49" s="38"/>
      <c r="QM49" s="38"/>
      <c r="QN49" s="38"/>
      <c r="QO49" s="38"/>
      <c r="QP49" s="38"/>
      <c r="QQ49" s="38"/>
      <c r="QR49" s="38"/>
      <c r="QS49" s="38"/>
      <c r="QT49" s="38"/>
      <c r="QU49" s="38"/>
      <c r="QV49" s="38"/>
      <c r="QW49" s="38"/>
      <c r="QX49" s="38"/>
      <c r="QY49" s="38"/>
      <c r="QZ49" s="38"/>
      <c r="RA49" s="38"/>
      <c r="RB49" s="38"/>
      <c r="RC49" s="38"/>
      <c r="RD49" s="38"/>
      <c r="RE49" s="38"/>
      <c r="RF49" s="38"/>
      <c r="RG49" s="38"/>
      <c r="RH49" s="38"/>
      <c r="RI49" s="38"/>
      <c r="RJ49" s="38"/>
      <c r="RK49" s="38"/>
      <c r="RL49" s="38"/>
      <c r="RM49" s="38"/>
      <c r="RN49" s="38"/>
      <c r="RO49" s="38"/>
      <c r="RP49" s="38"/>
      <c r="RQ49" s="38"/>
      <c r="RR49" s="38"/>
      <c r="RS49" s="38"/>
      <c r="RT49" s="38"/>
      <c r="RU49" s="38"/>
      <c r="RV49" s="38"/>
      <c r="RW49" s="38"/>
      <c r="RX49" s="38"/>
      <c r="RY49" s="38"/>
      <c r="RZ49" s="38"/>
      <c r="SA49" s="38"/>
      <c r="SB49" s="38"/>
      <c r="SC49" s="38"/>
      <c r="SD49" s="38"/>
      <c r="SE49" s="38"/>
      <c r="SF49" s="38"/>
      <c r="SG49" s="38"/>
      <c r="SH49" s="38"/>
      <c r="SI49" s="38"/>
      <c r="SJ49" s="38"/>
      <c r="SK49" s="38"/>
      <c r="SL49" s="38"/>
      <c r="SM49" s="38"/>
      <c r="SN49" s="38"/>
      <c r="SO49" s="38"/>
      <c r="SP49" s="38"/>
      <c r="SQ49" s="38"/>
      <c r="SR49" s="38"/>
      <c r="SS49" s="38"/>
      <c r="ST49" s="38"/>
      <c r="SU49" s="38"/>
      <c r="SV49" s="38"/>
      <c r="SW49" s="38"/>
      <c r="SX49" s="38"/>
      <c r="SY49" s="38"/>
      <c r="SZ49" s="38"/>
      <c r="TA49" s="38"/>
      <c r="TB49" s="38"/>
      <c r="TC49" s="38"/>
      <c r="TD49" s="38"/>
      <c r="TE49" s="38"/>
      <c r="TF49" s="38"/>
      <c r="TG49" s="38"/>
      <c r="TH49" s="38"/>
      <c r="TI49" s="38"/>
      <c r="TJ49" s="38"/>
      <c r="TK49" s="38"/>
      <c r="TL49" s="38"/>
      <c r="TM49" s="38"/>
      <c r="TN49" s="38"/>
      <c r="TO49" s="38"/>
      <c r="TP49" s="38"/>
      <c r="TQ49" s="38"/>
      <c r="TR49" s="38"/>
      <c r="TS49" s="38"/>
      <c r="TT49" s="38"/>
      <c r="TU49" s="38"/>
      <c r="TV49" s="38"/>
      <c r="TW49" s="38"/>
    </row>
    <row r="50" spans="1:543" x14ac:dyDescent="0.2">
      <c r="A50" s="9" t="s">
        <v>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">
        <v>2810000</v>
      </c>
      <c r="EJ50" s="3">
        <v>2840000</v>
      </c>
      <c r="EK50" s="3">
        <v>2840000</v>
      </c>
      <c r="EL50" s="3">
        <v>2930000</v>
      </c>
      <c r="EM50" s="3">
        <v>2930000</v>
      </c>
      <c r="EO50" s="3">
        <v>3082000</v>
      </c>
      <c r="EP50" s="3">
        <v>3125000</v>
      </c>
      <c r="EQ50" s="3">
        <v>3136000</v>
      </c>
      <c r="ER50" s="3">
        <v>3136000</v>
      </c>
      <c r="ES50" s="3">
        <v>3136000</v>
      </c>
      <c r="ET50" s="3">
        <v>3166000</v>
      </c>
      <c r="EU50" s="3">
        <v>3166000</v>
      </c>
      <c r="EV50" s="3">
        <v>3258000</v>
      </c>
      <c r="EW50" s="3">
        <v>3360000</v>
      </c>
      <c r="EX50" s="3">
        <v>3440000</v>
      </c>
      <c r="EY50" s="3">
        <v>3530000</v>
      </c>
      <c r="EZ50" s="3">
        <v>3530000</v>
      </c>
      <c r="FA50" s="3">
        <v>3530000</v>
      </c>
      <c r="FB50" s="3">
        <v>3530000</v>
      </c>
      <c r="FC50" s="3">
        <v>3630000</v>
      </c>
      <c r="FD50" s="3">
        <v>3750000</v>
      </c>
      <c r="FE50" s="3">
        <v>3810000</v>
      </c>
      <c r="FF50" s="3">
        <v>3810000</v>
      </c>
      <c r="FG50" s="3">
        <v>3850000</v>
      </c>
      <c r="FH50" s="3">
        <v>3900000</v>
      </c>
      <c r="FJ50" s="3">
        <v>3930000</v>
      </c>
      <c r="FL50" s="3">
        <v>4200000</v>
      </c>
      <c r="FM50" s="3">
        <v>4280000</v>
      </c>
      <c r="FN50" s="3">
        <v>4400000</v>
      </c>
      <c r="FO50" s="3">
        <v>4570000</v>
      </c>
      <c r="FP50" s="3">
        <v>4680000</v>
      </c>
      <c r="FQ50" s="3">
        <v>4790000</v>
      </c>
      <c r="FR50" s="3">
        <v>4830000</v>
      </c>
      <c r="FS50" s="3">
        <v>4910000</v>
      </c>
      <c r="FT50" s="3">
        <v>4990000</v>
      </c>
      <c r="FU50" s="3">
        <v>5150000</v>
      </c>
      <c r="FV50" s="3">
        <v>5210000</v>
      </c>
      <c r="FW50" s="3">
        <v>5296000</v>
      </c>
      <c r="FX50" s="3">
        <v>5826000</v>
      </c>
      <c r="FY50" s="3">
        <v>5826000</v>
      </c>
      <c r="FZ50" s="3">
        <v>6046000</v>
      </c>
      <c r="GA50" s="3">
        <v>6046000</v>
      </c>
      <c r="GB50" s="3">
        <v>6046000</v>
      </c>
      <c r="GC50" s="3">
        <v>6046000</v>
      </c>
      <c r="GD50" s="3">
        <v>6046000</v>
      </c>
      <c r="GE50" s="3">
        <v>6046000</v>
      </c>
      <c r="GF50" s="3">
        <v>6046000</v>
      </c>
      <c r="GG50" s="3">
        <v>6046000</v>
      </c>
      <c r="GH50" s="3">
        <v>6046000</v>
      </c>
      <c r="GI50" s="3">
        <v>6046000</v>
      </c>
      <c r="GJ50" s="3">
        <v>6046000</v>
      </c>
      <c r="GK50" s="3">
        <v>6046000</v>
      </c>
      <c r="GL50" s="3">
        <v>6046000</v>
      </c>
      <c r="GM50" s="3">
        <v>6046000</v>
      </c>
      <c r="GN50" s="3">
        <v>6266000</v>
      </c>
      <c r="GO50" s="3">
        <v>6456000</v>
      </c>
      <c r="GP50" s="3">
        <v>6780000</v>
      </c>
      <c r="GQ50" s="3">
        <v>6992000</v>
      </c>
      <c r="GR50" s="3">
        <v>7051000</v>
      </c>
      <c r="GS50" s="3">
        <v>7051000</v>
      </c>
      <c r="GU50" s="3">
        <v>7051000</v>
      </c>
      <c r="GW50" s="3">
        <v>7051000</v>
      </c>
      <c r="GX50" s="3">
        <v>7051000</v>
      </c>
      <c r="GY50" s="3">
        <v>7051000</v>
      </c>
      <c r="GZ50" s="3">
        <v>7051000</v>
      </c>
      <c r="HA50" s="3">
        <v>7051000</v>
      </c>
      <c r="HB50" s="3">
        <v>7051000</v>
      </c>
      <c r="HC50" s="3">
        <v>7051000</v>
      </c>
      <c r="HD50" s="3">
        <v>7081000</v>
      </c>
      <c r="HQ50" s="3">
        <v>8061000</v>
      </c>
      <c r="HR50" s="3">
        <v>8510893</v>
      </c>
      <c r="HS50" s="3">
        <v>8810893</v>
      </c>
      <c r="HT50" s="3">
        <v>8850893</v>
      </c>
      <c r="HU50" s="3">
        <v>8850893</v>
      </c>
      <c r="HV50" s="3">
        <v>8850893</v>
      </c>
      <c r="HW50" s="3">
        <v>8850893</v>
      </c>
      <c r="HY50" s="3">
        <v>8850893</v>
      </c>
      <c r="HZ50" s="3">
        <v>8850893</v>
      </c>
      <c r="IA50" s="3">
        <v>8850893</v>
      </c>
      <c r="IB50" s="3">
        <v>8850893</v>
      </c>
      <c r="IC50" s="3">
        <v>8850893</v>
      </c>
      <c r="ID50" s="3">
        <v>8850893</v>
      </c>
      <c r="IE50" s="3">
        <v>8850893</v>
      </c>
      <c r="IG50" s="3">
        <v>8850893</v>
      </c>
      <c r="IH50" s="3">
        <v>8850893</v>
      </c>
      <c r="II50" s="3">
        <v>8850893</v>
      </c>
      <c r="IJ50" s="3">
        <v>8850893</v>
      </c>
      <c r="IK50" s="3">
        <v>9750893</v>
      </c>
      <c r="IL50" s="3">
        <v>9750893</v>
      </c>
      <c r="IM50" s="3">
        <v>9750893</v>
      </c>
      <c r="IN50" s="3">
        <v>9750893</v>
      </c>
      <c r="IO50" s="3">
        <v>9750893</v>
      </c>
      <c r="IP50" s="3">
        <v>9750893</v>
      </c>
      <c r="IQ50" s="3">
        <v>9750893</v>
      </c>
      <c r="IR50" s="3">
        <v>9750893</v>
      </c>
      <c r="IS50" s="3">
        <v>9750893</v>
      </c>
      <c r="IT50" s="3">
        <v>9750893</v>
      </c>
      <c r="IU50" s="3">
        <v>9750893</v>
      </c>
      <c r="IV50" s="3">
        <v>9750893</v>
      </c>
      <c r="IW50" s="3">
        <v>9750893</v>
      </c>
      <c r="IX50" s="3">
        <v>9750893</v>
      </c>
      <c r="IY50" s="3">
        <v>9750893</v>
      </c>
      <c r="IZ50" s="3">
        <v>9750893</v>
      </c>
      <c r="JA50" s="3">
        <v>9750893</v>
      </c>
      <c r="JB50" s="3">
        <v>9750994</v>
      </c>
      <c r="JN50" s="3">
        <v>9890994</v>
      </c>
      <c r="JO50" s="3">
        <v>11100994</v>
      </c>
      <c r="JP50" s="3">
        <v>11750994</v>
      </c>
      <c r="JQ50" s="3">
        <v>11750994</v>
      </c>
      <c r="JR50" s="3">
        <v>11750994</v>
      </c>
      <c r="JS50" s="3">
        <v>11750994</v>
      </c>
      <c r="JT50" s="3">
        <v>11850994</v>
      </c>
      <c r="JU50" s="3">
        <v>11850994</v>
      </c>
      <c r="JV50" s="3">
        <v>11850994</v>
      </c>
      <c r="JW50" s="3">
        <v>11850994</v>
      </c>
      <c r="JX50" s="3">
        <v>11850994</v>
      </c>
      <c r="JY50" s="3">
        <v>11850994</v>
      </c>
      <c r="JZ50" s="3">
        <v>11850994</v>
      </c>
      <c r="KA50" s="3">
        <v>11850994</v>
      </c>
      <c r="KB50" s="3">
        <v>11850994</v>
      </c>
      <c r="KC50" s="3">
        <v>11850994</v>
      </c>
      <c r="KD50" s="3">
        <v>11850994</v>
      </c>
      <c r="KE50" s="3">
        <v>11850994</v>
      </c>
      <c r="KF50" s="3">
        <v>11850994</v>
      </c>
      <c r="KG50" s="3">
        <v>11850994</v>
      </c>
      <c r="KH50" s="3">
        <v>11850994</v>
      </c>
      <c r="KI50" s="3">
        <v>11850994</v>
      </c>
      <c r="KJ50" s="3">
        <v>11850994</v>
      </c>
      <c r="KK50" s="3">
        <v>11850994</v>
      </c>
      <c r="KL50" s="3">
        <v>11850994</v>
      </c>
      <c r="KM50" s="3">
        <v>11850994</v>
      </c>
      <c r="KN50" s="3">
        <v>11850994</v>
      </c>
      <c r="KO50" s="3">
        <v>11850994</v>
      </c>
      <c r="KP50" s="3">
        <v>11850994</v>
      </c>
      <c r="KQ50" s="3">
        <v>11850994</v>
      </c>
      <c r="KR50" s="3">
        <v>11850994</v>
      </c>
      <c r="KS50" s="3">
        <v>12650994</v>
      </c>
      <c r="KT50" s="3">
        <v>12650994</v>
      </c>
      <c r="KU50" s="3">
        <v>12650994</v>
      </c>
      <c r="KV50" s="3">
        <v>12650994</v>
      </c>
      <c r="KW50" s="3">
        <v>13050994</v>
      </c>
      <c r="KX50" s="3">
        <v>13530994</v>
      </c>
      <c r="KY50" s="3">
        <v>13530994</v>
      </c>
      <c r="KZ50" s="21">
        <v>13900994</v>
      </c>
      <c r="LA50" s="3">
        <v>13900994</v>
      </c>
      <c r="LB50" s="3">
        <v>13900994</v>
      </c>
      <c r="LC50" s="3">
        <v>13900994</v>
      </c>
      <c r="LD50" s="3">
        <v>13900994</v>
      </c>
      <c r="LE50" s="3">
        <v>13900994</v>
      </c>
      <c r="LF50" s="3">
        <v>13900994</v>
      </c>
      <c r="LG50" s="3">
        <v>13900994</v>
      </c>
      <c r="LH50" s="3">
        <v>13900994</v>
      </c>
      <c r="LI50" s="3">
        <v>13900994</v>
      </c>
      <c r="LJ50" s="38"/>
      <c r="LK50" s="38"/>
      <c r="LL50" s="38"/>
      <c r="LM50" s="38"/>
      <c r="LN50" s="38"/>
      <c r="LO50" s="38"/>
      <c r="LP50" s="38"/>
      <c r="LQ50" s="38"/>
      <c r="LR50" s="38"/>
      <c r="LS50" s="38"/>
      <c r="LT50" s="38"/>
      <c r="LU50" s="38"/>
      <c r="LV50" s="38"/>
      <c r="LW50" s="38"/>
      <c r="LX50" s="38"/>
      <c r="LY50" s="38"/>
      <c r="LZ50" s="38"/>
      <c r="MA50" s="38"/>
      <c r="MB50" s="38"/>
      <c r="MC50" s="38"/>
      <c r="MD50" s="38"/>
      <c r="ME50" s="38"/>
      <c r="MF50" s="38"/>
      <c r="MG50" s="38"/>
      <c r="MH50" s="38"/>
      <c r="MI50" s="38"/>
      <c r="MJ50" s="38"/>
      <c r="MK50" s="38"/>
      <c r="ML50" s="38"/>
      <c r="MM50" s="38"/>
      <c r="MN50" s="38"/>
      <c r="MO50" s="38"/>
      <c r="MP50" s="38"/>
      <c r="MQ50" s="38"/>
      <c r="MR50" s="38"/>
      <c r="MS50" s="38"/>
      <c r="MT50" s="38"/>
      <c r="MU50" s="38"/>
      <c r="MV50" s="38"/>
      <c r="MW50" s="38"/>
      <c r="MX50" s="38"/>
      <c r="MY50" s="38"/>
      <c r="MZ50" s="38"/>
      <c r="NA50" s="38"/>
      <c r="NB50" s="38"/>
      <c r="NC50" s="38"/>
      <c r="ND50" s="38"/>
      <c r="NE50" s="38"/>
      <c r="NF50" s="38"/>
      <c r="NG50" s="38"/>
      <c r="NH50" s="38"/>
      <c r="NI50" s="38"/>
      <c r="NJ50" s="38"/>
      <c r="NK50" s="38"/>
      <c r="NL50" s="38"/>
      <c r="NM50" s="38"/>
      <c r="NN50" s="38"/>
      <c r="NO50" s="38"/>
      <c r="NP50" s="38"/>
      <c r="NQ50" s="38"/>
      <c r="NR50" s="38"/>
      <c r="NS50" s="38"/>
      <c r="NT50" s="38"/>
      <c r="NU50" s="38"/>
      <c r="NV50" s="38"/>
      <c r="NW50" s="38"/>
      <c r="NX50" s="38"/>
      <c r="NY50" s="38"/>
      <c r="NZ50" s="38"/>
      <c r="OA50" s="38"/>
      <c r="OB50" s="38"/>
      <c r="OC50" s="38"/>
      <c r="OD50" s="38"/>
      <c r="OE50" s="38"/>
      <c r="OF50" s="38"/>
      <c r="OG50" s="38"/>
      <c r="OH50" s="38"/>
      <c r="OI50" s="38"/>
      <c r="OJ50" s="38"/>
      <c r="OK50" s="38"/>
      <c r="OL50" s="38"/>
      <c r="OM50" s="38"/>
      <c r="ON50" s="38"/>
      <c r="OO50" s="38"/>
      <c r="OP50" s="38"/>
      <c r="OQ50" s="38"/>
      <c r="OR50" s="38"/>
      <c r="OS50" s="38"/>
      <c r="OT50" s="38"/>
      <c r="OU50" s="38"/>
      <c r="OV50" s="38"/>
      <c r="OW50" s="38"/>
      <c r="OX50" s="38"/>
      <c r="OY50" s="38"/>
      <c r="OZ50" s="38"/>
      <c r="PA50" s="38"/>
      <c r="PB50" s="38"/>
      <c r="PC50" s="38"/>
      <c r="PD50" s="38"/>
      <c r="PE50" s="38"/>
      <c r="PF50" s="38"/>
      <c r="PG50" s="38"/>
      <c r="PH50" s="38"/>
      <c r="PI50" s="38"/>
      <c r="PJ50" s="38"/>
      <c r="PK50" s="38"/>
      <c r="PL50" s="38"/>
      <c r="PM50" s="38"/>
      <c r="PN50" s="38"/>
      <c r="PO50" s="38"/>
      <c r="PP50" s="38"/>
      <c r="PQ50" s="38"/>
      <c r="PR50" s="38"/>
      <c r="PS50" s="38"/>
      <c r="PT50" s="38"/>
      <c r="PU50" s="38"/>
      <c r="PV50" s="38"/>
      <c r="PW50" s="38"/>
      <c r="PX50" s="38"/>
      <c r="PY50" s="38"/>
      <c r="PZ50" s="38"/>
      <c r="QA50" s="38"/>
      <c r="QB50" s="38"/>
      <c r="QC50" s="38"/>
      <c r="QD50" s="38"/>
      <c r="QE50" s="38"/>
      <c r="QF50" s="38"/>
      <c r="QG50" s="38"/>
      <c r="QH50" s="38"/>
      <c r="QI50" s="38"/>
      <c r="QJ50" s="38"/>
      <c r="QK50" s="38"/>
      <c r="QL50" s="38"/>
      <c r="QM50" s="38"/>
      <c r="QN50" s="38"/>
      <c r="QO50" s="38"/>
      <c r="QP50" s="38"/>
      <c r="QQ50" s="38"/>
      <c r="QR50" s="38"/>
      <c r="QS50" s="38"/>
      <c r="QT50" s="38"/>
      <c r="QU50" s="38"/>
      <c r="QV50" s="38"/>
      <c r="QW50" s="38"/>
      <c r="QX50" s="38"/>
      <c r="QY50" s="38"/>
      <c r="QZ50" s="38"/>
      <c r="RA50" s="38"/>
      <c r="RB50" s="38"/>
      <c r="RC50" s="38"/>
      <c r="RD50" s="38"/>
      <c r="RE50" s="38"/>
      <c r="RF50" s="38"/>
      <c r="RG50" s="38"/>
      <c r="RH50" s="38"/>
      <c r="RI50" s="38"/>
      <c r="RJ50" s="38"/>
      <c r="RK50" s="38"/>
      <c r="RL50" s="38"/>
      <c r="RM50" s="38"/>
      <c r="RN50" s="38"/>
      <c r="RO50" s="38"/>
      <c r="RP50" s="38"/>
      <c r="RQ50" s="38"/>
      <c r="RR50" s="38"/>
      <c r="RS50" s="38"/>
      <c r="RT50" s="38"/>
      <c r="RU50" s="38"/>
      <c r="RV50" s="38"/>
      <c r="RW50" s="38"/>
      <c r="RX50" s="38"/>
      <c r="RY50" s="38"/>
      <c r="RZ50" s="38"/>
      <c r="SA50" s="38"/>
      <c r="SB50" s="38"/>
      <c r="SC50" s="38"/>
      <c r="SD50" s="38"/>
      <c r="SE50" s="38"/>
      <c r="SF50" s="38"/>
      <c r="SG50" s="38"/>
      <c r="SH50" s="38"/>
      <c r="SI50" s="38"/>
      <c r="SJ50" s="38"/>
      <c r="SK50" s="38"/>
      <c r="SL50" s="38"/>
      <c r="SM50" s="38"/>
      <c r="SN50" s="38"/>
      <c r="SO50" s="38"/>
      <c r="SP50" s="38"/>
      <c r="SQ50" s="38"/>
      <c r="SR50" s="38"/>
      <c r="SS50" s="38"/>
      <c r="ST50" s="38"/>
      <c r="SU50" s="38"/>
      <c r="SV50" s="38"/>
      <c r="SW50" s="38"/>
      <c r="SX50" s="38"/>
      <c r="SY50" s="38"/>
      <c r="SZ50" s="38"/>
      <c r="TA50" s="38"/>
      <c r="TB50" s="38"/>
      <c r="TC50" s="38"/>
      <c r="TD50" s="38"/>
      <c r="TE50" s="38"/>
      <c r="TF50" s="38"/>
      <c r="TG50" s="38"/>
      <c r="TH50" s="38"/>
      <c r="TI50" s="38"/>
      <c r="TJ50" s="38"/>
      <c r="TK50" s="38"/>
      <c r="TL50" s="38"/>
      <c r="TM50" s="38"/>
      <c r="TN50" s="38"/>
      <c r="TO50" s="38"/>
      <c r="TP50" s="38"/>
      <c r="TQ50" s="38"/>
      <c r="TR50" s="38"/>
      <c r="TS50" s="38"/>
      <c r="TT50" s="38"/>
      <c r="TU50" s="38"/>
      <c r="TV50" s="38"/>
      <c r="TW50" s="38"/>
    </row>
    <row r="51" spans="1:543" x14ac:dyDescent="0.2">
      <c r="A51" s="11" t="s">
        <v>9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LJ51" s="38"/>
      <c r="LK51" s="38"/>
      <c r="LL51" s="38"/>
      <c r="LM51" s="38"/>
      <c r="LN51" s="38"/>
      <c r="LO51" s="38"/>
      <c r="LP51" s="38"/>
      <c r="LQ51" s="38"/>
      <c r="LR51" s="38"/>
      <c r="LS51" s="38"/>
      <c r="LT51" s="38"/>
      <c r="LU51" s="38"/>
      <c r="LV51" s="38"/>
      <c r="LW51" s="38"/>
      <c r="LX51" s="38"/>
      <c r="LY51" s="38"/>
      <c r="LZ51" s="38"/>
      <c r="MA51" s="38"/>
      <c r="MB51" s="38"/>
      <c r="MC51" s="38"/>
      <c r="MD51" s="38"/>
      <c r="ME51" s="38"/>
      <c r="MF51" s="38"/>
      <c r="MG51" s="38"/>
      <c r="MH51" s="38"/>
      <c r="MI51" s="38"/>
      <c r="MJ51" s="38"/>
      <c r="MK51" s="38"/>
      <c r="ML51" s="38"/>
      <c r="MM51" s="38"/>
      <c r="MN51" s="38"/>
      <c r="MO51" s="38"/>
      <c r="MP51" s="38"/>
      <c r="MQ51" s="38"/>
      <c r="MR51" s="38"/>
      <c r="MS51" s="38"/>
      <c r="MT51" s="38"/>
      <c r="MU51" s="38"/>
      <c r="MV51" s="38"/>
      <c r="MW51" s="38"/>
      <c r="MX51" s="38"/>
      <c r="MY51" s="38"/>
      <c r="MZ51" s="38"/>
      <c r="NA51" s="38"/>
      <c r="NB51" s="38"/>
      <c r="NC51" s="38"/>
      <c r="ND51" s="38"/>
      <c r="NE51" s="38"/>
      <c r="NF51" s="38"/>
      <c r="NG51" s="38"/>
      <c r="NH51" s="38"/>
      <c r="NI51" s="38"/>
      <c r="NJ51" s="38"/>
      <c r="NK51" s="38"/>
      <c r="NL51" s="38"/>
      <c r="NM51" s="38"/>
      <c r="NN51" s="38"/>
      <c r="NO51" s="38"/>
      <c r="NP51" s="38"/>
      <c r="NQ51" s="38"/>
      <c r="NR51" s="38"/>
      <c r="NS51" s="38"/>
      <c r="NT51" s="38"/>
      <c r="NU51" s="38"/>
      <c r="NV51" s="38"/>
      <c r="NW51" s="38"/>
      <c r="NX51" s="38"/>
      <c r="NY51" s="38"/>
      <c r="NZ51" s="38"/>
      <c r="OA51" s="38"/>
      <c r="OB51" s="38"/>
      <c r="OC51" s="38"/>
      <c r="OD51" s="38"/>
      <c r="OE51" s="38"/>
      <c r="OF51" s="38"/>
      <c r="OG51" s="38"/>
      <c r="OH51" s="38"/>
      <c r="OI51" s="38"/>
      <c r="OJ51" s="38"/>
      <c r="OK51" s="38"/>
      <c r="OL51" s="38"/>
      <c r="OM51" s="38"/>
      <c r="ON51" s="38"/>
      <c r="OO51" s="38"/>
      <c r="OP51" s="38"/>
      <c r="OQ51" s="38"/>
      <c r="OR51" s="38"/>
      <c r="OS51" s="38"/>
      <c r="OT51" s="38"/>
      <c r="OU51" s="38"/>
      <c r="OV51" s="38"/>
      <c r="OW51" s="38"/>
      <c r="OX51" s="38"/>
      <c r="OY51" s="38"/>
      <c r="OZ51" s="38"/>
      <c r="PA51" s="38"/>
      <c r="PB51" s="38"/>
      <c r="PC51" s="38"/>
      <c r="PD51" s="38"/>
      <c r="PE51" s="38"/>
      <c r="PF51" s="38"/>
      <c r="PG51" s="38"/>
      <c r="PH51" s="38"/>
      <c r="PI51" s="38"/>
      <c r="PJ51" s="38"/>
      <c r="PK51" s="38"/>
      <c r="PL51" s="38"/>
      <c r="PM51" s="38"/>
      <c r="PN51" s="38"/>
      <c r="PO51" s="38"/>
      <c r="PP51" s="38"/>
      <c r="PQ51" s="38"/>
      <c r="PR51" s="38"/>
      <c r="PS51" s="38"/>
      <c r="PT51" s="38"/>
      <c r="PU51" s="38"/>
      <c r="PV51" s="38"/>
      <c r="PW51" s="38"/>
      <c r="PX51" s="38"/>
      <c r="PY51" s="38"/>
      <c r="PZ51" s="38"/>
      <c r="QA51" s="38"/>
      <c r="QB51" s="38"/>
      <c r="QC51" s="38"/>
      <c r="QD51" s="38"/>
      <c r="QE51" s="38"/>
      <c r="QF51" s="38"/>
      <c r="QG51" s="38"/>
      <c r="QH51" s="38"/>
      <c r="QI51" s="38"/>
      <c r="QJ51" s="38"/>
      <c r="QK51" s="38"/>
      <c r="QL51" s="38"/>
      <c r="QM51" s="38"/>
      <c r="QN51" s="38"/>
      <c r="QO51" s="38"/>
      <c r="QP51" s="38"/>
      <c r="QQ51" s="38"/>
      <c r="QR51" s="38"/>
      <c r="QS51" s="38"/>
      <c r="QT51" s="38"/>
      <c r="QU51" s="38"/>
      <c r="QV51" s="38"/>
      <c r="QW51" s="38"/>
      <c r="QX51" s="38"/>
      <c r="QY51" s="38"/>
      <c r="QZ51" s="38"/>
      <c r="RA51" s="38"/>
      <c r="RB51" s="38"/>
      <c r="RC51" s="38"/>
      <c r="RD51" s="38"/>
      <c r="RE51" s="38"/>
      <c r="RF51" s="38"/>
      <c r="RG51" s="38"/>
      <c r="RH51" s="38"/>
      <c r="RI51" s="38"/>
      <c r="RJ51" s="38"/>
      <c r="RK51" s="38"/>
      <c r="RL51" s="38"/>
      <c r="RM51" s="38"/>
      <c r="RN51" s="38"/>
      <c r="RO51" s="38"/>
      <c r="RP51" s="38"/>
      <c r="RQ51" s="38"/>
      <c r="RR51" s="38"/>
      <c r="RS51" s="38"/>
      <c r="RT51" s="38"/>
      <c r="RU51" s="38"/>
      <c r="RV51" s="38"/>
      <c r="RW51" s="38"/>
      <c r="RX51" s="38"/>
      <c r="RY51" s="38"/>
      <c r="RZ51" s="38"/>
      <c r="SA51" s="38"/>
      <c r="SB51" s="38"/>
      <c r="SC51" s="38"/>
      <c r="SD51" s="38"/>
      <c r="SE51" s="38"/>
      <c r="SF51" s="38"/>
      <c r="SG51" s="38"/>
      <c r="SH51" s="38"/>
      <c r="SI51" s="38"/>
      <c r="SJ51" s="38"/>
      <c r="SK51" s="38"/>
      <c r="SL51" s="38"/>
      <c r="SM51" s="38"/>
      <c r="SN51" s="38"/>
      <c r="SO51" s="38"/>
      <c r="SP51" s="38"/>
      <c r="SQ51" s="38"/>
      <c r="SR51" s="38"/>
      <c r="SS51" s="38"/>
      <c r="ST51" s="38"/>
      <c r="SU51" s="38"/>
      <c r="SV51" s="38"/>
      <c r="SW51" s="38"/>
      <c r="SX51" s="38"/>
      <c r="SY51" s="38"/>
      <c r="SZ51" s="38"/>
      <c r="TA51" s="38"/>
      <c r="TB51" s="38"/>
      <c r="TC51" s="38"/>
      <c r="TD51" s="38"/>
      <c r="TE51" s="38"/>
      <c r="TF51" s="38"/>
      <c r="TG51" s="38"/>
      <c r="TH51" s="38"/>
      <c r="TI51" s="38"/>
      <c r="TJ51" s="38"/>
      <c r="TK51" s="38"/>
      <c r="TL51" s="38"/>
      <c r="TM51" s="38"/>
      <c r="TN51" s="38"/>
      <c r="TO51" s="38"/>
      <c r="TP51" s="38"/>
      <c r="TQ51" s="38"/>
      <c r="TR51" s="38"/>
      <c r="TS51" s="38"/>
      <c r="TT51" s="38"/>
      <c r="TU51" s="38"/>
      <c r="TV51" s="38"/>
      <c r="TW51" s="38"/>
    </row>
    <row r="52" spans="1:543" x14ac:dyDescent="0.2">
      <c r="A52" s="9" t="s">
        <v>10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">
        <v>846040</v>
      </c>
      <c r="EJ52" s="3">
        <v>846040</v>
      </c>
      <c r="EK52" s="3">
        <v>846040</v>
      </c>
      <c r="EL52" s="3">
        <v>846040</v>
      </c>
      <c r="EM52" s="3">
        <v>846040</v>
      </c>
      <c r="EO52" s="3">
        <v>891040</v>
      </c>
      <c r="EP52" s="3">
        <v>891040</v>
      </c>
      <c r="EQ52" s="3">
        <v>891040</v>
      </c>
      <c r="ER52" s="3">
        <v>891040</v>
      </c>
      <c r="ES52" s="3">
        <v>891040</v>
      </c>
      <c r="ET52" s="3">
        <v>891040</v>
      </c>
      <c r="EU52" s="3">
        <v>891040</v>
      </c>
      <c r="EV52" s="3">
        <v>891040</v>
      </c>
      <c r="EW52" s="3">
        <v>891040</v>
      </c>
      <c r="EX52" s="3">
        <v>891040</v>
      </c>
      <c r="EY52" s="3">
        <v>891040</v>
      </c>
      <c r="EZ52" s="3">
        <v>891040</v>
      </c>
      <c r="FA52" s="3">
        <v>891040</v>
      </c>
      <c r="FB52" s="3">
        <v>915040</v>
      </c>
      <c r="FC52" s="3">
        <v>915040</v>
      </c>
      <c r="FD52" s="3">
        <v>915040</v>
      </c>
      <c r="FE52" s="3">
        <v>915040</v>
      </c>
      <c r="FF52" s="3">
        <v>939040</v>
      </c>
      <c r="FG52" s="3">
        <v>951040</v>
      </c>
      <c r="FH52" s="3">
        <v>969040</v>
      </c>
      <c r="FJ52" s="3">
        <v>1000040</v>
      </c>
      <c r="FL52" s="3">
        <v>1318040</v>
      </c>
      <c r="FM52" s="3">
        <v>1376040</v>
      </c>
      <c r="FN52" s="3">
        <v>1394040</v>
      </c>
      <c r="FO52" s="3">
        <v>1394040</v>
      </c>
      <c r="FP52" s="3">
        <v>1394040</v>
      </c>
      <c r="FQ52" s="3">
        <v>1394040</v>
      </c>
      <c r="FR52" s="3">
        <v>1394040</v>
      </c>
      <c r="FS52" s="3">
        <v>1394040</v>
      </c>
      <c r="FT52" s="3">
        <v>1414040</v>
      </c>
      <c r="FU52" s="3">
        <v>1450040</v>
      </c>
      <c r="FV52" s="3">
        <v>1450040</v>
      </c>
      <c r="FW52" s="3">
        <v>1450000</v>
      </c>
      <c r="FX52" s="3">
        <v>1450040</v>
      </c>
      <c r="FY52" s="3">
        <v>1150040</v>
      </c>
      <c r="FZ52" s="3">
        <v>1150040</v>
      </c>
      <c r="GA52" s="3">
        <v>1150040</v>
      </c>
      <c r="GB52" s="3">
        <v>1150040</v>
      </c>
      <c r="GC52" s="3">
        <v>1150040</v>
      </c>
      <c r="GD52" s="3">
        <v>1150040</v>
      </c>
      <c r="GE52" s="3">
        <v>862040</v>
      </c>
      <c r="GF52" s="3">
        <v>862040</v>
      </c>
      <c r="GG52" s="3">
        <v>862040</v>
      </c>
      <c r="GH52" s="3">
        <v>862040</v>
      </c>
      <c r="GI52" s="3">
        <v>862040</v>
      </c>
      <c r="GJ52" s="3">
        <v>886040</v>
      </c>
      <c r="GK52" s="3">
        <v>886040</v>
      </c>
      <c r="GL52" s="3">
        <v>836040</v>
      </c>
      <c r="GM52" s="3">
        <v>836040</v>
      </c>
      <c r="GN52" s="3">
        <v>716040</v>
      </c>
      <c r="GO52" s="3">
        <v>716040</v>
      </c>
      <c r="GP52" s="3">
        <v>716040</v>
      </c>
      <c r="GQ52" s="3">
        <v>716040</v>
      </c>
      <c r="GR52" s="3">
        <v>716040</v>
      </c>
      <c r="GS52" s="3">
        <v>716040</v>
      </c>
      <c r="GU52" s="3">
        <v>716040</v>
      </c>
      <c r="GW52" s="3">
        <v>755040</v>
      </c>
      <c r="GX52" s="3">
        <v>755040</v>
      </c>
      <c r="GY52" s="3">
        <v>755040</v>
      </c>
      <c r="GZ52" s="3">
        <v>755040</v>
      </c>
      <c r="HA52" s="3">
        <v>755000</v>
      </c>
      <c r="HB52" s="3">
        <v>755000</v>
      </c>
      <c r="HC52" s="3">
        <v>707000</v>
      </c>
      <c r="HD52" s="3">
        <v>707000</v>
      </c>
      <c r="HQ52" s="3">
        <v>707000</v>
      </c>
      <c r="HR52" s="3">
        <v>707000</v>
      </c>
      <c r="HS52" s="3">
        <v>707000</v>
      </c>
      <c r="HT52" s="3">
        <v>707000</v>
      </c>
      <c r="HU52" s="3">
        <v>707000</v>
      </c>
      <c r="HV52" s="3">
        <v>707000</v>
      </c>
      <c r="HW52" s="3">
        <v>707000</v>
      </c>
      <c r="HY52" s="3">
        <v>587000</v>
      </c>
      <c r="HZ52" s="3">
        <v>587000</v>
      </c>
      <c r="IA52" s="3">
        <v>587000</v>
      </c>
      <c r="IB52" s="3">
        <v>587000</v>
      </c>
      <c r="IC52" s="3">
        <v>587000</v>
      </c>
      <c r="ID52" s="3">
        <v>587000</v>
      </c>
      <c r="IE52" s="3">
        <v>587000</v>
      </c>
      <c r="IG52" s="3">
        <v>587000</v>
      </c>
      <c r="IH52" s="3">
        <v>587000</v>
      </c>
      <c r="II52" s="3">
        <v>587000</v>
      </c>
      <c r="IJ52" s="3">
        <v>587000</v>
      </c>
      <c r="IK52" s="3">
        <v>587000</v>
      </c>
      <c r="IL52" s="3">
        <v>587000</v>
      </c>
      <c r="IM52" s="3">
        <v>587000</v>
      </c>
      <c r="IN52" s="3">
        <v>587000</v>
      </c>
      <c r="IO52" s="3">
        <v>587000</v>
      </c>
      <c r="IP52" s="3">
        <v>587000</v>
      </c>
      <c r="IQ52" s="3">
        <v>587000</v>
      </c>
      <c r="IR52" s="3">
        <v>587000</v>
      </c>
      <c r="IS52" s="3">
        <v>587000</v>
      </c>
      <c r="IT52" s="3">
        <v>587000</v>
      </c>
      <c r="IU52" s="3">
        <v>587000</v>
      </c>
      <c r="IV52" s="3">
        <v>587000</v>
      </c>
      <c r="IW52" s="3">
        <v>587000</v>
      </c>
      <c r="IX52" s="3">
        <v>587000</v>
      </c>
      <c r="IY52" s="3">
        <v>587000</v>
      </c>
      <c r="IZ52" s="3">
        <v>587000</v>
      </c>
      <c r="JA52" s="3">
        <v>587000</v>
      </c>
      <c r="JB52" s="3">
        <v>587040</v>
      </c>
      <c r="JN52" s="3">
        <v>587040</v>
      </c>
      <c r="JO52" s="3">
        <v>587040</v>
      </c>
      <c r="JP52" s="3">
        <v>587040</v>
      </c>
      <c r="JQ52" s="3">
        <v>587040</v>
      </c>
      <c r="JR52" s="3">
        <v>587040</v>
      </c>
      <c r="JS52" s="3">
        <v>587040</v>
      </c>
      <c r="JT52" s="3">
        <v>587040</v>
      </c>
      <c r="JU52" s="3">
        <v>587040</v>
      </c>
      <c r="JV52" s="3">
        <v>587040</v>
      </c>
      <c r="JW52" s="3">
        <v>587040</v>
      </c>
      <c r="JX52" s="3">
        <v>587040</v>
      </c>
      <c r="JY52" s="3">
        <v>587040</v>
      </c>
      <c r="JZ52" s="3">
        <v>587040</v>
      </c>
      <c r="KA52" s="3">
        <v>587040</v>
      </c>
      <c r="KB52" s="3">
        <v>587040</v>
      </c>
      <c r="KC52" s="3">
        <v>587040</v>
      </c>
      <c r="KD52" s="3">
        <v>587040</v>
      </c>
      <c r="KE52" s="3">
        <v>587040</v>
      </c>
      <c r="KF52" s="3">
        <v>587040</v>
      </c>
      <c r="KG52" s="3">
        <v>587040</v>
      </c>
      <c r="KH52" s="3">
        <v>587040</v>
      </c>
      <c r="KI52" s="3">
        <v>587040</v>
      </c>
      <c r="KJ52" s="3">
        <v>587040</v>
      </c>
      <c r="KK52" s="3">
        <v>587040</v>
      </c>
      <c r="KL52" s="3">
        <v>587040</v>
      </c>
      <c r="KM52" s="3">
        <v>587040</v>
      </c>
      <c r="KN52" s="3">
        <v>587040</v>
      </c>
      <c r="KO52" s="3">
        <v>587040</v>
      </c>
      <c r="KP52" s="3">
        <v>587040</v>
      </c>
      <c r="KQ52" s="3">
        <v>587040</v>
      </c>
      <c r="KR52" s="3">
        <v>587040</v>
      </c>
      <c r="KS52" s="3">
        <v>587040</v>
      </c>
      <c r="KT52" s="3">
        <v>625440</v>
      </c>
      <c r="KU52" s="3">
        <v>625440</v>
      </c>
      <c r="KV52" s="3">
        <v>625440</v>
      </c>
      <c r="KW52" s="3">
        <v>625440</v>
      </c>
      <c r="KX52" s="3">
        <v>625440</v>
      </c>
      <c r="KY52" s="3">
        <v>625440</v>
      </c>
      <c r="KZ52" s="3">
        <v>625440</v>
      </c>
      <c r="LA52" s="3">
        <v>625440</v>
      </c>
      <c r="LB52" s="3">
        <v>625440</v>
      </c>
      <c r="LC52" s="3">
        <v>625440</v>
      </c>
      <c r="LD52" s="3">
        <v>625440</v>
      </c>
      <c r="LE52" s="3">
        <v>625440</v>
      </c>
      <c r="LF52" s="3">
        <v>625440</v>
      </c>
      <c r="LG52" s="3">
        <v>525440</v>
      </c>
      <c r="LH52" s="3">
        <v>525440</v>
      </c>
      <c r="LI52" s="22">
        <v>525440</v>
      </c>
      <c r="LJ52" s="38"/>
      <c r="LK52" s="38"/>
      <c r="LL52" s="38"/>
      <c r="LM52" s="38"/>
      <c r="LN52" s="38"/>
      <c r="LO52" s="38"/>
      <c r="LP52" s="38"/>
      <c r="LQ52" s="38"/>
      <c r="LR52" s="38"/>
      <c r="LS52" s="38"/>
      <c r="LT52" s="38"/>
      <c r="LU52" s="38"/>
      <c r="LV52" s="38"/>
      <c r="LW52" s="38"/>
      <c r="LX52" s="38"/>
      <c r="LY52" s="38"/>
      <c r="LZ52" s="38"/>
      <c r="MA52" s="38"/>
      <c r="MB52" s="38"/>
      <c r="MC52" s="38"/>
      <c r="MD52" s="38"/>
      <c r="ME52" s="38"/>
      <c r="MF52" s="38"/>
      <c r="MG52" s="38"/>
      <c r="MH52" s="38"/>
      <c r="MI52" s="38"/>
      <c r="MJ52" s="38"/>
      <c r="MK52" s="38"/>
      <c r="ML52" s="38"/>
      <c r="MM52" s="38"/>
      <c r="MN52" s="38"/>
      <c r="MO52" s="38"/>
      <c r="MP52" s="38"/>
      <c r="MQ52" s="38"/>
      <c r="MR52" s="38"/>
      <c r="MS52" s="38"/>
      <c r="MT52" s="38"/>
      <c r="MU52" s="38"/>
      <c r="MV52" s="38"/>
      <c r="MW52" s="38"/>
      <c r="MX52" s="38"/>
      <c r="MY52" s="38"/>
      <c r="MZ52" s="38"/>
      <c r="NA52" s="38"/>
      <c r="NB52" s="38"/>
      <c r="NC52" s="38"/>
      <c r="ND52" s="38"/>
      <c r="NE52" s="38"/>
      <c r="NF52" s="38"/>
      <c r="NG52" s="38"/>
      <c r="NH52" s="38"/>
      <c r="NI52" s="38"/>
      <c r="NJ52" s="38"/>
      <c r="NK52" s="38"/>
      <c r="NL52" s="38"/>
      <c r="NM52" s="38"/>
      <c r="NN52" s="38"/>
      <c r="NO52" s="38"/>
      <c r="NP52" s="38"/>
      <c r="NQ52" s="38"/>
      <c r="NR52" s="38"/>
      <c r="NS52" s="38"/>
      <c r="NT52" s="38"/>
      <c r="NU52" s="38"/>
      <c r="NV52" s="38"/>
      <c r="NW52" s="38"/>
      <c r="NX52" s="38"/>
      <c r="NY52" s="38"/>
      <c r="NZ52" s="38"/>
      <c r="OA52" s="38"/>
      <c r="OB52" s="38"/>
      <c r="OC52" s="38"/>
      <c r="OD52" s="38"/>
      <c r="OE52" s="38"/>
      <c r="OF52" s="38"/>
      <c r="OG52" s="38"/>
      <c r="OH52" s="38"/>
      <c r="OI52" s="38"/>
      <c r="OJ52" s="38"/>
      <c r="OK52" s="38"/>
      <c r="OL52" s="38"/>
      <c r="OM52" s="38"/>
      <c r="ON52" s="38"/>
      <c r="OO52" s="38"/>
      <c r="OP52" s="38"/>
      <c r="OQ52" s="38"/>
      <c r="OR52" s="38"/>
      <c r="OS52" s="38"/>
      <c r="OT52" s="38"/>
      <c r="OU52" s="38"/>
      <c r="OV52" s="38"/>
      <c r="OW52" s="38"/>
      <c r="OX52" s="38"/>
      <c r="OY52" s="38"/>
      <c r="OZ52" s="38"/>
      <c r="PA52" s="38"/>
      <c r="PB52" s="38"/>
      <c r="PC52" s="38"/>
      <c r="PD52" s="38"/>
      <c r="PE52" s="38"/>
      <c r="PF52" s="38"/>
      <c r="PG52" s="38"/>
      <c r="PH52" s="38"/>
      <c r="PI52" s="38"/>
      <c r="PJ52" s="38"/>
      <c r="PK52" s="38"/>
      <c r="PL52" s="38"/>
      <c r="PM52" s="38"/>
      <c r="PN52" s="38"/>
      <c r="PO52" s="38"/>
      <c r="PP52" s="38"/>
      <c r="PQ52" s="38"/>
      <c r="PR52" s="38"/>
      <c r="PS52" s="38"/>
      <c r="PT52" s="38"/>
      <c r="PU52" s="38"/>
      <c r="PV52" s="38"/>
      <c r="PW52" s="38"/>
      <c r="PX52" s="38"/>
      <c r="PY52" s="38"/>
      <c r="PZ52" s="38"/>
      <c r="QA52" s="38"/>
      <c r="QB52" s="38"/>
      <c r="QC52" s="38"/>
      <c r="QD52" s="38"/>
      <c r="QE52" s="38"/>
      <c r="QF52" s="38"/>
      <c r="QG52" s="38"/>
      <c r="QH52" s="38"/>
      <c r="QI52" s="38"/>
      <c r="QJ52" s="38"/>
      <c r="QK52" s="38"/>
      <c r="QL52" s="38"/>
      <c r="QM52" s="38"/>
      <c r="QN52" s="38"/>
      <c r="QO52" s="38"/>
      <c r="QP52" s="38"/>
      <c r="QQ52" s="38"/>
      <c r="QR52" s="38"/>
      <c r="QS52" s="38"/>
      <c r="QT52" s="38"/>
      <c r="QU52" s="38"/>
      <c r="QV52" s="38"/>
      <c r="QW52" s="38"/>
      <c r="QX52" s="38"/>
      <c r="QY52" s="38"/>
      <c r="QZ52" s="38"/>
      <c r="RA52" s="38"/>
      <c r="RB52" s="38"/>
      <c r="RC52" s="38"/>
      <c r="RD52" s="38"/>
      <c r="RE52" s="38"/>
      <c r="RF52" s="38"/>
      <c r="RG52" s="38"/>
      <c r="RH52" s="38"/>
      <c r="RI52" s="38"/>
      <c r="RJ52" s="38"/>
      <c r="RK52" s="38"/>
      <c r="RL52" s="38"/>
      <c r="RM52" s="38"/>
      <c r="RN52" s="38"/>
      <c r="RO52" s="38"/>
      <c r="RP52" s="38"/>
      <c r="RQ52" s="38"/>
      <c r="RR52" s="38"/>
      <c r="RS52" s="38"/>
      <c r="RT52" s="38"/>
      <c r="RU52" s="38"/>
      <c r="RV52" s="38"/>
      <c r="RW52" s="38"/>
      <c r="RX52" s="38"/>
      <c r="RY52" s="38"/>
      <c r="RZ52" s="38"/>
      <c r="SA52" s="38"/>
      <c r="SB52" s="38"/>
      <c r="SC52" s="38"/>
      <c r="SD52" s="38"/>
      <c r="SE52" s="38"/>
      <c r="SF52" s="38"/>
      <c r="SG52" s="38"/>
      <c r="SH52" s="38"/>
      <c r="SI52" s="38"/>
      <c r="SJ52" s="38"/>
      <c r="SK52" s="38"/>
      <c r="SL52" s="38"/>
      <c r="SM52" s="38"/>
      <c r="SN52" s="38"/>
      <c r="SO52" s="38"/>
      <c r="SP52" s="38"/>
      <c r="SQ52" s="38"/>
      <c r="SR52" s="38"/>
      <c r="SS52" s="38"/>
      <c r="ST52" s="38"/>
      <c r="SU52" s="38"/>
      <c r="SV52" s="38"/>
      <c r="SW52" s="38"/>
      <c r="SX52" s="38"/>
      <c r="SY52" s="38"/>
      <c r="SZ52" s="38"/>
      <c r="TA52" s="38"/>
      <c r="TB52" s="38"/>
      <c r="TC52" s="38"/>
      <c r="TD52" s="38"/>
      <c r="TE52" s="38"/>
      <c r="TF52" s="38"/>
      <c r="TG52" s="38"/>
      <c r="TH52" s="38"/>
      <c r="TI52" s="38"/>
      <c r="TJ52" s="38"/>
      <c r="TK52" s="38"/>
      <c r="TL52" s="38"/>
      <c r="TM52" s="38"/>
      <c r="TN52" s="38"/>
      <c r="TO52" s="38"/>
      <c r="TP52" s="38"/>
      <c r="TQ52" s="38"/>
      <c r="TR52" s="38"/>
      <c r="TS52" s="38"/>
      <c r="TT52" s="38"/>
      <c r="TU52" s="38"/>
      <c r="TV52" s="38"/>
      <c r="TW52" s="38"/>
    </row>
    <row r="53" spans="1:543" x14ac:dyDescent="0.2">
      <c r="A53" s="9" t="s">
        <v>639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">
        <v>1690040</v>
      </c>
      <c r="EJ53" s="3">
        <v>1706040</v>
      </c>
      <c r="EK53" s="3">
        <v>1714040</v>
      </c>
      <c r="EL53" s="3">
        <v>1738040</v>
      </c>
      <c r="EM53" s="3">
        <v>1758040</v>
      </c>
      <c r="EO53" s="3">
        <v>1846040</v>
      </c>
      <c r="EP53" s="3">
        <v>1906040</v>
      </c>
      <c r="EQ53" s="3">
        <v>1936040</v>
      </c>
      <c r="ER53" s="3">
        <v>1956040</v>
      </c>
      <c r="ES53" s="3">
        <v>1976040</v>
      </c>
      <c r="ET53" s="3">
        <v>1998040</v>
      </c>
      <c r="EU53" s="3">
        <v>2018040</v>
      </c>
      <c r="EV53" s="3">
        <v>2038040</v>
      </c>
      <c r="EW53" s="3">
        <v>2054040</v>
      </c>
      <c r="EX53" s="3">
        <v>2078040</v>
      </c>
      <c r="EY53" s="3">
        <v>2094040</v>
      </c>
      <c r="EZ53" s="3">
        <v>2114040</v>
      </c>
      <c r="FA53" s="3">
        <v>2138040</v>
      </c>
      <c r="FB53" s="3">
        <v>2162040</v>
      </c>
      <c r="FC53" s="3">
        <v>2194040</v>
      </c>
      <c r="FD53" s="3">
        <v>2230040</v>
      </c>
      <c r="FE53" s="3">
        <v>2302040</v>
      </c>
      <c r="FF53" s="3">
        <v>2366040</v>
      </c>
      <c r="FG53" s="3">
        <v>2438040</v>
      </c>
      <c r="FH53" s="3">
        <v>2486040</v>
      </c>
      <c r="FJ53" s="3">
        <v>2546040</v>
      </c>
      <c r="FL53" s="3">
        <v>2610040</v>
      </c>
      <c r="FM53" s="3">
        <v>2626040</v>
      </c>
      <c r="FN53" s="3">
        <v>2662040</v>
      </c>
      <c r="FO53" s="3">
        <v>2678040</v>
      </c>
      <c r="FP53" s="3">
        <v>2682040</v>
      </c>
      <c r="FQ53" s="3">
        <v>2754040</v>
      </c>
      <c r="FR53" s="3">
        <v>2790040</v>
      </c>
      <c r="FS53" s="3">
        <v>2822040</v>
      </c>
      <c r="FT53" s="3">
        <v>2854040</v>
      </c>
      <c r="FU53" s="3">
        <v>2890040</v>
      </c>
      <c r="FV53" s="3">
        <v>2918040</v>
      </c>
      <c r="FW53" s="3">
        <v>2942040</v>
      </c>
      <c r="FX53" s="3">
        <v>2970040</v>
      </c>
      <c r="FY53" s="3">
        <v>3006040</v>
      </c>
      <c r="FZ53" s="3">
        <v>3034040</v>
      </c>
      <c r="GA53" s="3">
        <v>3090040</v>
      </c>
      <c r="GB53" s="3">
        <v>3166040</v>
      </c>
      <c r="GC53" s="3">
        <v>3254040</v>
      </c>
      <c r="GD53" s="3">
        <v>3310040</v>
      </c>
      <c r="GE53" s="3">
        <v>3402040</v>
      </c>
      <c r="GF53" s="3">
        <v>3466040</v>
      </c>
      <c r="GG53" s="3">
        <v>3490040</v>
      </c>
      <c r="GH53" s="3">
        <v>3518040</v>
      </c>
      <c r="GI53" s="3">
        <v>3542040</v>
      </c>
      <c r="GJ53" s="3">
        <v>3614040</v>
      </c>
      <c r="GK53" s="3">
        <v>3698040</v>
      </c>
      <c r="GL53" s="3">
        <v>3790040</v>
      </c>
      <c r="GM53" s="3">
        <v>3918040</v>
      </c>
      <c r="GN53" s="3">
        <v>4046040</v>
      </c>
      <c r="GO53" s="3">
        <v>4122040</v>
      </c>
      <c r="GP53" s="3">
        <v>4202040</v>
      </c>
      <c r="GQ53" s="3">
        <v>4274040</v>
      </c>
      <c r="GR53" s="3">
        <v>4338040</v>
      </c>
      <c r="GS53" s="3">
        <v>4410040</v>
      </c>
      <c r="GU53" s="3">
        <v>4570040</v>
      </c>
      <c r="GW53" s="3">
        <v>4710040</v>
      </c>
      <c r="GX53" s="3">
        <v>4766040</v>
      </c>
      <c r="GY53" s="3">
        <v>4822040</v>
      </c>
      <c r="GZ53" s="3">
        <v>4867960</v>
      </c>
      <c r="HA53" s="3">
        <v>4927000</v>
      </c>
      <c r="HB53" s="3">
        <v>4975000</v>
      </c>
      <c r="HC53" s="3">
        <v>5039000</v>
      </c>
      <c r="HD53" s="3">
        <v>5075000</v>
      </c>
      <c r="HQ53" s="3">
        <v>5997000</v>
      </c>
      <c r="HR53" s="3">
        <v>6067000</v>
      </c>
      <c r="HS53" s="3">
        <v>6110000</v>
      </c>
      <c r="HT53" s="3">
        <v>6164000</v>
      </c>
      <c r="HU53" s="3">
        <v>6247000</v>
      </c>
      <c r="HV53" s="3">
        <v>6322000</v>
      </c>
      <c r="HW53" s="3">
        <v>6399000</v>
      </c>
      <c r="HY53" s="3">
        <v>6556000</v>
      </c>
      <c r="HZ53" s="3">
        <v>6630000</v>
      </c>
      <c r="IA53" s="3">
        <v>6696000</v>
      </c>
      <c r="IB53" s="3">
        <v>6752000</v>
      </c>
      <c r="IC53" s="3">
        <v>6812000</v>
      </c>
      <c r="ID53" s="3">
        <v>6859000</v>
      </c>
      <c r="IE53" s="3">
        <v>6924000</v>
      </c>
      <c r="IG53" s="3">
        <v>7027000</v>
      </c>
      <c r="IH53" s="3">
        <v>7085000</v>
      </c>
      <c r="II53" s="3">
        <v>7155000</v>
      </c>
      <c r="IJ53" s="3">
        <v>7212000</v>
      </c>
      <c r="IK53" s="3">
        <v>7272000</v>
      </c>
      <c r="IL53" s="3">
        <v>7325000</v>
      </c>
      <c r="IM53" s="3">
        <v>7367000</v>
      </c>
      <c r="IN53" s="3">
        <v>7414000</v>
      </c>
      <c r="IO53" s="3">
        <v>7458000</v>
      </c>
      <c r="IP53" s="3">
        <v>7494000</v>
      </c>
      <c r="IQ53" s="3">
        <v>7528000</v>
      </c>
      <c r="IR53" s="3">
        <v>7575000</v>
      </c>
      <c r="IS53" s="3">
        <v>7623000</v>
      </c>
      <c r="IT53" s="3">
        <v>7662000</v>
      </c>
      <c r="IU53" s="3">
        <v>7713000</v>
      </c>
      <c r="IV53" s="3">
        <v>7751000</v>
      </c>
      <c r="IW53" s="3">
        <v>7800000</v>
      </c>
      <c r="IX53" s="3">
        <v>7850000</v>
      </c>
      <c r="IY53" s="3">
        <v>7850000</v>
      </c>
      <c r="IZ53" s="3">
        <v>7889000</v>
      </c>
      <c r="JA53" s="3">
        <v>7921000</v>
      </c>
      <c r="JB53" s="3">
        <v>7940061</v>
      </c>
      <c r="JN53" s="3">
        <v>8261061</v>
      </c>
      <c r="JO53" s="3">
        <v>8291954</v>
      </c>
      <c r="JP53" s="3">
        <v>8368954</v>
      </c>
      <c r="JQ53" s="3">
        <v>8472954</v>
      </c>
      <c r="JR53" s="3">
        <v>8536954</v>
      </c>
      <c r="JS53" s="3">
        <v>8594954</v>
      </c>
      <c r="JT53" s="3">
        <v>8673954</v>
      </c>
      <c r="JU53" s="3">
        <v>8735954</v>
      </c>
      <c r="JV53" s="3">
        <v>8784954</v>
      </c>
      <c r="JW53" s="3">
        <v>8816954</v>
      </c>
      <c r="JX53" s="3">
        <v>8849954</v>
      </c>
      <c r="JY53" s="3">
        <v>8866954</v>
      </c>
      <c r="JZ53" s="3">
        <v>8910954</v>
      </c>
      <c r="KA53" s="3">
        <v>8964954</v>
      </c>
      <c r="KB53" s="3">
        <v>9023954</v>
      </c>
      <c r="KC53" s="3">
        <v>9068954</v>
      </c>
      <c r="KD53" s="3">
        <v>9127954</v>
      </c>
      <c r="KE53" s="3">
        <v>9233954</v>
      </c>
      <c r="KF53" s="3">
        <v>9293954</v>
      </c>
      <c r="KG53" s="3">
        <v>9358954</v>
      </c>
      <c r="KH53" s="3">
        <v>9425954</v>
      </c>
      <c r="KI53" s="3">
        <v>9549954</v>
      </c>
      <c r="KJ53" s="3">
        <v>9609954</v>
      </c>
      <c r="KK53" s="3">
        <v>9637954</v>
      </c>
      <c r="KL53" s="3">
        <v>9693954</v>
      </c>
      <c r="KM53" s="3">
        <v>9752954</v>
      </c>
      <c r="KN53" s="3">
        <v>9827954</v>
      </c>
      <c r="KO53" s="3">
        <v>9889954</v>
      </c>
      <c r="KP53" s="3">
        <v>9954954</v>
      </c>
      <c r="KQ53" s="3">
        <v>10094954</v>
      </c>
      <c r="KR53" s="3">
        <v>10196954</v>
      </c>
      <c r="KS53" s="3">
        <v>10260954</v>
      </c>
      <c r="KT53" s="3">
        <v>10309554</v>
      </c>
      <c r="KU53" s="3">
        <v>10371554</v>
      </c>
      <c r="KV53" s="3">
        <v>10419554</v>
      </c>
      <c r="KW53" s="3">
        <v>10470554</v>
      </c>
      <c r="KX53" s="3">
        <v>10508554</v>
      </c>
      <c r="KY53" s="3">
        <v>10545554</v>
      </c>
      <c r="KZ53" s="3">
        <v>10583554</v>
      </c>
      <c r="LA53" s="3">
        <v>10638554</v>
      </c>
      <c r="LB53" s="3">
        <v>10686554</v>
      </c>
      <c r="LC53" s="3">
        <v>10753554</v>
      </c>
      <c r="LD53" s="3">
        <v>10821554</v>
      </c>
      <c r="LE53" s="3">
        <v>10899554</v>
      </c>
      <c r="LF53" s="3">
        <v>10974554</v>
      </c>
      <c r="LG53" s="3">
        <v>11082554</v>
      </c>
      <c r="LH53" s="3">
        <v>11141554</v>
      </c>
      <c r="LI53" s="22" t="s">
        <v>705</v>
      </c>
      <c r="LJ53" s="38"/>
      <c r="LK53" s="38"/>
      <c r="LL53" s="38"/>
      <c r="LM53" s="38"/>
      <c r="LN53" s="38"/>
      <c r="LO53" s="38"/>
      <c r="LP53" s="38"/>
      <c r="LQ53" s="38"/>
      <c r="LR53" s="38"/>
      <c r="LS53" s="38"/>
      <c r="LT53" s="38"/>
      <c r="LU53" s="38"/>
      <c r="LV53" s="38"/>
      <c r="LW53" s="38"/>
      <c r="LX53" s="38"/>
      <c r="LY53" s="38"/>
      <c r="LZ53" s="38"/>
      <c r="MA53" s="38"/>
      <c r="MB53" s="38"/>
      <c r="MC53" s="38"/>
      <c r="MD53" s="38"/>
      <c r="ME53" s="38"/>
      <c r="MF53" s="38"/>
      <c r="MG53" s="38"/>
      <c r="MH53" s="38"/>
      <c r="MI53" s="38"/>
      <c r="MJ53" s="38"/>
      <c r="MK53" s="38"/>
      <c r="ML53" s="38"/>
      <c r="MM53" s="38"/>
      <c r="MN53" s="38"/>
      <c r="MO53" s="38"/>
      <c r="MP53" s="38"/>
      <c r="MQ53" s="38"/>
      <c r="MR53" s="38"/>
      <c r="MS53" s="38"/>
      <c r="MT53" s="38"/>
      <c r="MU53" s="38"/>
      <c r="MV53" s="38"/>
      <c r="MW53" s="38"/>
      <c r="MX53" s="38"/>
      <c r="MY53" s="38"/>
      <c r="MZ53" s="38"/>
      <c r="NA53" s="38"/>
      <c r="NB53" s="38"/>
      <c r="NC53" s="38"/>
      <c r="ND53" s="38"/>
      <c r="NE53" s="38"/>
      <c r="NF53" s="38"/>
      <c r="NG53" s="38"/>
      <c r="NH53" s="38"/>
      <c r="NI53" s="38"/>
      <c r="NJ53" s="38"/>
      <c r="NK53" s="38"/>
      <c r="NL53" s="38"/>
      <c r="NM53" s="38"/>
      <c r="NN53" s="38"/>
      <c r="NO53" s="38"/>
      <c r="NP53" s="38"/>
      <c r="NQ53" s="38"/>
      <c r="NR53" s="38"/>
      <c r="NS53" s="38"/>
      <c r="NT53" s="38"/>
      <c r="NU53" s="38"/>
      <c r="NV53" s="38"/>
      <c r="NW53" s="38"/>
      <c r="NX53" s="38"/>
      <c r="NY53" s="38"/>
      <c r="NZ53" s="38"/>
      <c r="OA53" s="38"/>
      <c r="OB53" s="38"/>
      <c r="OC53" s="38"/>
      <c r="OD53" s="38"/>
      <c r="OE53" s="38"/>
      <c r="OF53" s="38"/>
      <c r="OG53" s="38"/>
      <c r="OH53" s="38"/>
      <c r="OI53" s="38"/>
      <c r="OJ53" s="38"/>
      <c r="OK53" s="38"/>
      <c r="OL53" s="38"/>
      <c r="OM53" s="38"/>
      <c r="ON53" s="38"/>
      <c r="OO53" s="38"/>
      <c r="OP53" s="38"/>
      <c r="OQ53" s="38"/>
      <c r="OR53" s="38"/>
      <c r="OS53" s="38"/>
      <c r="OT53" s="38"/>
      <c r="OU53" s="38"/>
      <c r="OV53" s="38"/>
      <c r="OW53" s="38"/>
      <c r="OX53" s="38"/>
      <c r="OY53" s="38"/>
      <c r="OZ53" s="38"/>
      <c r="PA53" s="38"/>
      <c r="PB53" s="38"/>
      <c r="PC53" s="38"/>
      <c r="PD53" s="38"/>
      <c r="PE53" s="38"/>
      <c r="PF53" s="38"/>
      <c r="PG53" s="38"/>
      <c r="PH53" s="38"/>
      <c r="PI53" s="38"/>
      <c r="PJ53" s="38"/>
      <c r="PK53" s="38"/>
      <c r="PL53" s="38"/>
      <c r="PM53" s="38"/>
      <c r="PN53" s="38"/>
      <c r="PO53" s="38"/>
      <c r="PP53" s="38"/>
      <c r="PQ53" s="38"/>
      <c r="PR53" s="38"/>
      <c r="PS53" s="38"/>
      <c r="PT53" s="38"/>
      <c r="PU53" s="38"/>
      <c r="PV53" s="38"/>
      <c r="PW53" s="38"/>
      <c r="PX53" s="38"/>
      <c r="PY53" s="38"/>
      <c r="PZ53" s="38"/>
      <c r="QA53" s="38"/>
      <c r="QB53" s="38"/>
      <c r="QC53" s="38"/>
      <c r="QD53" s="38"/>
      <c r="QE53" s="38"/>
      <c r="QF53" s="38"/>
      <c r="QG53" s="38"/>
      <c r="QH53" s="38"/>
      <c r="QI53" s="38"/>
      <c r="QJ53" s="38"/>
      <c r="QK53" s="38"/>
      <c r="QL53" s="38"/>
      <c r="QM53" s="38"/>
      <c r="QN53" s="38"/>
      <c r="QO53" s="38"/>
      <c r="QP53" s="38"/>
      <c r="QQ53" s="38"/>
      <c r="QR53" s="38"/>
      <c r="QS53" s="38"/>
      <c r="QT53" s="38"/>
      <c r="QU53" s="38"/>
      <c r="QV53" s="38"/>
      <c r="QW53" s="38"/>
      <c r="QX53" s="38"/>
      <c r="QY53" s="38"/>
      <c r="QZ53" s="38"/>
      <c r="RA53" s="38"/>
      <c r="RB53" s="38"/>
      <c r="RC53" s="38"/>
      <c r="RD53" s="38"/>
      <c r="RE53" s="38"/>
      <c r="RF53" s="38"/>
      <c r="RG53" s="38"/>
      <c r="RH53" s="38"/>
      <c r="RI53" s="38"/>
      <c r="RJ53" s="38"/>
      <c r="RK53" s="38"/>
      <c r="RL53" s="38"/>
      <c r="RM53" s="38"/>
      <c r="RN53" s="38"/>
      <c r="RO53" s="38"/>
      <c r="RP53" s="38"/>
      <c r="RQ53" s="38"/>
      <c r="RR53" s="38"/>
      <c r="RS53" s="38"/>
      <c r="RT53" s="38"/>
      <c r="RU53" s="38"/>
      <c r="RV53" s="38"/>
      <c r="RW53" s="38"/>
      <c r="RX53" s="38"/>
      <c r="RY53" s="38"/>
      <c r="RZ53" s="38"/>
      <c r="SA53" s="38"/>
      <c r="SB53" s="38"/>
      <c r="SC53" s="38"/>
      <c r="SD53" s="38"/>
      <c r="SE53" s="38"/>
      <c r="SF53" s="38"/>
      <c r="SG53" s="38"/>
      <c r="SH53" s="38"/>
      <c r="SI53" s="38"/>
      <c r="SJ53" s="38"/>
      <c r="SK53" s="38"/>
      <c r="SL53" s="38"/>
      <c r="SM53" s="38"/>
      <c r="SN53" s="38"/>
      <c r="SO53" s="38"/>
      <c r="SP53" s="38"/>
      <c r="SQ53" s="38"/>
      <c r="SR53" s="38"/>
      <c r="SS53" s="38"/>
      <c r="ST53" s="38"/>
      <c r="SU53" s="38"/>
      <c r="SV53" s="38"/>
      <c r="SW53" s="38"/>
      <c r="SX53" s="38"/>
      <c r="SY53" s="38"/>
      <c r="SZ53" s="38"/>
      <c r="TA53" s="38"/>
      <c r="TB53" s="38"/>
      <c r="TC53" s="38"/>
      <c r="TD53" s="38"/>
      <c r="TE53" s="38"/>
      <c r="TF53" s="38"/>
      <c r="TG53" s="38"/>
      <c r="TH53" s="38"/>
      <c r="TI53" s="38"/>
      <c r="TJ53" s="38"/>
      <c r="TK53" s="38"/>
      <c r="TL53" s="38"/>
      <c r="TM53" s="38"/>
      <c r="TN53" s="38"/>
      <c r="TO53" s="38"/>
      <c r="TP53" s="38"/>
      <c r="TQ53" s="38"/>
      <c r="TR53" s="38"/>
      <c r="TS53" s="38"/>
      <c r="TT53" s="38"/>
      <c r="TU53" s="38"/>
      <c r="TV53" s="38"/>
      <c r="TW53" s="38"/>
    </row>
    <row r="54" spans="1:543" x14ac:dyDescent="0.2">
      <c r="A54" s="9" t="s">
        <v>640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">
        <v>27332</v>
      </c>
      <c r="EJ54" s="3">
        <v>29341</v>
      </c>
      <c r="EK54" s="3">
        <v>28341</v>
      </c>
      <c r="EL54" s="3">
        <v>52349</v>
      </c>
      <c r="EM54" s="3">
        <v>69352</v>
      </c>
      <c r="EO54" s="3">
        <v>66364</v>
      </c>
      <c r="EP54" s="3">
        <v>20364</v>
      </c>
      <c r="EQ54" s="3">
        <v>36364</v>
      </c>
      <c r="ER54" s="3">
        <v>29385</v>
      </c>
      <c r="ES54" s="3">
        <v>13385</v>
      </c>
      <c r="ET54" s="3">
        <v>14411</v>
      </c>
      <c r="EU54" s="3">
        <v>1411</v>
      </c>
      <c r="EV54" s="3">
        <v>12423</v>
      </c>
      <c r="EW54" s="3">
        <v>13423</v>
      </c>
      <c r="EX54" s="3">
        <v>9431</v>
      </c>
      <c r="EY54" s="3">
        <v>15431</v>
      </c>
      <c r="EZ54" s="3">
        <v>21431</v>
      </c>
      <c r="FA54" s="3">
        <v>58439</v>
      </c>
      <c r="FB54" s="3">
        <v>80604</v>
      </c>
      <c r="FC54" s="3">
        <v>83609</v>
      </c>
      <c r="FD54" s="3">
        <v>103616</v>
      </c>
      <c r="FE54" s="3">
        <v>82619</v>
      </c>
      <c r="FF54" s="3">
        <v>79629</v>
      </c>
      <c r="FG54" s="3">
        <v>55632</v>
      </c>
      <c r="FH54" s="3">
        <v>40632</v>
      </c>
      <c r="FJ54" s="3">
        <v>22632</v>
      </c>
      <c r="FL54" s="3">
        <v>4632</v>
      </c>
      <c r="FM54" s="3">
        <v>10641</v>
      </c>
      <c r="FN54" s="3">
        <v>4641</v>
      </c>
      <c r="FO54" s="3">
        <v>27658</v>
      </c>
      <c r="FP54" s="3">
        <v>48658</v>
      </c>
      <c r="FQ54" s="3">
        <v>16658</v>
      </c>
      <c r="FR54" s="3">
        <v>10658</v>
      </c>
      <c r="FS54" s="3">
        <v>32658</v>
      </c>
      <c r="FT54" s="3">
        <v>33710</v>
      </c>
      <c r="FU54" s="3">
        <v>35720</v>
      </c>
      <c r="FV54" s="3">
        <v>30730</v>
      </c>
      <c r="FW54" s="3">
        <v>57739</v>
      </c>
      <c r="FX54" s="3">
        <v>48739</v>
      </c>
      <c r="FY54" s="3">
        <v>73762</v>
      </c>
      <c r="FZ54" s="3">
        <v>99762</v>
      </c>
      <c r="GA54" s="3">
        <v>102779</v>
      </c>
      <c r="GB54" s="3">
        <v>114779</v>
      </c>
      <c r="GC54" s="3">
        <v>77805</v>
      </c>
      <c r="GD54" s="3">
        <v>57805</v>
      </c>
      <c r="GE54" s="3">
        <v>33830</v>
      </c>
      <c r="GF54" s="3">
        <v>29830</v>
      </c>
      <c r="GG54" s="3">
        <v>40841</v>
      </c>
      <c r="GH54" s="3">
        <v>92841</v>
      </c>
      <c r="GI54" s="3">
        <v>114841</v>
      </c>
      <c r="GJ54" s="3">
        <v>113841</v>
      </c>
      <c r="GK54" s="3">
        <v>83863</v>
      </c>
      <c r="GL54" s="3">
        <v>75863</v>
      </c>
      <c r="GM54" s="3">
        <v>41881</v>
      </c>
      <c r="GN54" s="3">
        <v>1896</v>
      </c>
      <c r="GO54" s="3">
        <v>2896</v>
      </c>
      <c r="GP54" s="3">
        <v>9896</v>
      </c>
      <c r="GQ54" s="3">
        <v>11896</v>
      </c>
      <c r="GR54" s="3">
        <v>21896</v>
      </c>
      <c r="GS54" s="3">
        <v>27896</v>
      </c>
      <c r="GU54" s="3">
        <v>2896</v>
      </c>
      <c r="GW54" s="3">
        <v>4896</v>
      </c>
      <c r="GX54" s="3">
        <v>1896</v>
      </c>
      <c r="GY54" s="3">
        <v>896</v>
      </c>
      <c r="GZ54" s="3">
        <v>3000</v>
      </c>
      <c r="HB54" s="3">
        <v>5000</v>
      </c>
      <c r="HD54" s="3">
        <v>3000</v>
      </c>
      <c r="LJ54" s="38"/>
      <c r="LK54" s="38"/>
      <c r="LL54" s="38"/>
      <c r="LM54" s="38"/>
      <c r="LN54" s="38"/>
      <c r="LO54" s="38"/>
      <c r="LP54" s="38"/>
      <c r="LQ54" s="38"/>
      <c r="LR54" s="38"/>
      <c r="LS54" s="38"/>
      <c r="LT54" s="38"/>
      <c r="LU54" s="38"/>
      <c r="LV54" s="38"/>
      <c r="LW54" s="38"/>
      <c r="LX54" s="38"/>
      <c r="LY54" s="38"/>
      <c r="LZ54" s="38"/>
      <c r="MA54" s="38"/>
      <c r="MB54" s="38"/>
      <c r="MC54" s="38"/>
      <c r="MD54" s="38"/>
      <c r="ME54" s="38"/>
      <c r="MF54" s="38"/>
      <c r="MG54" s="38"/>
      <c r="MH54" s="38"/>
      <c r="MI54" s="38"/>
      <c r="MJ54" s="38"/>
      <c r="MK54" s="38"/>
      <c r="ML54" s="38"/>
      <c r="MM54" s="38"/>
      <c r="MN54" s="38"/>
      <c r="MO54" s="38"/>
      <c r="MP54" s="38"/>
      <c r="MQ54" s="38"/>
      <c r="MR54" s="38"/>
      <c r="MS54" s="38"/>
      <c r="MT54" s="38"/>
      <c r="MU54" s="38"/>
      <c r="MV54" s="38"/>
      <c r="MW54" s="38"/>
      <c r="MX54" s="38"/>
      <c r="MY54" s="38"/>
      <c r="MZ54" s="38"/>
      <c r="NA54" s="38"/>
      <c r="NB54" s="38"/>
      <c r="NC54" s="38"/>
      <c r="ND54" s="38"/>
      <c r="NE54" s="38"/>
      <c r="NF54" s="38"/>
      <c r="NG54" s="38"/>
      <c r="NH54" s="38"/>
      <c r="NI54" s="38"/>
      <c r="NJ54" s="38"/>
      <c r="NK54" s="38"/>
      <c r="NL54" s="38"/>
      <c r="NM54" s="38"/>
      <c r="NN54" s="38"/>
      <c r="NO54" s="38"/>
      <c r="NP54" s="38"/>
      <c r="NQ54" s="38"/>
      <c r="NR54" s="38"/>
      <c r="NS54" s="38"/>
      <c r="NT54" s="38"/>
      <c r="NU54" s="38"/>
      <c r="NV54" s="38"/>
      <c r="NW54" s="38"/>
      <c r="NX54" s="38"/>
      <c r="NY54" s="38"/>
      <c r="NZ54" s="38"/>
      <c r="OA54" s="38"/>
      <c r="OB54" s="38"/>
      <c r="OC54" s="38"/>
      <c r="OD54" s="38"/>
      <c r="OE54" s="38"/>
      <c r="OF54" s="38"/>
      <c r="OG54" s="38"/>
      <c r="OH54" s="38"/>
      <c r="OI54" s="38"/>
      <c r="OJ54" s="38"/>
      <c r="OK54" s="38"/>
      <c r="OL54" s="38"/>
      <c r="OM54" s="38"/>
      <c r="ON54" s="38"/>
      <c r="OO54" s="38"/>
      <c r="OP54" s="38"/>
      <c r="OQ54" s="38"/>
      <c r="OR54" s="38"/>
      <c r="OS54" s="38"/>
      <c r="OT54" s="38"/>
      <c r="OU54" s="38"/>
      <c r="OV54" s="38"/>
      <c r="OW54" s="38"/>
      <c r="OX54" s="38"/>
      <c r="OY54" s="38"/>
      <c r="OZ54" s="38"/>
      <c r="PA54" s="38"/>
      <c r="PB54" s="38"/>
      <c r="PC54" s="38"/>
      <c r="PD54" s="38"/>
      <c r="PE54" s="38"/>
      <c r="PF54" s="38"/>
      <c r="PG54" s="38"/>
      <c r="PH54" s="38"/>
      <c r="PI54" s="38"/>
      <c r="PJ54" s="38"/>
      <c r="PK54" s="38"/>
      <c r="PL54" s="38"/>
      <c r="PM54" s="38"/>
      <c r="PN54" s="38"/>
      <c r="PO54" s="38"/>
      <c r="PP54" s="38"/>
      <c r="PQ54" s="38"/>
      <c r="PR54" s="38"/>
      <c r="PS54" s="38"/>
      <c r="PT54" s="38"/>
      <c r="PU54" s="38"/>
      <c r="PV54" s="38"/>
      <c r="PW54" s="38"/>
      <c r="PX54" s="38"/>
      <c r="PY54" s="38"/>
      <c r="PZ54" s="38"/>
      <c r="QA54" s="38"/>
      <c r="QB54" s="38"/>
      <c r="QC54" s="38"/>
      <c r="QD54" s="38"/>
      <c r="QE54" s="38"/>
      <c r="QF54" s="38"/>
      <c r="QG54" s="38"/>
      <c r="QH54" s="38"/>
      <c r="QI54" s="38"/>
      <c r="QJ54" s="38"/>
      <c r="QK54" s="38"/>
      <c r="QL54" s="38"/>
      <c r="QM54" s="38"/>
      <c r="QN54" s="38"/>
      <c r="QO54" s="38"/>
      <c r="QP54" s="38"/>
      <c r="QQ54" s="38"/>
      <c r="QR54" s="38"/>
      <c r="QS54" s="38"/>
      <c r="QT54" s="38"/>
      <c r="QU54" s="38"/>
      <c r="QV54" s="38"/>
      <c r="QW54" s="38"/>
      <c r="QX54" s="38"/>
      <c r="QY54" s="38"/>
      <c r="QZ54" s="38"/>
      <c r="RA54" s="38"/>
      <c r="RB54" s="38"/>
      <c r="RC54" s="38"/>
      <c r="RD54" s="38"/>
      <c r="RE54" s="38"/>
      <c r="RF54" s="38"/>
      <c r="RG54" s="38"/>
      <c r="RH54" s="38"/>
      <c r="RI54" s="38"/>
      <c r="RJ54" s="38"/>
      <c r="RK54" s="38"/>
      <c r="RL54" s="38"/>
      <c r="RM54" s="38"/>
      <c r="RN54" s="38"/>
      <c r="RO54" s="38"/>
      <c r="RP54" s="38"/>
      <c r="RQ54" s="38"/>
      <c r="RR54" s="38"/>
      <c r="RS54" s="38"/>
      <c r="RT54" s="38"/>
      <c r="RU54" s="38"/>
      <c r="RV54" s="38"/>
      <c r="RW54" s="38"/>
      <c r="RX54" s="38"/>
      <c r="RY54" s="38"/>
      <c r="RZ54" s="38"/>
      <c r="SA54" s="38"/>
      <c r="SB54" s="38"/>
      <c r="SC54" s="38"/>
      <c r="SD54" s="38"/>
      <c r="SE54" s="38"/>
      <c r="SF54" s="38"/>
      <c r="SG54" s="38"/>
      <c r="SH54" s="38"/>
      <c r="SI54" s="38"/>
      <c r="SJ54" s="38"/>
      <c r="SK54" s="38"/>
      <c r="SL54" s="38"/>
      <c r="SM54" s="38"/>
      <c r="SN54" s="38"/>
      <c r="SO54" s="38"/>
      <c r="SP54" s="38"/>
      <c r="SQ54" s="38"/>
      <c r="SR54" s="38"/>
      <c r="SS54" s="38"/>
      <c r="ST54" s="38"/>
      <c r="SU54" s="38"/>
      <c r="SV54" s="38"/>
      <c r="SW54" s="38"/>
      <c r="SX54" s="38"/>
      <c r="SY54" s="38"/>
      <c r="SZ54" s="38"/>
      <c r="TA54" s="38"/>
      <c r="TB54" s="38"/>
      <c r="TC54" s="38"/>
      <c r="TD54" s="38"/>
      <c r="TE54" s="38"/>
      <c r="TF54" s="38"/>
      <c r="TG54" s="38"/>
      <c r="TH54" s="38"/>
      <c r="TI54" s="38"/>
      <c r="TJ54" s="38"/>
      <c r="TK54" s="38"/>
      <c r="TL54" s="38"/>
      <c r="TM54" s="38"/>
      <c r="TN54" s="38"/>
      <c r="TO54" s="38"/>
      <c r="TP54" s="38"/>
      <c r="TQ54" s="38"/>
      <c r="TR54" s="38"/>
      <c r="TS54" s="38"/>
      <c r="TT54" s="38"/>
      <c r="TU54" s="38"/>
      <c r="TV54" s="38"/>
      <c r="TW54" s="38"/>
    </row>
    <row r="55" spans="1:543" x14ac:dyDescent="0.2">
      <c r="A55" s="9" t="s">
        <v>11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">
        <v>246588</v>
      </c>
      <c r="EJ55" s="3">
        <v>258579</v>
      </c>
      <c r="EK55" s="3">
        <v>251579</v>
      </c>
      <c r="EL55" s="3">
        <v>293571</v>
      </c>
      <c r="EM55" s="3">
        <v>256568</v>
      </c>
      <c r="EO55" s="3">
        <v>278556</v>
      </c>
      <c r="EP55" s="3">
        <v>307556</v>
      </c>
      <c r="EQ55" s="3">
        <v>272556</v>
      </c>
      <c r="ER55" s="3">
        <v>259535</v>
      </c>
      <c r="ES55" s="3">
        <v>255535</v>
      </c>
      <c r="ET55" s="3">
        <v>262509</v>
      </c>
      <c r="EU55" s="3">
        <v>255509</v>
      </c>
      <c r="EV55" s="3">
        <v>316497</v>
      </c>
      <c r="EW55" s="3">
        <v>401497</v>
      </c>
      <c r="EX55" s="3">
        <v>461489</v>
      </c>
      <c r="EY55" s="3">
        <v>529489</v>
      </c>
      <c r="EZ55" s="3">
        <v>503489</v>
      </c>
      <c r="FA55" s="3">
        <v>442481</v>
      </c>
      <c r="FB55" s="3">
        <v>372316</v>
      </c>
      <c r="FC55" s="3">
        <v>437311</v>
      </c>
      <c r="FD55" s="3">
        <v>501304</v>
      </c>
      <c r="FE55" s="3">
        <v>510301</v>
      </c>
      <c r="FF55" s="3">
        <v>425291</v>
      </c>
      <c r="FG55" s="3">
        <v>405288</v>
      </c>
      <c r="FH55" s="3">
        <v>404288</v>
      </c>
      <c r="FJ55" s="3">
        <v>361288</v>
      </c>
      <c r="FL55" s="3">
        <v>267288</v>
      </c>
      <c r="FM55" s="3">
        <v>267279</v>
      </c>
      <c r="FN55" s="3">
        <v>339279</v>
      </c>
      <c r="FO55" s="3">
        <v>470262</v>
      </c>
      <c r="FP55" s="3">
        <v>555262</v>
      </c>
      <c r="FQ55" s="3">
        <v>625262</v>
      </c>
      <c r="FR55" s="3">
        <v>635262</v>
      </c>
      <c r="FS55" s="3">
        <v>661262</v>
      </c>
      <c r="FT55" s="3">
        <v>688210</v>
      </c>
      <c r="FU55" s="3">
        <v>774200</v>
      </c>
      <c r="FV55" s="3">
        <v>811190</v>
      </c>
      <c r="FW55" s="3">
        <v>846181</v>
      </c>
      <c r="FX55" s="3">
        <v>1357181</v>
      </c>
      <c r="FY55" s="3">
        <v>1596158</v>
      </c>
      <c r="FZ55" s="3">
        <v>1762158</v>
      </c>
      <c r="GA55" s="3">
        <v>1703141</v>
      </c>
      <c r="GB55" s="3">
        <v>1615141</v>
      </c>
      <c r="GC55" s="3">
        <v>1564115</v>
      </c>
      <c r="GD55" s="3">
        <v>1528115</v>
      </c>
      <c r="GE55" s="3">
        <v>1748090</v>
      </c>
      <c r="GF55" s="3">
        <v>1688090</v>
      </c>
      <c r="GG55" s="3">
        <v>1653079</v>
      </c>
      <c r="GH55" s="3">
        <v>1573079</v>
      </c>
      <c r="GI55" s="3">
        <v>1527079</v>
      </c>
      <c r="GJ55" s="3">
        <v>1432079</v>
      </c>
      <c r="GK55" s="3">
        <v>1378057</v>
      </c>
      <c r="GL55" s="3">
        <v>1344057</v>
      </c>
      <c r="GM55" s="3">
        <v>1250039</v>
      </c>
      <c r="GN55" s="3">
        <v>1502024</v>
      </c>
      <c r="GO55" s="3">
        <v>1615024</v>
      </c>
      <c r="GP55" s="3">
        <v>1852024</v>
      </c>
      <c r="GQ55" s="3">
        <v>1990024</v>
      </c>
      <c r="GR55" s="3">
        <v>1975024</v>
      </c>
      <c r="GS55" s="3">
        <v>1897024</v>
      </c>
      <c r="GU55" s="3">
        <v>1762024</v>
      </c>
      <c r="GW55" s="3">
        <v>1581024</v>
      </c>
      <c r="GX55" s="3">
        <v>1528024</v>
      </c>
      <c r="GY55" s="3">
        <v>1473024</v>
      </c>
      <c r="GZ55" s="3">
        <v>1425000</v>
      </c>
      <c r="HA55" s="3">
        <v>1369000</v>
      </c>
      <c r="HB55" s="3">
        <v>1316000</v>
      </c>
      <c r="HC55" s="3">
        <v>1305000</v>
      </c>
      <c r="HD55" s="3">
        <v>1296000</v>
      </c>
      <c r="HQ55" s="3">
        <v>1357000</v>
      </c>
      <c r="HR55" s="3">
        <v>1736893</v>
      </c>
      <c r="HS55" s="3">
        <v>1993893</v>
      </c>
      <c r="HT55" s="3">
        <v>1979893</v>
      </c>
      <c r="HU55" s="3">
        <v>1896893</v>
      </c>
      <c r="HV55" s="3">
        <v>1821893</v>
      </c>
      <c r="HW55" s="3">
        <v>1744893</v>
      </c>
      <c r="HY55" s="3">
        <v>1707893</v>
      </c>
      <c r="HZ55" s="3">
        <v>1633893</v>
      </c>
      <c r="IA55" s="3">
        <v>1567893</v>
      </c>
      <c r="IB55" s="3">
        <v>1511893</v>
      </c>
      <c r="IC55" s="3">
        <v>1451893</v>
      </c>
      <c r="ID55" s="3">
        <v>1404893</v>
      </c>
      <c r="IE55" s="3">
        <v>1339893</v>
      </c>
      <c r="IG55" s="3">
        <v>1236893</v>
      </c>
      <c r="IH55" s="3">
        <v>1178893</v>
      </c>
      <c r="II55" s="3">
        <v>1108893</v>
      </c>
      <c r="IJ55" s="3">
        <v>1051893</v>
      </c>
      <c r="IK55" s="3">
        <v>1891893</v>
      </c>
      <c r="IL55" s="3">
        <v>1838893</v>
      </c>
      <c r="IM55" s="3">
        <v>1796893</v>
      </c>
      <c r="IN55" s="3">
        <v>1749893</v>
      </c>
      <c r="IO55" s="3">
        <v>1705893</v>
      </c>
      <c r="IP55" s="3">
        <v>1669893</v>
      </c>
      <c r="IQ55" s="3">
        <v>1635893</v>
      </c>
      <c r="IR55" s="3">
        <v>1588893</v>
      </c>
      <c r="IS55" s="3">
        <v>1540893</v>
      </c>
      <c r="IT55" s="3">
        <v>1501893</v>
      </c>
      <c r="IU55" s="3">
        <v>1450893</v>
      </c>
      <c r="IV55" s="3">
        <v>1412893</v>
      </c>
      <c r="IW55" s="3">
        <v>1363893</v>
      </c>
      <c r="IX55" s="3">
        <v>1313893</v>
      </c>
      <c r="IY55" s="3">
        <v>1313893</v>
      </c>
      <c r="IZ55" s="3">
        <v>1274893</v>
      </c>
      <c r="JA55" s="3">
        <v>1242893</v>
      </c>
      <c r="JB55" s="3">
        <v>1223893</v>
      </c>
      <c r="JN55" s="3">
        <v>1042893</v>
      </c>
      <c r="JO55" s="3">
        <v>2222000</v>
      </c>
      <c r="JP55" s="3">
        <v>2795000</v>
      </c>
      <c r="JQ55" s="3">
        <v>2691000</v>
      </c>
      <c r="JR55" s="3">
        <v>2627000</v>
      </c>
      <c r="JS55" s="3">
        <v>2569000</v>
      </c>
      <c r="JT55" s="3">
        <v>2590000</v>
      </c>
      <c r="JU55" s="3">
        <v>2528000</v>
      </c>
      <c r="JV55" s="3">
        <v>2479000</v>
      </c>
      <c r="JW55" s="3">
        <v>2447000</v>
      </c>
      <c r="JX55" s="3">
        <v>2414000</v>
      </c>
      <c r="JY55" s="3">
        <v>2397000</v>
      </c>
      <c r="JZ55" s="3">
        <v>2353000</v>
      </c>
      <c r="KA55" s="3">
        <v>2299000</v>
      </c>
      <c r="KB55" s="3">
        <v>2240000</v>
      </c>
      <c r="KC55" s="3">
        <v>2195000</v>
      </c>
      <c r="KD55" s="3">
        <v>2136000</v>
      </c>
      <c r="KE55" s="3">
        <v>2030000</v>
      </c>
      <c r="KF55" s="3">
        <v>1970000</v>
      </c>
      <c r="KG55" s="3">
        <v>1905000</v>
      </c>
      <c r="KH55" s="3">
        <v>1838000</v>
      </c>
      <c r="KI55" s="3">
        <v>1714000</v>
      </c>
      <c r="KJ55" s="3">
        <v>1654000</v>
      </c>
      <c r="KK55" s="3">
        <v>1626000</v>
      </c>
      <c r="KL55" s="3">
        <v>1570000</v>
      </c>
      <c r="KM55" s="3">
        <v>1511000</v>
      </c>
      <c r="KN55" s="3">
        <v>1436000</v>
      </c>
      <c r="KO55" s="3">
        <v>1374000</v>
      </c>
      <c r="KP55" s="3">
        <v>1309000</v>
      </c>
      <c r="KQ55" s="3">
        <v>1169000</v>
      </c>
      <c r="KR55" s="3">
        <v>1067000</v>
      </c>
      <c r="KS55" s="3">
        <v>1803000</v>
      </c>
      <c r="KT55" s="3">
        <v>1716000</v>
      </c>
      <c r="KU55" s="3">
        <v>1654000</v>
      </c>
      <c r="KV55" s="3">
        <v>1606000</v>
      </c>
      <c r="KW55" s="3">
        <v>1955000</v>
      </c>
      <c r="KX55" s="3">
        <v>2397000</v>
      </c>
      <c r="KY55" s="3">
        <v>2360000</v>
      </c>
      <c r="KZ55" s="3">
        <v>2692000</v>
      </c>
      <c r="LA55" s="3">
        <v>2637000</v>
      </c>
      <c r="LB55" s="3">
        <v>2589000</v>
      </c>
      <c r="LC55" s="3">
        <v>2522000</v>
      </c>
      <c r="LD55" s="3">
        <v>2454000</v>
      </c>
      <c r="LE55" s="3">
        <v>2376000</v>
      </c>
      <c r="LF55" s="3">
        <v>2301000</v>
      </c>
      <c r="LG55" s="3">
        <v>2293000</v>
      </c>
      <c r="LH55" s="3">
        <v>2234000</v>
      </c>
      <c r="LI55" s="22" t="s">
        <v>705</v>
      </c>
      <c r="LJ55" s="38"/>
      <c r="LK55" s="38"/>
      <c r="LL55" s="38"/>
      <c r="LM55" s="38"/>
      <c r="LN55" s="38"/>
      <c r="LO55" s="38"/>
      <c r="LP55" s="38"/>
      <c r="LQ55" s="38"/>
      <c r="LR55" s="38"/>
      <c r="LS55" s="38"/>
      <c r="LT55" s="38"/>
      <c r="LU55" s="38"/>
      <c r="LV55" s="38"/>
      <c r="LW55" s="38"/>
      <c r="LX55" s="38"/>
      <c r="LY55" s="38"/>
      <c r="LZ55" s="38"/>
      <c r="MA55" s="38"/>
      <c r="MB55" s="38"/>
      <c r="MC55" s="38"/>
      <c r="MD55" s="38"/>
      <c r="ME55" s="38"/>
      <c r="MF55" s="38"/>
      <c r="MG55" s="38"/>
      <c r="MH55" s="38"/>
      <c r="MI55" s="38"/>
      <c r="MJ55" s="38"/>
      <c r="MK55" s="38"/>
      <c r="ML55" s="38"/>
      <c r="MM55" s="38"/>
      <c r="MN55" s="38"/>
      <c r="MO55" s="38"/>
      <c r="MP55" s="38"/>
      <c r="MQ55" s="38"/>
      <c r="MR55" s="38"/>
      <c r="MS55" s="38"/>
      <c r="MT55" s="38"/>
      <c r="MU55" s="38"/>
      <c r="MV55" s="38"/>
      <c r="MW55" s="38"/>
      <c r="MX55" s="38"/>
      <c r="MY55" s="38"/>
      <c r="MZ55" s="38"/>
      <c r="NA55" s="38"/>
      <c r="NB55" s="38"/>
      <c r="NC55" s="38"/>
      <c r="ND55" s="38"/>
      <c r="NE55" s="38"/>
      <c r="NF55" s="38"/>
      <c r="NG55" s="38"/>
      <c r="NH55" s="38"/>
      <c r="NI55" s="38"/>
      <c r="NJ55" s="38"/>
      <c r="NK55" s="38"/>
      <c r="NL55" s="38"/>
      <c r="NM55" s="38"/>
      <c r="NN55" s="38"/>
      <c r="NO55" s="38"/>
      <c r="NP55" s="38"/>
      <c r="NQ55" s="38"/>
      <c r="NR55" s="38"/>
      <c r="NS55" s="38"/>
      <c r="NT55" s="38"/>
      <c r="NU55" s="38"/>
      <c r="NV55" s="38"/>
      <c r="NW55" s="38"/>
      <c r="NX55" s="38"/>
      <c r="NY55" s="38"/>
      <c r="NZ55" s="38"/>
      <c r="OA55" s="38"/>
      <c r="OB55" s="38"/>
      <c r="OC55" s="38"/>
      <c r="OD55" s="38"/>
      <c r="OE55" s="38"/>
      <c r="OF55" s="38"/>
      <c r="OG55" s="38"/>
      <c r="OH55" s="38"/>
      <c r="OI55" s="38"/>
      <c r="OJ55" s="38"/>
      <c r="OK55" s="38"/>
      <c r="OL55" s="38"/>
      <c r="OM55" s="38"/>
      <c r="ON55" s="38"/>
      <c r="OO55" s="38"/>
      <c r="OP55" s="38"/>
      <c r="OQ55" s="38"/>
      <c r="OR55" s="38"/>
      <c r="OS55" s="38"/>
      <c r="OT55" s="38"/>
      <c r="OU55" s="38"/>
      <c r="OV55" s="38"/>
      <c r="OW55" s="38"/>
      <c r="OX55" s="38"/>
      <c r="OY55" s="38"/>
      <c r="OZ55" s="38"/>
      <c r="PA55" s="38"/>
      <c r="PB55" s="38"/>
      <c r="PC55" s="38"/>
      <c r="PD55" s="38"/>
      <c r="PE55" s="38"/>
      <c r="PF55" s="38"/>
      <c r="PG55" s="38"/>
      <c r="PH55" s="38"/>
      <c r="PI55" s="38"/>
      <c r="PJ55" s="38"/>
      <c r="PK55" s="38"/>
      <c r="PL55" s="38"/>
      <c r="PM55" s="38"/>
      <c r="PN55" s="38"/>
      <c r="PO55" s="38"/>
      <c r="PP55" s="38"/>
      <c r="PQ55" s="38"/>
      <c r="PR55" s="38"/>
      <c r="PS55" s="38"/>
      <c r="PT55" s="38"/>
      <c r="PU55" s="38"/>
      <c r="PV55" s="38"/>
      <c r="PW55" s="38"/>
      <c r="PX55" s="38"/>
      <c r="PY55" s="38"/>
      <c r="PZ55" s="38"/>
      <c r="QA55" s="38"/>
      <c r="QB55" s="38"/>
      <c r="QC55" s="38"/>
      <c r="QD55" s="38"/>
      <c r="QE55" s="38"/>
      <c r="QF55" s="38"/>
      <c r="QG55" s="38"/>
      <c r="QH55" s="38"/>
      <c r="QI55" s="38"/>
      <c r="QJ55" s="38"/>
      <c r="QK55" s="38"/>
      <c r="QL55" s="38"/>
      <c r="QM55" s="38"/>
      <c r="QN55" s="38"/>
      <c r="QO55" s="38"/>
      <c r="QP55" s="38"/>
      <c r="QQ55" s="38"/>
      <c r="QR55" s="38"/>
      <c r="QS55" s="38"/>
      <c r="QT55" s="38"/>
      <c r="QU55" s="38"/>
      <c r="QV55" s="38"/>
      <c r="QW55" s="38"/>
      <c r="QX55" s="38"/>
      <c r="QY55" s="38"/>
      <c r="QZ55" s="38"/>
      <c r="RA55" s="38"/>
      <c r="RB55" s="38"/>
      <c r="RC55" s="38"/>
      <c r="RD55" s="38"/>
      <c r="RE55" s="38"/>
      <c r="RF55" s="38"/>
      <c r="RG55" s="38"/>
      <c r="RH55" s="38"/>
      <c r="RI55" s="38"/>
      <c r="RJ55" s="38"/>
      <c r="RK55" s="38"/>
      <c r="RL55" s="38"/>
      <c r="RM55" s="38"/>
      <c r="RN55" s="38"/>
      <c r="RO55" s="38"/>
      <c r="RP55" s="38"/>
      <c r="RQ55" s="38"/>
      <c r="RR55" s="38"/>
      <c r="RS55" s="38"/>
      <c r="RT55" s="38"/>
      <c r="RU55" s="38"/>
      <c r="RV55" s="38"/>
      <c r="RW55" s="38"/>
      <c r="RX55" s="38"/>
      <c r="RY55" s="38"/>
      <c r="RZ55" s="38"/>
      <c r="SA55" s="38"/>
      <c r="SB55" s="38"/>
      <c r="SC55" s="38"/>
      <c r="SD55" s="38"/>
      <c r="SE55" s="38"/>
      <c r="SF55" s="38"/>
      <c r="SG55" s="38"/>
      <c r="SH55" s="38"/>
      <c r="SI55" s="38"/>
      <c r="SJ55" s="38"/>
      <c r="SK55" s="38"/>
      <c r="SL55" s="38"/>
      <c r="SM55" s="38"/>
      <c r="SN55" s="38"/>
      <c r="SO55" s="38"/>
      <c r="SP55" s="38"/>
      <c r="SQ55" s="38"/>
      <c r="SR55" s="38"/>
      <c r="SS55" s="38"/>
      <c r="ST55" s="38"/>
      <c r="SU55" s="38"/>
      <c r="SV55" s="38"/>
      <c r="SW55" s="38"/>
      <c r="SX55" s="38"/>
      <c r="SY55" s="38"/>
      <c r="SZ55" s="38"/>
      <c r="TA55" s="38"/>
      <c r="TB55" s="38"/>
      <c r="TC55" s="38"/>
      <c r="TD55" s="38"/>
      <c r="TE55" s="38"/>
      <c r="TF55" s="38"/>
      <c r="TG55" s="38"/>
      <c r="TH55" s="38"/>
      <c r="TI55" s="38"/>
      <c r="TJ55" s="38"/>
      <c r="TK55" s="38"/>
      <c r="TL55" s="38"/>
      <c r="TM55" s="38"/>
      <c r="TN55" s="38"/>
      <c r="TO55" s="38"/>
      <c r="TP55" s="38"/>
      <c r="TQ55" s="38"/>
      <c r="TR55" s="38"/>
      <c r="TS55" s="38"/>
      <c r="TT55" s="38"/>
      <c r="TU55" s="38"/>
      <c r="TV55" s="38"/>
      <c r="TW55" s="38"/>
    </row>
    <row r="56" spans="1:543" x14ac:dyDescent="0.2">
      <c r="A56" s="10" t="s">
        <v>703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FW56" s="21">
        <v>40</v>
      </c>
      <c r="KZ56" s="21"/>
      <c r="LJ56" s="38"/>
      <c r="LK56" s="38"/>
      <c r="LL56" s="38"/>
      <c r="LM56" s="38"/>
      <c r="LN56" s="38"/>
      <c r="LO56" s="38"/>
      <c r="LP56" s="38"/>
      <c r="LQ56" s="38"/>
      <c r="LR56" s="38"/>
      <c r="LS56" s="38"/>
      <c r="LT56" s="38"/>
      <c r="LU56" s="38"/>
      <c r="LV56" s="38"/>
      <c r="LW56" s="38"/>
      <c r="LX56" s="38"/>
      <c r="LY56" s="38"/>
      <c r="LZ56" s="38"/>
      <c r="MA56" s="38"/>
      <c r="MB56" s="38"/>
      <c r="MC56" s="38"/>
      <c r="MD56" s="38"/>
      <c r="ME56" s="38"/>
      <c r="MF56" s="38"/>
      <c r="MG56" s="38"/>
      <c r="MH56" s="38"/>
      <c r="MI56" s="38"/>
      <c r="MJ56" s="38"/>
      <c r="MK56" s="38"/>
      <c r="ML56" s="38"/>
      <c r="MM56" s="38"/>
      <c r="MN56" s="38"/>
      <c r="MO56" s="38"/>
      <c r="MP56" s="38"/>
      <c r="MQ56" s="38"/>
      <c r="MR56" s="38"/>
      <c r="MS56" s="38"/>
      <c r="MT56" s="38"/>
      <c r="MU56" s="38"/>
      <c r="MV56" s="38"/>
      <c r="MW56" s="38"/>
      <c r="MX56" s="38"/>
      <c r="MY56" s="38"/>
      <c r="MZ56" s="38"/>
      <c r="NA56" s="38"/>
      <c r="NB56" s="38"/>
      <c r="NC56" s="38"/>
      <c r="ND56" s="38"/>
      <c r="NE56" s="38"/>
      <c r="NF56" s="38"/>
      <c r="NG56" s="38"/>
      <c r="NH56" s="38"/>
      <c r="NI56" s="38"/>
      <c r="NJ56" s="38"/>
      <c r="NK56" s="38"/>
      <c r="NL56" s="38"/>
      <c r="NM56" s="38"/>
      <c r="NN56" s="38"/>
      <c r="NO56" s="38"/>
      <c r="NP56" s="38"/>
      <c r="NQ56" s="38"/>
      <c r="NR56" s="38"/>
      <c r="NS56" s="38"/>
      <c r="NT56" s="38"/>
      <c r="NU56" s="38"/>
      <c r="NV56" s="38"/>
      <c r="NW56" s="38"/>
      <c r="NX56" s="38"/>
      <c r="NY56" s="38"/>
      <c r="NZ56" s="38"/>
      <c r="OA56" s="38"/>
      <c r="OB56" s="38"/>
      <c r="OC56" s="38"/>
      <c r="OD56" s="38"/>
      <c r="OE56" s="38"/>
      <c r="OF56" s="38"/>
      <c r="OG56" s="38"/>
      <c r="OH56" s="38"/>
      <c r="OI56" s="38"/>
      <c r="OJ56" s="38"/>
      <c r="OK56" s="38"/>
      <c r="OL56" s="38"/>
      <c r="OM56" s="38"/>
      <c r="ON56" s="38"/>
      <c r="OO56" s="38"/>
      <c r="OP56" s="38"/>
      <c r="OQ56" s="38"/>
      <c r="OR56" s="38"/>
      <c r="OS56" s="38"/>
      <c r="OT56" s="38"/>
      <c r="OU56" s="38"/>
      <c r="OV56" s="38"/>
      <c r="OW56" s="38"/>
      <c r="OX56" s="38"/>
      <c r="OY56" s="38"/>
      <c r="OZ56" s="38"/>
      <c r="PA56" s="38"/>
      <c r="PB56" s="38"/>
      <c r="PC56" s="38"/>
      <c r="PD56" s="38"/>
      <c r="PE56" s="38"/>
      <c r="PF56" s="38"/>
      <c r="PG56" s="38"/>
      <c r="PH56" s="38"/>
      <c r="PI56" s="38"/>
      <c r="PJ56" s="38"/>
      <c r="PK56" s="38"/>
      <c r="PL56" s="38"/>
      <c r="PM56" s="38"/>
      <c r="PN56" s="38"/>
      <c r="PO56" s="38"/>
      <c r="PP56" s="38"/>
      <c r="PQ56" s="38"/>
      <c r="PR56" s="38"/>
      <c r="PS56" s="38"/>
      <c r="PT56" s="38"/>
      <c r="PU56" s="38"/>
      <c r="PV56" s="38"/>
      <c r="PW56" s="38"/>
      <c r="PX56" s="38"/>
      <c r="PY56" s="38"/>
      <c r="PZ56" s="38"/>
      <c r="QA56" s="38"/>
      <c r="QB56" s="38"/>
      <c r="QC56" s="38"/>
      <c r="QD56" s="38"/>
      <c r="QE56" s="38"/>
      <c r="QF56" s="38"/>
      <c r="QG56" s="38"/>
      <c r="QH56" s="38"/>
      <c r="QI56" s="38"/>
      <c r="QJ56" s="38"/>
      <c r="QK56" s="38"/>
      <c r="QL56" s="38"/>
      <c r="QM56" s="38"/>
      <c r="QN56" s="38"/>
      <c r="QO56" s="38"/>
      <c r="QP56" s="38"/>
      <c r="QQ56" s="38"/>
      <c r="QR56" s="38"/>
      <c r="QS56" s="38"/>
      <c r="QT56" s="38"/>
      <c r="QU56" s="38"/>
      <c r="QV56" s="38"/>
      <c r="QW56" s="38"/>
      <c r="QX56" s="38"/>
      <c r="QY56" s="38"/>
      <c r="QZ56" s="38"/>
      <c r="RA56" s="38"/>
      <c r="RB56" s="38"/>
      <c r="RC56" s="38"/>
      <c r="RD56" s="38"/>
      <c r="RE56" s="38"/>
      <c r="RF56" s="38"/>
      <c r="RG56" s="38"/>
      <c r="RH56" s="38"/>
      <c r="RI56" s="38"/>
      <c r="RJ56" s="38"/>
      <c r="RK56" s="38"/>
      <c r="RL56" s="38"/>
      <c r="RM56" s="38"/>
      <c r="RN56" s="38"/>
      <c r="RO56" s="38"/>
      <c r="RP56" s="38"/>
      <c r="RQ56" s="38"/>
      <c r="RR56" s="38"/>
      <c r="RS56" s="38"/>
      <c r="RT56" s="38"/>
      <c r="RU56" s="38"/>
      <c r="RV56" s="38"/>
      <c r="RW56" s="38"/>
      <c r="RX56" s="38"/>
      <c r="RY56" s="38"/>
      <c r="RZ56" s="38"/>
      <c r="SA56" s="38"/>
      <c r="SB56" s="38"/>
      <c r="SC56" s="38"/>
      <c r="SD56" s="38"/>
      <c r="SE56" s="38"/>
      <c r="SF56" s="38"/>
      <c r="SG56" s="38"/>
      <c r="SH56" s="38"/>
      <c r="SI56" s="38"/>
      <c r="SJ56" s="38"/>
      <c r="SK56" s="38"/>
      <c r="SL56" s="38"/>
      <c r="SM56" s="38"/>
      <c r="SN56" s="38"/>
      <c r="SO56" s="38"/>
      <c r="SP56" s="38"/>
      <c r="SQ56" s="38"/>
      <c r="SR56" s="38"/>
      <c r="SS56" s="38"/>
      <c r="ST56" s="38"/>
      <c r="SU56" s="38"/>
      <c r="SV56" s="38"/>
      <c r="SW56" s="38"/>
      <c r="SX56" s="38"/>
      <c r="SY56" s="38"/>
      <c r="SZ56" s="38"/>
      <c r="TA56" s="38"/>
      <c r="TB56" s="38"/>
      <c r="TC56" s="38"/>
      <c r="TD56" s="38"/>
      <c r="TE56" s="38"/>
      <c r="TF56" s="38"/>
      <c r="TG56" s="38"/>
      <c r="TH56" s="38"/>
      <c r="TI56" s="38"/>
      <c r="TJ56" s="38"/>
      <c r="TK56" s="38"/>
      <c r="TL56" s="38"/>
      <c r="TM56" s="38"/>
      <c r="TN56" s="38"/>
      <c r="TO56" s="38"/>
      <c r="TP56" s="38"/>
      <c r="TQ56" s="38"/>
      <c r="TR56" s="38"/>
      <c r="TS56" s="38"/>
      <c r="TT56" s="38"/>
      <c r="TU56" s="38"/>
      <c r="TV56" s="38"/>
      <c r="TW56" s="38"/>
    </row>
    <row r="57" spans="1:543" x14ac:dyDescent="0.2">
      <c r="A57" s="9" t="s">
        <v>12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">
        <v>846040</v>
      </c>
      <c r="EJ57" s="3">
        <v>846040</v>
      </c>
      <c r="EK57" s="3">
        <v>846040</v>
      </c>
      <c r="EL57" s="3">
        <v>846040</v>
      </c>
      <c r="EM57" s="3">
        <v>846040</v>
      </c>
      <c r="EO57" s="3">
        <v>891040</v>
      </c>
      <c r="EP57" s="3">
        <v>891040</v>
      </c>
      <c r="EQ57" s="3">
        <v>891040</v>
      </c>
      <c r="ER57" s="3">
        <v>891040</v>
      </c>
      <c r="ES57" s="3">
        <v>891040</v>
      </c>
      <c r="ET57" s="3">
        <v>891040</v>
      </c>
      <c r="EU57" s="3">
        <v>891040</v>
      </c>
      <c r="EV57" s="3">
        <v>891040</v>
      </c>
      <c r="EW57" s="3">
        <v>891040</v>
      </c>
      <c r="EX57" s="3">
        <v>891040</v>
      </c>
      <c r="EY57" s="3">
        <v>891040</v>
      </c>
      <c r="EZ57" s="3">
        <v>891040</v>
      </c>
      <c r="FA57" s="3">
        <v>891040</v>
      </c>
      <c r="FB57" s="3">
        <v>894910</v>
      </c>
      <c r="FC57" s="3">
        <v>915040</v>
      </c>
      <c r="FD57" s="3">
        <v>915040</v>
      </c>
      <c r="FE57" s="3">
        <v>915040</v>
      </c>
      <c r="FF57" s="3">
        <v>928640</v>
      </c>
      <c r="FG57" s="3">
        <v>946008</v>
      </c>
      <c r="FH57" s="3">
        <v>954640</v>
      </c>
      <c r="FJ57" s="3">
        <v>1000040</v>
      </c>
      <c r="FL57" s="3">
        <v>1229652</v>
      </c>
      <c r="FM57" s="3">
        <v>1363173</v>
      </c>
      <c r="FN57" s="3">
        <v>1394040</v>
      </c>
      <c r="FO57" s="3">
        <v>1394040</v>
      </c>
      <c r="FP57" s="3">
        <v>1394040</v>
      </c>
      <c r="FQ57" s="3">
        <v>1394040</v>
      </c>
      <c r="FR57" s="3">
        <v>1394040</v>
      </c>
      <c r="FS57" s="3">
        <v>1394040</v>
      </c>
      <c r="FT57" s="3">
        <v>1398706.66</v>
      </c>
      <c r="FU57" s="3">
        <v>1441910.96</v>
      </c>
      <c r="FV57" s="3">
        <v>1450040</v>
      </c>
      <c r="FW57" s="3">
        <v>1450040</v>
      </c>
      <c r="FX57" s="3">
        <v>1450040</v>
      </c>
      <c r="FY57" s="3">
        <v>1420040</v>
      </c>
      <c r="FZ57" s="3">
        <v>1420040</v>
      </c>
      <c r="GA57" s="3">
        <v>1150040</v>
      </c>
      <c r="GB57" s="3">
        <v>1150040</v>
      </c>
      <c r="GC57" s="3">
        <v>1150040</v>
      </c>
      <c r="GD57" s="3">
        <v>1150040</v>
      </c>
      <c r="GE57" s="3">
        <v>1122169</v>
      </c>
      <c r="GF57" s="3">
        <v>862040</v>
      </c>
      <c r="GG57" s="3">
        <v>862040</v>
      </c>
      <c r="GH57" s="3">
        <v>862040</v>
      </c>
      <c r="GI57" s="3">
        <v>862040</v>
      </c>
      <c r="GJ57" s="3">
        <v>881394</v>
      </c>
      <c r="GK57" s="3">
        <v>886040</v>
      </c>
      <c r="GL57" s="3">
        <v>840878</v>
      </c>
      <c r="GM57" s="3">
        <v>836040</v>
      </c>
      <c r="GN57" s="3">
        <v>774104</v>
      </c>
      <c r="GO57" s="3">
        <v>716040</v>
      </c>
      <c r="GP57" s="3">
        <v>716040</v>
      </c>
      <c r="GQ57" s="3">
        <v>716040</v>
      </c>
      <c r="GR57" s="3">
        <v>716040</v>
      </c>
      <c r="GS57" s="3">
        <v>716040</v>
      </c>
      <c r="GU57" s="3">
        <v>716040</v>
      </c>
      <c r="GW57" s="3">
        <v>755040</v>
      </c>
      <c r="GX57" s="3">
        <v>755040</v>
      </c>
      <c r="GY57" s="3">
        <v>755040</v>
      </c>
      <c r="GZ57" s="3">
        <v>755040</v>
      </c>
      <c r="HA57" s="3">
        <v>755033</v>
      </c>
      <c r="HB57" s="3">
        <v>755000</v>
      </c>
      <c r="HC57" s="3">
        <v>728706</v>
      </c>
      <c r="HD57" s="3">
        <v>728706</v>
      </c>
      <c r="HQ57" s="3">
        <v>707000</v>
      </c>
      <c r="HR57" s="3">
        <v>707000</v>
      </c>
      <c r="HS57" s="3">
        <v>707000</v>
      </c>
      <c r="HT57" s="3">
        <v>707000</v>
      </c>
      <c r="HU57" s="3">
        <v>707000</v>
      </c>
      <c r="HV57" s="3">
        <v>707000</v>
      </c>
      <c r="HW57" s="3">
        <v>707000</v>
      </c>
      <c r="HY57" s="3">
        <v>587000</v>
      </c>
      <c r="HZ57" s="3">
        <v>587000</v>
      </c>
      <c r="IA57" s="3">
        <v>587000</v>
      </c>
      <c r="IB57" s="3">
        <v>587000</v>
      </c>
      <c r="IC57" s="3">
        <v>587000</v>
      </c>
      <c r="ID57" s="3">
        <v>587000</v>
      </c>
      <c r="IE57" s="3">
        <v>587000</v>
      </c>
      <c r="IG57" s="3">
        <v>587000</v>
      </c>
      <c r="IH57" s="3">
        <v>587000</v>
      </c>
      <c r="II57" s="3">
        <v>587000</v>
      </c>
      <c r="IJ57" s="3">
        <v>587000</v>
      </c>
      <c r="IK57" s="3">
        <v>587000</v>
      </c>
      <c r="IL57" s="3">
        <v>587000</v>
      </c>
      <c r="IM57" s="3">
        <v>587000</v>
      </c>
      <c r="IN57" s="3">
        <v>587000</v>
      </c>
      <c r="IO57" s="3">
        <v>587000</v>
      </c>
      <c r="IP57" s="3">
        <v>587000</v>
      </c>
      <c r="IQ57" s="3">
        <v>587000</v>
      </c>
      <c r="IR57" s="3">
        <v>587000</v>
      </c>
      <c r="IS57" s="3">
        <v>587000</v>
      </c>
      <c r="IT57" s="3">
        <v>587000</v>
      </c>
      <c r="IU57" s="3">
        <v>587000</v>
      </c>
      <c r="IV57" s="3">
        <v>587000</v>
      </c>
      <c r="IW57" s="3">
        <v>587000</v>
      </c>
      <c r="IX57" s="3">
        <v>587000</v>
      </c>
      <c r="IY57" s="3">
        <v>587000</v>
      </c>
      <c r="IZ57" s="3">
        <v>587000</v>
      </c>
      <c r="JA57" s="3">
        <v>387000</v>
      </c>
      <c r="JB57" s="3">
        <v>587646</v>
      </c>
      <c r="JN57" s="3">
        <v>587040</v>
      </c>
      <c r="JO57" s="3">
        <v>587040</v>
      </c>
      <c r="JP57" s="3">
        <v>587040</v>
      </c>
      <c r="JQ57" s="3">
        <v>587040</v>
      </c>
      <c r="JR57" s="3">
        <v>587040</v>
      </c>
      <c r="JS57" s="3">
        <v>587040</v>
      </c>
      <c r="JT57" s="3">
        <v>587040</v>
      </c>
      <c r="JU57" s="3">
        <v>587040</v>
      </c>
      <c r="JV57" s="3">
        <v>587040</v>
      </c>
      <c r="JW57" s="3">
        <v>587040</v>
      </c>
      <c r="JX57" s="3">
        <v>587040</v>
      </c>
      <c r="JY57" s="3">
        <v>587040</v>
      </c>
      <c r="JZ57" s="3">
        <v>587040</v>
      </c>
      <c r="KA57" s="3">
        <v>587040</v>
      </c>
      <c r="KB57" s="3">
        <v>587040</v>
      </c>
      <c r="KC57" s="3">
        <v>587040</v>
      </c>
      <c r="KD57" s="3">
        <v>587040</v>
      </c>
      <c r="KE57" s="3">
        <v>587040</v>
      </c>
      <c r="KF57" s="3">
        <v>587040</v>
      </c>
      <c r="KG57" s="3">
        <v>587040</v>
      </c>
      <c r="KH57" s="3">
        <v>587040</v>
      </c>
      <c r="KI57" s="3">
        <v>587040</v>
      </c>
      <c r="KJ57" s="3">
        <v>587040</v>
      </c>
      <c r="KK57" s="3">
        <v>587040</v>
      </c>
      <c r="KL57" s="3">
        <v>587040</v>
      </c>
      <c r="KM57" s="3">
        <v>587040</v>
      </c>
      <c r="KN57" s="3">
        <v>587040</v>
      </c>
      <c r="KO57" s="3">
        <v>587040</v>
      </c>
      <c r="KP57" s="3">
        <v>587040</v>
      </c>
      <c r="KQ57" s="3">
        <v>587040</v>
      </c>
      <c r="KR57" s="3">
        <v>587040</v>
      </c>
      <c r="KS57" s="3">
        <v>587040</v>
      </c>
      <c r="KT57" s="3">
        <v>611860</v>
      </c>
      <c r="KU57" s="3">
        <v>625440</v>
      </c>
      <c r="KV57" s="3">
        <v>625440</v>
      </c>
      <c r="KW57" s="3">
        <v>625440</v>
      </c>
      <c r="KX57" s="3">
        <v>625440</v>
      </c>
      <c r="KY57" s="3">
        <v>625440</v>
      </c>
      <c r="KZ57" s="3">
        <v>625440</v>
      </c>
      <c r="LA57" s="3">
        <v>625440</v>
      </c>
      <c r="LB57" s="3">
        <v>625440</v>
      </c>
      <c r="LC57" s="3">
        <v>625440</v>
      </c>
      <c r="LD57" s="3">
        <v>625440</v>
      </c>
      <c r="LE57" s="3">
        <v>625440</v>
      </c>
      <c r="LF57" s="3">
        <v>625440</v>
      </c>
      <c r="LG57" s="3">
        <v>577053</v>
      </c>
      <c r="LH57" s="3">
        <v>525440</v>
      </c>
      <c r="LI57" s="22" t="s">
        <v>705</v>
      </c>
      <c r="LJ57" s="38"/>
      <c r="LK57" s="38"/>
      <c r="LL57" s="38"/>
      <c r="LM57" s="38"/>
      <c r="LN57" s="38"/>
      <c r="LO57" s="38"/>
      <c r="LP57" s="38"/>
      <c r="LQ57" s="38"/>
      <c r="LR57" s="38"/>
      <c r="LS57" s="38"/>
      <c r="LT57" s="38"/>
      <c r="LU57" s="38"/>
      <c r="LV57" s="38"/>
      <c r="LW57" s="38"/>
      <c r="LX57" s="38"/>
      <c r="LY57" s="38"/>
      <c r="LZ57" s="38"/>
      <c r="MA57" s="38"/>
      <c r="MB57" s="38"/>
      <c r="MC57" s="38"/>
      <c r="MD57" s="38"/>
      <c r="ME57" s="38"/>
      <c r="MF57" s="38"/>
      <c r="MG57" s="38"/>
      <c r="MH57" s="38"/>
      <c r="MI57" s="38"/>
      <c r="MJ57" s="38"/>
      <c r="MK57" s="38"/>
      <c r="ML57" s="38"/>
      <c r="MM57" s="38"/>
      <c r="MN57" s="38"/>
      <c r="MO57" s="38"/>
      <c r="MP57" s="38"/>
      <c r="MQ57" s="38"/>
      <c r="MR57" s="38"/>
      <c r="MS57" s="38"/>
      <c r="MT57" s="38"/>
      <c r="MU57" s="38"/>
      <c r="MV57" s="38"/>
      <c r="MW57" s="38"/>
      <c r="MX57" s="38"/>
      <c r="MY57" s="38"/>
      <c r="MZ57" s="38"/>
      <c r="NA57" s="38"/>
      <c r="NB57" s="38"/>
      <c r="NC57" s="38"/>
      <c r="ND57" s="38"/>
      <c r="NE57" s="38"/>
      <c r="NF57" s="38"/>
      <c r="NG57" s="38"/>
      <c r="NH57" s="38"/>
      <c r="NI57" s="38"/>
      <c r="NJ57" s="38"/>
      <c r="NK57" s="38"/>
      <c r="NL57" s="38"/>
      <c r="NM57" s="38"/>
      <c r="NN57" s="38"/>
      <c r="NO57" s="38"/>
      <c r="NP57" s="38"/>
      <c r="NQ57" s="38"/>
      <c r="NR57" s="38"/>
      <c r="NS57" s="38"/>
      <c r="NT57" s="38"/>
      <c r="NU57" s="38"/>
      <c r="NV57" s="38"/>
      <c r="NW57" s="38"/>
      <c r="NX57" s="38"/>
      <c r="NY57" s="38"/>
      <c r="NZ57" s="38"/>
      <c r="OA57" s="38"/>
      <c r="OB57" s="38"/>
      <c r="OC57" s="38"/>
      <c r="OD57" s="38"/>
      <c r="OE57" s="38"/>
      <c r="OF57" s="38"/>
      <c r="OG57" s="38"/>
      <c r="OH57" s="38"/>
      <c r="OI57" s="38"/>
      <c r="OJ57" s="38"/>
      <c r="OK57" s="38"/>
      <c r="OL57" s="38"/>
      <c r="OM57" s="38"/>
      <c r="ON57" s="38"/>
      <c r="OO57" s="38"/>
      <c r="OP57" s="38"/>
      <c r="OQ57" s="38"/>
      <c r="OR57" s="38"/>
      <c r="OS57" s="38"/>
      <c r="OT57" s="38"/>
      <c r="OU57" s="38"/>
      <c r="OV57" s="38"/>
      <c r="OW57" s="38"/>
      <c r="OX57" s="38"/>
      <c r="OY57" s="38"/>
      <c r="OZ57" s="38"/>
      <c r="PA57" s="38"/>
      <c r="PB57" s="38"/>
      <c r="PC57" s="38"/>
      <c r="PD57" s="38"/>
      <c r="PE57" s="38"/>
      <c r="PF57" s="38"/>
      <c r="PG57" s="38"/>
      <c r="PH57" s="38"/>
      <c r="PI57" s="38"/>
      <c r="PJ57" s="38"/>
      <c r="PK57" s="38"/>
      <c r="PL57" s="38"/>
      <c r="PM57" s="38"/>
      <c r="PN57" s="38"/>
      <c r="PO57" s="38"/>
      <c r="PP57" s="38"/>
      <c r="PQ57" s="38"/>
      <c r="PR57" s="38"/>
      <c r="PS57" s="38"/>
      <c r="PT57" s="38"/>
      <c r="PU57" s="38"/>
      <c r="PV57" s="38"/>
      <c r="PW57" s="38"/>
      <c r="PX57" s="38"/>
      <c r="PY57" s="38"/>
      <c r="PZ57" s="38"/>
      <c r="QA57" s="38"/>
      <c r="QB57" s="38"/>
      <c r="QC57" s="38"/>
      <c r="QD57" s="38"/>
      <c r="QE57" s="38"/>
      <c r="QF57" s="38"/>
      <c r="QG57" s="38"/>
      <c r="QH57" s="38"/>
      <c r="QI57" s="38"/>
      <c r="QJ57" s="38"/>
      <c r="QK57" s="38"/>
      <c r="QL57" s="38"/>
      <c r="QM57" s="38"/>
      <c r="QN57" s="38"/>
      <c r="QO57" s="38"/>
      <c r="QP57" s="38"/>
      <c r="QQ57" s="38"/>
      <c r="QR57" s="38"/>
      <c r="QS57" s="38"/>
      <c r="QT57" s="38"/>
      <c r="QU57" s="38"/>
      <c r="QV57" s="38"/>
      <c r="QW57" s="38"/>
      <c r="QX57" s="38"/>
      <c r="QY57" s="38"/>
      <c r="QZ57" s="38"/>
      <c r="RA57" s="38"/>
      <c r="RB57" s="38"/>
      <c r="RC57" s="38"/>
      <c r="RD57" s="38"/>
      <c r="RE57" s="38"/>
      <c r="RF57" s="38"/>
      <c r="RG57" s="38"/>
      <c r="RH57" s="38"/>
      <c r="RI57" s="38"/>
      <c r="RJ57" s="38"/>
      <c r="RK57" s="38"/>
      <c r="RL57" s="38"/>
      <c r="RM57" s="38"/>
      <c r="RN57" s="38"/>
      <c r="RO57" s="38"/>
      <c r="RP57" s="38"/>
      <c r="RQ57" s="38"/>
      <c r="RR57" s="38"/>
      <c r="RS57" s="38"/>
      <c r="RT57" s="38"/>
      <c r="RU57" s="38"/>
      <c r="RV57" s="38"/>
      <c r="RW57" s="38"/>
      <c r="RX57" s="38"/>
      <c r="RY57" s="38"/>
      <c r="RZ57" s="38"/>
      <c r="SA57" s="38"/>
      <c r="SB57" s="38"/>
      <c r="SC57" s="38"/>
      <c r="SD57" s="38"/>
      <c r="SE57" s="38"/>
      <c r="SF57" s="38"/>
      <c r="SG57" s="38"/>
      <c r="SH57" s="38"/>
      <c r="SI57" s="38"/>
      <c r="SJ57" s="38"/>
      <c r="SK57" s="38"/>
      <c r="SL57" s="38"/>
      <c r="SM57" s="38"/>
      <c r="SN57" s="38"/>
      <c r="SO57" s="38"/>
      <c r="SP57" s="38"/>
      <c r="SQ57" s="38"/>
      <c r="SR57" s="38"/>
      <c r="SS57" s="38"/>
      <c r="ST57" s="38"/>
      <c r="SU57" s="38"/>
      <c r="SV57" s="38"/>
      <c r="SW57" s="38"/>
      <c r="SX57" s="38"/>
      <c r="SY57" s="38"/>
      <c r="SZ57" s="38"/>
      <c r="TA57" s="38"/>
      <c r="TB57" s="38"/>
      <c r="TC57" s="38"/>
      <c r="TD57" s="38"/>
      <c r="TE57" s="38"/>
      <c r="TF57" s="38"/>
      <c r="TG57" s="38"/>
      <c r="TH57" s="38"/>
      <c r="TI57" s="38"/>
      <c r="TJ57" s="38"/>
      <c r="TK57" s="38"/>
      <c r="TL57" s="38"/>
      <c r="TM57" s="38"/>
      <c r="TN57" s="38"/>
      <c r="TO57" s="38"/>
      <c r="TP57" s="38"/>
      <c r="TQ57" s="38"/>
      <c r="TR57" s="38"/>
      <c r="TS57" s="38"/>
      <c r="TT57" s="38"/>
      <c r="TU57" s="38"/>
      <c r="TV57" s="38"/>
      <c r="TW57" s="38"/>
    </row>
    <row r="58" spans="1:543" x14ac:dyDescent="0.2">
      <c r="A58" s="10" t="s">
        <v>582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">
        <f>EI50-SUM(EI52:EI56)</f>
        <v>0</v>
      </c>
      <c r="EJ58" s="3">
        <f t="shared" ref="EJ58:GU58" si="6">EJ50-SUM(EJ52:EJ56)</f>
        <v>0</v>
      </c>
      <c r="EK58" s="3">
        <f t="shared" si="6"/>
        <v>0</v>
      </c>
      <c r="EL58" s="3">
        <f t="shared" si="6"/>
        <v>0</v>
      </c>
      <c r="EM58" s="3">
        <f t="shared" si="6"/>
        <v>0</v>
      </c>
      <c r="EN58" s="3">
        <f t="shared" si="6"/>
        <v>0</v>
      </c>
      <c r="EO58" s="3">
        <f t="shared" si="6"/>
        <v>0</v>
      </c>
      <c r="EP58" s="3">
        <f t="shared" si="6"/>
        <v>0</v>
      </c>
      <c r="EQ58" s="3">
        <f t="shared" si="6"/>
        <v>0</v>
      </c>
      <c r="ER58" s="3">
        <f t="shared" si="6"/>
        <v>0</v>
      </c>
      <c r="ES58" s="3">
        <f t="shared" si="6"/>
        <v>0</v>
      </c>
      <c r="ET58" s="3">
        <f t="shared" si="6"/>
        <v>0</v>
      </c>
      <c r="EU58" s="3">
        <f t="shared" si="6"/>
        <v>0</v>
      </c>
      <c r="EV58" s="3">
        <f t="shared" si="6"/>
        <v>0</v>
      </c>
      <c r="EW58" s="3">
        <f t="shared" si="6"/>
        <v>0</v>
      </c>
      <c r="EX58" s="3">
        <f t="shared" si="6"/>
        <v>0</v>
      </c>
      <c r="EY58" s="3">
        <f t="shared" si="6"/>
        <v>0</v>
      </c>
      <c r="EZ58" s="3">
        <f t="shared" si="6"/>
        <v>0</v>
      </c>
      <c r="FA58" s="3">
        <f t="shared" si="6"/>
        <v>0</v>
      </c>
      <c r="FB58" s="3">
        <f t="shared" si="6"/>
        <v>0</v>
      </c>
      <c r="FC58" s="3">
        <f t="shared" si="6"/>
        <v>0</v>
      </c>
      <c r="FD58" s="3">
        <f t="shared" si="6"/>
        <v>0</v>
      </c>
      <c r="FE58" s="3">
        <f t="shared" si="6"/>
        <v>0</v>
      </c>
      <c r="FF58" s="3">
        <f t="shared" si="6"/>
        <v>0</v>
      </c>
      <c r="FG58" s="3">
        <f t="shared" si="6"/>
        <v>0</v>
      </c>
      <c r="FH58" s="3">
        <f t="shared" si="6"/>
        <v>0</v>
      </c>
      <c r="FI58" s="3">
        <f t="shared" si="6"/>
        <v>0</v>
      </c>
      <c r="FJ58" s="3">
        <f t="shared" si="6"/>
        <v>0</v>
      </c>
      <c r="FK58" s="3">
        <f t="shared" si="6"/>
        <v>0</v>
      </c>
      <c r="FL58" s="3">
        <f t="shared" si="6"/>
        <v>0</v>
      </c>
      <c r="FM58" s="3">
        <f t="shared" si="6"/>
        <v>0</v>
      </c>
      <c r="FN58" s="3">
        <f t="shared" si="6"/>
        <v>0</v>
      </c>
      <c r="FO58" s="3">
        <f t="shared" si="6"/>
        <v>0</v>
      </c>
      <c r="FP58" s="3">
        <f t="shared" si="6"/>
        <v>0</v>
      </c>
      <c r="FQ58" s="3">
        <f t="shared" si="6"/>
        <v>0</v>
      </c>
      <c r="FR58" s="3">
        <f t="shared" si="6"/>
        <v>0</v>
      </c>
      <c r="FS58" s="3">
        <f t="shared" si="6"/>
        <v>0</v>
      </c>
      <c r="FT58" s="3">
        <f t="shared" si="6"/>
        <v>0</v>
      </c>
      <c r="FU58" s="3">
        <f t="shared" si="6"/>
        <v>0</v>
      </c>
      <c r="FV58" s="3">
        <f t="shared" si="6"/>
        <v>0</v>
      </c>
      <c r="FW58" s="3">
        <f t="shared" si="6"/>
        <v>0</v>
      </c>
      <c r="FX58" s="3">
        <f t="shared" si="6"/>
        <v>0</v>
      </c>
      <c r="FY58" s="3">
        <f t="shared" si="6"/>
        <v>0</v>
      </c>
      <c r="FZ58" s="3">
        <f t="shared" si="6"/>
        <v>0</v>
      </c>
      <c r="GA58" s="3">
        <f t="shared" si="6"/>
        <v>0</v>
      </c>
      <c r="GB58" s="3">
        <f t="shared" si="6"/>
        <v>0</v>
      </c>
      <c r="GC58" s="3">
        <f t="shared" si="6"/>
        <v>0</v>
      </c>
      <c r="GD58" s="3">
        <f t="shared" si="6"/>
        <v>0</v>
      </c>
      <c r="GE58" s="3">
        <f t="shared" si="6"/>
        <v>0</v>
      </c>
      <c r="GF58" s="3">
        <f t="shared" si="6"/>
        <v>0</v>
      </c>
      <c r="GG58" s="3">
        <f t="shared" si="6"/>
        <v>0</v>
      </c>
      <c r="GH58" s="3">
        <f t="shared" si="6"/>
        <v>0</v>
      </c>
      <c r="GI58" s="3">
        <f t="shared" si="6"/>
        <v>0</v>
      </c>
      <c r="GJ58" s="3">
        <f t="shared" si="6"/>
        <v>0</v>
      </c>
      <c r="GK58" s="3">
        <f t="shared" si="6"/>
        <v>0</v>
      </c>
      <c r="GL58" s="3">
        <f t="shared" si="6"/>
        <v>0</v>
      </c>
      <c r="GM58" s="3">
        <f t="shared" si="6"/>
        <v>0</v>
      </c>
      <c r="GN58" s="3">
        <f t="shared" si="6"/>
        <v>0</v>
      </c>
      <c r="GO58" s="3">
        <f t="shared" si="6"/>
        <v>0</v>
      </c>
      <c r="GP58" s="3">
        <f t="shared" si="6"/>
        <v>0</v>
      </c>
      <c r="GQ58" s="3">
        <f t="shared" si="6"/>
        <v>0</v>
      </c>
      <c r="GR58" s="3">
        <f t="shared" si="6"/>
        <v>0</v>
      </c>
      <c r="GS58" s="3">
        <f t="shared" si="6"/>
        <v>0</v>
      </c>
      <c r="GT58" s="3">
        <f t="shared" si="6"/>
        <v>0</v>
      </c>
      <c r="GU58" s="3">
        <f t="shared" si="6"/>
        <v>0</v>
      </c>
      <c r="GV58" s="3">
        <f t="shared" ref="GV58:JG58" si="7">GV50-SUM(GV52:GV56)</f>
        <v>0</v>
      </c>
      <c r="GW58" s="3">
        <f t="shared" si="7"/>
        <v>0</v>
      </c>
      <c r="GX58" s="3">
        <f t="shared" si="7"/>
        <v>0</v>
      </c>
      <c r="GY58" s="3">
        <f t="shared" si="7"/>
        <v>0</v>
      </c>
      <c r="GZ58" s="3">
        <f t="shared" si="7"/>
        <v>0</v>
      </c>
      <c r="HA58" s="3">
        <f t="shared" si="7"/>
        <v>0</v>
      </c>
      <c r="HB58" s="3">
        <f t="shared" si="7"/>
        <v>0</v>
      </c>
      <c r="HC58" s="3">
        <f t="shared" si="7"/>
        <v>0</v>
      </c>
      <c r="HD58" s="3">
        <f t="shared" si="7"/>
        <v>0</v>
      </c>
      <c r="HE58" s="3">
        <f t="shared" si="7"/>
        <v>0</v>
      </c>
      <c r="HF58" s="3">
        <f t="shared" si="7"/>
        <v>0</v>
      </c>
      <c r="HG58" s="3">
        <f t="shared" si="7"/>
        <v>0</v>
      </c>
      <c r="HH58" s="3">
        <f t="shared" si="7"/>
        <v>0</v>
      </c>
      <c r="HI58" s="3">
        <f t="shared" si="7"/>
        <v>0</v>
      </c>
      <c r="HJ58" s="3">
        <f t="shared" si="7"/>
        <v>0</v>
      </c>
      <c r="HK58" s="3">
        <f t="shared" si="7"/>
        <v>0</v>
      </c>
      <c r="HL58" s="3">
        <f t="shared" si="7"/>
        <v>0</v>
      </c>
      <c r="HM58" s="3">
        <f t="shared" si="7"/>
        <v>0</v>
      </c>
      <c r="HN58" s="3">
        <f t="shared" si="7"/>
        <v>0</v>
      </c>
      <c r="HO58" s="3">
        <f t="shared" si="7"/>
        <v>0</v>
      </c>
      <c r="HP58" s="3">
        <f t="shared" si="7"/>
        <v>0</v>
      </c>
      <c r="HQ58" s="3">
        <f t="shared" si="7"/>
        <v>0</v>
      </c>
      <c r="HR58" s="3">
        <f t="shared" si="7"/>
        <v>0</v>
      </c>
      <c r="HS58" s="3">
        <f t="shared" si="7"/>
        <v>0</v>
      </c>
      <c r="HT58" s="3">
        <f t="shared" si="7"/>
        <v>0</v>
      </c>
      <c r="HU58" s="3">
        <f t="shared" si="7"/>
        <v>0</v>
      </c>
      <c r="HV58" s="3">
        <f t="shared" si="7"/>
        <v>0</v>
      </c>
      <c r="HW58" s="3">
        <f t="shared" si="7"/>
        <v>0</v>
      </c>
      <c r="HX58" s="3">
        <f t="shared" si="7"/>
        <v>0</v>
      </c>
      <c r="HY58" s="3">
        <f t="shared" si="7"/>
        <v>0</v>
      </c>
      <c r="HZ58" s="3">
        <f t="shared" si="7"/>
        <v>0</v>
      </c>
      <c r="IA58" s="3">
        <f t="shared" si="7"/>
        <v>0</v>
      </c>
      <c r="IB58" s="3">
        <f t="shared" si="7"/>
        <v>0</v>
      </c>
      <c r="IC58" s="3">
        <f t="shared" si="7"/>
        <v>0</v>
      </c>
      <c r="ID58" s="3">
        <f t="shared" si="7"/>
        <v>0</v>
      </c>
      <c r="IE58" s="3">
        <f t="shared" si="7"/>
        <v>0</v>
      </c>
      <c r="IF58" s="3">
        <f t="shared" si="7"/>
        <v>0</v>
      </c>
      <c r="IG58" s="3">
        <f t="shared" si="7"/>
        <v>0</v>
      </c>
      <c r="IH58" s="3">
        <f t="shared" si="7"/>
        <v>0</v>
      </c>
      <c r="II58" s="3">
        <f t="shared" si="7"/>
        <v>0</v>
      </c>
      <c r="IJ58" s="3">
        <f t="shared" si="7"/>
        <v>0</v>
      </c>
      <c r="IK58" s="3">
        <f t="shared" si="7"/>
        <v>0</v>
      </c>
      <c r="IL58" s="3">
        <f t="shared" si="7"/>
        <v>0</v>
      </c>
      <c r="IM58" s="3">
        <f t="shared" si="7"/>
        <v>0</v>
      </c>
      <c r="IN58" s="3">
        <f t="shared" si="7"/>
        <v>0</v>
      </c>
      <c r="IO58" s="3">
        <f t="shared" si="7"/>
        <v>0</v>
      </c>
      <c r="IP58" s="3">
        <f t="shared" si="7"/>
        <v>0</v>
      </c>
      <c r="IQ58" s="3">
        <f t="shared" si="7"/>
        <v>0</v>
      </c>
      <c r="IR58" s="3">
        <f t="shared" si="7"/>
        <v>0</v>
      </c>
      <c r="IS58" s="3">
        <f t="shared" si="7"/>
        <v>0</v>
      </c>
      <c r="IT58" s="3">
        <f t="shared" si="7"/>
        <v>0</v>
      </c>
      <c r="IU58" s="3">
        <f t="shared" si="7"/>
        <v>0</v>
      </c>
      <c r="IV58" s="3">
        <f t="shared" si="7"/>
        <v>0</v>
      </c>
      <c r="IW58" s="3">
        <f t="shared" si="7"/>
        <v>0</v>
      </c>
      <c r="IX58" s="3">
        <f t="shared" si="7"/>
        <v>0</v>
      </c>
      <c r="IY58" s="3">
        <f t="shared" si="7"/>
        <v>0</v>
      </c>
      <c r="IZ58" s="3">
        <f t="shared" si="7"/>
        <v>0</v>
      </c>
      <c r="JA58" s="3">
        <f t="shared" si="7"/>
        <v>0</v>
      </c>
      <c r="JB58" s="3">
        <f t="shared" si="7"/>
        <v>0</v>
      </c>
      <c r="JC58" s="3">
        <f t="shared" si="7"/>
        <v>0</v>
      </c>
      <c r="JD58" s="3">
        <f t="shared" si="7"/>
        <v>0</v>
      </c>
      <c r="JE58" s="3">
        <f t="shared" si="7"/>
        <v>0</v>
      </c>
      <c r="JF58" s="3">
        <f t="shared" si="7"/>
        <v>0</v>
      </c>
      <c r="JG58" s="3">
        <f t="shared" si="7"/>
        <v>0</v>
      </c>
      <c r="JH58" s="3">
        <f t="shared" ref="JH58:LI58" si="8">JH50-SUM(JH52:JH56)</f>
        <v>0</v>
      </c>
      <c r="JI58" s="3">
        <f t="shared" si="8"/>
        <v>0</v>
      </c>
      <c r="JJ58" s="3">
        <f t="shared" si="8"/>
        <v>0</v>
      </c>
      <c r="JK58" s="3">
        <f t="shared" si="8"/>
        <v>0</v>
      </c>
      <c r="JL58" s="3">
        <f t="shared" si="8"/>
        <v>0</v>
      </c>
      <c r="JM58" s="3">
        <f t="shared" si="8"/>
        <v>0</v>
      </c>
      <c r="JN58" s="3">
        <f t="shared" si="8"/>
        <v>0</v>
      </c>
      <c r="JO58" s="3">
        <f t="shared" si="8"/>
        <v>0</v>
      </c>
      <c r="JP58" s="3">
        <f t="shared" si="8"/>
        <v>0</v>
      </c>
      <c r="JQ58" s="3">
        <f t="shared" si="8"/>
        <v>0</v>
      </c>
      <c r="JR58" s="3">
        <f t="shared" si="8"/>
        <v>0</v>
      </c>
      <c r="JS58" s="3">
        <f t="shared" si="8"/>
        <v>0</v>
      </c>
      <c r="JT58" s="3">
        <f t="shared" si="8"/>
        <v>0</v>
      </c>
      <c r="JU58" s="3">
        <f t="shared" si="8"/>
        <v>0</v>
      </c>
      <c r="JV58" s="3">
        <f t="shared" si="8"/>
        <v>0</v>
      </c>
      <c r="JW58" s="3">
        <f t="shared" si="8"/>
        <v>0</v>
      </c>
      <c r="JX58" s="3">
        <f t="shared" si="8"/>
        <v>0</v>
      </c>
      <c r="JY58" s="3">
        <f t="shared" si="8"/>
        <v>0</v>
      </c>
      <c r="JZ58" s="3">
        <f t="shared" si="8"/>
        <v>0</v>
      </c>
      <c r="KA58" s="3">
        <f t="shared" si="8"/>
        <v>0</v>
      </c>
      <c r="KB58" s="3">
        <f t="shared" si="8"/>
        <v>0</v>
      </c>
      <c r="KC58" s="3">
        <f t="shared" si="8"/>
        <v>0</v>
      </c>
      <c r="KD58" s="3">
        <f t="shared" si="8"/>
        <v>0</v>
      </c>
      <c r="KE58" s="3">
        <f t="shared" si="8"/>
        <v>0</v>
      </c>
      <c r="KF58" s="3">
        <f t="shared" si="8"/>
        <v>0</v>
      </c>
      <c r="KG58" s="3">
        <f t="shared" si="8"/>
        <v>0</v>
      </c>
      <c r="KH58" s="3">
        <f t="shared" si="8"/>
        <v>0</v>
      </c>
      <c r="KI58" s="3">
        <f t="shared" si="8"/>
        <v>0</v>
      </c>
      <c r="KJ58" s="3">
        <f t="shared" si="8"/>
        <v>0</v>
      </c>
      <c r="KK58" s="3">
        <f t="shared" si="8"/>
        <v>0</v>
      </c>
      <c r="KL58" s="3">
        <f t="shared" si="8"/>
        <v>0</v>
      </c>
      <c r="KM58" s="3">
        <f t="shared" si="8"/>
        <v>0</v>
      </c>
      <c r="KN58" s="3">
        <f t="shared" si="8"/>
        <v>0</v>
      </c>
      <c r="KO58" s="3">
        <f t="shared" si="8"/>
        <v>0</v>
      </c>
      <c r="KP58" s="3">
        <f t="shared" si="8"/>
        <v>0</v>
      </c>
      <c r="KQ58" s="3">
        <f t="shared" si="8"/>
        <v>0</v>
      </c>
      <c r="KR58" s="3">
        <f t="shared" si="8"/>
        <v>0</v>
      </c>
      <c r="KS58" s="3">
        <f t="shared" si="8"/>
        <v>0</v>
      </c>
      <c r="KT58" s="3">
        <f t="shared" si="8"/>
        <v>0</v>
      </c>
      <c r="KU58" s="3">
        <f t="shared" si="8"/>
        <v>0</v>
      </c>
      <c r="KV58" s="3">
        <f t="shared" si="8"/>
        <v>0</v>
      </c>
      <c r="KW58" s="3">
        <f t="shared" si="8"/>
        <v>0</v>
      </c>
      <c r="KX58" s="3">
        <f t="shared" si="8"/>
        <v>0</v>
      </c>
      <c r="KY58" s="3">
        <f t="shared" si="8"/>
        <v>0</v>
      </c>
      <c r="KZ58" s="3">
        <f t="shared" si="8"/>
        <v>0</v>
      </c>
      <c r="LA58" s="3">
        <f t="shared" si="8"/>
        <v>0</v>
      </c>
      <c r="LB58" s="3">
        <f t="shared" si="8"/>
        <v>0</v>
      </c>
      <c r="LC58" s="3">
        <f t="shared" si="8"/>
        <v>0</v>
      </c>
      <c r="LD58" s="3">
        <f t="shared" si="8"/>
        <v>0</v>
      </c>
      <c r="LE58" s="3">
        <f t="shared" si="8"/>
        <v>0</v>
      </c>
      <c r="LF58" s="3">
        <f t="shared" si="8"/>
        <v>0</v>
      </c>
      <c r="LG58" s="3">
        <f t="shared" si="8"/>
        <v>0</v>
      </c>
      <c r="LH58" s="3">
        <f t="shared" si="8"/>
        <v>0</v>
      </c>
      <c r="LI58" s="3">
        <f t="shared" si="8"/>
        <v>13375554</v>
      </c>
      <c r="LJ58" s="38"/>
      <c r="LK58" s="38"/>
      <c r="LL58" s="38"/>
      <c r="LM58" s="38"/>
      <c r="LN58" s="38"/>
      <c r="LO58" s="38"/>
      <c r="LP58" s="38"/>
      <c r="LQ58" s="38"/>
      <c r="LR58" s="38"/>
      <c r="LS58" s="38"/>
      <c r="LT58" s="38"/>
      <c r="LU58" s="38"/>
      <c r="LV58" s="38"/>
      <c r="LW58" s="38"/>
      <c r="LX58" s="38"/>
      <c r="LY58" s="38"/>
      <c r="LZ58" s="38"/>
      <c r="MA58" s="38"/>
      <c r="MB58" s="38"/>
      <c r="MC58" s="38"/>
      <c r="MD58" s="38"/>
      <c r="ME58" s="38"/>
      <c r="MF58" s="38"/>
      <c r="MG58" s="38"/>
      <c r="MH58" s="38"/>
      <c r="MI58" s="38"/>
      <c r="MJ58" s="38"/>
      <c r="MK58" s="38"/>
      <c r="ML58" s="38"/>
      <c r="MM58" s="38"/>
      <c r="MN58" s="38"/>
      <c r="MO58" s="38"/>
      <c r="MP58" s="38"/>
      <c r="MQ58" s="38"/>
      <c r="MR58" s="38"/>
      <c r="MS58" s="38"/>
      <c r="MT58" s="38"/>
      <c r="MU58" s="38"/>
      <c r="MV58" s="38"/>
      <c r="MW58" s="38"/>
      <c r="MX58" s="38"/>
      <c r="MY58" s="38"/>
      <c r="MZ58" s="38"/>
      <c r="NA58" s="38"/>
      <c r="NB58" s="38"/>
      <c r="NC58" s="38"/>
      <c r="ND58" s="38"/>
      <c r="NE58" s="38"/>
      <c r="NF58" s="38"/>
      <c r="NG58" s="38"/>
      <c r="NH58" s="38"/>
      <c r="NI58" s="38"/>
      <c r="NJ58" s="38"/>
      <c r="NK58" s="38"/>
      <c r="NL58" s="38"/>
      <c r="NM58" s="38"/>
      <c r="NN58" s="38"/>
      <c r="NO58" s="38"/>
      <c r="NP58" s="38"/>
      <c r="NQ58" s="38"/>
      <c r="NR58" s="38"/>
      <c r="NS58" s="38"/>
      <c r="NT58" s="38"/>
      <c r="NU58" s="38"/>
      <c r="NV58" s="38"/>
      <c r="NW58" s="38"/>
      <c r="NX58" s="38"/>
      <c r="NY58" s="38"/>
      <c r="NZ58" s="38"/>
      <c r="OA58" s="38"/>
      <c r="OB58" s="38"/>
      <c r="OC58" s="38"/>
      <c r="OD58" s="38"/>
      <c r="OE58" s="38"/>
      <c r="OF58" s="38"/>
      <c r="OG58" s="38"/>
      <c r="OH58" s="38"/>
      <c r="OI58" s="38"/>
      <c r="OJ58" s="38"/>
      <c r="OK58" s="38"/>
      <c r="OL58" s="38"/>
      <c r="OM58" s="38"/>
      <c r="ON58" s="38"/>
      <c r="OO58" s="38"/>
      <c r="OP58" s="38"/>
      <c r="OQ58" s="38"/>
      <c r="OR58" s="38"/>
      <c r="OS58" s="38"/>
      <c r="OT58" s="38"/>
      <c r="OU58" s="38"/>
      <c r="OV58" s="38"/>
      <c r="OW58" s="38"/>
      <c r="OX58" s="38"/>
      <c r="OY58" s="38"/>
      <c r="OZ58" s="38"/>
      <c r="PA58" s="38"/>
      <c r="PB58" s="38"/>
      <c r="PC58" s="38"/>
      <c r="PD58" s="38"/>
      <c r="PE58" s="38"/>
      <c r="PF58" s="38"/>
      <c r="PG58" s="38"/>
      <c r="PH58" s="38"/>
      <c r="PI58" s="38"/>
      <c r="PJ58" s="38"/>
      <c r="PK58" s="38"/>
      <c r="PL58" s="38"/>
      <c r="PM58" s="38"/>
      <c r="PN58" s="38"/>
      <c r="PO58" s="38"/>
      <c r="PP58" s="38"/>
      <c r="PQ58" s="38"/>
      <c r="PR58" s="38"/>
      <c r="PS58" s="38"/>
      <c r="PT58" s="38"/>
      <c r="PU58" s="38"/>
      <c r="PV58" s="38"/>
      <c r="PW58" s="38"/>
      <c r="PX58" s="38"/>
      <c r="PY58" s="38"/>
      <c r="PZ58" s="38"/>
      <c r="QA58" s="38"/>
      <c r="QB58" s="38"/>
      <c r="QC58" s="38"/>
      <c r="QD58" s="38"/>
      <c r="QE58" s="38"/>
      <c r="QF58" s="38"/>
      <c r="QG58" s="38"/>
      <c r="QH58" s="38"/>
      <c r="QI58" s="38"/>
      <c r="QJ58" s="38"/>
      <c r="QK58" s="38"/>
      <c r="QL58" s="38"/>
      <c r="QM58" s="38"/>
      <c r="QN58" s="38"/>
      <c r="QO58" s="38"/>
      <c r="QP58" s="38"/>
      <c r="QQ58" s="38"/>
      <c r="QR58" s="38"/>
      <c r="QS58" s="38"/>
      <c r="QT58" s="38"/>
      <c r="QU58" s="38"/>
      <c r="QV58" s="38"/>
      <c r="QW58" s="38"/>
      <c r="QX58" s="38"/>
      <c r="QY58" s="38"/>
      <c r="QZ58" s="38"/>
      <c r="RA58" s="38"/>
      <c r="RB58" s="38"/>
      <c r="RC58" s="38"/>
      <c r="RD58" s="38"/>
      <c r="RE58" s="38"/>
      <c r="RF58" s="38"/>
      <c r="RG58" s="38"/>
      <c r="RH58" s="38"/>
      <c r="RI58" s="38"/>
      <c r="RJ58" s="38"/>
      <c r="RK58" s="38"/>
      <c r="RL58" s="38"/>
      <c r="RM58" s="38"/>
      <c r="RN58" s="38"/>
      <c r="RO58" s="38"/>
      <c r="RP58" s="38"/>
      <c r="RQ58" s="38"/>
      <c r="RR58" s="38"/>
      <c r="RS58" s="38"/>
      <c r="RT58" s="38"/>
      <c r="RU58" s="38"/>
      <c r="RV58" s="38"/>
      <c r="RW58" s="38"/>
      <c r="RX58" s="38"/>
      <c r="RY58" s="38"/>
      <c r="RZ58" s="38"/>
      <c r="SA58" s="38"/>
      <c r="SB58" s="38"/>
      <c r="SC58" s="38"/>
      <c r="SD58" s="38"/>
      <c r="SE58" s="38"/>
      <c r="SF58" s="38"/>
      <c r="SG58" s="38"/>
      <c r="SH58" s="38"/>
      <c r="SI58" s="38"/>
      <c r="SJ58" s="38"/>
      <c r="SK58" s="38"/>
      <c r="SL58" s="38"/>
      <c r="SM58" s="38"/>
      <c r="SN58" s="38"/>
      <c r="SO58" s="38"/>
      <c r="SP58" s="38"/>
      <c r="SQ58" s="38"/>
      <c r="SR58" s="38"/>
      <c r="SS58" s="38"/>
      <c r="ST58" s="38"/>
      <c r="SU58" s="38"/>
      <c r="SV58" s="38"/>
      <c r="SW58" s="38"/>
      <c r="SX58" s="38"/>
      <c r="SY58" s="38"/>
      <c r="SZ58" s="38"/>
      <c r="TA58" s="38"/>
      <c r="TB58" s="38"/>
      <c r="TC58" s="38"/>
      <c r="TD58" s="38"/>
      <c r="TE58" s="38"/>
      <c r="TF58" s="38"/>
      <c r="TG58" s="38"/>
      <c r="TH58" s="38"/>
      <c r="TI58" s="38"/>
      <c r="TJ58" s="38"/>
      <c r="TK58" s="38"/>
      <c r="TL58" s="38"/>
      <c r="TM58" s="38"/>
      <c r="TN58" s="38"/>
      <c r="TO58" s="38"/>
      <c r="TP58" s="38"/>
      <c r="TQ58" s="38"/>
      <c r="TR58" s="38"/>
      <c r="TS58" s="38"/>
      <c r="TT58" s="38"/>
      <c r="TU58" s="38"/>
      <c r="TV58" s="38"/>
      <c r="TW58" s="38"/>
    </row>
    <row r="59" spans="1:543" s="34" customFormat="1" x14ac:dyDescent="0.2">
      <c r="A59" s="52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LJ59" s="38"/>
      <c r="LK59" s="38"/>
      <c r="LL59" s="38"/>
      <c r="LM59" s="38"/>
      <c r="LN59" s="38"/>
      <c r="LO59" s="38"/>
      <c r="LP59" s="38"/>
      <c r="LQ59" s="38"/>
      <c r="LR59" s="38"/>
      <c r="LS59" s="38"/>
      <c r="LT59" s="38"/>
      <c r="LU59" s="38"/>
      <c r="LV59" s="38"/>
      <c r="LW59" s="38"/>
      <c r="LX59" s="38"/>
      <c r="LY59" s="38"/>
      <c r="LZ59" s="38"/>
      <c r="MA59" s="38"/>
      <c r="MB59" s="38"/>
      <c r="MC59" s="38"/>
      <c r="MD59" s="38"/>
      <c r="ME59" s="38"/>
      <c r="MF59" s="38"/>
      <c r="MG59" s="38"/>
      <c r="MH59" s="38"/>
      <c r="MI59" s="38"/>
      <c r="MJ59" s="38"/>
      <c r="MK59" s="38"/>
      <c r="ML59" s="38"/>
      <c r="MM59" s="38"/>
      <c r="MN59" s="38"/>
      <c r="MO59" s="38"/>
      <c r="MP59" s="38"/>
      <c r="MQ59" s="38"/>
      <c r="MR59" s="38"/>
      <c r="MS59" s="38"/>
      <c r="MT59" s="38"/>
      <c r="MU59" s="38"/>
      <c r="MV59" s="38"/>
      <c r="MW59" s="38"/>
      <c r="MX59" s="38"/>
      <c r="MY59" s="38"/>
      <c r="MZ59" s="38"/>
      <c r="NA59" s="38"/>
      <c r="NB59" s="38"/>
      <c r="NC59" s="38"/>
      <c r="ND59" s="38"/>
      <c r="NE59" s="38"/>
      <c r="NF59" s="38"/>
      <c r="NG59" s="38"/>
      <c r="NH59" s="38"/>
      <c r="NI59" s="38"/>
      <c r="NJ59" s="38"/>
      <c r="NK59" s="38"/>
      <c r="NL59" s="38"/>
      <c r="NM59" s="38"/>
      <c r="NN59" s="38"/>
      <c r="NO59" s="38"/>
      <c r="NP59" s="38"/>
      <c r="NQ59" s="38"/>
      <c r="NR59" s="38"/>
      <c r="NS59" s="38"/>
      <c r="NT59" s="38"/>
      <c r="NU59" s="38"/>
      <c r="NV59" s="38"/>
      <c r="NW59" s="38"/>
      <c r="NX59" s="38"/>
      <c r="NY59" s="38"/>
      <c r="NZ59" s="38"/>
      <c r="OA59" s="38"/>
      <c r="OB59" s="38"/>
      <c r="OC59" s="38"/>
      <c r="OD59" s="38"/>
      <c r="OE59" s="38"/>
      <c r="OF59" s="38"/>
      <c r="OG59" s="38"/>
      <c r="OH59" s="38"/>
      <c r="OI59" s="38"/>
      <c r="OJ59" s="38"/>
      <c r="OK59" s="38"/>
      <c r="OL59" s="38"/>
      <c r="OM59" s="38"/>
      <c r="ON59" s="38"/>
      <c r="OO59" s="38"/>
      <c r="OP59" s="38"/>
      <c r="OQ59" s="38"/>
      <c r="OR59" s="38"/>
      <c r="OS59" s="38"/>
      <c r="OT59" s="38"/>
      <c r="OU59" s="38"/>
      <c r="OV59" s="38"/>
      <c r="OW59" s="38"/>
      <c r="OX59" s="38"/>
      <c r="OY59" s="38"/>
      <c r="OZ59" s="38"/>
      <c r="PA59" s="38"/>
      <c r="PB59" s="38"/>
      <c r="PC59" s="38"/>
      <c r="PD59" s="38"/>
      <c r="PE59" s="38"/>
      <c r="PF59" s="38"/>
      <c r="PG59" s="38"/>
      <c r="PH59" s="38"/>
      <c r="PI59" s="38"/>
      <c r="PJ59" s="38"/>
      <c r="PK59" s="38"/>
      <c r="PL59" s="38"/>
      <c r="PM59" s="38"/>
      <c r="PN59" s="38"/>
      <c r="PO59" s="38"/>
      <c r="PP59" s="38"/>
      <c r="PQ59" s="38"/>
      <c r="PR59" s="38"/>
      <c r="PS59" s="38"/>
      <c r="PT59" s="38"/>
      <c r="PU59" s="38"/>
      <c r="PV59" s="38"/>
      <c r="PW59" s="38"/>
      <c r="PX59" s="38"/>
      <c r="PY59" s="38"/>
      <c r="PZ59" s="38"/>
      <c r="QA59" s="38"/>
      <c r="QB59" s="38"/>
      <c r="QC59" s="38"/>
      <c r="QD59" s="38"/>
      <c r="QE59" s="38"/>
      <c r="QF59" s="38"/>
      <c r="QG59" s="38"/>
      <c r="QH59" s="38"/>
      <c r="QI59" s="38"/>
      <c r="QJ59" s="38"/>
      <c r="QK59" s="38"/>
      <c r="QL59" s="38"/>
      <c r="QM59" s="38"/>
      <c r="QN59" s="38"/>
      <c r="QO59" s="38"/>
      <c r="QP59" s="38"/>
      <c r="QQ59" s="38"/>
      <c r="QR59" s="38"/>
      <c r="QS59" s="38"/>
      <c r="QT59" s="38"/>
      <c r="QU59" s="38"/>
      <c r="QV59" s="38"/>
      <c r="QW59" s="38"/>
      <c r="QX59" s="38"/>
      <c r="QY59" s="38"/>
      <c r="QZ59" s="38"/>
      <c r="RA59" s="38"/>
      <c r="RB59" s="38"/>
      <c r="RC59" s="38"/>
      <c r="RD59" s="38"/>
      <c r="RE59" s="38"/>
      <c r="RF59" s="38"/>
      <c r="RG59" s="38"/>
      <c r="RH59" s="38"/>
      <c r="RI59" s="38"/>
      <c r="RJ59" s="38"/>
      <c r="RK59" s="38"/>
      <c r="RL59" s="38"/>
      <c r="RM59" s="38"/>
      <c r="RN59" s="38"/>
      <c r="RO59" s="38"/>
      <c r="RP59" s="38"/>
      <c r="RQ59" s="38"/>
      <c r="RR59" s="38"/>
      <c r="RS59" s="38"/>
      <c r="RT59" s="38"/>
      <c r="RU59" s="38"/>
      <c r="RV59" s="38"/>
      <c r="RW59" s="38"/>
      <c r="RX59" s="38"/>
      <c r="RY59" s="38"/>
      <c r="RZ59" s="38"/>
      <c r="SA59" s="38"/>
      <c r="SB59" s="38"/>
      <c r="SC59" s="38"/>
      <c r="SD59" s="38"/>
      <c r="SE59" s="38"/>
      <c r="SF59" s="38"/>
      <c r="SG59" s="38"/>
      <c r="SH59" s="38"/>
      <c r="SI59" s="38"/>
      <c r="SJ59" s="38"/>
      <c r="SK59" s="38"/>
      <c r="SL59" s="38"/>
      <c r="SM59" s="38"/>
      <c r="SN59" s="38"/>
      <c r="SO59" s="38"/>
      <c r="SP59" s="38"/>
      <c r="SQ59" s="38"/>
      <c r="SR59" s="38"/>
      <c r="SS59" s="38"/>
      <c r="ST59" s="38"/>
      <c r="SU59" s="38"/>
      <c r="SV59" s="38"/>
      <c r="SW59" s="38"/>
      <c r="SX59" s="38"/>
      <c r="SY59" s="38"/>
      <c r="SZ59" s="38"/>
      <c r="TA59" s="38"/>
      <c r="TB59" s="38"/>
      <c r="TC59" s="38"/>
      <c r="TD59" s="38"/>
      <c r="TE59" s="38"/>
      <c r="TF59" s="38"/>
      <c r="TG59" s="38"/>
      <c r="TH59" s="38"/>
      <c r="TI59" s="38"/>
      <c r="TJ59" s="38"/>
      <c r="TK59" s="38"/>
      <c r="TL59" s="38"/>
      <c r="TM59" s="38"/>
      <c r="TN59" s="38"/>
      <c r="TO59" s="38"/>
      <c r="TP59" s="38"/>
      <c r="TQ59" s="38"/>
      <c r="TR59" s="38"/>
      <c r="TS59" s="38"/>
      <c r="TT59" s="38"/>
      <c r="TU59" s="38"/>
      <c r="TV59" s="38"/>
      <c r="TW59" s="38"/>
    </row>
    <row r="60" spans="1:543" x14ac:dyDescent="0.2">
      <c r="A60" s="11" t="s">
        <v>15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LJ60" s="38"/>
      <c r="LK60" s="38"/>
      <c r="LL60" s="38"/>
      <c r="LM60" s="38"/>
      <c r="LN60" s="38"/>
      <c r="LO60" s="38"/>
      <c r="LP60" s="38"/>
      <c r="LQ60" s="38"/>
      <c r="LR60" s="38"/>
      <c r="LS60" s="38"/>
      <c r="LT60" s="38"/>
      <c r="LU60" s="38"/>
      <c r="LV60" s="38"/>
      <c r="LW60" s="38"/>
      <c r="LX60" s="38"/>
      <c r="LY60" s="38"/>
      <c r="LZ60" s="38"/>
      <c r="MA60" s="38"/>
      <c r="MB60" s="38"/>
      <c r="MC60" s="38"/>
      <c r="MD60" s="38"/>
      <c r="ME60" s="38"/>
      <c r="MF60" s="38"/>
      <c r="MG60" s="38"/>
      <c r="MH60" s="38"/>
      <c r="MI60" s="38"/>
      <c r="MJ60" s="38"/>
      <c r="MK60" s="38"/>
      <c r="ML60" s="38"/>
      <c r="MM60" s="38"/>
      <c r="MN60" s="38"/>
      <c r="MO60" s="38"/>
      <c r="MP60" s="38"/>
      <c r="MQ60" s="38"/>
      <c r="MR60" s="38"/>
      <c r="MS60" s="38"/>
      <c r="MT60" s="38"/>
      <c r="MU60" s="38"/>
      <c r="MV60" s="38"/>
      <c r="MW60" s="38"/>
      <c r="MX60" s="38"/>
      <c r="MY60" s="38"/>
      <c r="MZ60" s="38"/>
      <c r="NA60" s="38"/>
      <c r="NB60" s="38"/>
      <c r="NC60" s="38"/>
      <c r="ND60" s="38"/>
      <c r="NE60" s="38"/>
      <c r="NF60" s="38"/>
      <c r="NG60" s="38"/>
      <c r="NH60" s="38"/>
      <c r="NI60" s="38"/>
      <c r="NJ60" s="38"/>
      <c r="NK60" s="38"/>
      <c r="NL60" s="38"/>
      <c r="NM60" s="38"/>
      <c r="NN60" s="38"/>
      <c r="NO60" s="38"/>
      <c r="NP60" s="38"/>
      <c r="NQ60" s="38"/>
      <c r="NR60" s="38"/>
      <c r="NS60" s="38"/>
      <c r="NT60" s="38"/>
      <c r="NU60" s="38"/>
      <c r="NV60" s="38"/>
      <c r="NW60" s="38"/>
      <c r="NX60" s="38"/>
      <c r="NY60" s="38"/>
      <c r="NZ60" s="38"/>
      <c r="OA60" s="38"/>
      <c r="OB60" s="38"/>
      <c r="OC60" s="38"/>
      <c r="OD60" s="38"/>
      <c r="OE60" s="38"/>
      <c r="OF60" s="38"/>
      <c r="OG60" s="38"/>
      <c r="OH60" s="38"/>
      <c r="OI60" s="38"/>
      <c r="OJ60" s="38"/>
      <c r="OK60" s="38"/>
      <c r="OL60" s="38"/>
      <c r="OM60" s="38"/>
      <c r="ON60" s="38"/>
      <c r="OO60" s="38"/>
      <c r="OP60" s="38"/>
      <c r="OQ60" s="38"/>
      <c r="OR60" s="38"/>
      <c r="OS60" s="38"/>
      <c r="OT60" s="38"/>
      <c r="OU60" s="38"/>
      <c r="OV60" s="38"/>
      <c r="OW60" s="38"/>
      <c r="OX60" s="38"/>
      <c r="OY60" s="38"/>
      <c r="OZ60" s="38"/>
      <c r="PA60" s="38"/>
      <c r="PB60" s="38"/>
      <c r="PC60" s="38"/>
      <c r="PD60" s="38"/>
      <c r="PE60" s="38"/>
      <c r="PF60" s="38"/>
      <c r="PG60" s="38"/>
      <c r="PH60" s="38"/>
      <c r="PI60" s="38"/>
      <c r="PJ60" s="38"/>
      <c r="PK60" s="38"/>
      <c r="PL60" s="38"/>
      <c r="PM60" s="38"/>
      <c r="PN60" s="38"/>
      <c r="PO60" s="38"/>
      <c r="PP60" s="38"/>
      <c r="PQ60" s="38"/>
      <c r="PR60" s="38"/>
      <c r="PS60" s="38"/>
      <c r="PT60" s="38"/>
      <c r="PU60" s="38"/>
      <c r="PV60" s="38"/>
      <c r="PW60" s="38"/>
      <c r="PX60" s="38"/>
      <c r="PY60" s="38"/>
      <c r="PZ60" s="38"/>
      <c r="QA60" s="38"/>
      <c r="QB60" s="38"/>
      <c r="QC60" s="38"/>
      <c r="QD60" s="38"/>
      <c r="QE60" s="38"/>
      <c r="QF60" s="38"/>
      <c r="QG60" s="38"/>
      <c r="QH60" s="38"/>
      <c r="QI60" s="38"/>
      <c r="QJ60" s="38"/>
      <c r="QK60" s="38"/>
      <c r="QL60" s="38"/>
      <c r="QM60" s="38"/>
      <c r="QN60" s="38"/>
      <c r="QO60" s="38"/>
      <c r="QP60" s="38"/>
      <c r="QQ60" s="38"/>
      <c r="QR60" s="38"/>
      <c r="QS60" s="38"/>
      <c r="QT60" s="38"/>
      <c r="QU60" s="38"/>
      <c r="QV60" s="38"/>
      <c r="QW60" s="38"/>
      <c r="QX60" s="38"/>
      <c r="QY60" s="38"/>
      <c r="QZ60" s="38"/>
      <c r="RA60" s="38"/>
      <c r="RB60" s="38"/>
      <c r="RC60" s="38"/>
      <c r="RD60" s="38"/>
      <c r="RE60" s="38"/>
      <c r="RF60" s="38"/>
      <c r="RG60" s="38"/>
      <c r="RH60" s="38"/>
      <c r="RI60" s="38"/>
      <c r="RJ60" s="38"/>
      <c r="RK60" s="38"/>
      <c r="RL60" s="38"/>
      <c r="RM60" s="38"/>
      <c r="RN60" s="38"/>
      <c r="RO60" s="38"/>
      <c r="RP60" s="38"/>
      <c r="RQ60" s="38"/>
      <c r="RR60" s="38"/>
      <c r="RS60" s="38"/>
      <c r="RT60" s="38"/>
      <c r="RU60" s="38"/>
      <c r="RV60" s="38"/>
      <c r="RW60" s="38"/>
      <c r="RX60" s="38"/>
      <c r="RY60" s="38"/>
      <c r="RZ60" s="38"/>
      <c r="SA60" s="38"/>
      <c r="SB60" s="38"/>
      <c r="SC60" s="38"/>
      <c r="SD60" s="38"/>
      <c r="SE60" s="38"/>
      <c r="SF60" s="38"/>
      <c r="SG60" s="38"/>
      <c r="SH60" s="38"/>
      <c r="SI60" s="38"/>
      <c r="SJ60" s="38"/>
      <c r="SK60" s="38"/>
      <c r="SL60" s="38"/>
      <c r="SM60" s="38"/>
      <c r="SN60" s="38"/>
      <c r="SO60" s="38"/>
      <c r="SP60" s="38"/>
      <c r="SQ60" s="38"/>
      <c r="SR60" s="38"/>
      <c r="SS60" s="38"/>
      <c r="ST60" s="38"/>
      <c r="SU60" s="38"/>
      <c r="SV60" s="38"/>
      <c r="SW60" s="38"/>
      <c r="SX60" s="38"/>
      <c r="SY60" s="38"/>
      <c r="SZ60" s="38"/>
      <c r="TA60" s="38"/>
      <c r="TB60" s="38"/>
      <c r="TC60" s="38"/>
      <c r="TD60" s="38"/>
      <c r="TE60" s="38"/>
      <c r="TF60" s="38"/>
      <c r="TG60" s="38"/>
      <c r="TH60" s="38"/>
      <c r="TI60" s="38"/>
      <c r="TJ60" s="38"/>
      <c r="TK60" s="38"/>
      <c r="TL60" s="38"/>
      <c r="TM60" s="38"/>
      <c r="TN60" s="38"/>
      <c r="TO60" s="38"/>
      <c r="TP60" s="38"/>
      <c r="TQ60" s="38"/>
      <c r="TR60" s="38"/>
      <c r="TS60" s="38"/>
      <c r="TT60" s="38"/>
      <c r="TU60" s="38"/>
      <c r="TV60" s="38"/>
      <c r="TW60" s="38"/>
    </row>
    <row r="61" spans="1:543" x14ac:dyDescent="0.2">
      <c r="A61" s="11" t="s">
        <v>7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LJ61" s="38"/>
      <c r="LK61" s="38"/>
      <c r="LL61" s="38"/>
      <c r="LM61" s="38"/>
      <c r="LN61" s="38"/>
      <c r="LO61" s="38"/>
      <c r="LP61" s="38"/>
      <c r="LQ61" s="38"/>
      <c r="LR61" s="38"/>
      <c r="LS61" s="38"/>
      <c r="LT61" s="38"/>
      <c r="LU61" s="38"/>
      <c r="LV61" s="38"/>
      <c r="LW61" s="38"/>
      <c r="LX61" s="38"/>
      <c r="LY61" s="38"/>
      <c r="LZ61" s="38"/>
      <c r="MA61" s="38"/>
      <c r="MB61" s="38"/>
      <c r="MC61" s="38"/>
      <c r="MD61" s="38"/>
      <c r="ME61" s="38"/>
      <c r="MF61" s="38"/>
      <c r="MG61" s="38"/>
      <c r="MH61" s="38"/>
      <c r="MI61" s="38"/>
      <c r="MJ61" s="38"/>
      <c r="MK61" s="38"/>
      <c r="ML61" s="38"/>
      <c r="MM61" s="38"/>
      <c r="MN61" s="38"/>
      <c r="MO61" s="38"/>
      <c r="MP61" s="38"/>
      <c r="MQ61" s="38"/>
      <c r="MR61" s="38"/>
      <c r="MS61" s="38"/>
      <c r="MT61" s="38"/>
      <c r="MU61" s="38"/>
      <c r="MV61" s="38"/>
      <c r="MW61" s="38"/>
      <c r="MX61" s="38"/>
      <c r="MY61" s="38"/>
      <c r="MZ61" s="38"/>
      <c r="NA61" s="38"/>
      <c r="NB61" s="38"/>
      <c r="NC61" s="38"/>
      <c r="ND61" s="38"/>
      <c r="NE61" s="38"/>
      <c r="NF61" s="38"/>
      <c r="NG61" s="38"/>
      <c r="NH61" s="38"/>
      <c r="NI61" s="38"/>
      <c r="NJ61" s="38"/>
      <c r="NK61" s="38"/>
      <c r="NL61" s="38"/>
      <c r="NM61" s="38"/>
      <c r="NN61" s="38"/>
      <c r="NO61" s="38"/>
      <c r="NP61" s="38"/>
      <c r="NQ61" s="38"/>
      <c r="NR61" s="38"/>
      <c r="NS61" s="38"/>
      <c r="NT61" s="38"/>
      <c r="NU61" s="38"/>
      <c r="NV61" s="38"/>
      <c r="NW61" s="38"/>
      <c r="NX61" s="38"/>
      <c r="NY61" s="38"/>
      <c r="NZ61" s="38"/>
      <c r="OA61" s="38"/>
      <c r="OB61" s="38"/>
      <c r="OC61" s="38"/>
      <c r="OD61" s="38"/>
      <c r="OE61" s="38"/>
      <c r="OF61" s="38"/>
      <c r="OG61" s="38"/>
      <c r="OH61" s="38"/>
      <c r="OI61" s="38"/>
      <c r="OJ61" s="38"/>
      <c r="OK61" s="38"/>
      <c r="OL61" s="38"/>
      <c r="OM61" s="38"/>
      <c r="ON61" s="38"/>
      <c r="OO61" s="38"/>
      <c r="OP61" s="38"/>
      <c r="OQ61" s="38"/>
      <c r="OR61" s="38"/>
      <c r="OS61" s="38"/>
      <c r="OT61" s="38"/>
      <c r="OU61" s="38"/>
      <c r="OV61" s="38"/>
      <c r="OW61" s="38"/>
      <c r="OX61" s="38"/>
      <c r="OY61" s="38"/>
      <c r="OZ61" s="38"/>
      <c r="PA61" s="38"/>
      <c r="PB61" s="38"/>
      <c r="PC61" s="38"/>
      <c r="PD61" s="38"/>
      <c r="PE61" s="38"/>
      <c r="PF61" s="38"/>
      <c r="PG61" s="38"/>
      <c r="PH61" s="38"/>
      <c r="PI61" s="38"/>
      <c r="PJ61" s="38"/>
      <c r="PK61" s="38"/>
      <c r="PL61" s="38"/>
      <c r="PM61" s="38"/>
      <c r="PN61" s="38"/>
      <c r="PO61" s="38"/>
      <c r="PP61" s="38"/>
      <c r="PQ61" s="38"/>
      <c r="PR61" s="38"/>
      <c r="PS61" s="38"/>
      <c r="PT61" s="38"/>
      <c r="PU61" s="38"/>
      <c r="PV61" s="38"/>
      <c r="PW61" s="38"/>
      <c r="PX61" s="38"/>
      <c r="PY61" s="38"/>
      <c r="PZ61" s="38"/>
      <c r="QA61" s="38"/>
      <c r="QB61" s="38"/>
      <c r="QC61" s="38"/>
      <c r="QD61" s="38"/>
      <c r="QE61" s="38"/>
      <c r="QF61" s="38"/>
      <c r="QG61" s="38"/>
      <c r="QH61" s="38"/>
      <c r="QI61" s="38"/>
      <c r="QJ61" s="38"/>
      <c r="QK61" s="38"/>
      <c r="QL61" s="38"/>
      <c r="QM61" s="38"/>
      <c r="QN61" s="38"/>
      <c r="QO61" s="38"/>
      <c r="QP61" s="38"/>
      <c r="QQ61" s="38"/>
      <c r="QR61" s="38"/>
      <c r="QS61" s="38"/>
      <c r="QT61" s="38"/>
      <c r="QU61" s="38"/>
      <c r="QV61" s="38"/>
      <c r="QW61" s="38"/>
      <c r="QX61" s="38"/>
      <c r="QY61" s="38"/>
      <c r="QZ61" s="38"/>
      <c r="RA61" s="38"/>
      <c r="RB61" s="38"/>
      <c r="RC61" s="38"/>
      <c r="RD61" s="38"/>
      <c r="RE61" s="38"/>
      <c r="RF61" s="38"/>
      <c r="RG61" s="38"/>
      <c r="RH61" s="38"/>
      <c r="RI61" s="38"/>
      <c r="RJ61" s="38"/>
      <c r="RK61" s="38"/>
      <c r="RL61" s="38"/>
      <c r="RM61" s="38"/>
      <c r="RN61" s="38"/>
      <c r="RO61" s="38"/>
      <c r="RP61" s="38"/>
      <c r="RQ61" s="38"/>
      <c r="RR61" s="38"/>
      <c r="RS61" s="38"/>
      <c r="RT61" s="38"/>
      <c r="RU61" s="38"/>
      <c r="RV61" s="38"/>
      <c r="RW61" s="38"/>
      <c r="RX61" s="38"/>
      <c r="RY61" s="38"/>
      <c r="RZ61" s="38"/>
      <c r="SA61" s="38"/>
      <c r="SB61" s="38"/>
      <c r="SC61" s="38"/>
      <c r="SD61" s="38"/>
      <c r="SE61" s="38"/>
      <c r="SF61" s="38"/>
      <c r="SG61" s="38"/>
      <c r="SH61" s="38"/>
      <c r="SI61" s="38"/>
      <c r="SJ61" s="38"/>
      <c r="SK61" s="38"/>
      <c r="SL61" s="38"/>
      <c r="SM61" s="38"/>
      <c r="SN61" s="38"/>
      <c r="SO61" s="38"/>
      <c r="SP61" s="38"/>
      <c r="SQ61" s="38"/>
      <c r="SR61" s="38"/>
      <c r="SS61" s="38"/>
      <c r="ST61" s="38"/>
      <c r="SU61" s="38"/>
      <c r="SV61" s="38"/>
      <c r="SW61" s="38"/>
      <c r="SX61" s="38"/>
      <c r="SY61" s="38"/>
      <c r="SZ61" s="38"/>
      <c r="TA61" s="38"/>
      <c r="TB61" s="38"/>
      <c r="TC61" s="38"/>
      <c r="TD61" s="38"/>
      <c r="TE61" s="38"/>
      <c r="TF61" s="38"/>
      <c r="TG61" s="38"/>
      <c r="TH61" s="38"/>
      <c r="TI61" s="38"/>
      <c r="TJ61" s="38"/>
      <c r="TK61" s="38"/>
      <c r="TL61" s="38"/>
      <c r="TM61" s="38"/>
      <c r="TN61" s="38"/>
      <c r="TO61" s="38"/>
      <c r="TP61" s="38"/>
      <c r="TQ61" s="38"/>
      <c r="TR61" s="38"/>
      <c r="TS61" s="38"/>
      <c r="TT61" s="38"/>
      <c r="TU61" s="38"/>
      <c r="TV61" s="38"/>
      <c r="TW61" s="38"/>
    </row>
    <row r="62" spans="1:543" x14ac:dyDescent="0.2">
      <c r="A62" s="9" t="s">
        <v>14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">
        <v>478560</v>
      </c>
      <c r="EJ62" s="3">
        <v>478560</v>
      </c>
      <c r="EK62" s="3">
        <v>478560</v>
      </c>
      <c r="EL62" s="3">
        <v>478560</v>
      </c>
      <c r="EM62" s="3">
        <v>478560</v>
      </c>
      <c r="EO62" s="3">
        <v>478560</v>
      </c>
      <c r="EP62" s="3">
        <v>478560</v>
      </c>
      <c r="EQ62" s="3">
        <v>478560</v>
      </c>
      <c r="ER62" s="3">
        <v>478560</v>
      </c>
      <c r="ES62" s="3">
        <v>478560</v>
      </c>
      <c r="ET62" s="3">
        <v>478560</v>
      </c>
      <c r="EU62" s="3">
        <v>478560</v>
      </c>
      <c r="EV62" s="3">
        <v>478560</v>
      </c>
      <c r="EW62" s="3">
        <v>478560</v>
      </c>
      <c r="EX62" s="3">
        <v>478560</v>
      </c>
      <c r="EY62" s="3">
        <v>478560</v>
      </c>
      <c r="EZ62" s="3">
        <v>478560</v>
      </c>
      <c r="FA62" s="3">
        <v>478560</v>
      </c>
      <c r="FB62" s="3">
        <v>478560</v>
      </c>
      <c r="FC62" s="3">
        <v>478560</v>
      </c>
      <c r="FD62" s="3">
        <v>478560</v>
      </c>
      <c r="FE62" s="3">
        <v>478560</v>
      </c>
      <c r="FF62" s="3">
        <v>478560</v>
      </c>
      <c r="FG62" s="3">
        <v>478560</v>
      </c>
      <c r="FH62" s="3">
        <v>484800</v>
      </c>
      <c r="FJ62" s="3">
        <v>333600</v>
      </c>
      <c r="FL62" s="3">
        <v>439680</v>
      </c>
      <c r="FM62" s="3">
        <v>458880</v>
      </c>
      <c r="FN62" s="3">
        <v>465120</v>
      </c>
      <c r="FO62" s="3">
        <v>465120</v>
      </c>
      <c r="FP62" s="3">
        <v>465120</v>
      </c>
      <c r="FQ62" s="3">
        <v>465120</v>
      </c>
      <c r="FR62" s="3">
        <v>465120</v>
      </c>
      <c r="FS62" s="3">
        <v>465120</v>
      </c>
      <c r="FT62" s="3">
        <v>471360</v>
      </c>
      <c r="FU62" s="3">
        <v>483360</v>
      </c>
      <c r="FV62" s="3">
        <v>483360</v>
      </c>
      <c r="FW62" s="3">
        <v>483360</v>
      </c>
      <c r="FX62" s="3">
        <v>483360</v>
      </c>
      <c r="FY62" s="3">
        <v>383520</v>
      </c>
      <c r="FZ62" s="3">
        <v>383520</v>
      </c>
      <c r="GA62" s="3">
        <v>383520</v>
      </c>
      <c r="GB62" s="3">
        <v>383520</v>
      </c>
      <c r="GC62" s="3">
        <v>383520</v>
      </c>
      <c r="GD62" s="3">
        <v>383520</v>
      </c>
      <c r="GE62" s="3">
        <v>287520</v>
      </c>
      <c r="GF62" s="3">
        <v>287520</v>
      </c>
      <c r="GG62" s="3">
        <v>287520</v>
      </c>
      <c r="GH62" s="3">
        <v>287520</v>
      </c>
      <c r="GI62" s="3">
        <v>287520</v>
      </c>
      <c r="GJ62" s="3">
        <v>311520</v>
      </c>
      <c r="GK62" s="3">
        <v>311520</v>
      </c>
      <c r="GL62" s="3">
        <v>278880</v>
      </c>
      <c r="GM62" s="3">
        <v>278880</v>
      </c>
      <c r="GN62" s="3">
        <v>239040</v>
      </c>
      <c r="GO62" s="3">
        <v>239040</v>
      </c>
      <c r="GP62" s="3">
        <v>239040</v>
      </c>
      <c r="GQ62" s="3">
        <v>239040</v>
      </c>
      <c r="GR62" s="3">
        <v>239040</v>
      </c>
      <c r="GS62" s="3">
        <v>239040</v>
      </c>
      <c r="GU62" s="3">
        <v>239040</v>
      </c>
      <c r="GW62" s="3">
        <v>251520</v>
      </c>
      <c r="GX62" s="3">
        <v>251520</v>
      </c>
      <c r="GY62" s="3">
        <v>251520</v>
      </c>
      <c r="GZ62" s="3">
        <v>251520</v>
      </c>
      <c r="HA62" s="3">
        <v>251520</v>
      </c>
      <c r="HB62" s="3">
        <v>251520</v>
      </c>
      <c r="HC62" s="3">
        <v>235680</v>
      </c>
      <c r="HD62" s="3">
        <v>235680</v>
      </c>
      <c r="HQ62" s="3">
        <v>235680</v>
      </c>
      <c r="HR62" s="3">
        <v>235680</v>
      </c>
      <c r="HS62" s="3">
        <v>235680</v>
      </c>
      <c r="HT62" s="3">
        <v>235680</v>
      </c>
      <c r="HU62" s="3">
        <v>235680</v>
      </c>
      <c r="HV62" s="3">
        <v>235680</v>
      </c>
      <c r="HW62" s="3">
        <v>235680</v>
      </c>
      <c r="HY62" s="3">
        <v>195840</v>
      </c>
      <c r="HZ62" s="3">
        <v>195840</v>
      </c>
      <c r="IA62" s="3">
        <v>195840</v>
      </c>
      <c r="IB62" s="3">
        <v>195840</v>
      </c>
      <c r="IC62" s="3">
        <v>195840</v>
      </c>
      <c r="ID62" s="3">
        <v>195840</v>
      </c>
      <c r="IE62" s="3">
        <v>195840</v>
      </c>
      <c r="IG62" s="3">
        <v>195840</v>
      </c>
      <c r="IH62" s="3">
        <v>195840</v>
      </c>
      <c r="II62" s="3">
        <v>195840</v>
      </c>
      <c r="IJ62" s="3">
        <v>195840</v>
      </c>
      <c r="IK62" s="3">
        <v>195840</v>
      </c>
      <c r="IL62" s="3">
        <v>195840</v>
      </c>
      <c r="IM62" s="3">
        <v>195840</v>
      </c>
      <c r="IN62" s="3">
        <v>195840</v>
      </c>
      <c r="IO62" s="3">
        <v>195840</v>
      </c>
      <c r="IP62" s="3">
        <v>195840</v>
      </c>
      <c r="IQ62" s="3">
        <v>195840</v>
      </c>
      <c r="IR62" s="3">
        <v>195840</v>
      </c>
      <c r="IS62" s="3">
        <v>195840</v>
      </c>
      <c r="IT62" s="3">
        <v>195840</v>
      </c>
      <c r="IU62" s="3">
        <v>195840</v>
      </c>
      <c r="IV62" s="3">
        <v>195840</v>
      </c>
      <c r="IW62" s="3">
        <v>195840</v>
      </c>
      <c r="IX62" s="3">
        <v>195840</v>
      </c>
      <c r="IY62" s="3">
        <v>195840</v>
      </c>
      <c r="IZ62" s="3">
        <v>195840</v>
      </c>
      <c r="JA62" s="3">
        <v>195840</v>
      </c>
      <c r="JB62" s="3">
        <v>195840</v>
      </c>
      <c r="JN62" s="3">
        <v>195840</v>
      </c>
      <c r="JO62" s="3">
        <v>195840</v>
      </c>
      <c r="JP62" s="3">
        <v>195840</v>
      </c>
      <c r="JQ62" s="3">
        <v>195840</v>
      </c>
      <c r="JR62" s="3">
        <v>195840</v>
      </c>
      <c r="JS62" s="3">
        <v>195840</v>
      </c>
      <c r="JT62" s="3">
        <v>195840</v>
      </c>
      <c r="JU62" s="3">
        <v>195840</v>
      </c>
      <c r="JV62" s="3">
        <v>195840</v>
      </c>
      <c r="JW62" s="3">
        <v>195840</v>
      </c>
      <c r="JX62" s="3">
        <v>195840</v>
      </c>
      <c r="JY62" s="3">
        <v>195840</v>
      </c>
      <c r="JZ62" s="3">
        <v>195840</v>
      </c>
      <c r="KA62" s="3">
        <v>195840</v>
      </c>
      <c r="KB62" s="3">
        <v>195840</v>
      </c>
      <c r="KC62" s="3">
        <v>195840</v>
      </c>
      <c r="KD62" s="3">
        <v>195840</v>
      </c>
      <c r="KE62" s="3">
        <v>195840</v>
      </c>
      <c r="KF62" s="3">
        <v>195840</v>
      </c>
      <c r="KG62" s="3">
        <v>195840</v>
      </c>
      <c r="KH62" s="3">
        <v>195840</v>
      </c>
      <c r="KI62" s="3">
        <v>195840</v>
      </c>
      <c r="KJ62" s="3">
        <v>195840</v>
      </c>
      <c r="KK62" s="3">
        <v>195840</v>
      </c>
      <c r="KL62" s="3">
        <v>195840</v>
      </c>
      <c r="KM62" s="3">
        <v>195840</v>
      </c>
      <c r="KN62" s="3">
        <v>195840</v>
      </c>
      <c r="KO62" s="3">
        <v>195840</v>
      </c>
      <c r="KP62" s="3">
        <v>195840</v>
      </c>
      <c r="KQ62" s="3">
        <v>195840</v>
      </c>
      <c r="KR62" s="3">
        <v>195840</v>
      </c>
      <c r="KS62" s="3">
        <v>195840</v>
      </c>
      <c r="KT62" s="3">
        <v>234240</v>
      </c>
      <c r="KU62" s="3">
        <v>234240</v>
      </c>
      <c r="KV62" s="3">
        <v>234240</v>
      </c>
      <c r="KW62" s="3">
        <v>234240</v>
      </c>
      <c r="KX62" s="3">
        <v>234240</v>
      </c>
      <c r="KY62" s="3">
        <v>234240</v>
      </c>
      <c r="KZ62" s="3">
        <v>234240</v>
      </c>
      <c r="LA62" s="3">
        <v>234240</v>
      </c>
      <c r="LB62" s="3">
        <v>234240</v>
      </c>
      <c r="LC62" s="3">
        <v>234240</v>
      </c>
      <c r="LD62" s="3">
        <v>234240</v>
      </c>
      <c r="LE62" s="3">
        <v>234240</v>
      </c>
      <c r="LF62" s="3">
        <v>234240</v>
      </c>
      <c r="LG62" s="3">
        <v>175680</v>
      </c>
      <c r="LH62" s="3">
        <v>175680</v>
      </c>
      <c r="LI62" s="3">
        <v>175680</v>
      </c>
      <c r="LJ62" s="38"/>
      <c r="LK62" s="38"/>
      <c r="LL62" s="38"/>
      <c r="LM62" s="38"/>
      <c r="LN62" s="38"/>
      <c r="LO62" s="38"/>
      <c r="LP62" s="38"/>
      <c r="LQ62" s="38"/>
      <c r="LR62" s="38"/>
      <c r="LS62" s="38"/>
      <c r="LT62" s="38"/>
      <c r="LU62" s="38"/>
      <c r="LV62" s="38"/>
      <c r="LW62" s="38"/>
      <c r="LX62" s="38"/>
      <c r="LY62" s="38"/>
      <c r="LZ62" s="38"/>
      <c r="MA62" s="38"/>
      <c r="MB62" s="38"/>
      <c r="MC62" s="38"/>
      <c r="MD62" s="38"/>
      <c r="ME62" s="38"/>
      <c r="MF62" s="38"/>
      <c r="MG62" s="38"/>
      <c r="MH62" s="38"/>
      <c r="MI62" s="38"/>
      <c r="MJ62" s="38"/>
      <c r="MK62" s="38"/>
      <c r="ML62" s="38"/>
      <c r="MM62" s="38"/>
      <c r="MN62" s="38"/>
      <c r="MO62" s="38"/>
      <c r="MP62" s="38"/>
      <c r="MQ62" s="38"/>
      <c r="MR62" s="38"/>
      <c r="MS62" s="38"/>
      <c r="MT62" s="38"/>
      <c r="MU62" s="38"/>
      <c r="MV62" s="38"/>
      <c r="MW62" s="38"/>
      <c r="MX62" s="38"/>
      <c r="MY62" s="38"/>
      <c r="MZ62" s="38"/>
      <c r="NA62" s="38"/>
      <c r="NB62" s="38"/>
      <c r="NC62" s="38"/>
      <c r="ND62" s="38"/>
      <c r="NE62" s="38"/>
      <c r="NF62" s="38"/>
      <c r="NG62" s="38"/>
      <c r="NH62" s="38"/>
      <c r="NI62" s="38"/>
      <c r="NJ62" s="38"/>
      <c r="NK62" s="38"/>
      <c r="NL62" s="38"/>
      <c r="NM62" s="38"/>
      <c r="NN62" s="38"/>
      <c r="NO62" s="38"/>
      <c r="NP62" s="38"/>
      <c r="NQ62" s="38"/>
      <c r="NR62" s="38"/>
      <c r="NS62" s="38"/>
      <c r="NT62" s="38"/>
      <c r="NU62" s="38"/>
      <c r="NV62" s="38"/>
      <c r="NW62" s="38"/>
      <c r="NX62" s="38"/>
      <c r="NY62" s="38"/>
      <c r="NZ62" s="38"/>
      <c r="OA62" s="38"/>
      <c r="OB62" s="38"/>
      <c r="OC62" s="38"/>
      <c r="OD62" s="38"/>
      <c r="OE62" s="38"/>
      <c r="OF62" s="38"/>
      <c r="OG62" s="38"/>
      <c r="OH62" s="38"/>
      <c r="OI62" s="38"/>
      <c r="OJ62" s="38"/>
      <c r="OK62" s="38"/>
      <c r="OL62" s="38"/>
      <c r="OM62" s="38"/>
      <c r="ON62" s="38"/>
      <c r="OO62" s="38"/>
      <c r="OP62" s="38"/>
      <c r="OQ62" s="38"/>
      <c r="OR62" s="38"/>
      <c r="OS62" s="38"/>
      <c r="OT62" s="38"/>
      <c r="OU62" s="38"/>
      <c r="OV62" s="38"/>
      <c r="OW62" s="38"/>
      <c r="OX62" s="38"/>
      <c r="OY62" s="38"/>
      <c r="OZ62" s="38"/>
      <c r="PA62" s="38"/>
      <c r="PB62" s="38"/>
      <c r="PC62" s="38"/>
      <c r="PD62" s="38"/>
      <c r="PE62" s="38"/>
      <c r="PF62" s="38"/>
      <c r="PG62" s="38"/>
      <c r="PH62" s="38"/>
      <c r="PI62" s="38"/>
      <c r="PJ62" s="38"/>
      <c r="PK62" s="38"/>
      <c r="PL62" s="38"/>
      <c r="PM62" s="38"/>
      <c r="PN62" s="38"/>
      <c r="PO62" s="38"/>
      <c r="PP62" s="38"/>
      <c r="PQ62" s="38"/>
      <c r="PR62" s="38"/>
      <c r="PS62" s="38"/>
      <c r="PT62" s="38"/>
      <c r="PU62" s="38"/>
      <c r="PV62" s="38"/>
      <c r="PW62" s="38"/>
      <c r="PX62" s="38"/>
      <c r="PY62" s="38"/>
      <c r="PZ62" s="38"/>
      <c r="QA62" s="38"/>
      <c r="QB62" s="38"/>
      <c r="QC62" s="38"/>
      <c r="QD62" s="38"/>
      <c r="QE62" s="38"/>
      <c r="QF62" s="38"/>
      <c r="QG62" s="38"/>
      <c r="QH62" s="38"/>
      <c r="QI62" s="38"/>
      <c r="QJ62" s="38"/>
      <c r="QK62" s="38"/>
      <c r="QL62" s="38"/>
      <c r="QM62" s="38"/>
      <c r="QN62" s="38"/>
      <c r="QO62" s="38"/>
      <c r="QP62" s="38"/>
      <c r="QQ62" s="38"/>
      <c r="QR62" s="38"/>
      <c r="QS62" s="38"/>
      <c r="QT62" s="38"/>
      <c r="QU62" s="38"/>
      <c r="QV62" s="38"/>
      <c r="QW62" s="38"/>
      <c r="QX62" s="38"/>
      <c r="QY62" s="38"/>
      <c r="QZ62" s="38"/>
      <c r="RA62" s="38"/>
      <c r="RB62" s="38"/>
      <c r="RC62" s="38"/>
      <c r="RD62" s="38"/>
      <c r="RE62" s="38"/>
      <c r="RF62" s="38"/>
      <c r="RG62" s="38"/>
      <c r="RH62" s="38"/>
      <c r="RI62" s="38"/>
      <c r="RJ62" s="38"/>
      <c r="RK62" s="38"/>
      <c r="RL62" s="38"/>
      <c r="RM62" s="38"/>
      <c r="RN62" s="38"/>
      <c r="RO62" s="38"/>
      <c r="RP62" s="38"/>
      <c r="RQ62" s="38"/>
      <c r="RR62" s="38"/>
      <c r="RS62" s="38"/>
      <c r="RT62" s="38"/>
      <c r="RU62" s="38"/>
      <c r="RV62" s="38"/>
      <c r="RW62" s="38"/>
      <c r="RX62" s="38"/>
      <c r="RY62" s="38"/>
      <c r="RZ62" s="38"/>
      <c r="SA62" s="38"/>
      <c r="SB62" s="38"/>
      <c r="SC62" s="38"/>
      <c r="SD62" s="38"/>
      <c r="SE62" s="38"/>
      <c r="SF62" s="38"/>
      <c r="SG62" s="38"/>
      <c r="SH62" s="38"/>
      <c r="SI62" s="38"/>
      <c r="SJ62" s="38"/>
      <c r="SK62" s="38"/>
      <c r="SL62" s="38"/>
      <c r="SM62" s="38"/>
      <c r="SN62" s="38"/>
      <c r="SO62" s="38"/>
      <c r="SP62" s="38"/>
      <c r="SQ62" s="38"/>
      <c r="SR62" s="38"/>
      <c r="SS62" s="38"/>
      <c r="ST62" s="38"/>
      <c r="SU62" s="38"/>
      <c r="SV62" s="38"/>
      <c r="SW62" s="38"/>
      <c r="SX62" s="38"/>
      <c r="SY62" s="38"/>
      <c r="SZ62" s="38"/>
      <c r="TA62" s="38"/>
      <c r="TB62" s="38"/>
      <c r="TC62" s="38"/>
      <c r="TD62" s="38"/>
      <c r="TE62" s="38"/>
      <c r="TF62" s="38"/>
      <c r="TG62" s="38"/>
      <c r="TH62" s="38"/>
      <c r="TI62" s="38"/>
      <c r="TJ62" s="38"/>
      <c r="TK62" s="38"/>
      <c r="TL62" s="38"/>
      <c r="TM62" s="38"/>
      <c r="TN62" s="38"/>
      <c r="TO62" s="38"/>
      <c r="TP62" s="38"/>
      <c r="TQ62" s="38"/>
      <c r="TR62" s="38"/>
      <c r="TS62" s="38"/>
      <c r="TT62" s="38"/>
      <c r="TU62" s="38"/>
      <c r="TV62" s="38"/>
      <c r="TW62" s="38"/>
    </row>
    <row r="63" spans="1:543" x14ac:dyDescent="0.2">
      <c r="A63" s="9" t="s">
        <v>26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">
        <v>367480</v>
      </c>
      <c r="EJ63" s="3">
        <v>367480</v>
      </c>
      <c r="EK63" s="3">
        <v>367480</v>
      </c>
      <c r="EL63" s="3">
        <v>367480</v>
      </c>
      <c r="EM63" s="3">
        <v>367480</v>
      </c>
      <c r="EO63" s="3">
        <v>367480</v>
      </c>
      <c r="EP63" s="3">
        <v>367480</v>
      </c>
      <c r="EQ63" s="3">
        <v>367480</v>
      </c>
      <c r="ER63" s="3">
        <v>412480</v>
      </c>
      <c r="ES63" s="3">
        <v>412480</v>
      </c>
      <c r="ET63" s="3">
        <v>412480</v>
      </c>
      <c r="EU63" s="3">
        <v>412480</v>
      </c>
      <c r="EV63" s="3">
        <v>412480</v>
      </c>
      <c r="EW63" s="3">
        <v>412480</v>
      </c>
      <c r="EX63" s="3">
        <v>412480</v>
      </c>
      <c r="EY63" s="3">
        <v>412480</v>
      </c>
      <c r="EZ63" s="3">
        <v>412480</v>
      </c>
      <c r="FA63" s="3">
        <v>412480</v>
      </c>
      <c r="FB63" s="3">
        <v>412480</v>
      </c>
      <c r="FC63" s="3">
        <v>412480</v>
      </c>
      <c r="FD63" s="3">
        <v>412480</v>
      </c>
      <c r="FE63" s="3">
        <v>412480</v>
      </c>
      <c r="FF63" s="3">
        <v>412480</v>
      </c>
      <c r="FG63" s="3">
        <v>436480</v>
      </c>
      <c r="FH63" s="3">
        <v>436480</v>
      </c>
      <c r="FJ63" s="3">
        <v>460480</v>
      </c>
      <c r="FL63" s="3">
        <v>472480</v>
      </c>
      <c r="FM63" s="3">
        <v>472480</v>
      </c>
      <c r="FN63" s="3">
        <v>599960</v>
      </c>
      <c r="FO63" s="3">
        <v>830360</v>
      </c>
      <c r="FP63" s="3">
        <v>902360</v>
      </c>
      <c r="FQ63" s="3">
        <v>927847.92</v>
      </c>
      <c r="FR63" s="3">
        <v>928920</v>
      </c>
      <c r="FS63" s="3">
        <v>928920</v>
      </c>
      <c r="FT63" s="3">
        <v>928920</v>
      </c>
      <c r="FU63" s="3">
        <v>928920</v>
      </c>
      <c r="FV63" s="3">
        <v>928920</v>
      </c>
      <c r="FW63" s="3">
        <v>928920</v>
      </c>
      <c r="FX63" s="3">
        <v>928920</v>
      </c>
      <c r="FY63" s="3">
        <v>966680</v>
      </c>
      <c r="FZ63" s="3">
        <v>966680</v>
      </c>
      <c r="GA63" s="3">
        <v>966680</v>
      </c>
      <c r="GB63" s="3">
        <v>687174.52</v>
      </c>
      <c r="GC63" s="3">
        <v>687174.52</v>
      </c>
      <c r="GD63" s="3">
        <v>687172.12</v>
      </c>
      <c r="GE63" s="3">
        <v>687174.52</v>
      </c>
      <c r="GF63" s="3">
        <v>687174.52</v>
      </c>
      <c r="GG63" s="3">
        <v>687174.52</v>
      </c>
      <c r="GH63" s="3">
        <v>506126.28</v>
      </c>
      <c r="GI63" s="3">
        <v>506126.28</v>
      </c>
      <c r="GJ63" s="3">
        <v>506126.28</v>
      </c>
      <c r="GK63" s="3">
        <v>506126.28</v>
      </c>
      <c r="GL63" s="3">
        <v>524949.66</v>
      </c>
      <c r="GM63" s="3">
        <v>530679.93999999994</v>
      </c>
      <c r="GN63" s="3">
        <v>531180.69999999995</v>
      </c>
      <c r="GO63" s="3">
        <v>534573.54</v>
      </c>
      <c r="GP63" s="3">
        <v>434498.2</v>
      </c>
      <c r="GQ63" s="3">
        <v>434498.2</v>
      </c>
      <c r="GR63" s="3">
        <v>433837.6</v>
      </c>
      <c r="GS63" s="3">
        <v>434677.9</v>
      </c>
      <c r="GU63" s="3">
        <v>438393.12</v>
      </c>
      <c r="GW63" s="3">
        <v>410384.06</v>
      </c>
      <c r="GX63" s="3">
        <v>423077.42</v>
      </c>
      <c r="GY63" s="3">
        <v>436904.06</v>
      </c>
      <c r="GZ63" s="3">
        <v>436904.06</v>
      </c>
      <c r="HA63" s="3">
        <v>436904.06</v>
      </c>
      <c r="HB63" s="3">
        <v>436904.06</v>
      </c>
      <c r="HC63" s="3">
        <v>436904.06</v>
      </c>
      <c r="HD63" s="3">
        <v>424642.14</v>
      </c>
      <c r="HQ63" s="3">
        <v>406592.86</v>
      </c>
      <c r="HR63" s="3">
        <v>406592.86</v>
      </c>
      <c r="HS63" s="3">
        <v>406592.86</v>
      </c>
      <c r="HT63" s="3">
        <v>406592.86</v>
      </c>
      <c r="HU63" s="3">
        <v>406592.86</v>
      </c>
      <c r="HV63" s="3">
        <v>406592.86</v>
      </c>
      <c r="HW63" s="3">
        <v>406592.86</v>
      </c>
      <c r="HY63" s="3">
        <v>406592.86</v>
      </c>
      <c r="HZ63" s="3">
        <v>406592.86</v>
      </c>
      <c r="IA63" s="3">
        <v>406592.86</v>
      </c>
      <c r="IB63" s="3">
        <v>326432.86</v>
      </c>
      <c r="IC63" s="3">
        <v>326432.86</v>
      </c>
      <c r="ID63" s="3">
        <v>326432.86</v>
      </c>
      <c r="IE63" s="3">
        <v>326432.86</v>
      </c>
      <c r="IG63" s="3">
        <v>326432.86</v>
      </c>
      <c r="IH63" s="3">
        <v>326432.86</v>
      </c>
      <c r="II63" s="3">
        <v>326432.86</v>
      </c>
      <c r="IJ63" s="3">
        <v>326432.86</v>
      </c>
      <c r="IK63" s="3">
        <v>326432.86</v>
      </c>
      <c r="IL63" s="3">
        <v>326432.86</v>
      </c>
      <c r="IM63" s="3">
        <v>326432.86</v>
      </c>
      <c r="IN63" s="3">
        <v>326432.86</v>
      </c>
      <c r="IO63" s="3">
        <v>326432.86</v>
      </c>
      <c r="IP63" s="3">
        <v>326432.86</v>
      </c>
      <c r="IQ63" s="3">
        <v>326432.86</v>
      </c>
      <c r="IR63" s="3">
        <v>326432.86</v>
      </c>
      <c r="IS63" s="3">
        <v>326432.86</v>
      </c>
      <c r="IT63" s="3">
        <v>326432.86</v>
      </c>
      <c r="IU63" s="3">
        <v>326432.86</v>
      </c>
      <c r="IV63" s="3">
        <v>326432.86</v>
      </c>
      <c r="IW63" s="3">
        <v>326432.86</v>
      </c>
      <c r="IX63" s="3">
        <v>326432.86</v>
      </c>
      <c r="IY63" s="3">
        <v>284976.82</v>
      </c>
      <c r="IZ63" s="3">
        <v>301008.52</v>
      </c>
      <c r="JA63" s="3">
        <v>302928.52</v>
      </c>
      <c r="JB63" s="3">
        <v>341293.22</v>
      </c>
      <c r="JN63" s="3">
        <v>391277.4</v>
      </c>
      <c r="JO63" s="3">
        <v>391277.4</v>
      </c>
      <c r="JP63" s="3">
        <v>391277.4</v>
      </c>
      <c r="JQ63" s="3">
        <v>391277.4</v>
      </c>
      <c r="JR63" s="3">
        <v>391277.4</v>
      </c>
      <c r="JS63" s="3">
        <v>391277.4</v>
      </c>
      <c r="JT63" s="3">
        <v>391277.4</v>
      </c>
      <c r="JU63" s="3">
        <v>391277.4</v>
      </c>
      <c r="JV63" s="3">
        <v>391277.4</v>
      </c>
      <c r="JW63" s="3">
        <v>391277.4</v>
      </c>
      <c r="JX63" s="3">
        <v>401476.34</v>
      </c>
      <c r="JY63" s="3">
        <v>391277.4</v>
      </c>
      <c r="JZ63" s="3">
        <v>391277.4</v>
      </c>
      <c r="KA63" s="3">
        <v>391277.4</v>
      </c>
      <c r="KB63" s="3">
        <v>391277.4</v>
      </c>
      <c r="KC63" s="3">
        <v>391277.4</v>
      </c>
      <c r="KD63" s="3">
        <v>391583.36</v>
      </c>
      <c r="KE63" s="3">
        <v>391583.36</v>
      </c>
      <c r="KF63" s="3">
        <v>391583.36</v>
      </c>
      <c r="KG63" s="3">
        <v>391583.36</v>
      </c>
      <c r="KH63" s="3">
        <v>391583.36</v>
      </c>
      <c r="KI63" s="3">
        <v>392783.35999999999</v>
      </c>
      <c r="KJ63" s="3">
        <v>402383.35999999999</v>
      </c>
      <c r="KK63" s="3">
        <v>414383.35999999999</v>
      </c>
      <c r="KL63" s="3">
        <v>417696.34</v>
      </c>
      <c r="KM63" s="3">
        <v>417696.34</v>
      </c>
      <c r="KN63" s="3">
        <v>418814.02</v>
      </c>
      <c r="KO63" s="3">
        <v>418814.02</v>
      </c>
      <c r="KP63" s="3">
        <v>418814.02</v>
      </c>
      <c r="KQ63" s="3">
        <v>418814.02</v>
      </c>
      <c r="KR63" s="3">
        <v>418814.02</v>
      </c>
      <c r="KS63" s="3">
        <v>418814.02</v>
      </c>
      <c r="KT63" s="3">
        <v>418814.02</v>
      </c>
      <c r="KU63" s="3">
        <v>418814.02</v>
      </c>
      <c r="KV63" s="3">
        <v>418814.02</v>
      </c>
      <c r="KW63" s="3">
        <v>418814.02</v>
      </c>
      <c r="KX63" s="3">
        <v>418814.02</v>
      </c>
      <c r="KY63" s="3">
        <v>384574.14</v>
      </c>
      <c r="KZ63" s="3">
        <v>384574.14</v>
      </c>
      <c r="LA63" s="3">
        <v>384574.14</v>
      </c>
      <c r="LB63" s="3">
        <v>384574.14</v>
      </c>
      <c r="LC63" s="3">
        <v>384574.14</v>
      </c>
      <c r="LD63" s="3">
        <v>384574.14</v>
      </c>
      <c r="LE63" s="3">
        <v>384574.14</v>
      </c>
      <c r="LF63" s="3">
        <v>384574.14</v>
      </c>
      <c r="LG63" s="3">
        <v>384574.14</v>
      </c>
      <c r="LH63" s="3">
        <v>384574.14</v>
      </c>
      <c r="LI63" s="3">
        <v>350079.48</v>
      </c>
      <c r="LJ63" s="38"/>
      <c r="LK63" s="38"/>
      <c r="LL63" s="38"/>
      <c r="LM63" s="38"/>
      <c r="LN63" s="38"/>
      <c r="LO63" s="38"/>
      <c r="LP63" s="38"/>
      <c r="LQ63" s="38"/>
      <c r="LR63" s="38"/>
      <c r="LS63" s="38"/>
      <c r="LT63" s="38"/>
      <c r="LU63" s="38"/>
      <c r="LV63" s="38"/>
      <c r="LW63" s="38"/>
      <c r="LX63" s="38"/>
      <c r="LY63" s="38"/>
      <c r="LZ63" s="38"/>
      <c r="MA63" s="38"/>
      <c r="MB63" s="38"/>
      <c r="MC63" s="38"/>
      <c r="MD63" s="38"/>
      <c r="ME63" s="38"/>
      <c r="MF63" s="38"/>
      <c r="MG63" s="38"/>
      <c r="MH63" s="38"/>
      <c r="MI63" s="38"/>
      <c r="MJ63" s="38"/>
      <c r="MK63" s="38"/>
      <c r="ML63" s="38"/>
      <c r="MM63" s="38"/>
      <c r="MN63" s="38"/>
      <c r="MO63" s="38"/>
      <c r="MP63" s="38"/>
      <c r="MQ63" s="38"/>
      <c r="MR63" s="38"/>
      <c r="MS63" s="38"/>
      <c r="MT63" s="38"/>
      <c r="MU63" s="38"/>
      <c r="MV63" s="38"/>
      <c r="MW63" s="38"/>
      <c r="MX63" s="38"/>
      <c r="MY63" s="38"/>
      <c r="MZ63" s="38"/>
      <c r="NA63" s="38"/>
      <c r="NB63" s="38"/>
      <c r="NC63" s="38"/>
      <c r="ND63" s="38"/>
      <c r="NE63" s="38"/>
      <c r="NF63" s="38"/>
      <c r="NG63" s="38"/>
      <c r="NH63" s="38"/>
      <c r="NI63" s="38"/>
      <c r="NJ63" s="38"/>
      <c r="NK63" s="38"/>
      <c r="NL63" s="38"/>
      <c r="NM63" s="38"/>
      <c r="NN63" s="38"/>
      <c r="NO63" s="38"/>
      <c r="NP63" s="38"/>
      <c r="NQ63" s="38"/>
      <c r="NR63" s="38"/>
      <c r="NS63" s="38"/>
      <c r="NT63" s="38"/>
      <c r="NU63" s="38"/>
      <c r="NV63" s="38"/>
      <c r="NW63" s="38"/>
      <c r="NX63" s="38"/>
      <c r="NY63" s="38"/>
      <c r="NZ63" s="38"/>
      <c r="OA63" s="38"/>
      <c r="OB63" s="38"/>
      <c r="OC63" s="38"/>
      <c r="OD63" s="38"/>
      <c r="OE63" s="38"/>
      <c r="OF63" s="38"/>
      <c r="OG63" s="38"/>
      <c r="OH63" s="38"/>
      <c r="OI63" s="38"/>
      <c r="OJ63" s="38"/>
      <c r="OK63" s="38"/>
      <c r="OL63" s="38"/>
      <c r="OM63" s="38"/>
      <c r="ON63" s="38"/>
      <c r="OO63" s="38"/>
      <c r="OP63" s="38"/>
      <c r="OQ63" s="38"/>
      <c r="OR63" s="38"/>
      <c r="OS63" s="38"/>
      <c r="OT63" s="38"/>
      <c r="OU63" s="38"/>
      <c r="OV63" s="38"/>
      <c r="OW63" s="38"/>
      <c r="OX63" s="38"/>
      <c r="OY63" s="38"/>
      <c r="OZ63" s="38"/>
      <c r="PA63" s="38"/>
      <c r="PB63" s="38"/>
      <c r="PC63" s="38"/>
      <c r="PD63" s="38"/>
      <c r="PE63" s="38"/>
      <c r="PF63" s="38"/>
      <c r="PG63" s="38"/>
      <c r="PH63" s="38"/>
      <c r="PI63" s="38"/>
      <c r="PJ63" s="38"/>
      <c r="PK63" s="38"/>
      <c r="PL63" s="38"/>
      <c r="PM63" s="38"/>
      <c r="PN63" s="38"/>
      <c r="PO63" s="38"/>
      <c r="PP63" s="38"/>
      <c r="PQ63" s="38"/>
      <c r="PR63" s="38"/>
      <c r="PS63" s="38"/>
      <c r="PT63" s="38"/>
      <c r="PU63" s="38"/>
      <c r="PV63" s="38"/>
      <c r="PW63" s="38"/>
      <c r="PX63" s="38"/>
      <c r="PY63" s="38"/>
      <c r="PZ63" s="38"/>
      <c r="QA63" s="38"/>
      <c r="QB63" s="38"/>
      <c r="QC63" s="38"/>
      <c r="QD63" s="38"/>
      <c r="QE63" s="38"/>
      <c r="QF63" s="38"/>
      <c r="QG63" s="38"/>
      <c r="QH63" s="38"/>
      <c r="QI63" s="38"/>
      <c r="QJ63" s="38"/>
      <c r="QK63" s="38"/>
      <c r="QL63" s="38"/>
      <c r="QM63" s="38"/>
      <c r="QN63" s="38"/>
      <c r="QO63" s="38"/>
      <c r="QP63" s="38"/>
      <c r="QQ63" s="38"/>
      <c r="QR63" s="38"/>
      <c r="QS63" s="38"/>
      <c r="QT63" s="38"/>
      <c r="QU63" s="38"/>
      <c r="QV63" s="38"/>
      <c r="QW63" s="38"/>
      <c r="QX63" s="38"/>
      <c r="QY63" s="38"/>
      <c r="QZ63" s="38"/>
      <c r="RA63" s="38"/>
      <c r="RB63" s="38"/>
      <c r="RC63" s="38"/>
      <c r="RD63" s="38"/>
      <c r="RE63" s="38"/>
      <c r="RF63" s="38"/>
      <c r="RG63" s="38"/>
      <c r="RH63" s="38"/>
      <c r="RI63" s="38"/>
      <c r="RJ63" s="38"/>
      <c r="RK63" s="38"/>
      <c r="RL63" s="38"/>
      <c r="RM63" s="38"/>
      <c r="RN63" s="38"/>
      <c r="RO63" s="38"/>
      <c r="RP63" s="38"/>
      <c r="RQ63" s="38"/>
      <c r="RR63" s="38"/>
      <c r="RS63" s="38"/>
      <c r="RT63" s="38"/>
      <c r="RU63" s="38"/>
      <c r="RV63" s="38"/>
      <c r="RW63" s="38"/>
      <c r="RX63" s="38"/>
      <c r="RY63" s="38"/>
      <c r="RZ63" s="38"/>
      <c r="SA63" s="38"/>
      <c r="SB63" s="38"/>
      <c r="SC63" s="38"/>
      <c r="SD63" s="38"/>
      <c r="SE63" s="38"/>
      <c r="SF63" s="38"/>
      <c r="SG63" s="38"/>
      <c r="SH63" s="38"/>
      <c r="SI63" s="38"/>
      <c r="SJ63" s="38"/>
      <c r="SK63" s="38"/>
      <c r="SL63" s="38"/>
      <c r="SM63" s="38"/>
      <c r="SN63" s="38"/>
      <c r="SO63" s="38"/>
      <c r="SP63" s="38"/>
      <c r="SQ63" s="38"/>
      <c r="SR63" s="38"/>
      <c r="SS63" s="38"/>
      <c r="ST63" s="38"/>
      <c r="SU63" s="38"/>
      <c r="SV63" s="38"/>
      <c r="SW63" s="38"/>
      <c r="SX63" s="38"/>
      <c r="SY63" s="38"/>
      <c r="SZ63" s="38"/>
      <c r="TA63" s="38"/>
      <c r="TB63" s="38"/>
      <c r="TC63" s="38"/>
      <c r="TD63" s="38"/>
      <c r="TE63" s="38"/>
      <c r="TF63" s="38"/>
      <c r="TG63" s="38"/>
      <c r="TH63" s="38"/>
      <c r="TI63" s="38"/>
      <c r="TJ63" s="38"/>
      <c r="TK63" s="38"/>
      <c r="TL63" s="38"/>
      <c r="TM63" s="38"/>
      <c r="TN63" s="38"/>
      <c r="TO63" s="38"/>
      <c r="TP63" s="38"/>
      <c r="TQ63" s="38"/>
      <c r="TR63" s="38"/>
      <c r="TS63" s="38"/>
      <c r="TT63" s="38"/>
      <c r="TU63" s="38"/>
      <c r="TV63" s="38"/>
      <c r="TW63" s="38"/>
    </row>
    <row r="64" spans="1:543" x14ac:dyDescent="0.2">
      <c r="A64" s="9" t="s">
        <v>600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GW64" s="3">
        <v>443219.92</v>
      </c>
      <c r="GX64" s="3">
        <v>459614.82</v>
      </c>
      <c r="GY64" s="3">
        <v>472758.4</v>
      </c>
      <c r="GZ64" s="3">
        <v>472758.4</v>
      </c>
      <c r="HA64" s="3">
        <v>469582.62</v>
      </c>
      <c r="HB64" s="3">
        <v>472311.34</v>
      </c>
      <c r="HC64" s="3">
        <v>472496.46</v>
      </c>
      <c r="HD64" s="3">
        <v>456599.62</v>
      </c>
      <c r="HQ64" s="3">
        <v>439075.42</v>
      </c>
      <c r="HR64" s="3">
        <v>439696.96</v>
      </c>
      <c r="HS64" s="3">
        <v>439496.36</v>
      </c>
      <c r="HT64" s="3">
        <v>438306.16</v>
      </c>
      <c r="HU64" s="3">
        <v>438306.16</v>
      </c>
      <c r="HV64" s="3">
        <v>436363.34</v>
      </c>
      <c r="HW64" s="3">
        <v>431583.76</v>
      </c>
      <c r="HY64" s="3">
        <v>429606.74</v>
      </c>
      <c r="HZ64" s="3">
        <v>432831.84</v>
      </c>
      <c r="IA64" s="3">
        <v>434734.86</v>
      </c>
      <c r="IB64" s="3">
        <v>354002.14</v>
      </c>
      <c r="IC64" s="3">
        <v>354857.52</v>
      </c>
      <c r="ID64" s="3">
        <v>354416.86</v>
      </c>
      <c r="IE64" s="3">
        <v>355415.02</v>
      </c>
      <c r="IG64" s="3">
        <v>354937.38</v>
      </c>
      <c r="IH64" s="3">
        <v>355009.04</v>
      </c>
      <c r="II64" s="3">
        <v>353492.88</v>
      </c>
      <c r="IJ64" s="3">
        <v>355415.62</v>
      </c>
      <c r="IK64" s="3">
        <v>355361.44</v>
      </c>
      <c r="IL64" s="3">
        <v>356792.28</v>
      </c>
      <c r="IM64" s="3">
        <v>356161.46</v>
      </c>
      <c r="IN64" s="3">
        <v>354681.78</v>
      </c>
      <c r="IO64" s="3">
        <v>354018.66</v>
      </c>
      <c r="IP64" s="3">
        <v>353843.64</v>
      </c>
      <c r="IQ64" s="3">
        <v>355125.82</v>
      </c>
      <c r="IR64" s="3">
        <v>354145.14</v>
      </c>
      <c r="IS64" s="3">
        <v>354145.14</v>
      </c>
      <c r="IT64" s="3">
        <v>350940.86</v>
      </c>
      <c r="IU64" s="3">
        <v>353136.72</v>
      </c>
      <c r="IV64" s="3">
        <v>354012.4</v>
      </c>
      <c r="IW64" s="3">
        <v>354223.06</v>
      </c>
      <c r="IX64" s="3">
        <v>355082.26</v>
      </c>
      <c r="IY64" s="3">
        <v>300143.40000000002</v>
      </c>
      <c r="IZ64" s="3">
        <v>314924.03999999998</v>
      </c>
      <c r="JA64" s="3">
        <v>315562.26</v>
      </c>
      <c r="JB64" s="3">
        <v>356098.12</v>
      </c>
      <c r="JN64" s="3">
        <v>413067.34</v>
      </c>
      <c r="JO64" s="3">
        <v>414858.36</v>
      </c>
      <c r="JP64" s="3">
        <v>407680.18</v>
      </c>
      <c r="JQ64" s="3">
        <v>405061.6</v>
      </c>
      <c r="JR64" s="3">
        <v>405494.78</v>
      </c>
      <c r="JS64" s="3">
        <v>403855.35999999999</v>
      </c>
      <c r="JT64" s="3">
        <v>403242.68</v>
      </c>
      <c r="JU64" s="3">
        <v>402881.68</v>
      </c>
      <c r="JV64" s="3">
        <v>401080.78</v>
      </c>
      <c r="JW64" s="3">
        <v>400358.8</v>
      </c>
      <c r="JX64" s="3">
        <v>401476.34</v>
      </c>
      <c r="JY64" s="3">
        <v>398923.86</v>
      </c>
      <c r="JZ64" s="3">
        <v>398871.16</v>
      </c>
      <c r="KA64" s="3">
        <v>399421.1</v>
      </c>
      <c r="KB64" s="3">
        <v>399959.3</v>
      </c>
      <c r="KC64" s="3">
        <v>407419.56</v>
      </c>
      <c r="KD64" s="3">
        <v>410120.24</v>
      </c>
      <c r="KE64" s="3">
        <v>408222.04</v>
      </c>
      <c r="KF64" s="3">
        <v>410993.16</v>
      </c>
      <c r="KG64" s="3">
        <v>413005.08</v>
      </c>
      <c r="KH64" s="3">
        <v>414404.54</v>
      </c>
      <c r="KI64" s="3">
        <v>415419.24</v>
      </c>
      <c r="KJ64" s="3">
        <v>418934.36</v>
      </c>
      <c r="KK64" s="3">
        <v>422901.4</v>
      </c>
      <c r="KL64" s="3">
        <v>424325.66</v>
      </c>
      <c r="KM64" s="3">
        <v>423739.92</v>
      </c>
      <c r="KN64" s="3">
        <v>421329.2</v>
      </c>
      <c r="KO64" s="3">
        <v>423398.34</v>
      </c>
      <c r="KP64" s="3">
        <v>423195.48</v>
      </c>
      <c r="KQ64" s="3">
        <v>425065.28</v>
      </c>
      <c r="KR64" s="3">
        <v>429070.14</v>
      </c>
      <c r="KS64" s="3">
        <v>428153.76</v>
      </c>
      <c r="KT64" s="3">
        <v>420712.72</v>
      </c>
      <c r="KU64" s="3">
        <v>382475.76</v>
      </c>
      <c r="KV64" s="3">
        <v>390021.86</v>
      </c>
      <c r="KW64" s="3">
        <v>391551.44</v>
      </c>
      <c r="KX64" s="3">
        <v>384480.26</v>
      </c>
      <c r="KY64" s="3">
        <v>391413.26</v>
      </c>
      <c r="KZ64" s="3">
        <v>400601.59999999998</v>
      </c>
      <c r="LA64" s="3">
        <v>424317</v>
      </c>
      <c r="LB64" s="3">
        <v>431770.34</v>
      </c>
      <c r="LC64" s="3">
        <v>431775.44</v>
      </c>
      <c r="LD64" s="3">
        <v>441376.04</v>
      </c>
      <c r="LE64" s="3">
        <v>469880.18</v>
      </c>
      <c r="LF64" s="3">
        <v>471298.58</v>
      </c>
      <c r="LG64" s="3">
        <v>473741.42</v>
      </c>
      <c r="LH64" s="3">
        <v>438343.4</v>
      </c>
      <c r="LI64" s="3">
        <v>437183.16</v>
      </c>
      <c r="LJ64" s="38"/>
      <c r="LK64" s="38"/>
      <c r="LL64" s="38"/>
      <c r="LM64" s="38"/>
      <c r="LN64" s="38"/>
      <c r="LO64" s="38"/>
      <c r="LP64" s="38"/>
      <c r="LQ64" s="38"/>
      <c r="LR64" s="38"/>
      <c r="LS64" s="38"/>
      <c r="LT64" s="38"/>
      <c r="LU64" s="38"/>
      <c r="LV64" s="38"/>
      <c r="LW64" s="38"/>
      <c r="LX64" s="38"/>
      <c r="LY64" s="38"/>
      <c r="LZ64" s="38"/>
      <c r="MA64" s="38"/>
      <c r="MB64" s="38"/>
      <c r="MC64" s="38"/>
      <c r="MD64" s="38"/>
      <c r="ME64" s="38"/>
      <c r="MF64" s="38"/>
      <c r="MG64" s="38"/>
      <c r="MH64" s="38"/>
      <c r="MI64" s="38"/>
      <c r="MJ64" s="38"/>
      <c r="MK64" s="38"/>
      <c r="ML64" s="38"/>
      <c r="MM64" s="38"/>
      <c r="MN64" s="38"/>
      <c r="MO64" s="38"/>
      <c r="MP64" s="38"/>
      <c r="MQ64" s="38"/>
      <c r="MR64" s="38"/>
      <c r="MS64" s="38"/>
      <c r="MT64" s="38"/>
      <c r="MU64" s="38"/>
      <c r="MV64" s="38"/>
      <c r="MW64" s="38"/>
      <c r="MX64" s="38"/>
      <c r="MY64" s="38"/>
      <c r="MZ64" s="38"/>
      <c r="NA64" s="38"/>
      <c r="NB64" s="38"/>
      <c r="NC64" s="38"/>
      <c r="ND64" s="38"/>
      <c r="NE64" s="38"/>
      <c r="NF64" s="38"/>
      <c r="NG64" s="38"/>
      <c r="NH64" s="38"/>
      <c r="NI64" s="38"/>
      <c r="NJ64" s="38"/>
      <c r="NK64" s="38"/>
      <c r="NL64" s="38"/>
      <c r="NM64" s="38"/>
      <c r="NN64" s="38"/>
      <c r="NO64" s="38"/>
      <c r="NP64" s="38"/>
      <c r="NQ64" s="38"/>
      <c r="NR64" s="38"/>
      <c r="NS64" s="38"/>
      <c r="NT64" s="38"/>
      <c r="NU64" s="38"/>
      <c r="NV64" s="38"/>
      <c r="NW64" s="38"/>
      <c r="NX64" s="38"/>
      <c r="NY64" s="38"/>
      <c r="NZ64" s="38"/>
      <c r="OA64" s="38"/>
      <c r="OB64" s="38"/>
      <c r="OC64" s="38"/>
      <c r="OD64" s="38"/>
      <c r="OE64" s="38"/>
      <c r="OF64" s="38"/>
      <c r="OG64" s="38"/>
      <c r="OH64" s="38"/>
      <c r="OI64" s="38"/>
      <c r="OJ64" s="38"/>
      <c r="OK64" s="38"/>
      <c r="OL64" s="38"/>
      <c r="OM64" s="38"/>
      <c r="ON64" s="38"/>
      <c r="OO64" s="38"/>
      <c r="OP64" s="38"/>
      <c r="OQ64" s="38"/>
      <c r="OR64" s="38"/>
      <c r="OS64" s="38"/>
      <c r="OT64" s="38"/>
      <c r="OU64" s="38"/>
      <c r="OV64" s="38"/>
      <c r="OW64" s="38"/>
      <c r="OX64" s="38"/>
      <c r="OY64" s="38"/>
      <c r="OZ64" s="38"/>
      <c r="PA64" s="38"/>
      <c r="PB64" s="38"/>
      <c r="PC64" s="38"/>
      <c r="PD64" s="38"/>
      <c r="PE64" s="38"/>
      <c r="PF64" s="38"/>
      <c r="PG64" s="38"/>
      <c r="PH64" s="38"/>
      <c r="PI64" s="38"/>
      <c r="PJ64" s="38"/>
      <c r="PK64" s="38"/>
      <c r="PL64" s="38"/>
      <c r="PM64" s="38"/>
      <c r="PN64" s="38"/>
      <c r="PO64" s="38"/>
      <c r="PP64" s="38"/>
      <c r="PQ64" s="38"/>
      <c r="PR64" s="38"/>
      <c r="PS64" s="38"/>
      <c r="PT64" s="38"/>
      <c r="PU64" s="38"/>
      <c r="PV64" s="38"/>
      <c r="PW64" s="38"/>
      <c r="PX64" s="38"/>
      <c r="PY64" s="38"/>
      <c r="PZ64" s="38"/>
      <c r="QA64" s="38"/>
      <c r="QB64" s="38"/>
      <c r="QC64" s="38"/>
      <c r="QD64" s="38"/>
      <c r="QE64" s="38"/>
      <c r="QF64" s="38"/>
      <c r="QG64" s="38"/>
      <c r="QH64" s="38"/>
      <c r="QI64" s="38"/>
      <c r="QJ64" s="38"/>
      <c r="QK64" s="38"/>
      <c r="QL64" s="38"/>
      <c r="QM64" s="38"/>
      <c r="QN64" s="38"/>
      <c r="QO64" s="38"/>
      <c r="QP64" s="38"/>
      <c r="QQ64" s="38"/>
      <c r="QR64" s="38"/>
      <c r="QS64" s="38"/>
      <c r="QT64" s="38"/>
      <c r="QU64" s="38"/>
      <c r="QV64" s="38"/>
      <c r="QW64" s="38"/>
      <c r="QX64" s="38"/>
      <c r="QY64" s="38"/>
      <c r="QZ64" s="38"/>
      <c r="RA64" s="38"/>
      <c r="RB64" s="38"/>
      <c r="RC64" s="38"/>
      <c r="RD64" s="38"/>
      <c r="RE64" s="38"/>
      <c r="RF64" s="38"/>
      <c r="RG64" s="38"/>
      <c r="RH64" s="38"/>
      <c r="RI64" s="38"/>
      <c r="RJ64" s="38"/>
      <c r="RK64" s="38"/>
      <c r="RL64" s="38"/>
      <c r="RM64" s="38"/>
      <c r="RN64" s="38"/>
      <c r="RO64" s="38"/>
      <c r="RP64" s="38"/>
      <c r="RQ64" s="38"/>
      <c r="RR64" s="38"/>
      <c r="RS64" s="38"/>
      <c r="RT64" s="38"/>
      <c r="RU64" s="38"/>
      <c r="RV64" s="38"/>
      <c r="RW64" s="38"/>
      <c r="RX64" s="38"/>
      <c r="RY64" s="38"/>
      <c r="RZ64" s="38"/>
      <c r="SA64" s="38"/>
      <c r="SB64" s="38"/>
      <c r="SC64" s="38"/>
      <c r="SD64" s="38"/>
      <c r="SE64" s="38"/>
      <c r="SF64" s="38"/>
      <c r="SG64" s="38"/>
      <c r="SH64" s="38"/>
      <c r="SI64" s="38"/>
      <c r="SJ64" s="38"/>
      <c r="SK64" s="38"/>
      <c r="SL64" s="38"/>
      <c r="SM64" s="38"/>
      <c r="SN64" s="38"/>
      <c r="SO64" s="38"/>
      <c r="SP64" s="38"/>
      <c r="SQ64" s="38"/>
      <c r="SR64" s="38"/>
      <c r="SS64" s="38"/>
      <c r="ST64" s="38"/>
      <c r="SU64" s="38"/>
      <c r="SV64" s="38"/>
      <c r="SW64" s="38"/>
      <c r="SX64" s="38"/>
      <c r="SY64" s="38"/>
      <c r="SZ64" s="38"/>
      <c r="TA64" s="38"/>
      <c r="TB64" s="38"/>
      <c r="TC64" s="38"/>
      <c r="TD64" s="38"/>
      <c r="TE64" s="38"/>
      <c r="TF64" s="38"/>
      <c r="TG64" s="38"/>
      <c r="TH64" s="38"/>
      <c r="TI64" s="38"/>
      <c r="TJ64" s="38"/>
      <c r="TK64" s="38"/>
      <c r="TL64" s="38"/>
      <c r="TM64" s="38"/>
      <c r="TN64" s="38"/>
      <c r="TO64" s="38"/>
      <c r="TP64" s="38"/>
      <c r="TQ64" s="38"/>
      <c r="TR64" s="38"/>
      <c r="TS64" s="38"/>
      <c r="TT64" s="38"/>
      <c r="TU64" s="38"/>
      <c r="TV64" s="38"/>
      <c r="TW64" s="38"/>
    </row>
    <row r="65" spans="1:543" x14ac:dyDescent="0.2">
      <c r="A65" s="9" t="s">
        <v>25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GL65" s="3">
        <v>73759.240000000005</v>
      </c>
      <c r="GM65" s="3">
        <v>75334.64</v>
      </c>
      <c r="GN65" s="3">
        <v>76661.919999999998</v>
      </c>
      <c r="GO65" s="3">
        <v>77140.02</v>
      </c>
      <c r="GP65" s="3">
        <v>76519.44</v>
      </c>
      <c r="GQ65" s="3">
        <v>76953.7</v>
      </c>
      <c r="GR65" s="3">
        <v>76508.7</v>
      </c>
      <c r="GS65" s="3">
        <v>77430.740000000005</v>
      </c>
      <c r="GU65" s="3">
        <v>84711.64</v>
      </c>
      <c r="GW65" s="3">
        <v>85788.56</v>
      </c>
      <c r="GX65" s="3">
        <v>82961.2</v>
      </c>
      <c r="GY65" s="3">
        <v>82961.2</v>
      </c>
      <c r="GZ65" s="3">
        <v>82961.2</v>
      </c>
      <c r="HA65" s="3">
        <v>82961.2</v>
      </c>
      <c r="HB65" s="3">
        <v>82961.2</v>
      </c>
      <c r="HC65" s="3">
        <v>82961.2</v>
      </c>
      <c r="HD65" s="3">
        <v>69471.3</v>
      </c>
      <c r="HQ65" s="3">
        <v>69471.3</v>
      </c>
      <c r="HR65" s="3">
        <v>69471.3</v>
      </c>
      <c r="HS65" s="3">
        <v>69471.3</v>
      </c>
      <c r="HT65" s="3">
        <v>69471.3</v>
      </c>
      <c r="HU65" s="3">
        <v>69471.3</v>
      </c>
      <c r="HV65" s="3">
        <v>69471.3</v>
      </c>
      <c r="HW65" s="3">
        <v>69471.3</v>
      </c>
      <c r="HY65" s="3">
        <v>69471.3</v>
      </c>
      <c r="HZ65" s="3">
        <v>69471.3</v>
      </c>
      <c r="IA65" s="3">
        <v>69471.3</v>
      </c>
      <c r="IB65" s="3">
        <v>69471.3</v>
      </c>
      <c r="IC65" s="3">
        <v>69471.3</v>
      </c>
      <c r="ID65" s="3">
        <v>69471.3</v>
      </c>
      <c r="IE65" s="3">
        <v>69471.3</v>
      </c>
      <c r="IG65" s="3">
        <v>69471.3</v>
      </c>
      <c r="IH65" s="3">
        <v>69471.3</v>
      </c>
      <c r="II65" s="3">
        <v>69471.3</v>
      </c>
      <c r="IJ65" s="3">
        <v>69471.3</v>
      </c>
      <c r="IK65" s="3">
        <v>69471.3</v>
      </c>
      <c r="IL65" s="3">
        <v>69471.3</v>
      </c>
      <c r="IM65" s="3">
        <v>69471.3</v>
      </c>
      <c r="IN65" s="3">
        <v>69471.3</v>
      </c>
      <c r="IO65" s="3">
        <v>69471.3</v>
      </c>
      <c r="IP65" s="3">
        <v>69471.3</v>
      </c>
      <c r="IQ65" s="3">
        <v>69471.3</v>
      </c>
      <c r="IR65" s="3">
        <v>69471.3</v>
      </c>
      <c r="IS65" s="3">
        <v>69471.3</v>
      </c>
      <c r="IT65" s="3">
        <v>69471.3</v>
      </c>
      <c r="IU65" s="3">
        <v>69471.3</v>
      </c>
      <c r="IV65" s="3">
        <v>69471.3</v>
      </c>
      <c r="IW65" s="3">
        <v>69471.3</v>
      </c>
      <c r="IX65" s="3">
        <v>69471.3</v>
      </c>
      <c r="IY65" s="3">
        <v>69471.3</v>
      </c>
      <c r="IZ65" s="3">
        <v>69471.3</v>
      </c>
      <c r="JA65" s="3">
        <v>69471.3</v>
      </c>
      <c r="JB65" s="3">
        <v>69471.3</v>
      </c>
      <c r="JN65" s="3">
        <v>40594.04</v>
      </c>
      <c r="JO65" s="3">
        <v>40599.040000000001</v>
      </c>
      <c r="JP65" s="3">
        <v>40611.040000000001</v>
      </c>
      <c r="JQ65" s="3">
        <v>40611.040000000001</v>
      </c>
      <c r="JR65" s="3">
        <v>40611.040000000001</v>
      </c>
      <c r="JS65" s="3">
        <v>40611.040000000001</v>
      </c>
      <c r="JT65" s="3">
        <v>40611.040000000001</v>
      </c>
      <c r="JU65" s="3">
        <v>40611.040000000001</v>
      </c>
      <c r="JV65" s="3">
        <v>40611.040000000001</v>
      </c>
      <c r="JW65" s="3">
        <v>40611.040000000001</v>
      </c>
      <c r="JX65" s="3">
        <v>40243.18</v>
      </c>
      <c r="JY65" s="3">
        <v>40611.040000000001</v>
      </c>
      <c r="JZ65" s="3">
        <v>40611.040000000001</v>
      </c>
      <c r="KA65" s="3">
        <v>40611.040000000001</v>
      </c>
      <c r="KB65" s="3">
        <v>40611.040000000001</v>
      </c>
      <c r="KC65" s="3">
        <v>40611.040000000001</v>
      </c>
      <c r="KD65" s="3">
        <v>40611.040000000001</v>
      </c>
      <c r="KE65" s="3">
        <v>40611.040000000001</v>
      </c>
      <c r="KF65" s="3">
        <v>40611.040000000001</v>
      </c>
      <c r="KG65" s="3">
        <v>40611.040000000001</v>
      </c>
      <c r="KH65" s="3">
        <v>40611.040000000001</v>
      </c>
      <c r="KI65" s="3">
        <v>40611.040000000001</v>
      </c>
      <c r="KJ65" s="3">
        <v>40611.040000000001</v>
      </c>
      <c r="KK65" s="3">
        <v>40611.040000000001</v>
      </c>
      <c r="KL65" s="3">
        <v>40611.040000000001</v>
      </c>
      <c r="KM65" s="3">
        <v>39681.14</v>
      </c>
      <c r="KN65" s="3">
        <v>39681.14</v>
      </c>
      <c r="KO65" s="3">
        <v>39681.14</v>
      </c>
      <c r="KP65" s="3">
        <v>39681.14</v>
      </c>
      <c r="KQ65" s="3">
        <v>39681.14</v>
      </c>
      <c r="KR65" s="3">
        <v>39681.14</v>
      </c>
      <c r="KS65" s="3">
        <v>39681.14</v>
      </c>
      <c r="KT65" s="3">
        <v>39681.14</v>
      </c>
      <c r="KU65" s="3">
        <v>39681.14</v>
      </c>
      <c r="KV65" s="3">
        <v>39681.14</v>
      </c>
      <c r="KW65" s="3">
        <v>39681.14</v>
      </c>
      <c r="KX65" s="3">
        <v>39681.14</v>
      </c>
      <c r="KY65" s="3">
        <v>38133.94</v>
      </c>
      <c r="KZ65" s="3">
        <v>38133.94</v>
      </c>
      <c r="LA65" s="3">
        <v>38133.94</v>
      </c>
      <c r="LB65" s="3">
        <v>38133.94</v>
      </c>
      <c r="LC65" s="3">
        <v>38133.94</v>
      </c>
      <c r="LD65" s="3">
        <v>38133.94</v>
      </c>
      <c r="LE65" s="3">
        <v>38133.94</v>
      </c>
      <c r="LF65" s="3">
        <v>38133.94</v>
      </c>
      <c r="LG65" s="3">
        <v>38133.94</v>
      </c>
      <c r="LH65" s="3">
        <v>38133.94</v>
      </c>
      <c r="LI65" s="3">
        <v>38133.94</v>
      </c>
      <c r="LJ65" s="38"/>
      <c r="LK65" s="38"/>
      <c r="LL65" s="38"/>
      <c r="LM65" s="38"/>
      <c r="LN65" s="38"/>
      <c r="LO65" s="38"/>
      <c r="LP65" s="38"/>
      <c r="LQ65" s="38"/>
      <c r="LR65" s="38"/>
      <c r="LS65" s="38"/>
      <c r="LT65" s="38"/>
      <c r="LU65" s="38"/>
      <c r="LV65" s="38"/>
      <c r="LW65" s="38"/>
      <c r="LX65" s="38"/>
      <c r="LY65" s="38"/>
      <c r="LZ65" s="38"/>
      <c r="MA65" s="38"/>
      <c r="MB65" s="38"/>
      <c r="MC65" s="38"/>
      <c r="MD65" s="38"/>
      <c r="ME65" s="38"/>
      <c r="MF65" s="38"/>
      <c r="MG65" s="38"/>
      <c r="MH65" s="38"/>
      <c r="MI65" s="38"/>
      <c r="MJ65" s="38"/>
      <c r="MK65" s="38"/>
      <c r="ML65" s="38"/>
      <c r="MM65" s="38"/>
      <c r="MN65" s="38"/>
      <c r="MO65" s="38"/>
      <c r="MP65" s="38"/>
      <c r="MQ65" s="38"/>
      <c r="MR65" s="38"/>
      <c r="MS65" s="38"/>
      <c r="MT65" s="38"/>
      <c r="MU65" s="38"/>
      <c r="MV65" s="38"/>
      <c r="MW65" s="38"/>
      <c r="MX65" s="38"/>
      <c r="MY65" s="38"/>
      <c r="MZ65" s="38"/>
      <c r="NA65" s="38"/>
      <c r="NB65" s="38"/>
      <c r="NC65" s="38"/>
      <c r="ND65" s="38"/>
      <c r="NE65" s="38"/>
      <c r="NF65" s="38"/>
      <c r="NG65" s="38"/>
      <c r="NH65" s="38"/>
      <c r="NI65" s="38"/>
      <c r="NJ65" s="38"/>
      <c r="NK65" s="38"/>
      <c r="NL65" s="38"/>
      <c r="NM65" s="38"/>
      <c r="NN65" s="38"/>
      <c r="NO65" s="38"/>
      <c r="NP65" s="38"/>
      <c r="NQ65" s="38"/>
      <c r="NR65" s="38"/>
      <c r="NS65" s="38"/>
      <c r="NT65" s="38"/>
      <c r="NU65" s="38"/>
      <c r="NV65" s="38"/>
      <c r="NW65" s="38"/>
      <c r="NX65" s="38"/>
      <c r="NY65" s="38"/>
      <c r="NZ65" s="38"/>
      <c r="OA65" s="38"/>
      <c r="OB65" s="38"/>
      <c r="OC65" s="38"/>
      <c r="OD65" s="38"/>
      <c r="OE65" s="38"/>
      <c r="OF65" s="38"/>
      <c r="OG65" s="38"/>
      <c r="OH65" s="38"/>
      <c r="OI65" s="38"/>
      <c r="OJ65" s="38"/>
      <c r="OK65" s="38"/>
      <c r="OL65" s="38"/>
      <c r="OM65" s="38"/>
      <c r="ON65" s="38"/>
      <c r="OO65" s="38"/>
      <c r="OP65" s="38"/>
      <c r="OQ65" s="38"/>
      <c r="OR65" s="38"/>
      <c r="OS65" s="38"/>
      <c r="OT65" s="38"/>
      <c r="OU65" s="38"/>
      <c r="OV65" s="38"/>
      <c r="OW65" s="38"/>
      <c r="OX65" s="38"/>
      <c r="OY65" s="38"/>
      <c r="OZ65" s="38"/>
      <c r="PA65" s="38"/>
      <c r="PB65" s="38"/>
      <c r="PC65" s="38"/>
      <c r="PD65" s="38"/>
      <c r="PE65" s="38"/>
      <c r="PF65" s="38"/>
      <c r="PG65" s="38"/>
      <c r="PH65" s="38"/>
      <c r="PI65" s="38"/>
      <c r="PJ65" s="38"/>
      <c r="PK65" s="38"/>
      <c r="PL65" s="38"/>
      <c r="PM65" s="38"/>
      <c r="PN65" s="38"/>
      <c r="PO65" s="38"/>
      <c r="PP65" s="38"/>
      <c r="PQ65" s="38"/>
      <c r="PR65" s="38"/>
      <c r="PS65" s="38"/>
      <c r="PT65" s="38"/>
      <c r="PU65" s="38"/>
      <c r="PV65" s="38"/>
      <c r="PW65" s="38"/>
      <c r="PX65" s="38"/>
      <c r="PY65" s="38"/>
      <c r="PZ65" s="38"/>
      <c r="QA65" s="38"/>
      <c r="QB65" s="38"/>
      <c r="QC65" s="38"/>
      <c r="QD65" s="38"/>
      <c r="QE65" s="38"/>
      <c r="QF65" s="38"/>
      <c r="QG65" s="38"/>
      <c r="QH65" s="38"/>
      <c r="QI65" s="38"/>
      <c r="QJ65" s="38"/>
      <c r="QK65" s="38"/>
      <c r="QL65" s="38"/>
      <c r="QM65" s="38"/>
      <c r="QN65" s="38"/>
      <c r="QO65" s="38"/>
      <c r="QP65" s="38"/>
      <c r="QQ65" s="38"/>
      <c r="QR65" s="38"/>
      <c r="QS65" s="38"/>
      <c r="QT65" s="38"/>
      <c r="QU65" s="38"/>
      <c r="QV65" s="38"/>
      <c r="QW65" s="38"/>
      <c r="QX65" s="38"/>
      <c r="QY65" s="38"/>
      <c r="QZ65" s="38"/>
      <c r="RA65" s="38"/>
      <c r="RB65" s="38"/>
      <c r="RC65" s="38"/>
      <c r="RD65" s="38"/>
      <c r="RE65" s="38"/>
      <c r="RF65" s="38"/>
      <c r="RG65" s="38"/>
      <c r="RH65" s="38"/>
      <c r="RI65" s="38"/>
      <c r="RJ65" s="38"/>
      <c r="RK65" s="38"/>
      <c r="RL65" s="38"/>
      <c r="RM65" s="38"/>
      <c r="RN65" s="38"/>
      <c r="RO65" s="38"/>
      <c r="RP65" s="38"/>
      <c r="RQ65" s="38"/>
      <c r="RR65" s="38"/>
      <c r="RS65" s="38"/>
      <c r="RT65" s="38"/>
      <c r="RU65" s="38"/>
      <c r="RV65" s="38"/>
      <c r="RW65" s="38"/>
      <c r="RX65" s="38"/>
      <c r="RY65" s="38"/>
      <c r="RZ65" s="38"/>
      <c r="SA65" s="38"/>
      <c r="SB65" s="38"/>
      <c r="SC65" s="38"/>
      <c r="SD65" s="38"/>
      <c r="SE65" s="38"/>
      <c r="SF65" s="38"/>
      <c r="SG65" s="38"/>
      <c r="SH65" s="38"/>
      <c r="SI65" s="38"/>
      <c r="SJ65" s="38"/>
      <c r="SK65" s="38"/>
      <c r="SL65" s="38"/>
      <c r="SM65" s="38"/>
      <c r="SN65" s="38"/>
      <c r="SO65" s="38"/>
      <c r="SP65" s="38"/>
      <c r="SQ65" s="38"/>
      <c r="SR65" s="38"/>
      <c r="SS65" s="38"/>
      <c r="ST65" s="38"/>
      <c r="SU65" s="38"/>
      <c r="SV65" s="38"/>
      <c r="SW65" s="38"/>
      <c r="SX65" s="38"/>
      <c r="SY65" s="38"/>
      <c r="SZ65" s="38"/>
      <c r="TA65" s="38"/>
      <c r="TB65" s="38"/>
      <c r="TC65" s="38"/>
      <c r="TD65" s="38"/>
      <c r="TE65" s="38"/>
      <c r="TF65" s="38"/>
      <c r="TG65" s="38"/>
      <c r="TH65" s="38"/>
      <c r="TI65" s="38"/>
      <c r="TJ65" s="38"/>
      <c r="TK65" s="38"/>
      <c r="TL65" s="38"/>
      <c r="TM65" s="38"/>
      <c r="TN65" s="38"/>
      <c r="TO65" s="38"/>
      <c r="TP65" s="38"/>
      <c r="TQ65" s="38"/>
      <c r="TR65" s="38"/>
      <c r="TS65" s="38"/>
      <c r="TT65" s="38"/>
      <c r="TU65" s="38"/>
      <c r="TV65" s="38"/>
      <c r="TW65" s="38"/>
    </row>
    <row r="66" spans="1:543" x14ac:dyDescent="0.2">
      <c r="A66" s="9" t="s">
        <v>602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GW66" s="3">
        <v>85788.56</v>
      </c>
      <c r="GX66" s="3">
        <v>86729.2</v>
      </c>
      <c r="GY66" s="3">
        <v>86543.38</v>
      </c>
      <c r="GZ66" s="3">
        <v>86543.38</v>
      </c>
      <c r="HA66" s="3">
        <v>85810.34</v>
      </c>
      <c r="HB66" s="3">
        <v>86669.46</v>
      </c>
      <c r="HC66" s="3">
        <v>86550.76</v>
      </c>
      <c r="HD66" s="3">
        <v>71140.740000000005</v>
      </c>
      <c r="HQ66" s="3">
        <v>71008.800000000003</v>
      </c>
      <c r="HR66" s="3">
        <v>71097.84</v>
      </c>
      <c r="HS66" s="3">
        <v>71095.58</v>
      </c>
      <c r="HT66" s="3">
        <v>71059.039999999994</v>
      </c>
      <c r="HU66" s="3">
        <v>71059.039999999994</v>
      </c>
      <c r="HV66" s="3">
        <v>70859.960000000006</v>
      </c>
      <c r="HW66" s="3">
        <v>69955.98</v>
      </c>
      <c r="HY66" s="3">
        <v>70033.48</v>
      </c>
      <c r="HZ66" s="3">
        <v>70555.58</v>
      </c>
      <c r="IA66" s="3">
        <v>70813.34</v>
      </c>
      <c r="IB66" s="3">
        <v>70813.34</v>
      </c>
      <c r="IC66" s="3">
        <v>70278.679999999993</v>
      </c>
      <c r="ID66" s="3">
        <v>70160.160000000003</v>
      </c>
      <c r="IE66" s="3">
        <v>70555.399999999994</v>
      </c>
      <c r="IG66" s="3">
        <v>70684.960000000006</v>
      </c>
      <c r="IH66" s="3">
        <v>70383.44</v>
      </c>
      <c r="II66" s="3">
        <v>70248.58</v>
      </c>
      <c r="IJ66" s="3">
        <v>70390.7</v>
      </c>
      <c r="IK66" s="3">
        <v>70442.5</v>
      </c>
      <c r="IL66" s="3">
        <v>70758.42</v>
      </c>
      <c r="IM66" s="3">
        <v>70489.039999999994</v>
      </c>
      <c r="IN66" s="3">
        <v>70085.919999999998</v>
      </c>
      <c r="IO66" s="3">
        <v>69800.800000000003</v>
      </c>
      <c r="IP66" s="3">
        <v>70204.58</v>
      </c>
      <c r="IQ66" s="3">
        <v>70555.56</v>
      </c>
      <c r="IR66" s="3">
        <v>70521.7</v>
      </c>
      <c r="IS66" s="3">
        <v>70521.7</v>
      </c>
      <c r="IT66" s="3">
        <v>69797.34</v>
      </c>
      <c r="IU66" s="3">
        <v>70084.639999999999</v>
      </c>
      <c r="IV66" s="3">
        <v>70333.42</v>
      </c>
      <c r="IW66" s="3">
        <v>70485.3</v>
      </c>
      <c r="IX66" s="3">
        <v>70788.639999999999</v>
      </c>
      <c r="IY66" s="3">
        <v>70900.259999999995</v>
      </c>
      <c r="IZ66" s="3">
        <v>70892.38</v>
      </c>
      <c r="JA66" s="3">
        <v>70540.5</v>
      </c>
      <c r="JB66" s="3">
        <v>70608.460000000006</v>
      </c>
      <c r="JN66" s="3">
        <v>41090.18</v>
      </c>
      <c r="JO66" s="3">
        <v>41189.64</v>
      </c>
      <c r="JP66" s="3">
        <v>40936.06</v>
      </c>
      <c r="JQ66" s="3">
        <v>40726.28</v>
      </c>
      <c r="JR66" s="3">
        <v>40713.1</v>
      </c>
      <c r="JS66" s="3">
        <v>40565.599999999999</v>
      </c>
      <c r="JT66" s="3">
        <v>40373.599999999999</v>
      </c>
      <c r="JU66" s="3">
        <v>40277.599999999999</v>
      </c>
      <c r="JV66" s="3">
        <v>40277.599999999999</v>
      </c>
      <c r="JW66" s="3">
        <v>40203.480000000003</v>
      </c>
      <c r="JX66" s="3">
        <v>40243.18</v>
      </c>
      <c r="JY66" s="3">
        <v>40046.28</v>
      </c>
      <c r="JZ66" s="3">
        <v>40010.14</v>
      </c>
      <c r="KA66" s="3">
        <v>40143.74</v>
      </c>
      <c r="KB66" s="3">
        <v>40528.120000000003</v>
      </c>
      <c r="KC66" s="3">
        <v>40835.74</v>
      </c>
      <c r="KD66" s="3">
        <v>40869.06</v>
      </c>
      <c r="KE66" s="3">
        <v>40922.58</v>
      </c>
      <c r="KF66" s="3">
        <v>41137</v>
      </c>
      <c r="KG66" s="3">
        <v>41330.639999999999</v>
      </c>
      <c r="KH66" s="3">
        <v>41536.080000000002</v>
      </c>
      <c r="KI66" s="3">
        <v>41540.82</v>
      </c>
      <c r="KJ66" s="3">
        <v>41717.1</v>
      </c>
      <c r="KK66" s="3">
        <v>41617.339999999997</v>
      </c>
      <c r="KL66" s="3">
        <v>41697.5</v>
      </c>
      <c r="KM66" s="3">
        <v>41552.86</v>
      </c>
      <c r="KN66" s="3">
        <v>41036.76</v>
      </c>
      <c r="KO66" s="3">
        <v>41436.58</v>
      </c>
      <c r="KP66" s="3">
        <v>41515.06</v>
      </c>
      <c r="KQ66" s="3">
        <v>41348.32</v>
      </c>
      <c r="KR66" s="3">
        <v>41495.480000000003</v>
      </c>
      <c r="KS66" s="3">
        <v>41507.24</v>
      </c>
      <c r="KT66" s="3">
        <v>41315.24</v>
      </c>
      <c r="KU66" s="3">
        <v>37764.720000000001</v>
      </c>
      <c r="KV66" s="3">
        <v>39362.26</v>
      </c>
      <c r="KW66" s="3">
        <v>39454.620000000003</v>
      </c>
      <c r="KX66" s="3">
        <v>38133.94</v>
      </c>
      <c r="KY66" s="3">
        <v>38753.800000000003</v>
      </c>
      <c r="KZ66" s="3">
        <v>39608.18</v>
      </c>
      <c r="LA66" s="3">
        <v>41326.36</v>
      </c>
      <c r="LB66" s="3">
        <v>41761.660000000003</v>
      </c>
      <c r="LC66" s="3">
        <v>41761.660000000003</v>
      </c>
      <c r="LD66" s="3">
        <v>42033.46</v>
      </c>
      <c r="LE66" s="3">
        <v>43922.02</v>
      </c>
      <c r="LF66" s="3">
        <v>44246.3</v>
      </c>
      <c r="LG66" s="3">
        <v>44562.02</v>
      </c>
      <c r="LH66" s="3">
        <v>45093.34</v>
      </c>
      <c r="LI66" s="3">
        <v>44556.72</v>
      </c>
      <c r="LJ66" s="38"/>
      <c r="LK66" s="38"/>
      <c r="LL66" s="38"/>
      <c r="LM66" s="38"/>
      <c r="LN66" s="38"/>
      <c r="LO66" s="38"/>
      <c r="LP66" s="38"/>
      <c r="LQ66" s="38"/>
      <c r="LR66" s="38"/>
      <c r="LS66" s="38"/>
      <c r="LT66" s="38"/>
      <c r="LU66" s="38"/>
      <c r="LV66" s="38"/>
      <c r="LW66" s="38"/>
      <c r="LX66" s="38"/>
      <c r="LY66" s="38"/>
      <c r="LZ66" s="38"/>
      <c r="MA66" s="38"/>
      <c r="MB66" s="38"/>
      <c r="MC66" s="38"/>
      <c r="MD66" s="38"/>
      <c r="ME66" s="38"/>
      <c r="MF66" s="38"/>
      <c r="MG66" s="38"/>
      <c r="MH66" s="38"/>
      <c r="MI66" s="38"/>
      <c r="MJ66" s="38"/>
      <c r="MK66" s="38"/>
      <c r="ML66" s="38"/>
      <c r="MM66" s="38"/>
      <c r="MN66" s="38"/>
      <c r="MO66" s="38"/>
      <c r="MP66" s="38"/>
      <c r="MQ66" s="38"/>
      <c r="MR66" s="38"/>
      <c r="MS66" s="38"/>
      <c r="MT66" s="38"/>
      <c r="MU66" s="38"/>
      <c r="MV66" s="38"/>
      <c r="MW66" s="38"/>
      <c r="MX66" s="38"/>
      <c r="MY66" s="38"/>
      <c r="MZ66" s="38"/>
      <c r="NA66" s="38"/>
      <c r="NB66" s="38"/>
      <c r="NC66" s="38"/>
      <c r="ND66" s="38"/>
      <c r="NE66" s="38"/>
      <c r="NF66" s="38"/>
      <c r="NG66" s="38"/>
      <c r="NH66" s="38"/>
      <c r="NI66" s="38"/>
      <c r="NJ66" s="38"/>
      <c r="NK66" s="38"/>
      <c r="NL66" s="38"/>
      <c r="NM66" s="38"/>
      <c r="NN66" s="38"/>
      <c r="NO66" s="38"/>
      <c r="NP66" s="38"/>
      <c r="NQ66" s="38"/>
      <c r="NR66" s="38"/>
      <c r="NS66" s="38"/>
      <c r="NT66" s="38"/>
      <c r="NU66" s="38"/>
      <c r="NV66" s="38"/>
      <c r="NW66" s="38"/>
      <c r="NX66" s="38"/>
      <c r="NY66" s="38"/>
      <c r="NZ66" s="38"/>
      <c r="OA66" s="38"/>
      <c r="OB66" s="38"/>
      <c r="OC66" s="38"/>
      <c r="OD66" s="38"/>
      <c r="OE66" s="38"/>
      <c r="OF66" s="38"/>
      <c r="OG66" s="38"/>
      <c r="OH66" s="38"/>
      <c r="OI66" s="38"/>
      <c r="OJ66" s="38"/>
      <c r="OK66" s="38"/>
      <c r="OL66" s="38"/>
      <c r="OM66" s="38"/>
      <c r="ON66" s="38"/>
      <c r="OO66" s="38"/>
      <c r="OP66" s="38"/>
      <c r="OQ66" s="38"/>
      <c r="OR66" s="38"/>
      <c r="OS66" s="38"/>
      <c r="OT66" s="38"/>
      <c r="OU66" s="38"/>
      <c r="OV66" s="38"/>
      <c r="OW66" s="38"/>
      <c r="OX66" s="38"/>
      <c r="OY66" s="38"/>
      <c r="OZ66" s="38"/>
      <c r="PA66" s="38"/>
      <c r="PB66" s="38"/>
      <c r="PC66" s="38"/>
      <c r="PD66" s="38"/>
      <c r="PE66" s="38"/>
      <c r="PF66" s="38"/>
      <c r="PG66" s="38"/>
      <c r="PH66" s="38"/>
      <c r="PI66" s="38"/>
      <c r="PJ66" s="38"/>
      <c r="PK66" s="38"/>
      <c r="PL66" s="38"/>
      <c r="PM66" s="38"/>
      <c r="PN66" s="38"/>
      <c r="PO66" s="38"/>
      <c r="PP66" s="38"/>
      <c r="PQ66" s="38"/>
      <c r="PR66" s="38"/>
      <c r="PS66" s="38"/>
      <c r="PT66" s="38"/>
      <c r="PU66" s="38"/>
      <c r="PV66" s="38"/>
      <c r="PW66" s="38"/>
      <c r="PX66" s="38"/>
      <c r="PY66" s="38"/>
      <c r="PZ66" s="38"/>
      <c r="QA66" s="38"/>
      <c r="QB66" s="38"/>
      <c r="QC66" s="38"/>
      <c r="QD66" s="38"/>
      <c r="QE66" s="38"/>
      <c r="QF66" s="38"/>
      <c r="QG66" s="38"/>
      <c r="QH66" s="38"/>
      <c r="QI66" s="38"/>
      <c r="QJ66" s="38"/>
      <c r="QK66" s="38"/>
      <c r="QL66" s="38"/>
      <c r="QM66" s="38"/>
      <c r="QN66" s="38"/>
      <c r="QO66" s="38"/>
      <c r="QP66" s="38"/>
      <c r="QQ66" s="38"/>
      <c r="QR66" s="38"/>
      <c r="QS66" s="38"/>
      <c r="QT66" s="38"/>
      <c r="QU66" s="38"/>
      <c r="QV66" s="38"/>
      <c r="QW66" s="38"/>
      <c r="QX66" s="38"/>
      <c r="QY66" s="38"/>
      <c r="QZ66" s="38"/>
      <c r="RA66" s="38"/>
      <c r="RB66" s="38"/>
      <c r="RC66" s="38"/>
      <c r="RD66" s="38"/>
      <c r="RE66" s="38"/>
      <c r="RF66" s="38"/>
      <c r="RG66" s="38"/>
      <c r="RH66" s="38"/>
      <c r="RI66" s="38"/>
      <c r="RJ66" s="38"/>
      <c r="RK66" s="38"/>
      <c r="RL66" s="38"/>
      <c r="RM66" s="38"/>
      <c r="RN66" s="38"/>
      <c r="RO66" s="38"/>
      <c r="RP66" s="38"/>
      <c r="RQ66" s="38"/>
      <c r="RR66" s="38"/>
      <c r="RS66" s="38"/>
      <c r="RT66" s="38"/>
      <c r="RU66" s="38"/>
      <c r="RV66" s="38"/>
      <c r="RW66" s="38"/>
      <c r="RX66" s="38"/>
      <c r="RY66" s="38"/>
      <c r="RZ66" s="38"/>
      <c r="SA66" s="38"/>
      <c r="SB66" s="38"/>
      <c r="SC66" s="38"/>
      <c r="SD66" s="38"/>
      <c r="SE66" s="38"/>
      <c r="SF66" s="38"/>
      <c r="SG66" s="38"/>
      <c r="SH66" s="38"/>
      <c r="SI66" s="38"/>
      <c r="SJ66" s="38"/>
      <c r="SK66" s="38"/>
      <c r="SL66" s="38"/>
      <c r="SM66" s="38"/>
      <c r="SN66" s="38"/>
      <c r="SO66" s="38"/>
      <c r="SP66" s="38"/>
      <c r="SQ66" s="38"/>
      <c r="SR66" s="38"/>
      <c r="SS66" s="38"/>
      <c r="ST66" s="38"/>
      <c r="SU66" s="38"/>
      <c r="SV66" s="38"/>
      <c r="SW66" s="38"/>
      <c r="SX66" s="38"/>
      <c r="SY66" s="38"/>
      <c r="SZ66" s="38"/>
      <c r="TA66" s="38"/>
      <c r="TB66" s="38"/>
      <c r="TC66" s="38"/>
      <c r="TD66" s="38"/>
      <c r="TE66" s="38"/>
      <c r="TF66" s="38"/>
      <c r="TG66" s="38"/>
      <c r="TH66" s="38"/>
      <c r="TI66" s="38"/>
      <c r="TJ66" s="38"/>
      <c r="TK66" s="38"/>
      <c r="TL66" s="38"/>
      <c r="TM66" s="38"/>
      <c r="TN66" s="38"/>
      <c r="TO66" s="38"/>
      <c r="TP66" s="38"/>
      <c r="TQ66" s="38"/>
      <c r="TR66" s="38"/>
      <c r="TS66" s="38"/>
      <c r="TT66" s="38"/>
      <c r="TU66" s="38"/>
      <c r="TV66" s="38"/>
      <c r="TW66" s="38"/>
    </row>
    <row r="67" spans="1:543" x14ac:dyDescent="0.2">
      <c r="A67" s="9" t="s">
        <v>27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GL67" s="3">
        <v>423.5</v>
      </c>
      <c r="GM67" s="3">
        <v>586.67999999999995</v>
      </c>
      <c r="GN67" s="3">
        <v>578.86</v>
      </c>
      <c r="GO67" s="3">
        <v>622.05999999999995</v>
      </c>
      <c r="GP67" s="3">
        <v>628.05999999999995</v>
      </c>
      <c r="GQ67" s="3">
        <v>578.86</v>
      </c>
      <c r="GR67" s="3">
        <v>578.86</v>
      </c>
      <c r="GS67" s="3">
        <v>578.86</v>
      </c>
      <c r="GU67" s="3">
        <v>578.86</v>
      </c>
      <c r="GW67" s="3">
        <v>584.86</v>
      </c>
      <c r="GX67" s="3">
        <v>584.86</v>
      </c>
      <c r="JB67" s="3">
        <v>13489.9</v>
      </c>
      <c r="LJ67" s="38"/>
      <c r="LK67" s="38"/>
      <c r="LL67" s="38"/>
      <c r="LM67" s="38"/>
      <c r="LN67" s="38"/>
      <c r="LO67" s="38"/>
      <c r="LP67" s="38"/>
      <c r="LQ67" s="38"/>
      <c r="LR67" s="38"/>
      <c r="LS67" s="38"/>
      <c r="LT67" s="38"/>
      <c r="LU67" s="38"/>
      <c r="LV67" s="38"/>
      <c r="LW67" s="38"/>
      <c r="LX67" s="38"/>
      <c r="LY67" s="38"/>
      <c r="LZ67" s="38"/>
      <c r="MA67" s="38"/>
      <c r="MB67" s="38"/>
      <c r="MC67" s="38"/>
      <c r="MD67" s="38"/>
      <c r="ME67" s="38"/>
      <c r="MF67" s="38"/>
      <c r="MG67" s="38"/>
      <c r="MH67" s="38"/>
      <c r="MI67" s="38"/>
      <c r="MJ67" s="38"/>
      <c r="MK67" s="38"/>
      <c r="ML67" s="38"/>
      <c r="MM67" s="38"/>
      <c r="MN67" s="38"/>
      <c r="MO67" s="38"/>
      <c r="MP67" s="38"/>
      <c r="MQ67" s="38"/>
      <c r="MR67" s="38"/>
      <c r="MS67" s="38"/>
      <c r="MT67" s="38"/>
      <c r="MU67" s="38"/>
      <c r="MV67" s="38"/>
      <c r="MW67" s="38"/>
      <c r="MX67" s="38"/>
      <c r="MY67" s="38"/>
      <c r="MZ67" s="38"/>
      <c r="NA67" s="38"/>
      <c r="NB67" s="38"/>
      <c r="NC67" s="38"/>
      <c r="ND67" s="38"/>
      <c r="NE67" s="38"/>
      <c r="NF67" s="38"/>
      <c r="NG67" s="38"/>
      <c r="NH67" s="38"/>
      <c r="NI67" s="38"/>
      <c r="NJ67" s="38"/>
      <c r="NK67" s="38"/>
      <c r="NL67" s="38"/>
      <c r="NM67" s="38"/>
      <c r="NN67" s="38"/>
      <c r="NO67" s="38"/>
      <c r="NP67" s="38"/>
      <c r="NQ67" s="38"/>
      <c r="NR67" s="38"/>
      <c r="NS67" s="38"/>
      <c r="NT67" s="38"/>
      <c r="NU67" s="38"/>
      <c r="NV67" s="38"/>
      <c r="NW67" s="38"/>
      <c r="NX67" s="38"/>
      <c r="NY67" s="38"/>
      <c r="NZ67" s="38"/>
      <c r="OA67" s="38"/>
      <c r="OB67" s="38"/>
      <c r="OC67" s="38"/>
      <c r="OD67" s="38"/>
      <c r="OE67" s="38"/>
      <c r="OF67" s="38"/>
      <c r="OG67" s="38"/>
      <c r="OH67" s="38"/>
      <c r="OI67" s="38"/>
      <c r="OJ67" s="38"/>
      <c r="OK67" s="38"/>
      <c r="OL67" s="38"/>
      <c r="OM67" s="38"/>
      <c r="ON67" s="38"/>
      <c r="OO67" s="38"/>
      <c r="OP67" s="38"/>
      <c r="OQ67" s="38"/>
      <c r="OR67" s="38"/>
      <c r="OS67" s="38"/>
      <c r="OT67" s="38"/>
      <c r="OU67" s="38"/>
      <c r="OV67" s="38"/>
      <c r="OW67" s="38"/>
      <c r="OX67" s="38"/>
      <c r="OY67" s="38"/>
      <c r="OZ67" s="38"/>
      <c r="PA67" s="38"/>
      <c r="PB67" s="38"/>
      <c r="PC67" s="38"/>
      <c r="PD67" s="38"/>
      <c r="PE67" s="38"/>
      <c r="PF67" s="38"/>
      <c r="PG67" s="38"/>
      <c r="PH67" s="38"/>
      <c r="PI67" s="38"/>
      <c r="PJ67" s="38"/>
      <c r="PK67" s="38"/>
      <c r="PL67" s="38"/>
      <c r="PM67" s="38"/>
      <c r="PN67" s="38"/>
      <c r="PO67" s="38"/>
      <c r="PP67" s="38"/>
      <c r="PQ67" s="38"/>
      <c r="PR67" s="38"/>
      <c r="PS67" s="38"/>
      <c r="PT67" s="38"/>
      <c r="PU67" s="38"/>
      <c r="PV67" s="38"/>
      <c r="PW67" s="38"/>
      <c r="PX67" s="38"/>
      <c r="PY67" s="38"/>
      <c r="PZ67" s="38"/>
      <c r="QA67" s="38"/>
      <c r="QB67" s="38"/>
      <c r="QC67" s="38"/>
      <c r="QD67" s="38"/>
      <c r="QE67" s="38"/>
      <c r="QF67" s="38"/>
      <c r="QG67" s="38"/>
      <c r="QH67" s="38"/>
      <c r="QI67" s="38"/>
      <c r="QJ67" s="38"/>
      <c r="QK67" s="38"/>
      <c r="QL67" s="38"/>
      <c r="QM67" s="38"/>
      <c r="QN67" s="38"/>
      <c r="QO67" s="38"/>
      <c r="QP67" s="38"/>
      <c r="QQ67" s="38"/>
      <c r="QR67" s="38"/>
      <c r="QS67" s="38"/>
      <c r="QT67" s="38"/>
      <c r="QU67" s="38"/>
      <c r="QV67" s="38"/>
      <c r="QW67" s="38"/>
      <c r="QX67" s="38"/>
      <c r="QY67" s="38"/>
      <c r="QZ67" s="38"/>
      <c r="RA67" s="38"/>
      <c r="RB67" s="38"/>
      <c r="RC67" s="38"/>
      <c r="RD67" s="38"/>
      <c r="RE67" s="38"/>
      <c r="RF67" s="38"/>
      <c r="RG67" s="38"/>
      <c r="RH67" s="38"/>
      <c r="RI67" s="38"/>
      <c r="RJ67" s="38"/>
      <c r="RK67" s="38"/>
      <c r="RL67" s="38"/>
      <c r="RM67" s="38"/>
      <c r="RN67" s="38"/>
      <c r="RO67" s="38"/>
      <c r="RP67" s="38"/>
      <c r="RQ67" s="38"/>
      <c r="RR67" s="38"/>
      <c r="RS67" s="38"/>
      <c r="RT67" s="38"/>
      <c r="RU67" s="38"/>
      <c r="RV67" s="38"/>
      <c r="RW67" s="38"/>
      <c r="RX67" s="38"/>
      <c r="RY67" s="38"/>
      <c r="RZ67" s="38"/>
      <c r="SA67" s="38"/>
      <c r="SB67" s="38"/>
      <c r="SC67" s="38"/>
      <c r="SD67" s="38"/>
      <c r="SE67" s="38"/>
      <c r="SF67" s="38"/>
      <c r="SG67" s="38"/>
      <c r="SH67" s="38"/>
      <c r="SI67" s="38"/>
      <c r="SJ67" s="38"/>
      <c r="SK67" s="38"/>
      <c r="SL67" s="38"/>
      <c r="SM67" s="38"/>
      <c r="SN67" s="38"/>
      <c r="SO67" s="38"/>
      <c r="SP67" s="38"/>
      <c r="SQ67" s="38"/>
      <c r="SR67" s="38"/>
      <c r="SS67" s="38"/>
      <c r="ST67" s="38"/>
      <c r="SU67" s="38"/>
      <c r="SV67" s="38"/>
      <c r="SW67" s="38"/>
      <c r="SX67" s="38"/>
      <c r="SY67" s="38"/>
      <c r="SZ67" s="38"/>
      <c r="TA67" s="38"/>
      <c r="TB67" s="38"/>
      <c r="TC67" s="38"/>
      <c r="TD67" s="38"/>
      <c r="TE67" s="38"/>
      <c r="TF67" s="38"/>
      <c r="TG67" s="38"/>
      <c r="TH67" s="38"/>
      <c r="TI67" s="38"/>
      <c r="TJ67" s="38"/>
      <c r="TK67" s="38"/>
      <c r="TL67" s="38"/>
      <c r="TM67" s="38"/>
      <c r="TN67" s="38"/>
      <c r="TO67" s="38"/>
      <c r="TP67" s="38"/>
      <c r="TQ67" s="38"/>
      <c r="TR67" s="38"/>
      <c r="TS67" s="38"/>
      <c r="TT67" s="38"/>
      <c r="TU67" s="38"/>
      <c r="TV67" s="38"/>
      <c r="TW67" s="38"/>
    </row>
    <row r="68" spans="1:543" x14ac:dyDescent="0.2">
      <c r="A68" s="9" t="s">
        <v>28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O68" s="3">
        <v>45600</v>
      </c>
      <c r="EP68" s="3">
        <v>45600</v>
      </c>
      <c r="EQ68" s="3">
        <v>45000</v>
      </c>
      <c r="FB68" s="3">
        <v>24000</v>
      </c>
      <c r="FC68" s="3">
        <v>24000</v>
      </c>
      <c r="FD68" s="3">
        <v>24000</v>
      </c>
      <c r="FE68" s="3">
        <v>24000</v>
      </c>
      <c r="FF68" s="3">
        <v>48000</v>
      </c>
      <c r="FG68" s="3">
        <v>36000</v>
      </c>
      <c r="FH68" s="3">
        <v>47760</v>
      </c>
      <c r="FJ68" s="3">
        <v>205690</v>
      </c>
      <c r="FL68" s="3">
        <v>405880</v>
      </c>
      <c r="FM68" s="3">
        <v>444680</v>
      </c>
      <c r="FN68" s="3">
        <v>328960</v>
      </c>
      <c r="FO68" s="3">
        <v>98560</v>
      </c>
      <c r="FP68" s="3">
        <v>26560</v>
      </c>
      <c r="FQ68" s="3">
        <v>1072.08</v>
      </c>
      <c r="FT68" s="3">
        <v>13760</v>
      </c>
      <c r="FU68" s="3">
        <v>37760</v>
      </c>
      <c r="FV68" s="3">
        <v>37760</v>
      </c>
      <c r="FW68" s="3">
        <v>37760</v>
      </c>
      <c r="FX68" s="3">
        <v>37760</v>
      </c>
      <c r="GW68" s="3">
        <v>26520</v>
      </c>
      <c r="GX68" s="3">
        <v>12693.36</v>
      </c>
      <c r="IY68" s="3">
        <v>55932.4</v>
      </c>
      <c r="IZ68" s="3">
        <v>39900.699999999997</v>
      </c>
      <c r="JA68" s="3">
        <v>38364.699999999997</v>
      </c>
      <c r="LJ68" s="38"/>
      <c r="LK68" s="38"/>
      <c r="LL68" s="38"/>
      <c r="LM68" s="38"/>
      <c r="LN68" s="38"/>
      <c r="LO68" s="38"/>
      <c r="LP68" s="38"/>
      <c r="LQ68" s="38"/>
      <c r="LR68" s="38"/>
      <c r="LS68" s="38"/>
      <c r="LT68" s="38"/>
      <c r="LU68" s="38"/>
      <c r="LV68" s="38"/>
      <c r="LW68" s="38"/>
      <c r="LX68" s="38"/>
      <c r="LY68" s="38"/>
      <c r="LZ68" s="38"/>
      <c r="MA68" s="38"/>
      <c r="MB68" s="38"/>
      <c r="MC68" s="38"/>
      <c r="MD68" s="38"/>
      <c r="ME68" s="38"/>
      <c r="MF68" s="38"/>
      <c r="MG68" s="38"/>
      <c r="MH68" s="38"/>
      <c r="MI68" s="38"/>
      <c r="MJ68" s="38"/>
      <c r="MK68" s="38"/>
      <c r="ML68" s="38"/>
      <c r="MM68" s="38"/>
      <c r="MN68" s="38"/>
      <c r="MO68" s="38"/>
      <c r="MP68" s="38"/>
      <c r="MQ68" s="38"/>
      <c r="MR68" s="38"/>
      <c r="MS68" s="38"/>
      <c r="MT68" s="38"/>
      <c r="MU68" s="38"/>
      <c r="MV68" s="38"/>
      <c r="MW68" s="38"/>
      <c r="MX68" s="38"/>
      <c r="MY68" s="38"/>
      <c r="MZ68" s="38"/>
      <c r="NA68" s="38"/>
      <c r="NB68" s="38"/>
      <c r="NC68" s="38"/>
      <c r="ND68" s="38"/>
      <c r="NE68" s="38"/>
      <c r="NF68" s="38"/>
      <c r="NG68" s="38"/>
      <c r="NH68" s="38"/>
      <c r="NI68" s="38"/>
      <c r="NJ68" s="38"/>
      <c r="NK68" s="38"/>
      <c r="NL68" s="38"/>
      <c r="NM68" s="38"/>
      <c r="NN68" s="38"/>
      <c r="NO68" s="38"/>
      <c r="NP68" s="38"/>
      <c r="NQ68" s="38"/>
      <c r="NR68" s="38"/>
      <c r="NS68" s="38"/>
      <c r="NT68" s="38"/>
      <c r="NU68" s="38"/>
      <c r="NV68" s="38"/>
      <c r="NW68" s="38"/>
      <c r="NX68" s="38"/>
      <c r="NY68" s="38"/>
      <c r="NZ68" s="38"/>
      <c r="OA68" s="38"/>
      <c r="OB68" s="38"/>
      <c r="OC68" s="38"/>
      <c r="OD68" s="38"/>
      <c r="OE68" s="38"/>
      <c r="OF68" s="38"/>
      <c r="OG68" s="38"/>
      <c r="OH68" s="38"/>
      <c r="OI68" s="38"/>
      <c r="OJ68" s="38"/>
      <c r="OK68" s="38"/>
      <c r="OL68" s="38"/>
      <c r="OM68" s="38"/>
      <c r="ON68" s="38"/>
      <c r="OO68" s="38"/>
      <c r="OP68" s="38"/>
      <c r="OQ68" s="38"/>
      <c r="OR68" s="38"/>
      <c r="OS68" s="38"/>
      <c r="OT68" s="38"/>
      <c r="OU68" s="38"/>
      <c r="OV68" s="38"/>
      <c r="OW68" s="38"/>
      <c r="OX68" s="38"/>
      <c r="OY68" s="38"/>
      <c r="OZ68" s="38"/>
      <c r="PA68" s="38"/>
      <c r="PB68" s="38"/>
      <c r="PC68" s="38"/>
      <c r="PD68" s="38"/>
      <c r="PE68" s="38"/>
      <c r="PF68" s="38"/>
      <c r="PG68" s="38"/>
      <c r="PH68" s="38"/>
      <c r="PI68" s="38"/>
      <c r="PJ68" s="38"/>
      <c r="PK68" s="38"/>
      <c r="PL68" s="38"/>
      <c r="PM68" s="38"/>
      <c r="PN68" s="38"/>
      <c r="PO68" s="38"/>
      <c r="PP68" s="38"/>
      <c r="PQ68" s="38"/>
      <c r="PR68" s="38"/>
      <c r="PS68" s="38"/>
      <c r="PT68" s="38"/>
      <c r="PU68" s="38"/>
      <c r="PV68" s="38"/>
      <c r="PW68" s="38"/>
      <c r="PX68" s="38"/>
      <c r="PY68" s="38"/>
      <c r="PZ68" s="38"/>
      <c r="QA68" s="38"/>
      <c r="QB68" s="38"/>
      <c r="QC68" s="38"/>
      <c r="QD68" s="38"/>
      <c r="QE68" s="38"/>
      <c r="QF68" s="38"/>
      <c r="QG68" s="38"/>
      <c r="QH68" s="38"/>
      <c r="QI68" s="38"/>
      <c r="QJ68" s="38"/>
      <c r="QK68" s="38"/>
      <c r="QL68" s="38"/>
      <c r="QM68" s="38"/>
      <c r="QN68" s="38"/>
      <c r="QO68" s="38"/>
      <c r="QP68" s="38"/>
      <c r="QQ68" s="38"/>
      <c r="QR68" s="38"/>
      <c r="QS68" s="38"/>
      <c r="QT68" s="38"/>
      <c r="QU68" s="38"/>
      <c r="QV68" s="38"/>
      <c r="QW68" s="38"/>
      <c r="QX68" s="38"/>
      <c r="QY68" s="38"/>
      <c r="QZ68" s="38"/>
      <c r="RA68" s="38"/>
      <c r="RB68" s="38"/>
      <c r="RC68" s="38"/>
      <c r="RD68" s="38"/>
      <c r="RE68" s="38"/>
      <c r="RF68" s="38"/>
      <c r="RG68" s="38"/>
      <c r="RH68" s="38"/>
      <c r="RI68" s="38"/>
      <c r="RJ68" s="38"/>
      <c r="RK68" s="38"/>
      <c r="RL68" s="38"/>
      <c r="RM68" s="38"/>
      <c r="RN68" s="38"/>
      <c r="RO68" s="38"/>
      <c r="RP68" s="38"/>
      <c r="RQ68" s="38"/>
      <c r="RR68" s="38"/>
      <c r="RS68" s="38"/>
      <c r="RT68" s="38"/>
      <c r="RU68" s="38"/>
      <c r="RV68" s="38"/>
      <c r="RW68" s="38"/>
      <c r="RX68" s="38"/>
      <c r="RY68" s="38"/>
      <c r="RZ68" s="38"/>
      <c r="SA68" s="38"/>
      <c r="SB68" s="38"/>
      <c r="SC68" s="38"/>
      <c r="SD68" s="38"/>
      <c r="SE68" s="38"/>
      <c r="SF68" s="38"/>
      <c r="SG68" s="38"/>
      <c r="SH68" s="38"/>
      <c r="SI68" s="38"/>
      <c r="SJ68" s="38"/>
      <c r="SK68" s="38"/>
      <c r="SL68" s="38"/>
      <c r="SM68" s="38"/>
      <c r="SN68" s="38"/>
      <c r="SO68" s="38"/>
      <c r="SP68" s="38"/>
      <c r="SQ68" s="38"/>
      <c r="SR68" s="38"/>
      <c r="SS68" s="38"/>
      <c r="ST68" s="38"/>
      <c r="SU68" s="38"/>
      <c r="SV68" s="38"/>
      <c r="SW68" s="38"/>
      <c r="SX68" s="38"/>
      <c r="SY68" s="38"/>
      <c r="SZ68" s="38"/>
      <c r="TA68" s="38"/>
      <c r="TB68" s="38"/>
      <c r="TC68" s="38"/>
      <c r="TD68" s="38"/>
      <c r="TE68" s="38"/>
      <c r="TF68" s="38"/>
      <c r="TG68" s="38"/>
      <c r="TH68" s="38"/>
      <c r="TI68" s="38"/>
      <c r="TJ68" s="38"/>
      <c r="TK68" s="38"/>
      <c r="TL68" s="38"/>
      <c r="TM68" s="38"/>
      <c r="TN68" s="38"/>
      <c r="TO68" s="38"/>
      <c r="TP68" s="38"/>
      <c r="TQ68" s="38"/>
      <c r="TR68" s="38"/>
      <c r="TS68" s="38"/>
      <c r="TT68" s="38"/>
      <c r="TU68" s="38"/>
      <c r="TV68" s="38"/>
      <c r="TW68" s="38"/>
    </row>
    <row r="69" spans="1:543" x14ac:dyDescent="0.2">
      <c r="A69" s="10" t="s">
        <v>703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LH69" s="21">
        <v>45000</v>
      </c>
      <c r="LJ69" s="38"/>
      <c r="LK69" s="38"/>
      <c r="LL69" s="38"/>
      <c r="LM69" s="38"/>
      <c r="LN69" s="38"/>
      <c r="LO69" s="38"/>
      <c r="LP69" s="38"/>
      <c r="LQ69" s="38"/>
      <c r="LR69" s="38"/>
      <c r="LS69" s="38"/>
      <c r="LT69" s="38"/>
      <c r="LU69" s="38"/>
      <c r="LV69" s="38"/>
      <c r="LW69" s="38"/>
      <c r="LX69" s="38"/>
      <c r="LY69" s="38"/>
      <c r="LZ69" s="38"/>
      <c r="MA69" s="38"/>
      <c r="MB69" s="38"/>
      <c r="MC69" s="38"/>
      <c r="MD69" s="38"/>
      <c r="ME69" s="38"/>
      <c r="MF69" s="38"/>
      <c r="MG69" s="38"/>
      <c r="MH69" s="38"/>
      <c r="MI69" s="38"/>
      <c r="MJ69" s="38"/>
      <c r="MK69" s="38"/>
      <c r="ML69" s="38"/>
      <c r="MM69" s="38"/>
      <c r="MN69" s="38"/>
      <c r="MO69" s="38"/>
      <c r="MP69" s="38"/>
      <c r="MQ69" s="38"/>
      <c r="MR69" s="38"/>
      <c r="MS69" s="38"/>
      <c r="MT69" s="38"/>
      <c r="MU69" s="38"/>
      <c r="MV69" s="38"/>
      <c r="MW69" s="38"/>
      <c r="MX69" s="38"/>
      <c r="MY69" s="38"/>
      <c r="MZ69" s="38"/>
      <c r="NA69" s="38"/>
      <c r="NB69" s="38"/>
      <c r="NC69" s="38"/>
      <c r="ND69" s="38"/>
      <c r="NE69" s="38"/>
      <c r="NF69" s="38"/>
      <c r="NG69" s="38"/>
      <c r="NH69" s="38"/>
      <c r="NI69" s="38"/>
      <c r="NJ69" s="38"/>
      <c r="NK69" s="38"/>
      <c r="NL69" s="38"/>
      <c r="NM69" s="38"/>
      <c r="NN69" s="38"/>
      <c r="NO69" s="38"/>
      <c r="NP69" s="38"/>
      <c r="NQ69" s="38"/>
      <c r="NR69" s="38"/>
      <c r="NS69" s="38"/>
      <c r="NT69" s="38"/>
      <c r="NU69" s="38"/>
      <c r="NV69" s="38"/>
      <c r="NW69" s="38"/>
      <c r="NX69" s="38"/>
      <c r="NY69" s="38"/>
      <c r="NZ69" s="38"/>
      <c r="OA69" s="38"/>
      <c r="OB69" s="38"/>
      <c r="OC69" s="38"/>
      <c r="OD69" s="38"/>
      <c r="OE69" s="38"/>
      <c r="OF69" s="38"/>
      <c r="OG69" s="38"/>
      <c r="OH69" s="38"/>
      <c r="OI69" s="38"/>
      <c r="OJ69" s="38"/>
      <c r="OK69" s="38"/>
      <c r="OL69" s="38"/>
      <c r="OM69" s="38"/>
      <c r="ON69" s="38"/>
      <c r="OO69" s="38"/>
      <c r="OP69" s="38"/>
      <c r="OQ69" s="38"/>
      <c r="OR69" s="38"/>
      <c r="OS69" s="38"/>
      <c r="OT69" s="38"/>
      <c r="OU69" s="38"/>
      <c r="OV69" s="38"/>
      <c r="OW69" s="38"/>
      <c r="OX69" s="38"/>
      <c r="OY69" s="38"/>
      <c r="OZ69" s="38"/>
      <c r="PA69" s="38"/>
      <c r="PB69" s="38"/>
      <c r="PC69" s="38"/>
      <c r="PD69" s="38"/>
      <c r="PE69" s="38"/>
      <c r="PF69" s="38"/>
      <c r="PG69" s="38"/>
      <c r="PH69" s="38"/>
      <c r="PI69" s="38"/>
      <c r="PJ69" s="38"/>
      <c r="PK69" s="38"/>
      <c r="PL69" s="38"/>
      <c r="PM69" s="38"/>
      <c r="PN69" s="38"/>
      <c r="PO69" s="38"/>
      <c r="PP69" s="38"/>
      <c r="PQ69" s="38"/>
      <c r="PR69" s="38"/>
      <c r="PS69" s="38"/>
      <c r="PT69" s="38"/>
      <c r="PU69" s="38"/>
      <c r="PV69" s="38"/>
      <c r="PW69" s="38"/>
      <c r="PX69" s="38"/>
      <c r="PY69" s="38"/>
      <c r="PZ69" s="38"/>
      <c r="QA69" s="38"/>
      <c r="QB69" s="38"/>
      <c r="QC69" s="38"/>
      <c r="QD69" s="38"/>
      <c r="QE69" s="38"/>
      <c r="QF69" s="38"/>
      <c r="QG69" s="38"/>
      <c r="QH69" s="38"/>
      <c r="QI69" s="38"/>
      <c r="QJ69" s="38"/>
      <c r="QK69" s="38"/>
      <c r="QL69" s="38"/>
      <c r="QM69" s="38"/>
      <c r="QN69" s="38"/>
      <c r="QO69" s="38"/>
      <c r="QP69" s="38"/>
      <c r="QQ69" s="38"/>
      <c r="QR69" s="38"/>
      <c r="QS69" s="38"/>
      <c r="QT69" s="38"/>
      <c r="QU69" s="38"/>
      <c r="QV69" s="38"/>
      <c r="QW69" s="38"/>
      <c r="QX69" s="38"/>
      <c r="QY69" s="38"/>
      <c r="QZ69" s="38"/>
      <c r="RA69" s="38"/>
      <c r="RB69" s="38"/>
      <c r="RC69" s="38"/>
      <c r="RD69" s="38"/>
      <c r="RE69" s="38"/>
      <c r="RF69" s="38"/>
      <c r="RG69" s="38"/>
      <c r="RH69" s="38"/>
      <c r="RI69" s="38"/>
      <c r="RJ69" s="38"/>
      <c r="RK69" s="38"/>
      <c r="RL69" s="38"/>
      <c r="RM69" s="38"/>
      <c r="RN69" s="38"/>
      <c r="RO69" s="38"/>
      <c r="RP69" s="38"/>
      <c r="RQ69" s="38"/>
      <c r="RR69" s="38"/>
      <c r="RS69" s="38"/>
      <c r="RT69" s="38"/>
      <c r="RU69" s="38"/>
      <c r="RV69" s="38"/>
      <c r="RW69" s="38"/>
      <c r="RX69" s="38"/>
      <c r="RY69" s="38"/>
      <c r="RZ69" s="38"/>
      <c r="SA69" s="38"/>
      <c r="SB69" s="38"/>
      <c r="SC69" s="38"/>
      <c r="SD69" s="38"/>
      <c r="SE69" s="38"/>
      <c r="SF69" s="38"/>
      <c r="SG69" s="38"/>
      <c r="SH69" s="38"/>
      <c r="SI69" s="38"/>
      <c r="SJ69" s="38"/>
      <c r="SK69" s="38"/>
      <c r="SL69" s="38"/>
      <c r="SM69" s="38"/>
      <c r="SN69" s="38"/>
      <c r="SO69" s="38"/>
      <c r="SP69" s="38"/>
      <c r="SQ69" s="38"/>
      <c r="SR69" s="38"/>
      <c r="SS69" s="38"/>
      <c r="ST69" s="38"/>
      <c r="SU69" s="38"/>
      <c r="SV69" s="38"/>
      <c r="SW69" s="38"/>
      <c r="SX69" s="38"/>
      <c r="SY69" s="38"/>
      <c r="SZ69" s="38"/>
      <c r="TA69" s="38"/>
      <c r="TB69" s="38"/>
      <c r="TC69" s="38"/>
      <c r="TD69" s="38"/>
      <c r="TE69" s="38"/>
      <c r="TF69" s="38"/>
      <c r="TG69" s="38"/>
      <c r="TH69" s="38"/>
      <c r="TI69" s="38"/>
      <c r="TJ69" s="38"/>
      <c r="TK69" s="38"/>
      <c r="TL69" s="38"/>
      <c r="TM69" s="38"/>
      <c r="TN69" s="38"/>
      <c r="TO69" s="38"/>
      <c r="TP69" s="38"/>
      <c r="TQ69" s="38"/>
      <c r="TR69" s="38"/>
      <c r="TS69" s="38"/>
      <c r="TT69" s="38"/>
      <c r="TU69" s="38"/>
      <c r="TV69" s="38"/>
      <c r="TW69" s="38"/>
    </row>
    <row r="70" spans="1:543" x14ac:dyDescent="0.2">
      <c r="A70" s="11" t="s">
        <v>9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LJ70" s="38"/>
      <c r="LK70" s="38"/>
      <c r="LL70" s="38"/>
      <c r="LM70" s="38"/>
      <c r="LN70" s="38"/>
      <c r="LO70" s="38"/>
      <c r="LP70" s="38"/>
      <c r="LQ70" s="38"/>
      <c r="LR70" s="38"/>
      <c r="LS70" s="38"/>
      <c r="LT70" s="38"/>
      <c r="LU70" s="38"/>
      <c r="LV70" s="38"/>
      <c r="LW70" s="38"/>
      <c r="LX70" s="38"/>
      <c r="LY70" s="38"/>
      <c r="LZ70" s="38"/>
      <c r="MA70" s="38"/>
      <c r="MB70" s="38"/>
      <c r="MC70" s="38"/>
      <c r="MD70" s="38"/>
      <c r="ME70" s="38"/>
      <c r="MF70" s="38"/>
      <c r="MG70" s="38"/>
      <c r="MH70" s="38"/>
      <c r="MI70" s="38"/>
      <c r="MJ70" s="38"/>
      <c r="MK70" s="38"/>
      <c r="ML70" s="38"/>
      <c r="MM70" s="38"/>
      <c r="MN70" s="38"/>
      <c r="MO70" s="38"/>
      <c r="MP70" s="38"/>
      <c r="MQ70" s="38"/>
      <c r="MR70" s="38"/>
      <c r="MS70" s="38"/>
      <c r="MT70" s="38"/>
      <c r="MU70" s="38"/>
      <c r="MV70" s="38"/>
      <c r="MW70" s="38"/>
      <c r="MX70" s="38"/>
      <c r="MY70" s="38"/>
      <c r="MZ70" s="38"/>
      <c r="NA70" s="38"/>
      <c r="NB70" s="38"/>
      <c r="NC70" s="38"/>
      <c r="ND70" s="38"/>
      <c r="NE70" s="38"/>
      <c r="NF70" s="38"/>
      <c r="NG70" s="38"/>
      <c r="NH70" s="38"/>
      <c r="NI70" s="38"/>
      <c r="NJ70" s="38"/>
      <c r="NK70" s="38"/>
      <c r="NL70" s="38"/>
      <c r="NM70" s="38"/>
      <c r="NN70" s="38"/>
      <c r="NO70" s="38"/>
      <c r="NP70" s="38"/>
      <c r="NQ70" s="38"/>
      <c r="NR70" s="38"/>
      <c r="NS70" s="38"/>
      <c r="NT70" s="38"/>
      <c r="NU70" s="38"/>
      <c r="NV70" s="38"/>
      <c r="NW70" s="38"/>
      <c r="NX70" s="38"/>
      <c r="NY70" s="38"/>
      <c r="NZ70" s="38"/>
      <c r="OA70" s="38"/>
      <c r="OB70" s="38"/>
      <c r="OC70" s="38"/>
      <c r="OD70" s="38"/>
      <c r="OE70" s="38"/>
      <c r="OF70" s="38"/>
      <c r="OG70" s="38"/>
      <c r="OH70" s="38"/>
      <c r="OI70" s="38"/>
      <c r="OJ70" s="38"/>
      <c r="OK70" s="38"/>
      <c r="OL70" s="38"/>
      <c r="OM70" s="38"/>
      <c r="ON70" s="38"/>
      <c r="OO70" s="38"/>
      <c r="OP70" s="38"/>
      <c r="OQ70" s="38"/>
      <c r="OR70" s="38"/>
      <c r="OS70" s="38"/>
      <c r="OT70" s="38"/>
      <c r="OU70" s="38"/>
      <c r="OV70" s="38"/>
      <c r="OW70" s="38"/>
      <c r="OX70" s="38"/>
      <c r="OY70" s="38"/>
      <c r="OZ70" s="38"/>
      <c r="PA70" s="38"/>
      <c r="PB70" s="38"/>
      <c r="PC70" s="38"/>
      <c r="PD70" s="38"/>
      <c r="PE70" s="38"/>
      <c r="PF70" s="38"/>
      <c r="PG70" s="38"/>
      <c r="PH70" s="38"/>
      <c r="PI70" s="38"/>
      <c r="PJ70" s="38"/>
      <c r="PK70" s="38"/>
      <c r="PL70" s="38"/>
      <c r="PM70" s="38"/>
      <c r="PN70" s="38"/>
      <c r="PO70" s="38"/>
      <c r="PP70" s="38"/>
      <c r="PQ70" s="38"/>
      <c r="PR70" s="38"/>
      <c r="PS70" s="38"/>
      <c r="PT70" s="38"/>
      <c r="PU70" s="38"/>
      <c r="PV70" s="38"/>
      <c r="PW70" s="38"/>
      <c r="PX70" s="38"/>
      <c r="PY70" s="38"/>
      <c r="PZ70" s="38"/>
      <c r="QA70" s="38"/>
      <c r="QB70" s="38"/>
      <c r="QC70" s="38"/>
      <c r="QD70" s="38"/>
      <c r="QE70" s="38"/>
      <c r="QF70" s="38"/>
      <c r="QG70" s="38"/>
      <c r="QH70" s="38"/>
      <c r="QI70" s="38"/>
      <c r="QJ70" s="38"/>
      <c r="QK70" s="38"/>
      <c r="QL70" s="38"/>
      <c r="QM70" s="38"/>
      <c r="QN70" s="38"/>
      <c r="QO70" s="38"/>
      <c r="QP70" s="38"/>
      <c r="QQ70" s="38"/>
      <c r="QR70" s="38"/>
      <c r="QS70" s="38"/>
      <c r="QT70" s="38"/>
      <c r="QU70" s="38"/>
      <c r="QV70" s="38"/>
      <c r="QW70" s="38"/>
      <c r="QX70" s="38"/>
      <c r="QY70" s="38"/>
      <c r="QZ70" s="38"/>
      <c r="RA70" s="38"/>
      <c r="RB70" s="38"/>
      <c r="RC70" s="38"/>
      <c r="RD70" s="38"/>
      <c r="RE70" s="38"/>
      <c r="RF70" s="38"/>
      <c r="RG70" s="38"/>
      <c r="RH70" s="38"/>
      <c r="RI70" s="38"/>
      <c r="RJ70" s="38"/>
      <c r="RK70" s="38"/>
      <c r="RL70" s="38"/>
      <c r="RM70" s="38"/>
      <c r="RN70" s="38"/>
      <c r="RO70" s="38"/>
      <c r="RP70" s="38"/>
      <c r="RQ70" s="38"/>
      <c r="RR70" s="38"/>
      <c r="RS70" s="38"/>
      <c r="RT70" s="38"/>
      <c r="RU70" s="38"/>
      <c r="RV70" s="38"/>
      <c r="RW70" s="38"/>
      <c r="RX70" s="38"/>
      <c r="RY70" s="38"/>
      <c r="RZ70" s="38"/>
      <c r="SA70" s="38"/>
      <c r="SB70" s="38"/>
      <c r="SC70" s="38"/>
      <c r="SD70" s="38"/>
      <c r="SE70" s="38"/>
      <c r="SF70" s="38"/>
      <c r="SG70" s="38"/>
      <c r="SH70" s="38"/>
      <c r="SI70" s="38"/>
      <c r="SJ70" s="38"/>
      <c r="SK70" s="38"/>
      <c r="SL70" s="38"/>
      <c r="SM70" s="38"/>
      <c r="SN70" s="38"/>
      <c r="SO70" s="38"/>
      <c r="SP70" s="38"/>
      <c r="SQ70" s="38"/>
      <c r="SR70" s="38"/>
      <c r="SS70" s="38"/>
      <c r="ST70" s="38"/>
      <c r="SU70" s="38"/>
      <c r="SV70" s="38"/>
      <c r="SW70" s="38"/>
      <c r="SX70" s="38"/>
      <c r="SY70" s="38"/>
      <c r="SZ70" s="38"/>
      <c r="TA70" s="38"/>
      <c r="TB70" s="38"/>
      <c r="TC70" s="38"/>
      <c r="TD70" s="38"/>
      <c r="TE70" s="38"/>
      <c r="TF70" s="38"/>
      <c r="TG70" s="38"/>
      <c r="TH70" s="38"/>
      <c r="TI70" s="38"/>
      <c r="TJ70" s="38"/>
      <c r="TK70" s="38"/>
      <c r="TL70" s="38"/>
      <c r="TM70" s="38"/>
      <c r="TN70" s="38"/>
      <c r="TO70" s="38"/>
      <c r="TP70" s="38"/>
      <c r="TQ70" s="38"/>
      <c r="TR70" s="38"/>
      <c r="TS70" s="38"/>
      <c r="TT70" s="38"/>
      <c r="TU70" s="38"/>
      <c r="TV70" s="38"/>
      <c r="TW70" s="38"/>
    </row>
    <row r="71" spans="1:543" x14ac:dyDescent="0.2">
      <c r="A71" s="9" t="s">
        <v>697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">
        <v>478560</v>
      </c>
      <c r="EJ71" s="3">
        <v>478560</v>
      </c>
      <c r="EK71" s="3">
        <v>478560</v>
      </c>
      <c r="EL71" s="3">
        <v>478560</v>
      </c>
      <c r="EM71" s="3">
        <v>478560</v>
      </c>
      <c r="EO71" s="3">
        <v>478560</v>
      </c>
      <c r="EP71" s="3">
        <v>478560</v>
      </c>
      <c r="EQ71" s="3">
        <v>478560</v>
      </c>
      <c r="ER71" s="3">
        <v>478560</v>
      </c>
      <c r="ES71" s="3">
        <v>478560</v>
      </c>
      <c r="ET71" s="3">
        <v>478560</v>
      </c>
      <c r="EU71" s="3">
        <v>478560</v>
      </c>
      <c r="EV71" s="3">
        <v>478560</v>
      </c>
      <c r="EW71" s="3">
        <v>478560</v>
      </c>
      <c r="EX71" s="3">
        <v>478560</v>
      </c>
      <c r="EY71" s="3">
        <v>478560</v>
      </c>
      <c r="EZ71" s="3">
        <v>478560</v>
      </c>
      <c r="FA71" s="3">
        <v>478560</v>
      </c>
      <c r="FB71" s="3">
        <v>478560</v>
      </c>
      <c r="FC71" s="3">
        <v>478560</v>
      </c>
      <c r="FD71" s="3">
        <v>478560</v>
      </c>
      <c r="FE71" s="3">
        <v>478560</v>
      </c>
      <c r="FF71" s="3">
        <v>478560</v>
      </c>
      <c r="FG71" s="3">
        <v>478560</v>
      </c>
      <c r="FH71" s="3">
        <v>479808</v>
      </c>
      <c r="FJ71" s="3">
        <v>489414</v>
      </c>
      <c r="FL71" s="3">
        <v>410752</v>
      </c>
      <c r="FM71" s="3">
        <v>454720</v>
      </c>
      <c r="FN71" s="3">
        <v>465120</v>
      </c>
      <c r="FO71" s="3">
        <v>465120</v>
      </c>
      <c r="FP71" s="3">
        <v>465120</v>
      </c>
      <c r="FQ71" s="3">
        <v>465120</v>
      </c>
      <c r="FR71" s="3">
        <v>465120</v>
      </c>
      <c r="FS71" s="3">
        <v>465120</v>
      </c>
      <c r="FT71" s="3">
        <v>466576</v>
      </c>
      <c r="FU71" s="3">
        <v>480650.32</v>
      </c>
      <c r="FV71" s="3">
        <v>480650.32</v>
      </c>
      <c r="FW71" s="3">
        <v>483360</v>
      </c>
      <c r="FX71" s="3">
        <v>483360</v>
      </c>
      <c r="FY71" s="3">
        <v>473376</v>
      </c>
      <c r="FZ71" s="3">
        <v>473376</v>
      </c>
      <c r="GA71" s="3">
        <v>383520</v>
      </c>
      <c r="GB71" s="3">
        <v>383520</v>
      </c>
      <c r="GC71" s="3">
        <v>383520</v>
      </c>
      <c r="GD71" s="3">
        <v>383520</v>
      </c>
      <c r="GE71" s="3">
        <v>374229.09</v>
      </c>
      <c r="GF71" s="3">
        <v>287520</v>
      </c>
      <c r="GG71" s="3">
        <v>287520</v>
      </c>
      <c r="GH71" s="3">
        <v>287520</v>
      </c>
      <c r="GI71" s="3">
        <v>287520</v>
      </c>
      <c r="GJ71" s="3">
        <v>306874</v>
      </c>
      <c r="GK71" s="3">
        <v>311520</v>
      </c>
      <c r="GO71" s="3">
        <v>239040</v>
      </c>
      <c r="GP71" s="3">
        <v>239040</v>
      </c>
      <c r="GQ71" s="3">
        <v>239040</v>
      </c>
      <c r="GR71" s="3">
        <v>239040</v>
      </c>
      <c r="GS71" s="3">
        <v>239040</v>
      </c>
      <c r="GU71" s="3">
        <v>239040</v>
      </c>
      <c r="GW71" s="34" t="s">
        <v>707</v>
      </c>
      <c r="GX71" s="3">
        <v>251520</v>
      </c>
      <c r="GY71" s="3">
        <v>251520</v>
      </c>
      <c r="GZ71" s="3">
        <v>251520</v>
      </c>
      <c r="HA71" s="3">
        <v>251520</v>
      </c>
      <c r="HB71" s="3">
        <v>251520</v>
      </c>
      <c r="HC71" s="3">
        <v>242833</v>
      </c>
      <c r="HD71" s="3">
        <v>242833</v>
      </c>
      <c r="HQ71" s="3">
        <v>235680</v>
      </c>
      <c r="HR71" s="3">
        <v>235680</v>
      </c>
      <c r="HS71" s="3">
        <v>235680</v>
      </c>
      <c r="HT71" s="3">
        <v>235680</v>
      </c>
      <c r="HU71" s="3">
        <v>235680</v>
      </c>
      <c r="HV71" s="3">
        <v>235680</v>
      </c>
      <c r="HW71" s="3">
        <v>235680</v>
      </c>
      <c r="HY71" s="3">
        <v>195840</v>
      </c>
      <c r="HZ71" s="3">
        <v>195840</v>
      </c>
      <c r="IA71" s="3">
        <v>195840</v>
      </c>
      <c r="IB71" s="3">
        <v>195840</v>
      </c>
      <c r="IC71" s="3">
        <v>195840</v>
      </c>
      <c r="ID71" s="3">
        <v>195840</v>
      </c>
      <c r="IE71" s="3">
        <v>195840</v>
      </c>
      <c r="IG71" s="3">
        <v>195840</v>
      </c>
      <c r="IH71" s="3">
        <v>195840</v>
      </c>
      <c r="II71" s="3">
        <v>195840</v>
      </c>
      <c r="IJ71" s="3">
        <v>195840</v>
      </c>
      <c r="IK71" s="3">
        <v>195840</v>
      </c>
      <c r="IL71" s="3">
        <v>195840</v>
      </c>
      <c r="IM71" s="3">
        <v>195840</v>
      </c>
      <c r="IN71" s="3">
        <v>195840</v>
      </c>
      <c r="IO71" s="3">
        <v>195840</v>
      </c>
      <c r="IP71" s="3">
        <v>195840</v>
      </c>
      <c r="IQ71" s="3">
        <v>195840</v>
      </c>
      <c r="IR71" s="3">
        <v>195840</v>
      </c>
      <c r="IS71" s="3">
        <v>195840</v>
      </c>
      <c r="IT71" s="3">
        <v>195840</v>
      </c>
      <c r="IU71" s="3">
        <v>195840</v>
      </c>
      <c r="IV71" s="3">
        <v>195840</v>
      </c>
      <c r="IW71" s="3">
        <v>195840</v>
      </c>
      <c r="IX71" s="3">
        <v>195840</v>
      </c>
      <c r="IY71" s="3">
        <v>195840</v>
      </c>
      <c r="IZ71" s="3">
        <v>195840</v>
      </c>
      <c r="JA71" s="3">
        <v>195840</v>
      </c>
      <c r="JB71" s="3">
        <v>195840</v>
      </c>
      <c r="JN71" s="3">
        <v>195840</v>
      </c>
      <c r="JO71" s="3">
        <v>195840</v>
      </c>
      <c r="JP71" s="3">
        <v>195840</v>
      </c>
      <c r="JQ71" s="3">
        <v>195840</v>
      </c>
      <c r="JR71" s="3">
        <v>195840</v>
      </c>
      <c r="JS71" s="3">
        <v>587040</v>
      </c>
      <c r="JT71" s="3">
        <v>195840</v>
      </c>
      <c r="JU71" s="3">
        <v>195840</v>
      </c>
      <c r="JV71" s="3">
        <v>195840</v>
      </c>
      <c r="JW71" s="3">
        <v>195840</v>
      </c>
      <c r="JX71" s="3">
        <v>195840</v>
      </c>
      <c r="JY71" s="3">
        <v>195840</v>
      </c>
      <c r="JZ71" s="3">
        <v>195840</v>
      </c>
      <c r="KA71" s="3">
        <v>195840</v>
      </c>
      <c r="KB71" s="3">
        <v>195840</v>
      </c>
      <c r="KC71" s="3">
        <v>195840</v>
      </c>
      <c r="KD71" s="3">
        <v>195840</v>
      </c>
      <c r="KE71" s="3">
        <v>195840</v>
      </c>
      <c r="KF71" s="3">
        <v>195840</v>
      </c>
      <c r="KG71" s="3">
        <v>195840</v>
      </c>
      <c r="KH71" s="3">
        <v>195840</v>
      </c>
      <c r="KI71" s="3">
        <v>195840</v>
      </c>
      <c r="KJ71" s="3">
        <v>195840</v>
      </c>
      <c r="KK71" s="3">
        <v>195840</v>
      </c>
      <c r="KL71" s="3">
        <v>195840</v>
      </c>
      <c r="KM71" s="3">
        <v>195840</v>
      </c>
      <c r="KN71" s="3">
        <v>195840</v>
      </c>
      <c r="KO71" s="3">
        <v>195840</v>
      </c>
      <c r="KP71" s="3">
        <v>195840</v>
      </c>
      <c r="KQ71" s="3">
        <v>195840</v>
      </c>
      <c r="KR71" s="3">
        <v>195840</v>
      </c>
      <c r="KS71" s="3">
        <v>195840</v>
      </c>
      <c r="KT71" s="3">
        <v>220160</v>
      </c>
      <c r="KU71" s="3">
        <v>234240</v>
      </c>
      <c r="KV71" s="3">
        <v>234240</v>
      </c>
      <c r="KW71" s="3">
        <v>232240</v>
      </c>
      <c r="KX71" s="3">
        <v>234240</v>
      </c>
      <c r="KY71" s="3">
        <v>234240</v>
      </c>
      <c r="KZ71" s="3">
        <v>234240</v>
      </c>
      <c r="LA71" s="3">
        <v>234240</v>
      </c>
      <c r="LB71" s="3">
        <v>234240</v>
      </c>
      <c r="LC71" s="3">
        <v>234240</v>
      </c>
      <c r="LD71" s="3">
        <v>234240</v>
      </c>
      <c r="LE71" s="3">
        <v>234240</v>
      </c>
      <c r="LF71" s="3">
        <v>234240</v>
      </c>
      <c r="LG71" s="3">
        <v>205904</v>
      </c>
      <c r="LH71" s="3">
        <v>175680</v>
      </c>
      <c r="LI71" s="22">
        <v>175680</v>
      </c>
      <c r="LJ71" s="38"/>
      <c r="LK71" s="38"/>
      <c r="LL71" s="38"/>
      <c r="LM71" s="38"/>
      <c r="LN71" s="38"/>
      <c r="LO71" s="38"/>
      <c r="LP71" s="38"/>
      <c r="LQ71" s="38"/>
      <c r="LR71" s="38"/>
      <c r="LS71" s="38"/>
      <c r="LT71" s="38"/>
      <c r="LU71" s="38"/>
      <c r="LV71" s="38"/>
      <c r="LW71" s="38"/>
      <c r="LX71" s="38"/>
      <c r="LY71" s="38"/>
      <c r="LZ71" s="38"/>
      <c r="MA71" s="38"/>
      <c r="MB71" s="38"/>
      <c r="MC71" s="38"/>
      <c r="MD71" s="38"/>
      <c r="ME71" s="38"/>
      <c r="MF71" s="38"/>
      <c r="MG71" s="38"/>
      <c r="MH71" s="38"/>
      <c r="MI71" s="38"/>
      <c r="MJ71" s="38"/>
      <c r="MK71" s="38"/>
      <c r="ML71" s="38"/>
      <c r="MM71" s="38"/>
      <c r="MN71" s="38"/>
      <c r="MO71" s="38"/>
      <c r="MP71" s="38"/>
      <c r="MQ71" s="38"/>
      <c r="MR71" s="38"/>
      <c r="MS71" s="38"/>
      <c r="MT71" s="38"/>
      <c r="MU71" s="38"/>
      <c r="MV71" s="38"/>
      <c r="MW71" s="38"/>
      <c r="MX71" s="38"/>
      <c r="MY71" s="38"/>
      <c r="MZ71" s="38"/>
      <c r="NA71" s="38"/>
      <c r="NB71" s="38"/>
      <c r="NC71" s="38"/>
      <c r="ND71" s="38"/>
      <c r="NE71" s="38"/>
      <c r="NF71" s="38"/>
      <c r="NG71" s="38"/>
      <c r="NH71" s="38"/>
      <c r="NI71" s="38"/>
      <c r="NJ71" s="38"/>
      <c r="NK71" s="38"/>
      <c r="NL71" s="38"/>
      <c r="NM71" s="38"/>
      <c r="NN71" s="38"/>
      <c r="NO71" s="38"/>
      <c r="NP71" s="38"/>
      <c r="NQ71" s="38"/>
      <c r="NR71" s="38"/>
      <c r="NS71" s="38"/>
      <c r="NT71" s="38"/>
      <c r="NU71" s="38"/>
      <c r="NV71" s="38"/>
      <c r="NW71" s="38"/>
      <c r="NX71" s="38"/>
      <c r="NY71" s="38"/>
      <c r="NZ71" s="38"/>
      <c r="OA71" s="38"/>
      <c r="OB71" s="38"/>
      <c r="OC71" s="38"/>
      <c r="OD71" s="38"/>
      <c r="OE71" s="38"/>
      <c r="OF71" s="38"/>
      <c r="OG71" s="38"/>
      <c r="OH71" s="38"/>
      <c r="OI71" s="38"/>
      <c r="OJ71" s="38"/>
      <c r="OK71" s="38"/>
      <c r="OL71" s="38"/>
      <c r="OM71" s="38"/>
      <c r="ON71" s="38"/>
      <c r="OO71" s="38"/>
      <c r="OP71" s="38"/>
      <c r="OQ71" s="38"/>
      <c r="OR71" s="38"/>
      <c r="OS71" s="38"/>
      <c r="OT71" s="38"/>
      <c r="OU71" s="38"/>
      <c r="OV71" s="38"/>
      <c r="OW71" s="38"/>
      <c r="OX71" s="38"/>
      <c r="OY71" s="38"/>
      <c r="OZ71" s="38"/>
      <c r="PA71" s="38"/>
      <c r="PB71" s="38"/>
      <c r="PC71" s="38"/>
      <c r="PD71" s="38"/>
      <c r="PE71" s="38"/>
      <c r="PF71" s="38"/>
      <c r="PG71" s="38"/>
      <c r="PH71" s="38"/>
      <c r="PI71" s="38"/>
      <c r="PJ71" s="38"/>
      <c r="PK71" s="38"/>
      <c r="PL71" s="38"/>
      <c r="PM71" s="38"/>
      <c r="PN71" s="38"/>
      <c r="PO71" s="38"/>
      <c r="PP71" s="38"/>
      <c r="PQ71" s="38"/>
      <c r="PR71" s="38"/>
      <c r="PS71" s="38"/>
      <c r="PT71" s="38"/>
      <c r="PU71" s="38"/>
      <c r="PV71" s="38"/>
      <c r="PW71" s="38"/>
      <c r="PX71" s="38"/>
      <c r="PY71" s="38"/>
      <c r="PZ71" s="38"/>
      <c r="QA71" s="38"/>
      <c r="QB71" s="38"/>
      <c r="QC71" s="38"/>
      <c r="QD71" s="38"/>
      <c r="QE71" s="38"/>
      <c r="QF71" s="38"/>
      <c r="QG71" s="38"/>
      <c r="QH71" s="38"/>
      <c r="QI71" s="38"/>
      <c r="QJ71" s="38"/>
      <c r="QK71" s="38"/>
      <c r="QL71" s="38"/>
      <c r="QM71" s="38"/>
      <c r="QN71" s="38"/>
      <c r="QO71" s="38"/>
      <c r="QP71" s="38"/>
      <c r="QQ71" s="38"/>
      <c r="QR71" s="38"/>
      <c r="QS71" s="38"/>
      <c r="QT71" s="38"/>
      <c r="QU71" s="38"/>
      <c r="QV71" s="38"/>
      <c r="QW71" s="38"/>
      <c r="QX71" s="38"/>
      <c r="QY71" s="38"/>
      <c r="QZ71" s="38"/>
      <c r="RA71" s="38"/>
      <c r="RB71" s="38"/>
      <c r="RC71" s="38"/>
      <c r="RD71" s="38"/>
      <c r="RE71" s="38"/>
      <c r="RF71" s="38"/>
      <c r="RG71" s="38"/>
      <c r="RH71" s="38"/>
      <c r="RI71" s="38"/>
      <c r="RJ71" s="38"/>
      <c r="RK71" s="38"/>
      <c r="RL71" s="38"/>
      <c r="RM71" s="38"/>
      <c r="RN71" s="38"/>
      <c r="RO71" s="38"/>
      <c r="RP71" s="38"/>
      <c r="RQ71" s="38"/>
      <c r="RR71" s="38"/>
      <c r="RS71" s="38"/>
      <c r="RT71" s="38"/>
      <c r="RU71" s="38"/>
      <c r="RV71" s="38"/>
      <c r="RW71" s="38"/>
      <c r="RX71" s="38"/>
      <c r="RY71" s="38"/>
      <c r="RZ71" s="38"/>
      <c r="SA71" s="38"/>
      <c r="SB71" s="38"/>
      <c r="SC71" s="38"/>
      <c r="SD71" s="38"/>
      <c r="SE71" s="38"/>
      <c r="SF71" s="38"/>
      <c r="SG71" s="38"/>
      <c r="SH71" s="38"/>
      <c r="SI71" s="38"/>
      <c r="SJ71" s="38"/>
      <c r="SK71" s="38"/>
      <c r="SL71" s="38"/>
      <c r="SM71" s="38"/>
      <c r="SN71" s="38"/>
      <c r="SO71" s="38"/>
      <c r="SP71" s="38"/>
      <c r="SQ71" s="38"/>
      <c r="SR71" s="38"/>
      <c r="SS71" s="38"/>
      <c r="ST71" s="38"/>
      <c r="SU71" s="38"/>
      <c r="SV71" s="38"/>
      <c r="SW71" s="38"/>
      <c r="SX71" s="38"/>
      <c r="SY71" s="38"/>
      <c r="SZ71" s="38"/>
      <c r="TA71" s="38"/>
      <c r="TB71" s="38"/>
      <c r="TC71" s="38"/>
      <c r="TD71" s="38"/>
      <c r="TE71" s="38"/>
      <c r="TF71" s="38"/>
      <c r="TG71" s="38"/>
      <c r="TH71" s="38"/>
      <c r="TI71" s="38"/>
      <c r="TJ71" s="38"/>
      <c r="TK71" s="38"/>
      <c r="TL71" s="38"/>
      <c r="TM71" s="38"/>
      <c r="TN71" s="38"/>
      <c r="TO71" s="38"/>
      <c r="TP71" s="38"/>
      <c r="TQ71" s="38"/>
      <c r="TR71" s="38"/>
      <c r="TS71" s="38"/>
      <c r="TT71" s="38"/>
      <c r="TU71" s="38"/>
      <c r="TV71" s="38"/>
      <c r="TW71" s="38"/>
    </row>
    <row r="72" spans="1:543" x14ac:dyDescent="0.2">
      <c r="A72" s="9" t="s">
        <v>29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GL72" s="3">
        <v>836040</v>
      </c>
      <c r="GM72" s="3">
        <v>836040</v>
      </c>
      <c r="GN72" s="3">
        <v>716040</v>
      </c>
      <c r="GO72" s="3">
        <v>716040</v>
      </c>
      <c r="GP72" s="3">
        <v>716040</v>
      </c>
      <c r="GQ72" s="3">
        <v>716040</v>
      </c>
      <c r="GR72" s="3">
        <v>716040</v>
      </c>
      <c r="GS72" s="3">
        <v>716040</v>
      </c>
      <c r="GU72" s="3">
        <v>716040</v>
      </c>
      <c r="GW72" s="3">
        <v>755040</v>
      </c>
      <c r="GX72" s="3">
        <v>755040</v>
      </c>
      <c r="GY72" s="3">
        <v>755040</v>
      </c>
      <c r="GZ72" s="3">
        <v>755040</v>
      </c>
      <c r="HA72" s="3">
        <v>755000</v>
      </c>
      <c r="HB72" s="3">
        <v>755000</v>
      </c>
      <c r="HC72" s="3">
        <v>707000</v>
      </c>
      <c r="HD72" s="3">
        <v>707000</v>
      </c>
      <c r="HQ72" s="3">
        <v>707000</v>
      </c>
      <c r="HR72" s="3">
        <v>707000</v>
      </c>
      <c r="HS72" s="3">
        <v>707000</v>
      </c>
      <c r="HT72" s="3">
        <v>707000</v>
      </c>
      <c r="HU72" s="3">
        <v>707000</v>
      </c>
      <c r="HV72" s="3">
        <v>707000</v>
      </c>
      <c r="HW72" s="3">
        <v>707000</v>
      </c>
      <c r="HY72" s="3">
        <v>587000</v>
      </c>
      <c r="HZ72" s="3">
        <v>587000</v>
      </c>
      <c r="IA72" s="3">
        <v>587000</v>
      </c>
      <c r="IB72" s="3">
        <v>587000</v>
      </c>
      <c r="IC72" s="3">
        <v>587000</v>
      </c>
      <c r="ID72" s="3">
        <v>587000</v>
      </c>
      <c r="IE72" s="3">
        <v>587000</v>
      </c>
      <c r="IG72" s="3">
        <v>587000</v>
      </c>
      <c r="IH72" s="3">
        <v>587000</v>
      </c>
      <c r="II72" s="3">
        <v>587000</v>
      </c>
      <c r="IJ72" s="3">
        <v>587000</v>
      </c>
      <c r="IK72" s="3">
        <v>587000</v>
      </c>
      <c r="IL72" s="3">
        <v>587000</v>
      </c>
      <c r="IM72" s="3">
        <v>587000</v>
      </c>
      <c r="IN72" s="3">
        <v>587000</v>
      </c>
      <c r="IO72" s="3">
        <v>587000</v>
      </c>
      <c r="IP72" s="3">
        <v>587000</v>
      </c>
      <c r="IQ72" s="3">
        <v>587000</v>
      </c>
      <c r="IR72" s="3">
        <v>587000</v>
      </c>
      <c r="IS72" s="3">
        <v>587000</v>
      </c>
      <c r="IT72" s="3">
        <v>587000</v>
      </c>
      <c r="IU72" s="3">
        <v>587000</v>
      </c>
      <c r="IV72" s="3">
        <v>587000</v>
      </c>
      <c r="IW72" s="3">
        <v>587000</v>
      </c>
      <c r="IX72" s="3">
        <v>587000</v>
      </c>
      <c r="IY72" s="3">
        <v>587000</v>
      </c>
      <c r="IZ72" s="3">
        <v>587000</v>
      </c>
      <c r="JA72" s="3">
        <v>587000</v>
      </c>
      <c r="JB72" s="3">
        <v>587040</v>
      </c>
      <c r="JN72" s="3">
        <v>587040</v>
      </c>
      <c r="JO72" s="3">
        <v>587040</v>
      </c>
      <c r="JP72" s="3">
        <v>587040</v>
      </c>
      <c r="JQ72" s="3">
        <v>587040</v>
      </c>
      <c r="JR72" s="3">
        <v>587040</v>
      </c>
      <c r="JS72" s="3">
        <v>587040</v>
      </c>
      <c r="JT72" s="3">
        <v>587040</v>
      </c>
      <c r="JU72" s="3">
        <v>587040</v>
      </c>
      <c r="JV72" s="3">
        <v>587040</v>
      </c>
      <c r="JW72" s="3">
        <v>587040</v>
      </c>
      <c r="JX72" s="3">
        <v>587040</v>
      </c>
      <c r="JY72" s="3">
        <v>587040</v>
      </c>
      <c r="JZ72" s="3">
        <v>587040</v>
      </c>
      <c r="KA72" s="3">
        <v>587040</v>
      </c>
      <c r="KB72" s="3">
        <v>587040</v>
      </c>
      <c r="KC72" s="3">
        <v>587040</v>
      </c>
      <c r="KD72" s="3">
        <v>587040</v>
      </c>
      <c r="KE72" s="3">
        <v>587040</v>
      </c>
      <c r="KF72" s="3">
        <v>587040</v>
      </c>
      <c r="KG72" s="3">
        <v>587040</v>
      </c>
      <c r="KH72" s="3">
        <v>587040</v>
      </c>
      <c r="KI72" s="3">
        <v>587040</v>
      </c>
      <c r="KJ72" s="3">
        <v>587040</v>
      </c>
      <c r="KK72" s="3">
        <v>587040</v>
      </c>
      <c r="KL72" s="3">
        <v>587040</v>
      </c>
      <c r="KM72" s="3">
        <v>587040</v>
      </c>
      <c r="KN72" s="3">
        <v>587040</v>
      </c>
      <c r="KO72" s="3">
        <v>587040</v>
      </c>
      <c r="KP72" s="3">
        <v>587040</v>
      </c>
      <c r="KQ72" s="3">
        <v>587040</v>
      </c>
      <c r="KR72" s="3">
        <v>587040</v>
      </c>
      <c r="KS72" s="3">
        <v>587040</v>
      </c>
      <c r="KT72" s="3">
        <v>625440</v>
      </c>
      <c r="KU72" s="3">
        <v>625440</v>
      </c>
      <c r="KV72" s="3">
        <v>625440</v>
      </c>
      <c r="KW72" s="3">
        <v>625440</v>
      </c>
      <c r="KX72" s="3">
        <v>625440</v>
      </c>
      <c r="KY72" s="3">
        <v>625440</v>
      </c>
      <c r="KZ72" s="3">
        <v>625440</v>
      </c>
      <c r="LA72" s="3">
        <v>625440</v>
      </c>
      <c r="LB72" s="3">
        <v>625440</v>
      </c>
      <c r="LC72" s="3">
        <v>625440</v>
      </c>
      <c r="LD72" s="3">
        <v>625440</v>
      </c>
      <c r="LE72" s="3">
        <v>625440</v>
      </c>
      <c r="LF72" s="3">
        <v>625440</v>
      </c>
      <c r="LG72" s="3">
        <v>525440</v>
      </c>
      <c r="LH72" s="3">
        <v>525440</v>
      </c>
      <c r="LI72" s="22">
        <v>525440</v>
      </c>
      <c r="LJ72" s="38"/>
      <c r="LK72" s="38"/>
      <c r="LL72" s="38"/>
      <c r="LM72" s="38"/>
      <c r="LN72" s="38"/>
      <c r="LO72" s="38"/>
      <c r="LP72" s="38"/>
      <c r="LQ72" s="38"/>
      <c r="LR72" s="38"/>
      <c r="LS72" s="38"/>
      <c r="LT72" s="38"/>
      <c r="LU72" s="38"/>
      <c r="LV72" s="38"/>
      <c r="LW72" s="38"/>
      <c r="LX72" s="38"/>
      <c r="LY72" s="38"/>
      <c r="LZ72" s="38"/>
      <c r="MA72" s="38"/>
      <c r="MB72" s="38"/>
      <c r="MC72" s="38"/>
      <c r="MD72" s="38"/>
      <c r="ME72" s="38"/>
      <c r="MF72" s="38"/>
      <c r="MG72" s="38"/>
      <c r="MH72" s="38"/>
      <c r="MI72" s="38"/>
      <c r="MJ72" s="38"/>
      <c r="MK72" s="38"/>
      <c r="ML72" s="38"/>
      <c r="MM72" s="38"/>
      <c r="MN72" s="38"/>
      <c r="MO72" s="38"/>
      <c r="MP72" s="38"/>
      <c r="MQ72" s="38"/>
      <c r="MR72" s="38"/>
      <c r="MS72" s="38"/>
      <c r="MT72" s="38"/>
      <c r="MU72" s="38"/>
      <c r="MV72" s="38"/>
      <c r="MW72" s="38"/>
      <c r="MX72" s="38"/>
      <c r="MY72" s="38"/>
      <c r="MZ72" s="38"/>
      <c r="NA72" s="38"/>
      <c r="NB72" s="38"/>
      <c r="NC72" s="38"/>
      <c r="ND72" s="38"/>
      <c r="NE72" s="38"/>
      <c r="NF72" s="38"/>
      <c r="NG72" s="38"/>
      <c r="NH72" s="38"/>
      <c r="NI72" s="38"/>
      <c r="NJ72" s="38"/>
      <c r="NK72" s="38"/>
      <c r="NL72" s="38"/>
      <c r="NM72" s="38"/>
      <c r="NN72" s="38"/>
      <c r="NO72" s="38"/>
      <c r="NP72" s="38"/>
      <c r="NQ72" s="38"/>
      <c r="NR72" s="38"/>
      <c r="NS72" s="38"/>
      <c r="NT72" s="38"/>
      <c r="NU72" s="38"/>
      <c r="NV72" s="38"/>
      <c r="NW72" s="38"/>
      <c r="NX72" s="38"/>
      <c r="NY72" s="38"/>
      <c r="NZ72" s="38"/>
      <c r="OA72" s="38"/>
      <c r="OB72" s="38"/>
      <c r="OC72" s="38"/>
      <c r="OD72" s="38"/>
      <c r="OE72" s="38"/>
      <c r="OF72" s="38"/>
      <c r="OG72" s="38"/>
      <c r="OH72" s="38"/>
      <c r="OI72" s="38"/>
      <c r="OJ72" s="38"/>
      <c r="OK72" s="38"/>
      <c r="OL72" s="38"/>
      <c r="OM72" s="38"/>
      <c r="ON72" s="38"/>
      <c r="OO72" s="38"/>
      <c r="OP72" s="38"/>
      <c r="OQ72" s="38"/>
      <c r="OR72" s="38"/>
      <c r="OS72" s="38"/>
      <c r="OT72" s="38"/>
      <c r="OU72" s="38"/>
      <c r="OV72" s="38"/>
      <c r="OW72" s="38"/>
      <c r="OX72" s="38"/>
      <c r="OY72" s="38"/>
      <c r="OZ72" s="38"/>
      <c r="PA72" s="38"/>
      <c r="PB72" s="38"/>
      <c r="PC72" s="38"/>
      <c r="PD72" s="38"/>
      <c r="PE72" s="38"/>
      <c r="PF72" s="38"/>
      <c r="PG72" s="38"/>
      <c r="PH72" s="38"/>
      <c r="PI72" s="38"/>
      <c r="PJ72" s="38"/>
      <c r="PK72" s="38"/>
      <c r="PL72" s="38"/>
      <c r="PM72" s="38"/>
      <c r="PN72" s="38"/>
      <c r="PO72" s="38"/>
      <c r="PP72" s="38"/>
      <c r="PQ72" s="38"/>
      <c r="PR72" s="38"/>
      <c r="PS72" s="38"/>
      <c r="PT72" s="38"/>
      <c r="PU72" s="38"/>
      <c r="PV72" s="38"/>
      <c r="PW72" s="38"/>
      <c r="PX72" s="38"/>
      <c r="PY72" s="38"/>
      <c r="PZ72" s="38"/>
      <c r="QA72" s="38"/>
      <c r="QB72" s="38"/>
      <c r="QC72" s="38"/>
      <c r="QD72" s="38"/>
      <c r="QE72" s="38"/>
      <c r="QF72" s="38"/>
      <c r="QG72" s="38"/>
      <c r="QH72" s="38"/>
      <c r="QI72" s="38"/>
      <c r="QJ72" s="38"/>
      <c r="QK72" s="38"/>
      <c r="QL72" s="38"/>
      <c r="QM72" s="38"/>
      <c r="QN72" s="38"/>
      <c r="QO72" s="38"/>
      <c r="QP72" s="38"/>
      <c r="QQ72" s="38"/>
      <c r="QR72" s="38"/>
      <c r="QS72" s="38"/>
      <c r="QT72" s="38"/>
      <c r="QU72" s="38"/>
      <c r="QV72" s="38"/>
      <c r="QW72" s="38"/>
      <c r="QX72" s="38"/>
      <c r="QY72" s="38"/>
      <c r="QZ72" s="38"/>
      <c r="RA72" s="38"/>
      <c r="RB72" s="38"/>
      <c r="RC72" s="38"/>
      <c r="RD72" s="38"/>
      <c r="RE72" s="38"/>
      <c r="RF72" s="38"/>
      <c r="RG72" s="38"/>
      <c r="RH72" s="38"/>
      <c r="RI72" s="38"/>
      <c r="RJ72" s="38"/>
      <c r="RK72" s="38"/>
      <c r="RL72" s="38"/>
      <c r="RM72" s="38"/>
      <c r="RN72" s="38"/>
      <c r="RO72" s="38"/>
      <c r="RP72" s="38"/>
      <c r="RQ72" s="38"/>
      <c r="RR72" s="38"/>
      <c r="RS72" s="38"/>
      <c r="RT72" s="38"/>
      <c r="RU72" s="38"/>
      <c r="RV72" s="38"/>
      <c r="RW72" s="38"/>
      <c r="RX72" s="38"/>
      <c r="RY72" s="38"/>
      <c r="RZ72" s="38"/>
      <c r="SA72" s="38"/>
      <c r="SB72" s="38"/>
      <c r="SC72" s="38"/>
      <c r="SD72" s="38"/>
      <c r="SE72" s="38"/>
      <c r="SF72" s="38"/>
      <c r="SG72" s="38"/>
      <c r="SH72" s="38"/>
      <c r="SI72" s="38"/>
      <c r="SJ72" s="38"/>
      <c r="SK72" s="38"/>
      <c r="SL72" s="38"/>
      <c r="SM72" s="38"/>
      <c r="SN72" s="38"/>
      <c r="SO72" s="38"/>
      <c r="SP72" s="38"/>
      <c r="SQ72" s="38"/>
      <c r="SR72" s="38"/>
      <c r="SS72" s="38"/>
      <c r="ST72" s="38"/>
      <c r="SU72" s="38"/>
      <c r="SV72" s="38"/>
      <c r="SW72" s="38"/>
      <c r="SX72" s="38"/>
      <c r="SY72" s="38"/>
      <c r="SZ72" s="38"/>
      <c r="TA72" s="38"/>
      <c r="TB72" s="38"/>
      <c r="TC72" s="38"/>
      <c r="TD72" s="38"/>
      <c r="TE72" s="38"/>
      <c r="TF72" s="38"/>
      <c r="TG72" s="38"/>
      <c r="TH72" s="38"/>
      <c r="TI72" s="38"/>
      <c r="TJ72" s="38"/>
      <c r="TK72" s="38"/>
      <c r="TL72" s="38"/>
      <c r="TM72" s="38"/>
      <c r="TN72" s="38"/>
      <c r="TO72" s="38"/>
      <c r="TP72" s="38"/>
      <c r="TQ72" s="38"/>
      <c r="TR72" s="38"/>
      <c r="TS72" s="38"/>
      <c r="TT72" s="38"/>
      <c r="TU72" s="38"/>
      <c r="TV72" s="38"/>
      <c r="TW72" s="38"/>
    </row>
    <row r="73" spans="1:543" x14ac:dyDescent="0.2">
      <c r="A73" s="9" t="s">
        <v>30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GL73" s="3">
        <v>41972.4</v>
      </c>
      <c r="GM73" s="3">
        <v>49441.26</v>
      </c>
      <c r="GN73" s="3">
        <v>131421.48000000001</v>
      </c>
      <c r="GO73" s="3">
        <v>135335.62</v>
      </c>
      <c r="GP73" s="3">
        <v>34645.699999999997</v>
      </c>
      <c r="GQ73" s="3">
        <v>35030.76</v>
      </c>
      <c r="GR73" s="3">
        <v>33925.160000000003</v>
      </c>
      <c r="GS73" s="3">
        <v>35687.5</v>
      </c>
      <c r="GU73" s="3">
        <v>46683.62</v>
      </c>
      <c r="GW73" s="3">
        <v>52593.34</v>
      </c>
      <c r="GX73" s="3">
        <v>56102.239999999998</v>
      </c>
      <c r="GY73" s="3">
        <v>55781.78</v>
      </c>
      <c r="GZ73" s="3">
        <v>55781.78</v>
      </c>
      <c r="HA73" s="3">
        <v>51912.959999999999</v>
      </c>
      <c r="HB73" s="3">
        <v>55500.800000000003</v>
      </c>
      <c r="HC73" s="3">
        <v>87727.22</v>
      </c>
      <c r="HD73" s="3">
        <v>56420.36</v>
      </c>
      <c r="HQ73" s="3">
        <v>38764.22</v>
      </c>
      <c r="HR73" s="3">
        <v>39474.800000000003</v>
      </c>
      <c r="HS73" s="3">
        <v>39271.94</v>
      </c>
      <c r="HT73" s="3">
        <v>38045.199999999997</v>
      </c>
      <c r="HU73" s="3">
        <v>38045.199999999997</v>
      </c>
      <c r="HV73" s="3">
        <v>35903.300000000003</v>
      </c>
      <c r="HW73" s="3">
        <v>30219.74</v>
      </c>
      <c r="HY73" s="3">
        <v>108480.22</v>
      </c>
      <c r="HZ73" s="3">
        <v>112227.42</v>
      </c>
      <c r="IA73" s="3">
        <v>114388.2</v>
      </c>
      <c r="IB73" s="3">
        <v>33655.480000000003</v>
      </c>
      <c r="IC73" s="3">
        <v>33976.199999999997</v>
      </c>
      <c r="ID73" s="3">
        <v>33417.019999999997</v>
      </c>
      <c r="IE73" s="3">
        <v>34810.42</v>
      </c>
      <c r="IG73" s="3">
        <v>34462.339999999997</v>
      </c>
      <c r="IH73" s="3">
        <v>34232.480000000003</v>
      </c>
      <c r="II73" s="3">
        <v>32581.46</v>
      </c>
      <c r="IJ73" s="3">
        <v>34646.32</v>
      </c>
      <c r="IK73" s="3">
        <v>34643.94</v>
      </c>
      <c r="IL73" s="3">
        <v>36390.699999999997</v>
      </c>
      <c r="IM73" s="3">
        <v>35490</v>
      </c>
      <c r="IN73" s="3">
        <v>33607.699999999997</v>
      </c>
      <c r="IO73" s="3">
        <v>32659.46</v>
      </c>
      <c r="IP73" s="3">
        <v>32888.22</v>
      </c>
      <c r="IQ73" s="3">
        <v>34521.379999999997</v>
      </c>
      <c r="IR73" s="3">
        <v>33506.839999999997</v>
      </c>
      <c r="IS73" s="3">
        <v>33506.839999999997</v>
      </c>
      <c r="IT73" s="3">
        <v>29578.2</v>
      </c>
      <c r="IU73" s="3">
        <v>32061.360000000001</v>
      </c>
      <c r="IV73" s="3">
        <v>33185.82</v>
      </c>
      <c r="IW73" s="3">
        <v>33548.36</v>
      </c>
      <c r="IX73" s="3">
        <v>34710.9</v>
      </c>
      <c r="IY73" s="3">
        <v>35816.06</v>
      </c>
      <c r="IZ73" s="3">
        <v>34557.120000000003</v>
      </c>
      <c r="JA73" s="3">
        <v>33307.46</v>
      </c>
      <c r="JB73" s="3">
        <v>48996.480000000003</v>
      </c>
      <c r="JN73" s="3">
        <v>62957.52</v>
      </c>
      <c r="JO73" s="3">
        <v>64848</v>
      </c>
      <c r="JP73" s="3">
        <v>57416.24</v>
      </c>
      <c r="JQ73" s="3">
        <v>54587.88</v>
      </c>
      <c r="JR73" s="3">
        <v>55007.88</v>
      </c>
      <c r="JS73" s="3">
        <v>53220.959999999999</v>
      </c>
      <c r="JT73" s="3">
        <v>52416.28</v>
      </c>
      <c r="JU73" s="3">
        <v>51959.28</v>
      </c>
      <c r="JV73" s="3">
        <v>50158.38</v>
      </c>
      <c r="JW73" s="3">
        <v>49362.28</v>
      </c>
      <c r="JX73" s="3">
        <v>50519.519999999997</v>
      </c>
      <c r="JY73" s="3">
        <v>47770.14</v>
      </c>
      <c r="JZ73" s="3">
        <v>47681.3</v>
      </c>
      <c r="KA73" s="3">
        <v>48364.84</v>
      </c>
      <c r="KB73" s="3">
        <v>49287.42</v>
      </c>
      <c r="KC73" s="3">
        <v>57055.3</v>
      </c>
      <c r="KD73" s="3">
        <v>59789.3</v>
      </c>
      <c r="KE73" s="3">
        <v>57944.62</v>
      </c>
      <c r="KF73" s="3">
        <v>60930.16</v>
      </c>
      <c r="KG73" s="3">
        <v>63135.72</v>
      </c>
      <c r="KH73" s="3">
        <v>64740.62</v>
      </c>
      <c r="KI73" s="3">
        <v>65760.06</v>
      </c>
      <c r="KJ73" s="3">
        <v>69451.460000000006</v>
      </c>
      <c r="KK73" s="3">
        <v>73318.740000000005</v>
      </c>
      <c r="KL73" s="3">
        <v>74823.16</v>
      </c>
      <c r="KM73" s="3">
        <v>74092.78</v>
      </c>
      <c r="KN73" s="3">
        <v>71165.960000000006</v>
      </c>
      <c r="KO73" s="3">
        <v>73634.92</v>
      </c>
      <c r="KP73" s="3">
        <v>73510.539999999994</v>
      </c>
      <c r="KQ73" s="3">
        <v>75213.600000000006</v>
      </c>
      <c r="KR73" s="3">
        <v>79365.62</v>
      </c>
      <c r="KS73" s="3">
        <v>78461</v>
      </c>
      <c r="KT73" s="3">
        <v>70827.960000000006</v>
      </c>
      <c r="KU73" s="3">
        <v>29040.48</v>
      </c>
      <c r="KV73" s="3">
        <v>38184.120000000003</v>
      </c>
      <c r="KW73" s="3">
        <v>39806.06</v>
      </c>
      <c r="KX73" s="3">
        <v>31414.2</v>
      </c>
      <c r="KY73" s="3">
        <v>38967.06</v>
      </c>
      <c r="KZ73" s="3">
        <v>49009.78</v>
      </c>
      <c r="LA73" s="3">
        <v>74443.360000000001</v>
      </c>
      <c r="LB73" s="3">
        <v>82332</v>
      </c>
      <c r="LC73" s="3">
        <v>82337.100000000006</v>
      </c>
      <c r="LD73" s="3">
        <v>92209.5</v>
      </c>
      <c r="LE73" s="3">
        <v>122602.2</v>
      </c>
      <c r="LF73" s="3">
        <v>124344.88</v>
      </c>
      <c r="LG73" s="3">
        <v>168543.44</v>
      </c>
      <c r="LH73" s="3">
        <v>178676.74</v>
      </c>
      <c r="LI73" s="22">
        <v>131979.87999999989</v>
      </c>
      <c r="LJ73" s="38"/>
      <c r="LK73" s="38"/>
      <c r="LL73" s="38"/>
      <c r="LM73" s="38"/>
      <c r="LN73" s="38"/>
      <c r="LO73" s="38"/>
      <c r="LP73" s="38"/>
      <c r="LQ73" s="38"/>
      <c r="LR73" s="38"/>
      <c r="LS73" s="38"/>
      <c r="LT73" s="38"/>
      <c r="LU73" s="38"/>
      <c r="LV73" s="38"/>
      <c r="LW73" s="38"/>
      <c r="LX73" s="38"/>
      <c r="LY73" s="38"/>
      <c r="LZ73" s="38"/>
      <c r="MA73" s="38"/>
      <c r="MB73" s="38"/>
      <c r="MC73" s="38"/>
      <c r="MD73" s="38"/>
      <c r="ME73" s="38"/>
      <c r="MF73" s="38"/>
      <c r="MG73" s="38"/>
      <c r="MH73" s="38"/>
      <c r="MI73" s="38"/>
      <c r="MJ73" s="38"/>
      <c r="MK73" s="38"/>
      <c r="ML73" s="38"/>
      <c r="MM73" s="38"/>
      <c r="MN73" s="38"/>
      <c r="MO73" s="38"/>
      <c r="MP73" s="38"/>
      <c r="MQ73" s="38"/>
      <c r="MR73" s="38"/>
      <c r="MS73" s="38"/>
      <c r="MT73" s="38"/>
      <c r="MU73" s="38"/>
      <c r="MV73" s="38"/>
      <c r="MW73" s="38"/>
      <c r="MX73" s="38"/>
      <c r="MY73" s="38"/>
      <c r="MZ73" s="38"/>
      <c r="NA73" s="38"/>
      <c r="NB73" s="38"/>
      <c r="NC73" s="38"/>
      <c r="ND73" s="38"/>
      <c r="NE73" s="38"/>
      <c r="NF73" s="38"/>
      <c r="NG73" s="38"/>
      <c r="NH73" s="38"/>
      <c r="NI73" s="38"/>
      <c r="NJ73" s="38"/>
      <c r="NK73" s="38"/>
      <c r="NL73" s="38"/>
      <c r="NM73" s="38"/>
      <c r="NN73" s="38"/>
      <c r="NO73" s="38"/>
      <c r="NP73" s="38"/>
      <c r="NQ73" s="38"/>
      <c r="NR73" s="38"/>
      <c r="NS73" s="38"/>
      <c r="NT73" s="38"/>
      <c r="NU73" s="38"/>
      <c r="NV73" s="38"/>
      <c r="NW73" s="38"/>
      <c r="NX73" s="38"/>
      <c r="NY73" s="38"/>
      <c r="NZ73" s="38"/>
      <c r="OA73" s="38"/>
      <c r="OB73" s="38"/>
      <c r="OC73" s="38"/>
      <c r="OD73" s="38"/>
      <c r="OE73" s="38"/>
      <c r="OF73" s="38"/>
      <c r="OG73" s="38"/>
      <c r="OH73" s="38"/>
      <c r="OI73" s="38"/>
      <c r="OJ73" s="38"/>
      <c r="OK73" s="38"/>
      <c r="OL73" s="38"/>
      <c r="OM73" s="38"/>
      <c r="ON73" s="38"/>
      <c r="OO73" s="38"/>
      <c r="OP73" s="38"/>
      <c r="OQ73" s="38"/>
      <c r="OR73" s="38"/>
      <c r="OS73" s="38"/>
      <c r="OT73" s="38"/>
      <c r="OU73" s="38"/>
      <c r="OV73" s="38"/>
      <c r="OW73" s="38"/>
      <c r="OX73" s="38"/>
      <c r="OY73" s="38"/>
      <c r="OZ73" s="38"/>
      <c r="PA73" s="38"/>
      <c r="PB73" s="38"/>
      <c r="PC73" s="38"/>
      <c r="PD73" s="38"/>
      <c r="PE73" s="38"/>
      <c r="PF73" s="38"/>
      <c r="PG73" s="38"/>
      <c r="PH73" s="38"/>
      <c r="PI73" s="38"/>
      <c r="PJ73" s="38"/>
      <c r="PK73" s="38"/>
      <c r="PL73" s="38"/>
      <c r="PM73" s="38"/>
      <c r="PN73" s="38"/>
      <c r="PO73" s="38"/>
      <c r="PP73" s="38"/>
      <c r="PQ73" s="38"/>
      <c r="PR73" s="38"/>
      <c r="PS73" s="38"/>
      <c r="PT73" s="38"/>
      <c r="PU73" s="38"/>
      <c r="PV73" s="38"/>
      <c r="PW73" s="38"/>
      <c r="PX73" s="38"/>
      <c r="PY73" s="38"/>
      <c r="PZ73" s="38"/>
      <c r="QA73" s="38"/>
      <c r="QB73" s="38"/>
      <c r="QC73" s="38"/>
      <c r="QD73" s="38"/>
      <c r="QE73" s="38"/>
      <c r="QF73" s="38"/>
      <c r="QG73" s="38"/>
      <c r="QH73" s="38"/>
      <c r="QI73" s="38"/>
      <c r="QJ73" s="38"/>
      <c r="QK73" s="38"/>
      <c r="QL73" s="38"/>
      <c r="QM73" s="38"/>
      <c r="QN73" s="38"/>
      <c r="QO73" s="38"/>
      <c r="QP73" s="38"/>
      <c r="QQ73" s="38"/>
      <c r="QR73" s="38"/>
      <c r="QS73" s="38"/>
      <c r="QT73" s="38"/>
      <c r="QU73" s="38"/>
      <c r="QV73" s="38"/>
      <c r="QW73" s="38"/>
      <c r="QX73" s="38"/>
      <c r="QY73" s="38"/>
      <c r="QZ73" s="38"/>
      <c r="RA73" s="38"/>
      <c r="RB73" s="38"/>
      <c r="RC73" s="38"/>
      <c r="RD73" s="38"/>
      <c r="RE73" s="38"/>
      <c r="RF73" s="38"/>
      <c r="RG73" s="38"/>
      <c r="RH73" s="38"/>
      <c r="RI73" s="38"/>
      <c r="RJ73" s="38"/>
      <c r="RK73" s="38"/>
      <c r="RL73" s="38"/>
      <c r="RM73" s="38"/>
      <c r="RN73" s="38"/>
      <c r="RO73" s="38"/>
      <c r="RP73" s="38"/>
      <c r="RQ73" s="38"/>
      <c r="RR73" s="38"/>
      <c r="RS73" s="38"/>
      <c r="RT73" s="38"/>
      <c r="RU73" s="38"/>
      <c r="RV73" s="38"/>
      <c r="RW73" s="38"/>
      <c r="RX73" s="38"/>
      <c r="RY73" s="38"/>
      <c r="RZ73" s="38"/>
      <c r="SA73" s="38"/>
      <c r="SB73" s="38"/>
      <c r="SC73" s="38"/>
      <c r="SD73" s="38"/>
      <c r="SE73" s="38"/>
      <c r="SF73" s="38"/>
      <c r="SG73" s="38"/>
      <c r="SH73" s="38"/>
      <c r="SI73" s="38"/>
      <c r="SJ73" s="38"/>
      <c r="SK73" s="38"/>
      <c r="SL73" s="38"/>
      <c r="SM73" s="38"/>
      <c r="SN73" s="38"/>
      <c r="SO73" s="38"/>
      <c r="SP73" s="38"/>
      <c r="SQ73" s="38"/>
      <c r="SR73" s="38"/>
      <c r="SS73" s="38"/>
      <c r="ST73" s="38"/>
      <c r="SU73" s="38"/>
      <c r="SV73" s="38"/>
      <c r="SW73" s="38"/>
      <c r="SX73" s="38"/>
      <c r="SY73" s="38"/>
      <c r="SZ73" s="38"/>
      <c r="TA73" s="38"/>
      <c r="TB73" s="38"/>
      <c r="TC73" s="38"/>
      <c r="TD73" s="38"/>
      <c r="TE73" s="38"/>
      <c r="TF73" s="38"/>
      <c r="TG73" s="38"/>
      <c r="TH73" s="38"/>
      <c r="TI73" s="38"/>
      <c r="TJ73" s="38"/>
      <c r="TK73" s="38"/>
      <c r="TL73" s="38"/>
      <c r="TM73" s="38"/>
      <c r="TN73" s="38"/>
      <c r="TO73" s="38"/>
      <c r="TP73" s="38"/>
      <c r="TQ73" s="38"/>
      <c r="TR73" s="38"/>
      <c r="TS73" s="38"/>
      <c r="TT73" s="38"/>
      <c r="TU73" s="38"/>
      <c r="TV73" s="38"/>
      <c r="TW73" s="38"/>
    </row>
    <row r="74" spans="1:543" x14ac:dyDescent="0.2">
      <c r="A74" s="52" t="s">
        <v>687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GL74" s="3">
        <f>GL62+GL63+GL65+GL67+GL68+GL69-GL72-GL73</f>
        <v>0</v>
      </c>
      <c r="GM74" s="3">
        <f t="shared" ref="GM74:GV74" si="9">GM62+GM63+GM65+GM67+GM68+GM69-GM72-GM73</f>
        <v>0</v>
      </c>
      <c r="GN74" s="3">
        <f t="shared" si="9"/>
        <v>0</v>
      </c>
      <c r="GO74" s="3">
        <f t="shared" si="9"/>
        <v>0</v>
      </c>
      <c r="GP74" s="3">
        <f t="shared" si="9"/>
        <v>0</v>
      </c>
      <c r="GQ74" s="3">
        <f t="shared" si="9"/>
        <v>-1.0913936421275139E-10</v>
      </c>
      <c r="GR74" s="3">
        <f t="shared" si="9"/>
        <v>-8.7311491370201111E-11</v>
      </c>
      <c r="GS74" s="3">
        <f t="shared" si="9"/>
        <v>0</v>
      </c>
      <c r="GT74" s="3">
        <f t="shared" si="9"/>
        <v>0</v>
      </c>
      <c r="GU74" s="3">
        <f t="shared" si="9"/>
        <v>0</v>
      </c>
      <c r="GV74" s="3">
        <f t="shared" si="9"/>
        <v>0</v>
      </c>
      <c r="GW74" s="3">
        <f>GW62+GW64+GW66+GW67+GW68+GW69-GW72-GW73</f>
        <v>0</v>
      </c>
      <c r="GX74" s="3">
        <f t="shared" ref="GX74:GZ74" si="10">GX62+GX64+GX66+GX67+GX68+GX69-GX72-GX73</f>
        <v>0</v>
      </c>
      <c r="GY74" s="3">
        <f t="shared" si="10"/>
        <v>0</v>
      </c>
      <c r="GZ74" s="3">
        <f t="shared" si="10"/>
        <v>0</v>
      </c>
      <c r="HA74" s="3">
        <f t="shared" ref="HA74" si="11">HA62+HA64+HA66+HA67+HA68+HA69-HA72-HA73</f>
        <v>0</v>
      </c>
      <c r="HB74" s="3">
        <f t="shared" ref="HB74:HC74" si="12">HB62+HB64+HB66+HB67+HB68+HB69-HB72-HB73</f>
        <v>0</v>
      </c>
      <c r="HC74" s="3">
        <f t="shared" si="12"/>
        <v>0</v>
      </c>
      <c r="HD74" s="3">
        <f t="shared" ref="HD74" si="13">HD62+HD64+HD66+HD67+HD68+HD69-HD72-HD73</f>
        <v>0</v>
      </c>
      <c r="HE74" s="3">
        <f t="shared" ref="HE74:HF74" si="14">HE62+HE64+HE66+HE67+HE68+HE69-HE72-HE73</f>
        <v>0</v>
      </c>
      <c r="HF74" s="3">
        <f t="shared" si="14"/>
        <v>0</v>
      </c>
      <c r="HG74" s="3">
        <f t="shared" ref="HG74" si="15">HG62+HG64+HG66+HG67+HG68+HG69-HG72-HG73</f>
        <v>0</v>
      </c>
      <c r="HH74" s="3">
        <f t="shared" ref="HH74:HI74" si="16">HH62+HH64+HH66+HH67+HH68+HH69-HH72-HH73</f>
        <v>0</v>
      </c>
      <c r="HI74" s="3">
        <f t="shared" si="16"/>
        <v>0</v>
      </c>
      <c r="HJ74" s="3">
        <f t="shared" ref="HJ74" si="17">HJ62+HJ64+HJ66+HJ67+HJ68+HJ69-HJ72-HJ73</f>
        <v>0</v>
      </c>
      <c r="HK74" s="3">
        <f t="shared" ref="HK74:HL74" si="18">HK62+HK64+HK66+HK67+HK68+HK69-HK72-HK73</f>
        <v>0</v>
      </c>
      <c r="HL74" s="3">
        <f t="shared" si="18"/>
        <v>0</v>
      </c>
      <c r="HM74" s="3">
        <f t="shared" ref="HM74" si="19">HM62+HM64+HM66+HM67+HM68+HM69-HM72-HM73</f>
        <v>0</v>
      </c>
      <c r="HN74" s="3">
        <f t="shared" ref="HN74:HO74" si="20">HN62+HN64+HN66+HN67+HN68+HN69-HN72-HN73</f>
        <v>0</v>
      </c>
      <c r="HO74" s="3">
        <f t="shared" si="20"/>
        <v>0</v>
      </c>
      <c r="HP74" s="3">
        <f t="shared" ref="HP74" si="21">HP62+HP64+HP66+HP67+HP68+HP69-HP72-HP73</f>
        <v>0</v>
      </c>
      <c r="HQ74" s="3">
        <f t="shared" ref="HQ74:HR74" si="22">HQ62+HQ64+HQ66+HQ67+HQ68+HQ69-HQ72-HQ73</f>
        <v>0</v>
      </c>
      <c r="HR74" s="3">
        <f t="shared" si="22"/>
        <v>-7.2759576141834259E-11</v>
      </c>
      <c r="HS74" s="3">
        <f t="shared" ref="HS74" si="23">HS62+HS64+HS66+HS67+HS68+HS69-HS72-HS73</f>
        <v>-5.8207660913467407E-11</v>
      </c>
      <c r="HT74" s="3">
        <f t="shared" ref="HT74:HU74" si="24">HT62+HT64+HT66+HT67+HT68+HT69-HT72-HT73</f>
        <v>0</v>
      </c>
      <c r="HU74" s="3">
        <f t="shared" si="24"/>
        <v>0</v>
      </c>
      <c r="HV74" s="3">
        <f t="shared" ref="HV74" si="25">HV62+HV64+HV66+HV67+HV68+HV69-HV72-HV73</f>
        <v>0</v>
      </c>
      <c r="HW74" s="3">
        <f t="shared" ref="HW74:HX74" si="26">HW62+HW64+HW66+HW67+HW68+HW69-HW72-HW73</f>
        <v>0</v>
      </c>
      <c r="HX74" s="3">
        <f t="shared" si="26"/>
        <v>0</v>
      </c>
      <c r="HY74" s="3">
        <f t="shared" ref="HY74" si="27">HY62+HY64+HY66+HY67+HY68+HY69-HY72-HY73</f>
        <v>0</v>
      </c>
      <c r="HZ74" s="3">
        <f t="shared" ref="HZ74:IA74" si="28">HZ62+HZ64+HZ66+HZ67+HZ68+HZ69-HZ72-HZ73</f>
        <v>0</v>
      </c>
      <c r="IA74" s="3">
        <f t="shared" si="28"/>
        <v>0</v>
      </c>
      <c r="IB74" s="3">
        <f t="shared" ref="IB74" si="29">IB62+IB64+IB66+IB67+IB68+IB69-IB72-IB73</f>
        <v>0</v>
      </c>
      <c r="IC74" s="3">
        <f t="shared" ref="IC74:ID74" si="30">IC62+IC64+IC66+IC67+IC68+IC69-IC72-IC73</f>
        <v>0</v>
      </c>
      <c r="ID74" s="3">
        <f t="shared" si="30"/>
        <v>0</v>
      </c>
      <c r="IE74" s="3">
        <f t="shared" ref="IE74" si="31">IE62+IE64+IE66+IE67+IE68+IE69-IE72-IE73</f>
        <v>0</v>
      </c>
      <c r="IF74" s="3">
        <f t="shared" ref="IF74:IG74" si="32">IF62+IF64+IF66+IF67+IF68+IF69-IF72-IF73</f>
        <v>0</v>
      </c>
      <c r="IG74" s="3">
        <f t="shared" si="32"/>
        <v>0</v>
      </c>
      <c r="IH74" s="3">
        <f t="shared" ref="IH74" si="33">IH62+IH64+IH66+IH67+IH68+IH69-IH72-IH73</f>
        <v>0</v>
      </c>
      <c r="II74" s="3">
        <f t="shared" ref="II74:IJ74" si="34">II62+II64+II66+II67+II68+II69-II72-II73</f>
        <v>-3.637978807091713E-11</v>
      </c>
      <c r="IJ74" s="3">
        <f t="shared" si="34"/>
        <v>0</v>
      </c>
      <c r="IK74" s="3">
        <f t="shared" ref="IK74" si="35">IK62+IK64+IK66+IK67+IK68+IK69-IK72-IK73</f>
        <v>-5.8207660913467407E-11</v>
      </c>
      <c r="IL74" s="3">
        <f t="shared" ref="IL74:IM74" si="36">IL62+IL64+IL66+IL67+IL68+IL69-IL72-IL73</f>
        <v>7.2759576141834259E-11</v>
      </c>
      <c r="IM74" s="3">
        <f t="shared" si="36"/>
        <v>0.5</v>
      </c>
      <c r="IN74" s="3">
        <f t="shared" ref="IN74" si="37">IN62+IN64+IN66+IN67+IN68+IN69-IN72-IN73</f>
        <v>7.2759576141834259E-11</v>
      </c>
      <c r="IO74" s="3">
        <f t="shared" ref="IO74:IP74" si="38">IO62+IO64+IO66+IO67+IO68+IO69-IO72-IO73</f>
        <v>-3.637978807091713E-11</v>
      </c>
      <c r="IP74" s="3">
        <f t="shared" si="38"/>
        <v>0</v>
      </c>
      <c r="IQ74" s="3">
        <f t="shared" ref="IQ74" si="39">IQ62+IQ64+IQ66+IQ67+IQ68+IQ69-IQ72-IQ73</f>
        <v>1.2369127944111824E-10</v>
      </c>
      <c r="IR74" s="3">
        <f t="shared" ref="IR74:IS74" si="40">IR62+IR64+IR66+IR67+IR68+IR69-IR72-IR73</f>
        <v>0</v>
      </c>
      <c r="IS74" s="3">
        <f t="shared" si="40"/>
        <v>0</v>
      </c>
      <c r="IT74" s="3">
        <f t="shared" ref="IT74" si="41">IT62+IT64+IT66+IT67+IT68+IT69-IT72-IT73</f>
        <v>-4.7293724492192268E-11</v>
      </c>
      <c r="IU74" s="3">
        <f t="shared" ref="IU74:IV74" si="42">IU62+IU64+IU66+IU67+IU68+IU69-IU72-IU73</f>
        <v>0</v>
      </c>
      <c r="IV74" s="3">
        <f t="shared" si="42"/>
        <v>6.5483618527650833E-11</v>
      </c>
      <c r="IW74" s="3">
        <f t="shared" ref="IW74" si="43">IW62+IW64+IW66+IW67+IW68+IW69-IW72-IW73</f>
        <v>1.0186340659856796E-10</v>
      </c>
      <c r="IX74" s="3">
        <f t="shared" ref="IX74:IY74" si="44">IX62+IX64+IX66+IX67+IX68+IX69-IX72-IX73</f>
        <v>0</v>
      </c>
      <c r="IY74" s="3">
        <f t="shared" si="44"/>
        <v>5.8207660913467407E-11</v>
      </c>
      <c r="IZ74" s="3">
        <f t="shared" ref="IZ74" si="45">IZ62+IZ64+IZ66+IZ67+IZ68+IZ69-IZ72-IZ73</f>
        <v>-1.2369127944111824E-10</v>
      </c>
      <c r="JA74" s="3">
        <f t="shared" ref="JA74:JB74" si="46">JA62+JA64+JA66+JA67+JA68+JA69-JA72-JA73</f>
        <v>0</v>
      </c>
      <c r="JB74" s="3">
        <f t="shared" si="46"/>
        <v>0</v>
      </c>
      <c r="JC74" s="3">
        <f t="shared" ref="JC74" si="47">JC62+JC64+JC66+JC67+JC68+JC69-JC72-JC73</f>
        <v>0</v>
      </c>
      <c r="JD74" s="3">
        <f t="shared" ref="JD74:JE74" si="48">JD62+JD64+JD66+JD67+JD68+JD69-JD72-JD73</f>
        <v>0</v>
      </c>
      <c r="JE74" s="3">
        <f t="shared" si="48"/>
        <v>0</v>
      </c>
      <c r="JF74" s="3">
        <f t="shared" ref="JF74" si="49">JF62+JF64+JF66+JF67+JF68+JF69-JF72-JF73</f>
        <v>0</v>
      </c>
      <c r="JG74" s="3">
        <f t="shared" ref="JG74:JH74" si="50">JG62+JG64+JG66+JG67+JG68+JG69-JG72-JG73</f>
        <v>0</v>
      </c>
      <c r="JH74" s="3">
        <f t="shared" si="50"/>
        <v>0</v>
      </c>
      <c r="JI74" s="3">
        <f t="shared" ref="JI74" si="51">JI62+JI64+JI66+JI67+JI68+JI69-JI72-JI73</f>
        <v>0</v>
      </c>
      <c r="JJ74" s="3">
        <f t="shared" ref="JJ74:JK74" si="52">JJ62+JJ64+JJ66+JJ67+JJ68+JJ69-JJ72-JJ73</f>
        <v>0</v>
      </c>
      <c r="JK74" s="3">
        <f t="shared" si="52"/>
        <v>0</v>
      </c>
      <c r="JL74" s="3">
        <f t="shared" ref="JL74" si="53">JL62+JL64+JL66+JL67+JL68+JL69-JL72-JL73</f>
        <v>0</v>
      </c>
      <c r="JM74" s="3">
        <f t="shared" ref="JM74:JN74" si="54">JM62+JM64+JM66+JM67+JM68+JM69-JM72-JM73</f>
        <v>0</v>
      </c>
      <c r="JN74" s="3">
        <f t="shared" si="54"/>
        <v>1.3824319466948509E-10</v>
      </c>
      <c r="JO74" s="3">
        <f t="shared" ref="JO74" si="55">JO62+JO64+JO66+JO67+JO68+JO69-JO72-JO73</f>
        <v>0</v>
      </c>
      <c r="JP74" s="3">
        <f t="shared" ref="JP74:JQ74" si="56">JP62+JP64+JP66+JP67+JP68+JP69-JP72-JP73</f>
        <v>0</v>
      </c>
      <c r="JQ74" s="3">
        <f t="shared" si="56"/>
        <v>0</v>
      </c>
      <c r="JR74" s="3">
        <f t="shared" ref="JR74" si="57">JR62+JR64+JR66+JR67+JR68+JR69-JR72-JR73</f>
        <v>0</v>
      </c>
      <c r="JS74" s="3">
        <f t="shared" ref="JS74:JT74" si="58">JS62+JS64+JS66+JS67+JS68+JS69-JS72-JS73</f>
        <v>0</v>
      </c>
      <c r="JT74" s="3">
        <f t="shared" si="58"/>
        <v>-8.7311491370201111E-11</v>
      </c>
      <c r="JU74" s="3">
        <f t="shared" ref="JU74" si="59">JU62+JU64+JU66+JU67+JU68+JU69-JU72-JU73</f>
        <v>-8.7311491370201111E-11</v>
      </c>
      <c r="JV74" s="3">
        <f t="shared" ref="JV74:JW74" si="60">JV62+JV64+JV66+JV67+JV68+JV69-JV72-JV73</f>
        <v>0</v>
      </c>
      <c r="JW74" s="3">
        <f t="shared" si="60"/>
        <v>0</v>
      </c>
      <c r="JX74" s="3">
        <f t="shared" ref="JX74" si="61">JX62+JX64+JX66+JX67+JX68+JX69-JX72-JX73</f>
        <v>1.3824319466948509E-10</v>
      </c>
      <c r="JY74" s="3">
        <f t="shared" ref="JY74:JZ74" si="62">JY62+JY64+JY66+JY67+JY68+JY69-JY72-JY73</f>
        <v>0</v>
      </c>
      <c r="JZ74" s="3">
        <f t="shared" si="62"/>
        <v>-7.2759576141834259E-11</v>
      </c>
      <c r="KA74" s="3">
        <f t="shared" ref="KA74" si="63">KA62+KA64+KA66+KA67+KA68+KA69-KA72-KA73</f>
        <v>0</v>
      </c>
      <c r="KB74" s="3">
        <f t="shared" ref="KB74:KC74" si="64">KB62+KB64+KB66+KB67+KB68+KB69-KB72-KB73</f>
        <v>0</v>
      </c>
      <c r="KC74" s="3">
        <f t="shared" si="64"/>
        <v>0</v>
      </c>
      <c r="KD74" s="3">
        <f t="shared" ref="KD74" si="65">KD62+KD64+KD66+KD67+KD68+KD69-KD72-KD73</f>
        <v>0</v>
      </c>
      <c r="KE74" s="3">
        <f t="shared" ref="KE74:KF74" si="66">KE62+KE64+KE66+KE67+KE68+KE69-KE72-KE73</f>
        <v>0</v>
      </c>
      <c r="KF74" s="3">
        <f t="shared" si="66"/>
        <v>-8.7311491370201111E-11</v>
      </c>
      <c r="KG74" s="3">
        <f t="shared" ref="KG74" si="67">KG62+KG64+KG66+KG67+KG68+KG69-KG72-KG73</f>
        <v>8.7311491370201111E-11</v>
      </c>
      <c r="KH74" s="3">
        <f t="shared" ref="KH74:KI74" si="68">KH62+KH64+KH66+KH67+KH68+KH69-KH72-KH73</f>
        <v>0</v>
      </c>
      <c r="KI74" s="3">
        <f t="shared" si="68"/>
        <v>0</v>
      </c>
      <c r="KJ74" s="3">
        <f t="shared" ref="KJ74" si="69">KJ62+KJ64+KJ66+KJ67+KJ68+KJ69-KJ72-KJ73</f>
        <v>0</v>
      </c>
      <c r="KK74" s="3">
        <f t="shared" ref="KK74:KL74" si="70">KK62+KK64+KK66+KK67+KK68+KK69-KK72-KK73</f>
        <v>0</v>
      </c>
      <c r="KL74" s="3">
        <f t="shared" si="70"/>
        <v>0</v>
      </c>
      <c r="KM74" s="3">
        <f t="shared" ref="KM74" si="71">KM62+KM64+KM66+KM67+KM68+KM69-KM72-KM73</f>
        <v>0</v>
      </c>
      <c r="KN74" s="3">
        <f t="shared" ref="KN74:KO74" si="72">KN62+KN64+KN66+KN67+KN68+KN69-KN72-KN73</f>
        <v>0</v>
      </c>
      <c r="KO74" s="3">
        <f t="shared" si="72"/>
        <v>0</v>
      </c>
      <c r="KP74" s="3">
        <f t="shared" ref="KP74" si="73">KP62+KP64+KP66+KP67+KP68+KP69-KP72-KP73</f>
        <v>0</v>
      </c>
      <c r="KQ74" s="3">
        <f t="shared" ref="KQ74:KR74" si="74">KQ62+KQ64+KQ66+KQ67+KQ68+KQ69-KQ72-KQ73</f>
        <v>0</v>
      </c>
      <c r="KR74" s="3">
        <f t="shared" si="74"/>
        <v>0</v>
      </c>
      <c r="KS74" s="3">
        <f t="shared" ref="KS74" si="75">KS62+KS64+KS66+KS67+KS68+KS69-KS72-KS73</f>
        <v>0</v>
      </c>
      <c r="KT74" s="3">
        <f t="shared" ref="KT74:KU74" si="76">KT62+KT64+KT66+KT67+KT68+KT69-KT72-KT73</f>
        <v>0</v>
      </c>
      <c r="KU74" s="3">
        <f t="shared" si="76"/>
        <v>0</v>
      </c>
      <c r="KV74" s="3">
        <f t="shared" ref="KV74" si="77">KV62+KV64+KV66+KV67+KV68+KV69-KV72-KV73</f>
        <v>0</v>
      </c>
      <c r="KW74" s="3">
        <f t="shared" ref="KW74:KX74" si="78">KW62+KW64+KW66+KW67+KW68+KW69-KW72-KW73</f>
        <v>-5.8207660913467407E-11</v>
      </c>
      <c r="KX74" s="3">
        <f t="shared" si="78"/>
        <v>-4.7293724492192268E-11</v>
      </c>
      <c r="KY74" s="3">
        <f t="shared" ref="KY74" si="79">KY62+KY64+KY66+KY67+KY68+KY69-KY72-KY73</f>
        <v>5.8207660913467407E-11</v>
      </c>
      <c r="KZ74" s="3">
        <f t="shared" ref="KZ74:LA74" si="80">KZ62+KZ64+KZ66+KZ67+KZ68+KZ69-KZ72-KZ73</f>
        <v>0</v>
      </c>
      <c r="LA74" s="3">
        <f t="shared" si="80"/>
        <v>0</v>
      </c>
      <c r="LB74" s="3">
        <f t="shared" ref="LB74" si="81">LB62+LB64+LB66+LB67+LB68+LB69-LB72-LB73</f>
        <v>1.1641532182693481E-10</v>
      </c>
      <c r="LC74" s="3">
        <f t="shared" ref="LC74:LD74" si="82">LC62+LC64+LC66+LC67+LC68+LC69-LC72-LC73</f>
        <v>0</v>
      </c>
      <c r="LD74" s="3">
        <f t="shared" si="82"/>
        <v>0</v>
      </c>
      <c r="LE74" s="3">
        <f t="shared" ref="LE74" si="83">LE62+LE64+LE66+LE67+LE68+LE69-LE72-LE73</f>
        <v>0</v>
      </c>
      <c r="LF74" s="3">
        <f t="shared" ref="LF74:LG74" si="84">LF62+LF64+LF66+LF67+LF68+LF69-LF72-LF73</f>
        <v>1.1641532182693481E-10</v>
      </c>
      <c r="LG74" s="3">
        <f t="shared" si="84"/>
        <v>0</v>
      </c>
      <c r="LH74" s="3">
        <f t="shared" ref="LH74" si="85">LH62+LH64+LH66+LH67+LH68+LH69-LH72-LH73</f>
        <v>0</v>
      </c>
      <c r="LI74" s="3">
        <f t="shared" ref="LI74" si="86">LI62+LI64+LI66+LI67+LI68+LI69-LI72-LI73</f>
        <v>0</v>
      </c>
      <c r="LJ74" s="38"/>
      <c r="LK74" s="38"/>
      <c r="LL74" s="38"/>
      <c r="LM74" s="38"/>
      <c r="LN74" s="38"/>
      <c r="LO74" s="38"/>
      <c r="LP74" s="38"/>
      <c r="LQ74" s="38"/>
      <c r="LR74" s="38"/>
      <c r="LS74" s="38"/>
      <c r="LT74" s="38"/>
      <c r="LU74" s="38"/>
      <c r="LV74" s="38"/>
      <c r="LW74" s="38"/>
      <c r="LX74" s="38"/>
      <c r="LY74" s="38"/>
      <c r="LZ74" s="38"/>
      <c r="MA74" s="38"/>
      <c r="MB74" s="38"/>
      <c r="MC74" s="38"/>
      <c r="MD74" s="38"/>
      <c r="ME74" s="38"/>
      <c r="MF74" s="38"/>
      <c r="MG74" s="38"/>
      <c r="MH74" s="38"/>
      <c r="MI74" s="38"/>
      <c r="MJ74" s="38"/>
      <c r="MK74" s="38"/>
      <c r="ML74" s="38"/>
      <c r="MM74" s="38"/>
      <c r="MN74" s="38"/>
      <c r="MO74" s="38"/>
      <c r="MP74" s="38"/>
      <c r="MQ74" s="38"/>
      <c r="MR74" s="38"/>
      <c r="MS74" s="38"/>
      <c r="MT74" s="38"/>
      <c r="MU74" s="38"/>
      <c r="MV74" s="38"/>
      <c r="MW74" s="38"/>
      <c r="MX74" s="38"/>
      <c r="MY74" s="38"/>
      <c r="MZ74" s="38"/>
      <c r="NA74" s="38"/>
      <c r="NB74" s="38"/>
      <c r="NC74" s="38"/>
      <c r="ND74" s="38"/>
      <c r="NE74" s="38"/>
      <c r="NF74" s="38"/>
      <c r="NG74" s="38"/>
      <c r="NH74" s="38"/>
      <c r="NI74" s="38"/>
      <c r="NJ74" s="38"/>
      <c r="NK74" s="38"/>
      <c r="NL74" s="38"/>
      <c r="NM74" s="38"/>
      <c r="NN74" s="38"/>
      <c r="NO74" s="38"/>
      <c r="NP74" s="38"/>
      <c r="NQ74" s="38"/>
      <c r="NR74" s="38"/>
      <c r="NS74" s="38"/>
      <c r="NT74" s="38"/>
      <c r="NU74" s="38"/>
      <c r="NV74" s="38"/>
      <c r="NW74" s="38"/>
      <c r="NX74" s="38"/>
      <c r="NY74" s="38"/>
      <c r="NZ74" s="38"/>
      <c r="OA74" s="38"/>
      <c r="OB74" s="38"/>
      <c r="OC74" s="38"/>
      <c r="OD74" s="38"/>
      <c r="OE74" s="38"/>
      <c r="OF74" s="38"/>
      <c r="OG74" s="38"/>
      <c r="OH74" s="38"/>
      <c r="OI74" s="38"/>
      <c r="OJ74" s="38"/>
      <c r="OK74" s="38"/>
      <c r="OL74" s="38"/>
      <c r="OM74" s="38"/>
      <c r="ON74" s="38"/>
      <c r="OO74" s="38"/>
      <c r="OP74" s="38"/>
      <c r="OQ74" s="38"/>
      <c r="OR74" s="38"/>
      <c r="OS74" s="38"/>
      <c r="OT74" s="38"/>
      <c r="OU74" s="38"/>
      <c r="OV74" s="38"/>
      <c r="OW74" s="38"/>
      <c r="OX74" s="38"/>
      <c r="OY74" s="38"/>
      <c r="OZ74" s="38"/>
      <c r="PA74" s="38"/>
      <c r="PB74" s="38"/>
      <c r="PC74" s="38"/>
      <c r="PD74" s="38"/>
      <c r="PE74" s="38"/>
      <c r="PF74" s="38"/>
      <c r="PG74" s="38"/>
      <c r="PH74" s="38"/>
      <c r="PI74" s="38"/>
      <c r="PJ74" s="38"/>
      <c r="PK74" s="38"/>
      <c r="PL74" s="38"/>
      <c r="PM74" s="38"/>
      <c r="PN74" s="38"/>
      <c r="PO74" s="38"/>
      <c r="PP74" s="38"/>
      <c r="PQ74" s="38"/>
      <c r="PR74" s="38"/>
      <c r="PS74" s="38"/>
      <c r="PT74" s="38"/>
      <c r="PU74" s="38"/>
      <c r="PV74" s="38"/>
      <c r="PW74" s="38"/>
      <c r="PX74" s="38"/>
      <c r="PY74" s="38"/>
      <c r="PZ74" s="38"/>
      <c r="QA74" s="38"/>
      <c r="QB74" s="38"/>
      <c r="QC74" s="38"/>
      <c r="QD74" s="38"/>
      <c r="QE74" s="38"/>
      <c r="QF74" s="38"/>
      <c r="QG74" s="38"/>
      <c r="QH74" s="38"/>
      <c r="QI74" s="38"/>
      <c r="QJ74" s="38"/>
      <c r="QK74" s="38"/>
      <c r="QL74" s="38"/>
      <c r="QM74" s="38"/>
      <c r="QN74" s="38"/>
      <c r="QO74" s="38"/>
      <c r="QP74" s="38"/>
      <c r="QQ74" s="38"/>
      <c r="QR74" s="38"/>
      <c r="QS74" s="38"/>
      <c r="QT74" s="38"/>
      <c r="QU74" s="38"/>
      <c r="QV74" s="38"/>
      <c r="QW74" s="38"/>
      <c r="QX74" s="38"/>
      <c r="QY74" s="38"/>
      <c r="QZ74" s="38"/>
      <c r="RA74" s="38"/>
      <c r="RB74" s="38"/>
      <c r="RC74" s="38"/>
      <c r="RD74" s="38"/>
      <c r="RE74" s="38"/>
      <c r="RF74" s="38"/>
      <c r="RG74" s="38"/>
      <c r="RH74" s="38"/>
      <c r="RI74" s="38"/>
      <c r="RJ74" s="38"/>
      <c r="RK74" s="38"/>
      <c r="RL74" s="38"/>
      <c r="RM74" s="38"/>
      <c r="RN74" s="38"/>
      <c r="RO74" s="38"/>
      <c r="RP74" s="38"/>
      <c r="RQ74" s="38"/>
      <c r="RR74" s="38"/>
      <c r="RS74" s="38"/>
      <c r="RT74" s="38"/>
      <c r="RU74" s="38"/>
      <c r="RV74" s="38"/>
      <c r="RW74" s="38"/>
      <c r="RX74" s="38"/>
      <c r="RY74" s="38"/>
      <c r="RZ74" s="38"/>
      <c r="SA74" s="38"/>
      <c r="SB74" s="38"/>
      <c r="SC74" s="38"/>
      <c r="SD74" s="38"/>
      <c r="SE74" s="38"/>
      <c r="SF74" s="38"/>
      <c r="SG74" s="38"/>
      <c r="SH74" s="38"/>
      <c r="SI74" s="38"/>
      <c r="SJ74" s="38"/>
      <c r="SK74" s="38"/>
      <c r="SL74" s="38"/>
      <c r="SM74" s="38"/>
      <c r="SN74" s="38"/>
      <c r="SO74" s="38"/>
      <c r="SP74" s="38"/>
      <c r="SQ74" s="38"/>
      <c r="SR74" s="38"/>
      <c r="SS74" s="38"/>
      <c r="ST74" s="38"/>
      <c r="SU74" s="38"/>
      <c r="SV74" s="38"/>
      <c r="SW74" s="38"/>
      <c r="SX74" s="38"/>
      <c r="SY74" s="38"/>
      <c r="SZ74" s="38"/>
      <c r="TA74" s="38"/>
      <c r="TB74" s="38"/>
      <c r="TC74" s="38"/>
      <c r="TD74" s="38"/>
      <c r="TE74" s="38"/>
      <c r="TF74" s="38"/>
      <c r="TG74" s="38"/>
      <c r="TH74" s="38"/>
      <c r="TI74" s="38"/>
      <c r="TJ74" s="38"/>
      <c r="TK74" s="38"/>
      <c r="TL74" s="38"/>
      <c r="TM74" s="38"/>
      <c r="TN74" s="38"/>
      <c r="TO74" s="38"/>
      <c r="TP74" s="38"/>
      <c r="TQ74" s="38"/>
      <c r="TR74" s="38"/>
      <c r="TS74" s="38"/>
      <c r="TT74" s="38"/>
      <c r="TU74" s="38"/>
      <c r="TV74" s="38"/>
      <c r="TW74" s="38"/>
    </row>
    <row r="75" spans="1:543" x14ac:dyDescent="0.2">
      <c r="A75" s="52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LJ75" s="38"/>
      <c r="LK75" s="38"/>
      <c r="LL75" s="38"/>
      <c r="LM75" s="38"/>
      <c r="LN75" s="38"/>
      <c r="LO75" s="38"/>
      <c r="LP75" s="38"/>
      <c r="LQ75" s="38"/>
      <c r="LR75" s="38"/>
      <c r="LS75" s="38"/>
      <c r="LT75" s="38"/>
      <c r="LU75" s="38"/>
      <c r="LV75" s="38"/>
      <c r="LW75" s="38"/>
      <c r="LX75" s="38"/>
      <c r="LY75" s="38"/>
      <c r="LZ75" s="38"/>
      <c r="MA75" s="38"/>
      <c r="MB75" s="38"/>
      <c r="MC75" s="38"/>
      <c r="MD75" s="38"/>
      <c r="ME75" s="38"/>
      <c r="MF75" s="38"/>
      <c r="MG75" s="38"/>
      <c r="MH75" s="38"/>
      <c r="MI75" s="38"/>
      <c r="MJ75" s="38"/>
      <c r="MK75" s="38"/>
      <c r="ML75" s="38"/>
      <c r="MM75" s="38"/>
      <c r="MN75" s="38"/>
      <c r="MO75" s="38"/>
      <c r="MP75" s="38"/>
      <c r="MQ75" s="38"/>
      <c r="MR75" s="38"/>
      <c r="MS75" s="38"/>
      <c r="MT75" s="38"/>
      <c r="MU75" s="38"/>
      <c r="MV75" s="38"/>
      <c r="MW75" s="38"/>
      <c r="MX75" s="38"/>
      <c r="MY75" s="38"/>
      <c r="MZ75" s="38"/>
      <c r="NA75" s="38"/>
      <c r="NB75" s="38"/>
      <c r="NC75" s="38"/>
      <c r="ND75" s="38"/>
      <c r="NE75" s="38"/>
      <c r="NF75" s="38"/>
      <c r="NG75" s="38"/>
      <c r="NH75" s="38"/>
      <c r="NI75" s="38"/>
      <c r="NJ75" s="38"/>
      <c r="NK75" s="38"/>
      <c r="NL75" s="38"/>
      <c r="NM75" s="38"/>
      <c r="NN75" s="38"/>
      <c r="NO75" s="38"/>
      <c r="NP75" s="38"/>
      <c r="NQ75" s="38"/>
      <c r="NR75" s="38"/>
      <c r="NS75" s="38"/>
      <c r="NT75" s="38"/>
      <c r="NU75" s="38"/>
      <c r="NV75" s="38"/>
      <c r="NW75" s="38"/>
      <c r="NX75" s="38"/>
      <c r="NY75" s="38"/>
      <c r="NZ75" s="38"/>
      <c r="OA75" s="38"/>
      <c r="OB75" s="38"/>
      <c r="OC75" s="38"/>
      <c r="OD75" s="38"/>
      <c r="OE75" s="38"/>
      <c r="OF75" s="38"/>
      <c r="OG75" s="38"/>
      <c r="OH75" s="38"/>
      <c r="OI75" s="38"/>
      <c r="OJ75" s="38"/>
      <c r="OK75" s="38"/>
      <c r="OL75" s="38"/>
      <c r="OM75" s="38"/>
      <c r="ON75" s="38"/>
      <c r="OO75" s="38"/>
      <c r="OP75" s="38"/>
      <c r="OQ75" s="38"/>
      <c r="OR75" s="38"/>
      <c r="OS75" s="38"/>
      <c r="OT75" s="38"/>
      <c r="OU75" s="38"/>
      <c r="OV75" s="38"/>
      <c r="OW75" s="38"/>
      <c r="OX75" s="38"/>
      <c r="OY75" s="38"/>
      <c r="OZ75" s="38"/>
      <c r="PA75" s="38"/>
      <c r="PB75" s="38"/>
      <c r="PC75" s="38"/>
      <c r="PD75" s="38"/>
      <c r="PE75" s="38"/>
      <c r="PF75" s="38"/>
      <c r="PG75" s="38"/>
      <c r="PH75" s="38"/>
      <c r="PI75" s="38"/>
      <c r="PJ75" s="38"/>
      <c r="PK75" s="38"/>
      <c r="PL75" s="38"/>
      <c r="PM75" s="38"/>
      <c r="PN75" s="38"/>
      <c r="PO75" s="38"/>
      <c r="PP75" s="38"/>
      <c r="PQ75" s="38"/>
      <c r="PR75" s="38"/>
      <c r="PS75" s="38"/>
      <c r="PT75" s="38"/>
      <c r="PU75" s="38"/>
      <c r="PV75" s="38"/>
      <c r="PW75" s="38"/>
      <c r="PX75" s="38"/>
      <c r="PY75" s="38"/>
      <c r="PZ75" s="38"/>
      <c r="QA75" s="38"/>
      <c r="QB75" s="38"/>
      <c r="QC75" s="38"/>
      <c r="QD75" s="38"/>
      <c r="QE75" s="38"/>
      <c r="QF75" s="38"/>
      <c r="QG75" s="38"/>
      <c r="QH75" s="38"/>
      <c r="QI75" s="38"/>
      <c r="QJ75" s="38"/>
      <c r="QK75" s="38"/>
      <c r="QL75" s="38"/>
      <c r="QM75" s="38"/>
      <c r="QN75" s="38"/>
      <c r="QO75" s="38"/>
      <c r="QP75" s="38"/>
      <c r="QQ75" s="38"/>
      <c r="QR75" s="38"/>
      <c r="QS75" s="38"/>
      <c r="QT75" s="38"/>
      <c r="QU75" s="38"/>
      <c r="QV75" s="38"/>
      <c r="QW75" s="38"/>
      <c r="QX75" s="38"/>
      <c r="QY75" s="38"/>
      <c r="QZ75" s="38"/>
      <c r="RA75" s="38"/>
      <c r="RB75" s="38"/>
      <c r="RC75" s="38"/>
      <c r="RD75" s="38"/>
      <c r="RE75" s="38"/>
      <c r="RF75" s="38"/>
      <c r="RG75" s="38"/>
      <c r="RH75" s="38"/>
      <c r="RI75" s="38"/>
      <c r="RJ75" s="38"/>
      <c r="RK75" s="38"/>
      <c r="RL75" s="38"/>
      <c r="RM75" s="38"/>
      <c r="RN75" s="38"/>
      <c r="RO75" s="38"/>
      <c r="RP75" s="38"/>
      <c r="RQ75" s="38"/>
      <c r="RR75" s="38"/>
      <c r="RS75" s="38"/>
      <c r="RT75" s="38"/>
      <c r="RU75" s="38"/>
      <c r="RV75" s="38"/>
      <c r="RW75" s="38"/>
      <c r="RX75" s="38"/>
      <c r="RY75" s="38"/>
      <c r="RZ75" s="38"/>
      <c r="SA75" s="38"/>
      <c r="SB75" s="38"/>
      <c r="SC75" s="38"/>
      <c r="SD75" s="38"/>
      <c r="SE75" s="38"/>
      <c r="SF75" s="38"/>
      <c r="SG75" s="38"/>
      <c r="SH75" s="38"/>
      <c r="SI75" s="38"/>
      <c r="SJ75" s="38"/>
      <c r="SK75" s="38"/>
      <c r="SL75" s="38"/>
      <c r="SM75" s="38"/>
      <c r="SN75" s="38"/>
      <c r="SO75" s="38"/>
      <c r="SP75" s="38"/>
      <c r="SQ75" s="38"/>
      <c r="SR75" s="38"/>
      <c r="SS75" s="38"/>
      <c r="ST75" s="38"/>
      <c r="SU75" s="38"/>
      <c r="SV75" s="38"/>
      <c r="SW75" s="38"/>
      <c r="SX75" s="38"/>
      <c r="SY75" s="38"/>
      <c r="SZ75" s="38"/>
      <c r="TA75" s="38"/>
      <c r="TB75" s="38"/>
      <c r="TC75" s="38"/>
      <c r="TD75" s="38"/>
      <c r="TE75" s="38"/>
      <c r="TF75" s="38"/>
      <c r="TG75" s="38"/>
      <c r="TH75" s="38"/>
      <c r="TI75" s="38"/>
      <c r="TJ75" s="38"/>
      <c r="TK75" s="38"/>
      <c r="TL75" s="38"/>
      <c r="TM75" s="38"/>
      <c r="TN75" s="38"/>
      <c r="TO75" s="38"/>
      <c r="TP75" s="38"/>
      <c r="TQ75" s="38"/>
      <c r="TR75" s="38"/>
      <c r="TS75" s="38"/>
      <c r="TT75" s="38"/>
      <c r="TU75" s="38"/>
      <c r="TV75" s="38"/>
      <c r="TW75" s="38"/>
    </row>
    <row r="76" spans="1:543" x14ac:dyDescent="0.2">
      <c r="A76" s="11" t="s">
        <v>688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LJ76" s="38"/>
      <c r="LK76" s="38"/>
      <c r="LL76" s="38"/>
      <c r="LM76" s="38"/>
      <c r="LN76" s="38"/>
      <c r="LO76" s="38"/>
      <c r="LP76" s="38"/>
      <c r="LQ76" s="38"/>
      <c r="LR76" s="38"/>
      <c r="LS76" s="38"/>
      <c r="LT76" s="38"/>
      <c r="LU76" s="38"/>
      <c r="LV76" s="38"/>
      <c r="LW76" s="38"/>
      <c r="LX76" s="38"/>
      <c r="LY76" s="38"/>
      <c r="LZ76" s="38"/>
      <c r="MA76" s="38"/>
      <c r="MB76" s="38"/>
      <c r="MC76" s="38"/>
      <c r="MD76" s="38"/>
      <c r="ME76" s="38"/>
      <c r="MF76" s="38"/>
      <c r="MG76" s="38"/>
      <c r="MH76" s="38"/>
      <c r="MI76" s="38"/>
      <c r="MJ76" s="38"/>
      <c r="MK76" s="38"/>
      <c r="ML76" s="38"/>
      <c r="MM76" s="38"/>
      <c r="MN76" s="38"/>
      <c r="MO76" s="38"/>
      <c r="MP76" s="38"/>
      <c r="MQ76" s="38"/>
      <c r="MR76" s="38"/>
      <c r="MS76" s="38"/>
      <c r="MT76" s="38"/>
      <c r="MU76" s="38"/>
      <c r="MV76" s="38"/>
      <c r="MW76" s="38"/>
      <c r="MX76" s="38"/>
      <c r="MY76" s="38"/>
      <c r="MZ76" s="38"/>
      <c r="NA76" s="38"/>
      <c r="NB76" s="38"/>
      <c r="NC76" s="38"/>
      <c r="ND76" s="38"/>
      <c r="NE76" s="38"/>
      <c r="NF76" s="38"/>
      <c r="NG76" s="38"/>
      <c r="NH76" s="38"/>
      <c r="NI76" s="38"/>
      <c r="NJ76" s="38"/>
      <c r="NK76" s="38"/>
      <c r="NL76" s="38"/>
      <c r="NM76" s="38"/>
      <c r="NN76" s="38"/>
      <c r="NO76" s="38"/>
      <c r="NP76" s="38"/>
      <c r="NQ76" s="38"/>
      <c r="NR76" s="38"/>
      <c r="NS76" s="38"/>
      <c r="NT76" s="38"/>
      <c r="NU76" s="38"/>
      <c r="NV76" s="38"/>
      <c r="NW76" s="38"/>
      <c r="NX76" s="38"/>
      <c r="NY76" s="38"/>
      <c r="NZ76" s="38"/>
      <c r="OA76" s="38"/>
      <c r="OB76" s="38"/>
      <c r="OC76" s="38"/>
      <c r="OD76" s="38"/>
      <c r="OE76" s="38"/>
      <c r="OF76" s="38"/>
      <c r="OG76" s="38"/>
      <c r="OH76" s="38"/>
      <c r="OI76" s="38"/>
      <c r="OJ76" s="38"/>
      <c r="OK76" s="38"/>
      <c r="OL76" s="38"/>
      <c r="OM76" s="38"/>
      <c r="ON76" s="38"/>
      <c r="OO76" s="38"/>
      <c r="OP76" s="38"/>
      <c r="OQ76" s="38"/>
      <c r="OR76" s="38"/>
      <c r="OS76" s="38"/>
      <c r="OT76" s="38"/>
      <c r="OU76" s="38"/>
      <c r="OV76" s="38"/>
      <c r="OW76" s="38"/>
      <c r="OX76" s="38"/>
      <c r="OY76" s="38"/>
      <c r="OZ76" s="38"/>
      <c r="PA76" s="38"/>
      <c r="PB76" s="38"/>
      <c r="PC76" s="38"/>
      <c r="PD76" s="38"/>
      <c r="PE76" s="38"/>
      <c r="PF76" s="38"/>
      <c r="PG76" s="38"/>
      <c r="PH76" s="38"/>
      <c r="PI76" s="38"/>
      <c r="PJ76" s="38"/>
      <c r="PK76" s="38"/>
      <c r="PL76" s="38"/>
      <c r="PM76" s="38"/>
      <c r="PN76" s="38"/>
      <c r="PO76" s="38"/>
      <c r="PP76" s="38"/>
      <c r="PQ76" s="38"/>
      <c r="PR76" s="38"/>
      <c r="PS76" s="38"/>
      <c r="PT76" s="38"/>
      <c r="PU76" s="38"/>
      <c r="PV76" s="38"/>
      <c r="PW76" s="38"/>
      <c r="PX76" s="38"/>
      <c r="PY76" s="38"/>
      <c r="PZ76" s="38"/>
      <c r="QA76" s="38"/>
      <c r="QB76" s="38"/>
      <c r="QC76" s="38"/>
      <c r="QD76" s="38"/>
      <c r="QE76" s="38"/>
      <c r="QF76" s="38"/>
      <c r="QG76" s="38"/>
      <c r="QH76" s="38"/>
      <c r="QI76" s="38"/>
      <c r="QJ76" s="38"/>
      <c r="QK76" s="38"/>
      <c r="QL76" s="38"/>
      <c r="QM76" s="38"/>
      <c r="QN76" s="38"/>
      <c r="QO76" s="38"/>
      <c r="QP76" s="38"/>
      <c r="QQ76" s="38"/>
      <c r="QR76" s="38"/>
      <c r="QS76" s="38"/>
      <c r="QT76" s="38"/>
      <c r="QU76" s="38"/>
      <c r="QV76" s="38"/>
      <c r="QW76" s="38"/>
      <c r="QX76" s="38"/>
      <c r="QY76" s="38"/>
      <c r="QZ76" s="38"/>
      <c r="RA76" s="38"/>
      <c r="RB76" s="38"/>
      <c r="RC76" s="38"/>
      <c r="RD76" s="38"/>
      <c r="RE76" s="38"/>
      <c r="RF76" s="38"/>
      <c r="RG76" s="38"/>
      <c r="RH76" s="38"/>
      <c r="RI76" s="38"/>
      <c r="RJ76" s="38"/>
      <c r="RK76" s="38"/>
      <c r="RL76" s="38"/>
      <c r="RM76" s="38"/>
      <c r="RN76" s="38"/>
      <c r="RO76" s="38"/>
      <c r="RP76" s="38"/>
      <c r="RQ76" s="38"/>
      <c r="RR76" s="38"/>
      <c r="RS76" s="38"/>
      <c r="RT76" s="38"/>
      <c r="RU76" s="38"/>
      <c r="RV76" s="38"/>
      <c r="RW76" s="38"/>
      <c r="RX76" s="38"/>
      <c r="RY76" s="38"/>
      <c r="RZ76" s="38"/>
      <c r="SA76" s="38"/>
      <c r="SB76" s="38"/>
      <c r="SC76" s="38"/>
      <c r="SD76" s="38"/>
      <c r="SE76" s="38"/>
      <c r="SF76" s="38"/>
      <c r="SG76" s="38"/>
      <c r="SH76" s="38"/>
      <c r="SI76" s="38"/>
      <c r="SJ76" s="38"/>
      <c r="SK76" s="38"/>
      <c r="SL76" s="38"/>
      <c r="SM76" s="38"/>
      <c r="SN76" s="38"/>
      <c r="SO76" s="38"/>
      <c r="SP76" s="38"/>
      <c r="SQ76" s="38"/>
      <c r="SR76" s="38"/>
      <c r="SS76" s="38"/>
      <c r="ST76" s="38"/>
      <c r="SU76" s="38"/>
      <c r="SV76" s="38"/>
      <c r="SW76" s="38"/>
      <c r="SX76" s="38"/>
      <c r="SY76" s="38"/>
      <c r="SZ76" s="38"/>
      <c r="TA76" s="38"/>
      <c r="TB76" s="38"/>
      <c r="TC76" s="38"/>
      <c r="TD76" s="38"/>
      <c r="TE76" s="38"/>
      <c r="TF76" s="38"/>
      <c r="TG76" s="38"/>
      <c r="TH76" s="38"/>
      <c r="TI76" s="38"/>
      <c r="TJ76" s="38"/>
      <c r="TK76" s="38"/>
      <c r="TL76" s="38"/>
      <c r="TM76" s="38"/>
      <c r="TN76" s="38"/>
      <c r="TO76" s="38"/>
      <c r="TP76" s="38"/>
      <c r="TQ76" s="38"/>
      <c r="TR76" s="38"/>
      <c r="TS76" s="38"/>
      <c r="TT76" s="38"/>
      <c r="TU76" s="38"/>
      <c r="TV76" s="38"/>
      <c r="TW76" s="38"/>
    </row>
    <row r="77" spans="1:543" x14ac:dyDescent="0.2">
      <c r="A77" s="11" t="s">
        <v>7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LJ77" s="38"/>
      <c r="LK77" s="38"/>
      <c r="LL77" s="38"/>
      <c r="LM77" s="38"/>
      <c r="LN77" s="38"/>
      <c r="LO77" s="38"/>
      <c r="LP77" s="38"/>
      <c r="LQ77" s="38"/>
      <c r="LR77" s="38"/>
      <c r="LS77" s="38"/>
      <c r="LT77" s="38"/>
      <c r="LU77" s="38"/>
      <c r="LV77" s="38"/>
      <c r="LW77" s="38"/>
      <c r="LX77" s="38"/>
      <c r="LY77" s="38"/>
      <c r="LZ77" s="38"/>
      <c r="MA77" s="38"/>
      <c r="MB77" s="38"/>
      <c r="MC77" s="38"/>
      <c r="MD77" s="38"/>
      <c r="ME77" s="38"/>
      <c r="MF77" s="38"/>
      <c r="MG77" s="38"/>
      <c r="MH77" s="38"/>
      <c r="MI77" s="38"/>
      <c r="MJ77" s="38"/>
      <c r="MK77" s="38"/>
      <c r="ML77" s="38"/>
      <c r="MM77" s="38"/>
      <c r="MN77" s="38"/>
      <c r="MO77" s="38"/>
      <c r="MP77" s="38"/>
      <c r="MQ77" s="38"/>
      <c r="MR77" s="38"/>
      <c r="MS77" s="38"/>
      <c r="MT77" s="38"/>
      <c r="MU77" s="38"/>
      <c r="MV77" s="38"/>
      <c r="MW77" s="38"/>
      <c r="MX77" s="38"/>
      <c r="MY77" s="38"/>
      <c r="MZ77" s="38"/>
      <c r="NA77" s="38"/>
      <c r="NB77" s="38"/>
      <c r="NC77" s="38"/>
      <c r="ND77" s="38"/>
      <c r="NE77" s="38"/>
      <c r="NF77" s="38"/>
      <c r="NG77" s="38"/>
      <c r="NH77" s="38"/>
      <c r="NI77" s="38"/>
      <c r="NJ77" s="38"/>
      <c r="NK77" s="38"/>
      <c r="NL77" s="38"/>
      <c r="NM77" s="38"/>
      <c r="NN77" s="38"/>
      <c r="NO77" s="38"/>
      <c r="NP77" s="38"/>
      <c r="NQ77" s="38"/>
      <c r="NR77" s="38"/>
      <c r="NS77" s="38"/>
      <c r="NT77" s="38"/>
      <c r="NU77" s="38"/>
      <c r="NV77" s="38"/>
      <c r="NW77" s="38"/>
      <c r="NX77" s="38"/>
      <c r="NY77" s="38"/>
      <c r="NZ77" s="38"/>
      <c r="OA77" s="38"/>
      <c r="OB77" s="38"/>
      <c r="OC77" s="38"/>
      <c r="OD77" s="38"/>
      <c r="OE77" s="38"/>
      <c r="OF77" s="38"/>
      <c r="OG77" s="38"/>
      <c r="OH77" s="38"/>
      <c r="OI77" s="38"/>
      <c r="OJ77" s="38"/>
      <c r="OK77" s="38"/>
      <c r="OL77" s="38"/>
      <c r="OM77" s="38"/>
      <c r="ON77" s="38"/>
      <c r="OO77" s="38"/>
      <c r="OP77" s="38"/>
      <c r="OQ77" s="38"/>
      <c r="OR77" s="38"/>
      <c r="OS77" s="38"/>
      <c r="OT77" s="38"/>
      <c r="OU77" s="38"/>
      <c r="OV77" s="38"/>
      <c r="OW77" s="38"/>
      <c r="OX77" s="38"/>
      <c r="OY77" s="38"/>
      <c r="OZ77" s="38"/>
      <c r="PA77" s="38"/>
      <c r="PB77" s="38"/>
      <c r="PC77" s="38"/>
      <c r="PD77" s="38"/>
      <c r="PE77" s="38"/>
      <c r="PF77" s="38"/>
      <c r="PG77" s="38"/>
      <c r="PH77" s="38"/>
      <c r="PI77" s="38"/>
      <c r="PJ77" s="38"/>
      <c r="PK77" s="38"/>
      <c r="PL77" s="38"/>
      <c r="PM77" s="38"/>
      <c r="PN77" s="38"/>
      <c r="PO77" s="38"/>
      <c r="PP77" s="38"/>
      <c r="PQ77" s="38"/>
      <c r="PR77" s="38"/>
      <c r="PS77" s="38"/>
      <c r="PT77" s="38"/>
      <c r="PU77" s="38"/>
      <c r="PV77" s="38"/>
      <c r="PW77" s="38"/>
      <c r="PX77" s="38"/>
      <c r="PY77" s="38"/>
      <c r="PZ77" s="38"/>
      <c r="QA77" s="38"/>
      <c r="QB77" s="38"/>
      <c r="QC77" s="38"/>
      <c r="QD77" s="38"/>
      <c r="QE77" s="38"/>
      <c r="QF77" s="38"/>
      <c r="QG77" s="38"/>
      <c r="QH77" s="38"/>
      <c r="QI77" s="38"/>
      <c r="QJ77" s="38"/>
      <c r="QK77" s="38"/>
      <c r="QL77" s="38"/>
      <c r="QM77" s="38"/>
      <c r="QN77" s="38"/>
      <c r="QO77" s="38"/>
      <c r="QP77" s="38"/>
      <c r="QQ77" s="38"/>
      <c r="QR77" s="38"/>
      <c r="QS77" s="38"/>
      <c r="QT77" s="38"/>
      <c r="QU77" s="38"/>
      <c r="QV77" s="38"/>
      <c r="QW77" s="38"/>
      <c r="QX77" s="38"/>
      <c r="QY77" s="38"/>
      <c r="QZ77" s="38"/>
      <c r="RA77" s="38"/>
      <c r="RB77" s="38"/>
      <c r="RC77" s="38"/>
      <c r="RD77" s="38"/>
      <c r="RE77" s="38"/>
      <c r="RF77" s="38"/>
      <c r="RG77" s="38"/>
      <c r="RH77" s="38"/>
      <c r="RI77" s="38"/>
      <c r="RJ77" s="38"/>
      <c r="RK77" s="38"/>
      <c r="RL77" s="38"/>
      <c r="RM77" s="38"/>
      <c r="RN77" s="38"/>
      <c r="RO77" s="38"/>
      <c r="RP77" s="38"/>
      <c r="RQ77" s="38"/>
      <c r="RR77" s="38"/>
      <c r="RS77" s="38"/>
      <c r="RT77" s="38"/>
      <c r="RU77" s="38"/>
      <c r="RV77" s="38"/>
      <c r="RW77" s="38"/>
      <c r="RX77" s="38"/>
      <c r="RY77" s="38"/>
      <c r="RZ77" s="38"/>
      <c r="SA77" s="38"/>
      <c r="SB77" s="38"/>
      <c r="SC77" s="38"/>
      <c r="SD77" s="38"/>
      <c r="SE77" s="38"/>
      <c r="SF77" s="38"/>
      <c r="SG77" s="38"/>
      <c r="SH77" s="38"/>
      <c r="SI77" s="38"/>
      <c r="SJ77" s="38"/>
      <c r="SK77" s="38"/>
      <c r="SL77" s="38"/>
      <c r="SM77" s="38"/>
      <c r="SN77" s="38"/>
      <c r="SO77" s="38"/>
      <c r="SP77" s="38"/>
      <c r="SQ77" s="38"/>
      <c r="SR77" s="38"/>
      <c r="SS77" s="38"/>
      <c r="ST77" s="38"/>
      <c r="SU77" s="38"/>
      <c r="SV77" s="38"/>
      <c r="SW77" s="38"/>
      <c r="SX77" s="38"/>
      <c r="SY77" s="38"/>
      <c r="SZ77" s="38"/>
      <c r="TA77" s="38"/>
      <c r="TB77" s="38"/>
      <c r="TC77" s="38"/>
      <c r="TD77" s="38"/>
      <c r="TE77" s="38"/>
      <c r="TF77" s="38"/>
      <c r="TG77" s="38"/>
      <c r="TH77" s="38"/>
      <c r="TI77" s="38"/>
      <c r="TJ77" s="38"/>
      <c r="TK77" s="38"/>
      <c r="TL77" s="38"/>
      <c r="TM77" s="38"/>
      <c r="TN77" s="38"/>
      <c r="TO77" s="38"/>
      <c r="TP77" s="38"/>
      <c r="TQ77" s="38"/>
      <c r="TR77" s="38"/>
      <c r="TS77" s="38"/>
      <c r="TT77" s="38"/>
      <c r="TU77" s="38"/>
      <c r="TV77" s="38"/>
      <c r="TW77" s="38"/>
    </row>
    <row r="78" spans="1:543" x14ac:dyDescent="0.2">
      <c r="A78" s="9" t="s">
        <v>32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GO78" s="3">
        <v>506126.28</v>
      </c>
      <c r="GP78" s="3">
        <v>410384.06</v>
      </c>
      <c r="GQ78" s="3">
        <v>410384.06</v>
      </c>
      <c r="GR78" s="3">
        <v>410384.06</v>
      </c>
      <c r="GS78" s="3">
        <v>410384.06</v>
      </c>
      <c r="GU78" s="3">
        <v>410384.06</v>
      </c>
      <c r="GW78" s="3">
        <v>410384.06</v>
      </c>
      <c r="GX78" s="3">
        <v>423077.42</v>
      </c>
      <c r="GY78" s="3">
        <v>436904.06</v>
      </c>
      <c r="GZ78" s="3">
        <v>436904.06</v>
      </c>
      <c r="HA78" s="3">
        <v>436904.06</v>
      </c>
      <c r="HB78" s="3">
        <v>436904.06</v>
      </c>
      <c r="HC78" s="3">
        <v>436904.36</v>
      </c>
      <c r="HD78" s="3">
        <v>424642.14</v>
      </c>
      <c r="HQ78" s="3">
        <v>406592.86</v>
      </c>
      <c r="HR78" s="3">
        <v>406592.86</v>
      </c>
      <c r="HS78" s="3">
        <v>406592.86</v>
      </c>
      <c r="HT78" s="3">
        <v>406592.86</v>
      </c>
      <c r="HU78" s="3">
        <v>406592.86</v>
      </c>
      <c r="HV78" s="3">
        <v>406592.86</v>
      </c>
      <c r="HW78" s="3">
        <v>406592.86</v>
      </c>
      <c r="HY78" s="3">
        <v>406592.86</v>
      </c>
      <c r="HZ78" s="3">
        <v>406592.86</v>
      </c>
      <c r="IA78" s="3">
        <v>406592.86</v>
      </c>
      <c r="IB78" s="3">
        <v>326432.86</v>
      </c>
      <c r="IC78" s="3">
        <v>326432.86</v>
      </c>
      <c r="ID78" s="3">
        <v>326432.86</v>
      </c>
      <c r="IE78" s="3">
        <v>326432.86</v>
      </c>
      <c r="IG78" s="3">
        <v>326432.86</v>
      </c>
      <c r="IH78" s="3">
        <v>326432.86</v>
      </c>
      <c r="II78" s="3">
        <v>326432.86</v>
      </c>
      <c r="IJ78" s="3">
        <v>326432.86</v>
      </c>
      <c r="IK78" s="3">
        <v>326432.86</v>
      </c>
      <c r="IL78" s="3">
        <v>326432.86</v>
      </c>
      <c r="IM78" s="3">
        <v>326432.86</v>
      </c>
      <c r="IN78" s="3">
        <v>326432.86</v>
      </c>
      <c r="IO78" s="3">
        <v>326432.86</v>
      </c>
      <c r="IP78" s="3">
        <v>326432.86</v>
      </c>
      <c r="IQ78" s="3">
        <v>326432.86</v>
      </c>
      <c r="IR78" s="3">
        <v>326432.86</v>
      </c>
      <c r="IS78" s="3">
        <v>326432.86</v>
      </c>
      <c r="IT78" s="3">
        <v>326432.86</v>
      </c>
      <c r="IU78" s="3">
        <v>326432.86</v>
      </c>
      <c r="IV78" s="3">
        <v>326432.86</v>
      </c>
      <c r="IW78" s="3">
        <v>326432.86</v>
      </c>
      <c r="IX78" s="3">
        <v>326432.86</v>
      </c>
      <c r="IY78" s="3">
        <v>284976.82</v>
      </c>
      <c r="IZ78" s="3">
        <v>301008.52</v>
      </c>
      <c r="JA78" s="3">
        <v>302928.52</v>
      </c>
      <c r="JB78" s="3">
        <v>341293.22</v>
      </c>
      <c r="JN78" s="3">
        <v>391200</v>
      </c>
      <c r="JO78" s="3">
        <v>391200</v>
      </c>
      <c r="JP78" s="3">
        <v>391200</v>
      </c>
      <c r="JQ78" s="3">
        <v>391200</v>
      </c>
      <c r="JR78" s="3">
        <v>391200</v>
      </c>
      <c r="JS78" s="3">
        <v>391200</v>
      </c>
      <c r="JT78" s="3">
        <v>391200</v>
      </c>
      <c r="JU78" s="3">
        <v>391200</v>
      </c>
      <c r="JV78" s="3">
        <v>391200</v>
      </c>
      <c r="JW78" s="3">
        <v>391200</v>
      </c>
      <c r="JX78" s="3">
        <v>391200</v>
      </c>
      <c r="JY78" s="3">
        <v>391200</v>
      </c>
      <c r="JZ78" s="3">
        <v>391200</v>
      </c>
      <c r="KA78" s="3">
        <v>391200</v>
      </c>
      <c r="KB78" s="3">
        <v>391200</v>
      </c>
      <c r="KC78" s="3">
        <v>391200</v>
      </c>
      <c r="KD78" s="3">
        <v>391200</v>
      </c>
      <c r="KE78" s="3">
        <v>391200</v>
      </c>
      <c r="KF78" s="3">
        <v>391200</v>
      </c>
      <c r="KG78" s="3">
        <v>391200</v>
      </c>
      <c r="KH78" s="3">
        <v>391200</v>
      </c>
      <c r="KI78" s="3">
        <v>391200</v>
      </c>
      <c r="KJ78" s="3">
        <v>391200</v>
      </c>
      <c r="KK78" s="3">
        <v>391200</v>
      </c>
      <c r="KL78" s="3">
        <v>391200</v>
      </c>
      <c r="KM78" s="3">
        <v>391200</v>
      </c>
      <c r="KN78" s="3">
        <v>391200</v>
      </c>
      <c r="KO78" s="3">
        <v>391200</v>
      </c>
      <c r="KP78" s="3">
        <v>391200</v>
      </c>
      <c r="KQ78" s="3">
        <v>391200</v>
      </c>
      <c r="KR78" s="3">
        <v>391200</v>
      </c>
      <c r="KS78" s="3">
        <v>391200</v>
      </c>
      <c r="KT78" s="3">
        <v>391200</v>
      </c>
      <c r="KU78" s="3">
        <v>391200</v>
      </c>
      <c r="KV78" s="3">
        <v>391200</v>
      </c>
      <c r="KW78" s="3">
        <v>391200</v>
      </c>
      <c r="KX78" s="3">
        <v>391200</v>
      </c>
      <c r="KY78" s="3">
        <v>391200</v>
      </c>
      <c r="KZ78" s="3">
        <v>391200</v>
      </c>
      <c r="LA78" s="3">
        <v>391200</v>
      </c>
      <c r="LB78" s="3">
        <v>391200</v>
      </c>
      <c r="LC78" s="3">
        <v>391200</v>
      </c>
      <c r="LD78" s="3">
        <v>391200</v>
      </c>
      <c r="LE78" s="3">
        <v>391200</v>
      </c>
      <c r="LF78" s="3">
        <v>391200</v>
      </c>
      <c r="LG78" s="3">
        <v>349760</v>
      </c>
      <c r="LH78" s="3">
        <v>349760</v>
      </c>
      <c r="LI78" s="3">
        <v>349760</v>
      </c>
      <c r="LJ78" s="38"/>
      <c r="LK78" s="38"/>
      <c r="LL78" s="38"/>
      <c r="LM78" s="38"/>
      <c r="LN78" s="38"/>
      <c r="LO78" s="38"/>
      <c r="LP78" s="38"/>
      <c r="LQ78" s="38"/>
      <c r="LR78" s="38"/>
      <c r="LS78" s="38"/>
      <c r="LT78" s="38"/>
      <c r="LU78" s="38"/>
      <c r="LV78" s="38"/>
      <c r="LW78" s="38"/>
      <c r="LX78" s="38"/>
      <c r="LY78" s="38"/>
      <c r="LZ78" s="38"/>
      <c r="MA78" s="38"/>
      <c r="MB78" s="38"/>
      <c r="MC78" s="38"/>
      <c r="MD78" s="38"/>
      <c r="ME78" s="38"/>
      <c r="MF78" s="38"/>
      <c r="MG78" s="38"/>
      <c r="MH78" s="38"/>
      <c r="MI78" s="38"/>
      <c r="MJ78" s="38"/>
      <c r="MK78" s="38"/>
      <c r="ML78" s="38"/>
      <c r="MM78" s="38"/>
      <c r="MN78" s="38"/>
      <c r="MO78" s="38"/>
      <c r="MP78" s="38"/>
      <c r="MQ78" s="38"/>
      <c r="MR78" s="38"/>
      <c r="MS78" s="38"/>
      <c r="MT78" s="38"/>
      <c r="MU78" s="38"/>
      <c r="MV78" s="38"/>
      <c r="MW78" s="38"/>
      <c r="MX78" s="38"/>
      <c r="MY78" s="38"/>
      <c r="MZ78" s="38"/>
      <c r="NA78" s="38"/>
      <c r="NB78" s="38"/>
      <c r="NC78" s="38"/>
      <c r="ND78" s="38"/>
      <c r="NE78" s="38"/>
      <c r="NF78" s="38"/>
      <c r="NG78" s="38"/>
      <c r="NH78" s="38"/>
      <c r="NI78" s="38"/>
      <c r="NJ78" s="38"/>
      <c r="NK78" s="38"/>
      <c r="NL78" s="38"/>
      <c r="NM78" s="38"/>
      <c r="NN78" s="38"/>
      <c r="NO78" s="38"/>
      <c r="NP78" s="38"/>
      <c r="NQ78" s="38"/>
      <c r="NR78" s="38"/>
      <c r="NS78" s="38"/>
      <c r="NT78" s="38"/>
      <c r="NU78" s="38"/>
      <c r="NV78" s="38"/>
      <c r="NW78" s="38"/>
      <c r="NX78" s="38"/>
      <c r="NY78" s="38"/>
      <c r="NZ78" s="38"/>
      <c r="OA78" s="38"/>
      <c r="OB78" s="38"/>
      <c r="OC78" s="38"/>
      <c r="OD78" s="38"/>
      <c r="OE78" s="38"/>
      <c r="OF78" s="38"/>
      <c r="OG78" s="38"/>
      <c r="OH78" s="38"/>
      <c r="OI78" s="38"/>
      <c r="OJ78" s="38"/>
      <c r="OK78" s="38"/>
      <c r="OL78" s="38"/>
      <c r="OM78" s="38"/>
      <c r="ON78" s="38"/>
      <c r="OO78" s="38"/>
      <c r="OP78" s="38"/>
      <c r="OQ78" s="38"/>
      <c r="OR78" s="38"/>
      <c r="OS78" s="38"/>
      <c r="OT78" s="38"/>
      <c r="OU78" s="38"/>
      <c r="OV78" s="38"/>
      <c r="OW78" s="38"/>
      <c r="OX78" s="38"/>
      <c r="OY78" s="38"/>
      <c r="OZ78" s="38"/>
      <c r="PA78" s="38"/>
      <c r="PB78" s="38"/>
      <c r="PC78" s="38"/>
      <c r="PD78" s="38"/>
      <c r="PE78" s="38"/>
      <c r="PF78" s="38"/>
      <c r="PG78" s="38"/>
      <c r="PH78" s="38"/>
      <c r="PI78" s="38"/>
      <c r="PJ78" s="38"/>
      <c r="PK78" s="38"/>
      <c r="PL78" s="38"/>
      <c r="PM78" s="38"/>
      <c r="PN78" s="38"/>
      <c r="PO78" s="38"/>
      <c r="PP78" s="38"/>
      <c r="PQ78" s="38"/>
      <c r="PR78" s="38"/>
      <c r="PS78" s="38"/>
      <c r="PT78" s="38"/>
      <c r="PU78" s="38"/>
      <c r="PV78" s="38"/>
      <c r="PW78" s="38"/>
      <c r="PX78" s="38"/>
      <c r="PY78" s="38"/>
      <c r="PZ78" s="38"/>
      <c r="QA78" s="38"/>
      <c r="QB78" s="38"/>
      <c r="QC78" s="38"/>
      <c r="QD78" s="38"/>
      <c r="QE78" s="38"/>
      <c r="QF78" s="38"/>
      <c r="QG78" s="38"/>
      <c r="QH78" s="38"/>
      <c r="QI78" s="38"/>
      <c r="QJ78" s="38"/>
      <c r="QK78" s="38"/>
      <c r="QL78" s="38"/>
      <c r="QM78" s="38"/>
      <c r="QN78" s="38"/>
      <c r="QO78" s="38"/>
      <c r="QP78" s="38"/>
      <c r="QQ78" s="38"/>
      <c r="QR78" s="38"/>
      <c r="QS78" s="38"/>
      <c r="QT78" s="38"/>
      <c r="QU78" s="38"/>
      <c r="QV78" s="38"/>
      <c r="QW78" s="38"/>
      <c r="QX78" s="38"/>
      <c r="QY78" s="38"/>
      <c r="QZ78" s="38"/>
      <c r="RA78" s="38"/>
      <c r="RB78" s="38"/>
      <c r="RC78" s="38"/>
      <c r="RD78" s="38"/>
      <c r="RE78" s="38"/>
      <c r="RF78" s="38"/>
      <c r="RG78" s="38"/>
      <c r="RH78" s="38"/>
      <c r="RI78" s="38"/>
      <c r="RJ78" s="38"/>
      <c r="RK78" s="38"/>
      <c r="RL78" s="38"/>
      <c r="RM78" s="38"/>
      <c r="RN78" s="38"/>
      <c r="RO78" s="38"/>
      <c r="RP78" s="38"/>
      <c r="RQ78" s="38"/>
      <c r="RR78" s="38"/>
      <c r="RS78" s="38"/>
      <c r="RT78" s="38"/>
      <c r="RU78" s="38"/>
      <c r="RV78" s="38"/>
      <c r="RW78" s="38"/>
      <c r="RX78" s="38"/>
      <c r="RY78" s="38"/>
      <c r="RZ78" s="38"/>
      <c r="SA78" s="38"/>
      <c r="SB78" s="38"/>
      <c r="SC78" s="38"/>
      <c r="SD78" s="38"/>
      <c r="SE78" s="38"/>
      <c r="SF78" s="38"/>
      <c r="SG78" s="38"/>
      <c r="SH78" s="38"/>
      <c r="SI78" s="38"/>
      <c r="SJ78" s="38"/>
      <c r="SK78" s="38"/>
      <c r="SL78" s="38"/>
      <c r="SM78" s="38"/>
      <c r="SN78" s="38"/>
      <c r="SO78" s="38"/>
      <c r="SP78" s="38"/>
      <c r="SQ78" s="38"/>
      <c r="SR78" s="38"/>
      <c r="SS78" s="38"/>
      <c r="ST78" s="38"/>
      <c r="SU78" s="38"/>
      <c r="SV78" s="38"/>
      <c r="SW78" s="38"/>
      <c r="SX78" s="38"/>
      <c r="SY78" s="38"/>
      <c r="SZ78" s="38"/>
      <c r="TA78" s="38"/>
      <c r="TB78" s="38"/>
      <c r="TC78" s="38"/>
      <c r="TD78" s="38"/>
      <c r="TE78" s="38"/>
      <c r="TF78" s="38"/>
      <c r="TG78" s="38"/>
      <c r="TH78" s="38"/>
      <c r="TI78" s="38"/>
      <c r="TJ78" s="38"/>
      <c r="TK78" s="38"/>
      <c r="TL78" s="38"/>
      <c r="TM78" s="38"/>
      <c r="TN78" s="38"/>
      <c r="TO78" s="38"/>
      <c r="TP78" s="38"/>
      <c r="TQ78" s="38"/>
      <c r="TR78" s="38"/>
      <c r="TS78" s="38"/>
      <c r="TT78" s="38"/>
      <c r="TU78" s="38"/>
      <c r="TV78" s="38"/>
      <c r="TW78" s="38"/>
    </row>
    <row r="79" spans="1:543" x14ac:dyDescent="0.2">
      <c r="A79" s="9" t="s">
        <v>33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GO79" s="3">
        <v>105587.28</v>
      </c>
      <c r="GP79" s="3">
        <v>100633.58</v>
      </c>
      <c r="GQ79" s="3">
        <v>101067.84</v>
      </c>
      <c r="GR79" s="3">
        <v>99962.240000000005</v>
      </c>
      <c r="GS79" s="3">
        <v>101724.58</v>
      </c>
      <c r="GU79" s="3">
        <v>112720.7</v>
      </c>
      <c r="GW79" s="3">
        <v>118624.42</v>
      </c>
      <c r="GX79" s="3">
        <v>123266.6</v>
      </c>
      <c r="GY79" s="3">
        <v>122397.72</v>
      </c>
      <c r="GZ79" s="3">
        <v>122397.72</v>
      </c>
      <c r="HA79" s="3">
        <v>118488.9</v>
      </c>
      <c r="HB79" s="3">
        <v>122076.74</v>
      </c>
      <c r="HC79" s="3">
        <v>122142.86</v>
      </c>
      <c r="HD79" s="3">
        <v>103098.22</v>
      </c>
      <c r="HQ79" s="3">
        <v>103491.36</v>
      </c>
      <c r="HR79" s="3">
        <v>104201.94</v>
      </c>
      <c r="HS79" s="3">
        <v>103999.08</v>
      </c>
      <c r="HT79" s="3">
        <v>102772.34</v>
      </c>
      <c r="HU79" s="3">
        <v>102772.34</v>
      </c>
      <c r="HV79" s="3">
        <v>100630.44</v>
      </c>
      <c r="HW79" s="3">
        <v>94946.880000000005</v>
      </c>
      <c r="HY79" s="3">
        <v>93047.360000000001</v>
      </c>
      <c r="HZ79" s="3">
        <v>96794.559999999998</v>
      </c>
      <c r="IA79" s="3">
        <v>98955.34</v>
      </c>
      <c r="IB79" s="3">
        <v>98382.62</v>
      </c>
      <c r="IC79" s="3">
        <v>98703.34</v>
      </c>
      <c r="ID79" s="3">
        <v>98144.16</v>
      </c>
      <c r="IE79" s="3">
        <v>99537.56</v>
      </c>
      <c r="IG79" s="3">
        <v>99189.48</v>
      </c>
      <c r="IH79" s="3">
        <v>98959.62</v>
      </c>
      <c r="II79" s="3">
        <v>97308.6</v>
      </c>
      <c r="IJ79" s="3">
        <v>99373.46</v>
      </c>
      <c r="IK79" s="3">
        <v>99371.08</v>
      </c>
      <c r="IL79" s="3">
        <v>101117.84</v>
      </c>
      <c r="IM79" s="3">
        <v>100217.64</v>
      </c>
      <c r="IN79" s="3">
        <v>98334.84</v>
      </c>
      <c r="IO79" s="3">
        <v>97386.6</v>
      </c>
      <c r="IP79" s="3">
        <v>97615.360000000001</v>
      </c>
      <c r="IQ79" s="3">
        <v>99248.52</v>
      </c>
      <c r="IR79" s="3">
        <v>98233.98</v>
      </c>
      <c r="IS79" s="3">
        <v>98233.98</v>
      </c>
      <c r="IT79" s="3">
        <v>94305.34</v>
      </c>
      <c r="IU79" s="3">
        <v>96788.5</v>
      </c>
      <c r="IV79" s="3">
        <v>97912.960000000006</v>
      </c>
      <c r="IW79" s="3">
        <v>98275.5</v>
      </c>
      <c r="IX79" s="3">
        <v>99438.04</v>
      </c>
      <c r="IY79" s="3">
        <v>86066.84</v>
      </c>
      <c r="IZ79" s="3">
        <v>84807.9</v>
      </c>
      <c r="JA79" s="3">
        <v>83174.240000000005</v>
      </c>
      <c r="JB79" s="3">
        <v>85413.36</v>
      </c>
      <c r="JN79" s="3">
        <v>62957.52</v>
      </c>
      <c r="JO79" s="3">
        <v>64848</v>
      </c>
      <c r="JP79" s="3">
        <v>57416.24</v>
      </c>
      <c r="JQ79" s="3">
        <v>54587.88</v>
      </c>
      <c r="JR79" s="3">
        <v>55007.88</v>
      </c>
      <c r="JS79" s="3">
        <v>53220.959999999999</v>
      </c>
      <c r="JT79" s="3">
        <v>52416.28</v>
      </c>
      <c r="JU79" s="3">
        <v>51959.28</v>
      </c>
      <c r="JV79" s="3">
        <v>50158.38</v>
      </c>
      <c r="JW79" s="3">
        <v>49362.28</v>
      </c>
      <c r="JX79" s="3">
        <v>50519.519999999997</v>
      </c>
      <c r="JY79" s="3">
        <v>47770.14</v>
      </c>
      <c r="JZ79" s="3">
        <v>47681.3</v>
      </c>
      <c r="KA79" s="3">
        <v>48364.84</v>
      </c>
      <c r="KB79" s="3">
        <v>49287.42</v>
      </c>
      <c r="KC79" s="3">
        <v>57055.3</v>
      </c>
      <c r="KD79" s="3">
        <v>59789.3</v>
      </c>
      <c r="KE79" s="3">
        <v>57944.62</v>
      </c>
      <c r="KF79" s="3">
        <v>60930.16</v>
      </c>
      <c r="KG79" s="3">
        <v>63135.72</v>
      </c>
      <c r="KH79" s="3">
        <v>64740.62</v>
      </c>
      <c r="KI79" s="3">
        <v>65760.06</v>
      </c>
      <c r="KJ79" s="3">
        <v>69451.460000000006</v>
      </c>
      <c r="KK79" s="3">
        <v>73318.740000000005</v>
      </c>
      <c r="KL79" s="3">
        <v>74823.16</v>
      </c>
      <c r="KM79" s="3">
        <v>74092.78</v>
      </c>
      <c r="KN79" s="3">
        <v>71165.960000000006</v>
      </c>
      <c r="KO79" s="3">
        <v>73634.92</v>
      </c>
      <c r="KP79" s="3">
        <v>73510.539999999994</v>
      </c>
      <c r="KQ79" s="3">
        <v>75213.600000000006</v>
      </c>
      <c r="KR79" s="3">
        <v>79365.62</v>
      </c>
      <c r="KS79" s="3">
        <v>78461</v>
      </c>
      <c r="KT79" s="3">
        <v>70827.960000000006</v>
      </c>
      <c r="KU79" s="3">
        <v>29040.48</v>
      </c>
      <c r="KV79" s="3">
        <v>38184.120000000003</v>
      </c>
      <c r="KW79" s="3">
        <v>39806.06</v>
      </c>
      <c r="KX79" s="3">
        <v>31414.2</v>
      </c>
      <c r="KY79" s="3">
        <v>38967.06</v>
      </c>
      <c r="KZ79" s="3">
        <v>49009.78</v>
      </c>
      <c r="LA79" s="3">
        <v>74443.360000000001</v>
      </c>
      <c r="LB79" s="3">
        <v>82332</v>
      </c>
      <c r="LC79" s="3">
        <v>82337.100000000006</v>
      </c>
      <c r="LD79" s="3">
        <v>92209.5</v>
      </c>
      <c r="LE79" s="3">
        <v>122602.2</v>
      </c>
      <c r="LF79" s="3">
        <v>124344.88</v>
      </c>
      <c r="LG79" s="3">
        <v>168543.44</v>
      </c>
      <c r="LH79" s="3">
        <v>178676.74</v>
      </c>
      <c r="LI79" s="3">
        <v>131979.88</v>
      </c>
      <c r="LJ79" s="38"/>
      <c r="LK79" s="38"/>
      <c r="LL79" s="38"/>
      <c r="LM79" s="38"/>
      <c r="LN79" s="38"/>
      <c r="LO79" s="38"/>
      <c r="LP79" s="38"/>
      <c r="LQ79" s="38"/>
      <c r="LR79" s="38"/>
      <c r="LS79" s="38"/>
      <c r="LT79" s="38"/>
      <c r="LU79" s="38"/>
      <c r="LV79" s="38"/>
      <c r="LW79" s="38"/>
      <c r="LX79" s="38"/>
      <c r="LY79" s="38"/>
      <c r="LZ79" s="38"/>
      <c r="MA79" s="38"/>
      <c r="MB79" s="38"/>
      <c r="MC79" s="38"/>
      <c r="MD79" s="38"/>
      <c r="ME79" s="38"/>
      <c r="MF79" s="38"/>
      <c r="MG79" s="38"/>
      <c r="MH79" s="38"/>
      <c r="MI79" s="38"/>
      <c r="MJ79" s="38"/>
      <c r="MK79" s="38"/>
      <c r="ML79" s="38"/>
      <c r="MM79" s="38"/>
      <c r="MN79" s="38"/>
      <c r="MO79" s="38"/>
      <c r="MP79" s="38"/>
      <c r="MQ79" s="38"/>
      <c r="MR79" s="38"/>
      <c r="MS79" s="38"/>
      <c r="MT79" s="38"/>
      <c r="MU79" s="38"/>
      <c r="MV79" s="38"/>
      <c r="MW79" s="38"/>
      <c r="MX79" s="38"/>
      <c r="MY79" s="38"/>
      <c r="MZ79" s="38"/>
      <c r="NA79" s="38"/>
      <c r="NB79" s="38"/>
      <c r="NC79" s="38"/>
      <c r="ND79" s="38"/>
      <c r="NE79" s="38"/>
      <c r="NF79" s="38"/>
      <c r="NG79" s="38"/>
      <c r="NH79" s="38"/>
      <c r="NI79" s="38"/>
      <c r="NJ79" s="38"/>
      <c r="NK79" s="38"/>
      <c r="NL79" s="38"/>
      <c r="NM79" s="38"/>
      <c r="NN79" s="38"/>
      <c r="NO79" s="38"/>
      <c r="NP79" s="38"/>
      <c r="NQ79" s="38"/>
      <c r="NR79" s="38"/>
      <c r="NS79" s="38"/>
      <c r="NT79" s="38"/>
      <c r="NU79" s="38"/>
      <c r="NV79" s="38"/>
      <c r="NW79" s="38"/>
      <c r="NX79" s="38"/>
      <c r="NY79" s="38"/>
      <c r="NZ79" s="38"/>
      <c r="OA79" s="38"/>
      <c r="OB79" s="38"/>
      <c r="OC79" s="38"/>
      <c r="OD79" s="38"/>
      <c r="OE79" s="38"/>
      <c r="OF79" s="38"/>
      <c r="OG79" s="38"/>
      <c r="OH79" s="38"/>
      <c r="OI79" s="38"/>
      <c r="OJ79" s="38"/>
      <c r="OK79" s="38"/>
      <c r="OL79" s="38"/>
      <c r="OM79" s="38"/>
      <c r="ON79" s="38"/>
      <c r="OO79" s="38"/>
      <c r="OP79" s="38"/>
      <c r="OQ79" s="38"/>
      <c r="OR79" s="38"/>
      <c r="OS79" s="38"/>
      <c r="OT79" s="38"/>
      <c r="OU79" s="38"/>
      <c r="OV79" s="38"/>
      <c r="OW79" s="38"/>
      <c r="OX79" s="38"/>
      <c r="OY79" s="38"/>
      <c r="OZ79" s="38"/>
      <c r="PA79" s="38"/>
      <c r="PB79" s="38"/>
      <c r="PC79" s="38"/>
      <c r="PD79" s="38"/>
      <c r="PE79" s="38"/>
      <c r="PF79" s="38"/>
      <c r="PG79" s="38"/>
      <c r="PH79" s="38"/>
      <c r="PI79" s="38"/>
      <c r="PJ79" s="38"/>
      <c r="PK79" s="38"/>
      <c r="PL79" s="38"/>
      <c r="PM79" s="38"/>
      <c r="PN79" s="38"/>
      <c r="PO79" s="38"/>
      <c r="PP79" s="38"/>
      <c r="PQ79" s="38"/>
      <c r="PR79" s="38"/>
      <c r="PS79" s="38"/>
      <c r="PT79" s="38"/>
      <c r="PU79" s="38"/>
      <c r="PV79" s="38"/>
      <c r="PW79" s="38"/>
      <c r="PX79" s="38"/>
      <c r="PY79" s="38"/>
      <c r="PZ79" s="38"/>
      <c r="QA79" s="38"/>
      <c r="QB79" s="38"/>
      <c r="QC79" s="38"/>
      <c r="QD79" s="38"/>
      <c r="QE79" s="38"/>
      <c r="QF79" s="38"/>
      <c r="QG79" s="38"/>
      <c r="QH79" s="38"/>
      <c r="QI79" s="38"/>
      <c r="QJ79" s="38"/>
      <c r="QK79" s="38"/>
      <c r="QL79" s="38"/>
      <c r="QM79" s="38"/>
      <c r="QN79" s="38"/>
      <c r="QO79" s="38"/>
      <c r="QP79" s="38"/>
      <c r="QQ79" s="38"/>
      <c r="QR79" s="38"/>
      <c r="QS79" s="38"/>
      <c r="QT79" s="38"/>
      <c r="QU79" s="38"/>
      <c r="QV79" s="38"/>
      <c r="QW79" s="38"/>
      <c r="QX79" s="38"/>
      <c r="QY79" s="38"/>
      <c r="QZ79" s="38"/>
      <c r="RA79" s="38"/>
      <c r="RB79" s="38"/>
      <c r="RC79" s="38"/>
      <c r="RD79" s="38"/>
      <c r="RE79" s="38"/>
      <c r="RF79" s="38"/>
      <c r="RG79" s="38"/>
      <c r="RH79" s="38"/>
      <c r="RI79" s="38"/>
      <c r="RJ79" s="38"/>
      <c r="RK79" s="38"/>
      <c r="RL79" s="38"/>
      <c r="RM79" s="38"/>
      <c r="RN79" s="38"/>
      <c r="RO79" s="38"/>
      <c r="RP79" s="38"/>
      <c r="RQ79" s="38"/>
      <c r="RR79" s="38"/>
      <c r="RS79" s="38"/>
      <c r="RT79" s="38"/>
      <c r="RU79" s="38"/>
      <c r="RV79" s="38"/>
      <c r="RW79" s="38"/>
      <c r="RX79" s="38"/>
      <c r="RY79" s="38"/>
      <c r="RZ79" s="38"/>
      <c r="SA79" s="38"/>
      <c r="SB79" s="38"/>
      <c r="SC79" s="38"/>
      <c r="SD79" s="38"/>
      <c r="SE79" s="38"/>
      <c r="SF79" s="38"/>
      <c r="SG79" s="38"/>
      <c r="SH79" s="38"/>
      <c r="SI79" s="38"/>
      <c r="SJ79" s="38"/>
      <c r="SK79" s="38"/>
      <c r="SL79" s="38"/>
      <c r="SM79" s="38"/>
      <c r="SN79" s="38"/>
      <c r="SO79" s="38"/>
      <c r="SP79" s="38"/>
      <c r="SQ79" s="38"/>
      <c r="SR79" s="38"/>
      <c r="SS79" s="38"/>
      <c r="ST79" s="38"/>
      <c r="SU79" s="38"/>
      <c r="SV79" s="38"/>
      <c r="SW79" s="38"/>
      <c r="SX79" s="38"/>
      <c r="SY79" s="38"/>
      <c r="SZ79" s="38"/>
      <c r="TA79" s="38"/>
      <c r="TB79" s="38"/>
      <c r="TC79" s="38"/>
      <c r="TD79" s="38"/>
      <c r="TE79" s="38"/>
      <c r="TF79" s="38"/>
      <c r="TG79" s="38"/>
      <c r="TH79" s="38"/>
      <c r="TI79" s="38"/>
      <c r="TJ79" s="38"/>
      <c r="TK79" s="38"/>
      <c r="TL79" s="38"/>
      <c r="TM79" s="38"/>
      <c r="TN79" s="38"/>
      <c r="TO79" s="38"/>
      <c r="TP79" s="38"/>
      <c r="TQ79" s="38"/>
      <c r="TR79" s="38"/>
      <c r="TS79" s="38"/>
      <c r="TT79" s="38"/>
      <c r="TU79" s="38"/>
      <c r="TV79" s="38"/>
      <c r="TW79" s="38"/>
    </row>
    <row r="80" spans="1:543" x14ac:dyDescent="0.2">
      <c r="A80" s="11" t="s">
        <v>9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LJ80" s="38"/>
      <c r="LK80" s="38"/>
      <c r="LL80" s="38"/>
      <c r="LM80" s="38"/>
      <c r="LN80" s="38"/>
      <c r="LO80" s="38"/>
      <c r="LP80" s="38"/>
      <c r="LQ80" s="38"/>
      <c r="LR80" s="38"/>
      <c r="LS80" s="38"/>
      <c r="LT80" s="38"/>
      <c r="LU80" s="38"/>
      <c r="LV80" s="38"/>
      <c r="LW80" s="38"/>
      <c r="LX80" s="38"/>
      <c r="LY80" s="38"/>
      <c r="LZ80" s="38"/>
      <c r="MA80" s="38"/>
      <c r="MB80" s="38"/>
      <c r="MC80" s="38"/>
      <c r="MD80" s="38"/>
      <c r="ME80" s="38"/>
      <c r="MF80" s="38"/>
      <c r="MG80" s="38"/>
      <c r="MH80" s="38"/>
      <c r="MI80" s="38"/>
      <c r="MJ80" s="38"/>
      <c r="MK80" s="38"/>
      <c r="ML80" s="38"/>
      <c r="MM80" s="38"/>
      <c r="MN80" s="38"/>
      <c r="MO80" s="38"/>
      <c r="MP80" s="38"/>
      <c r="MQ80" s="38"/>
      <c r="MR80" s="38"/>
      <c r="MS80" s="38"/>
      <c r="MT80" s="38"/>
      <c r="MU80" s="38"/>
      <c r="MV80" s="38"/>
      <c r="MW80" s="38"/>
      <c r="MX80" s="38"/>
      <c r="MY80" s="38"/>
      <c r="MZ80" s="38"/>
      <c r="NA80" s="38"/>
      <c r="NB80" s="38"/>
      <c r="NC80" s="38"/>
      <c r="ND80" s="38"/>
      <c r="NE80" s="38"/>
      <c r="NF80" s="38"/>
      <c r="NG80" s="38"/>
      <c r="NH80" s="38"/>
      <c r="NI80" s="38"/>
      <c r="NJ80" s="38"/>
      <c r="NK80" s="38"/>
      <c r="NL80" s="38"/>
      <c r="NM80" s="38"/>
      <c r="NN80" s="38"/>
      <c r="NO80" s="38"/>
      <c r="NP80" s="38"/>
      <c r="NQ80" s="38"/>
      <c r="NR80" s="38"/>
      <c r="NS80" s="38"/>
      <c r="NT80" s="38"/>
      <c r="NU80" s="38"/>
      <c r="NV80" s="38"/>
      <c r="NW80" s="38"/>
      <c r="NX80" s="38"/>
      <c r="NY80" s="38"/>
      <c r="NZ80" s="38"/>
      <c r="OA80" s="38"/>
      <c r="OB80" s="38"/>
      <c r="OC80" s="38"/>
      <c r="OD80" s="38"/>
      <c r="OE80" s="38"/>
      <c r="OF80" s="38"/>
      <c r="OG80" s="38"/>
      <c r="OH80" s="38"/>
      <c r="OI80" s="38"/>
      <c r="OJ80" s="38"/>
      <c r="OK80" s="38"/>
      <c r="OL80" s="38"/>
      <c r="OM80" s="38"/>
      <c r="ON80" s="38"/>
      <c r="OO80" s="38"/>
      <c r="OP80" s="38"/>
      <c r="OQ80" s="38"/>
      <c r="OR80" s="38"/>
      <c r="OS80" s="38"/>
      <c r="OT80" s="38"/>
      <c r="OU80" s="38"/>
      <c r="OV80" s="38"/>
      <c r="OW80" s="38"/>
      <c r="OX80" s="38"/>
      <c r="OY80" s="38"/>
      <c r="OZ80" s="38"/>
      <c r="PA80" s="38"/>
      <c r="PB80" s="38"/>
      <c r="PC80" s="38"/>
      <c r="PD80" s="38"/>
      <c r="PE80" s="38"/>
      <c r="PF80" s="38"/>
      <c r="PG80" s="38"/>
      <c r="PH80" s="38"/>
      <c r="PI80" s="38"/>
      <c r="PJ80" s="38"/>
      <c r="PK80" s="38"/>
      <c r="PL80" s="38"/>
      <c r="PM80" s="38"/>
      <c r="PN80" s="38"/>
      <c r="PO80" s="38"/>
      <c r="PP80" s="38"/>
      <c r="PQ80" s="38"/>
      <c r="PR80" s="38"/>
      <c r="PS80" s="38"/>
      <c r="PT80" s="38"/>
      <c r="PU80" s="38"/>
      <c r="PV80" s="38"/>
      <c r="PW80" s="38"/>
      <c r="PX80" s="38"/>
      <c r="PY80" s="38"/>
      <c r="PZ80" s="38"/>
      <c r="QA80" s="38"/>
      <c r="QB80" s="38"/>
      <c r="QC80" s="38"/>
      <c r="QD80" s="38"/>
      <c r="QE80" s="38"/>
      <c r="QF80" s="38"/>
      <c r="QG80" s="38"/>
      <c r="QH80" s="38"/>
      <c r="QI80" s="38"/>
      <c r="QJ80" s="38"/>
      <c r="QK80" s="38"/>
      <c r="QL80" s="38"/>
      <c r="QM80" s="38"/>
      <c r="QN80" s="38"/>
      <c r="QO80" s="38"/>
      <c r="QP80" s="38"/>
      <c r="QQ80" s="38"/>
      <c r="QR80" s="38"/>
      <c r="QS80" s="38"/>
      <c r="QT80" s="38"/>
      <c r="QU80" s="38"/>
      <c r="QV80" s="38"/>
      <c r="QW80" s="38"/>
      <c r="QX80" s="38"/>
      <c r="QY80" s="38"/>
      <c r="QZ80" s="38"/>
      <c r="RA80" s="38"/>
      <c r="RB80" s="38"/>
      <c r="RC80" s="38"/>
      <c r="RD80" s="38"/>
      <c r="RE80" s="38"/>
      <c r="RF80" s="38"/>
      <c r="RG80" s="38"/>
      <c r="RH80" s="38"/>
      <c r="RI80" s="38"/>
      <c r="RJ80" s="38"/>
      <c r="RK80" s="38"/>
      <c r="RL80" s="38"/>
      <c r="RM80" s="38"/>
      <c r="RN80" s="38"/>
      <c r="RO80" s="38"/>
      <c r="RP80" s="38"/>
      <c r="RQ80" s="38"/>
      <c r="RR80" s="38"/>
      <c r="RS80" s="38"/>
      <c r="RT80" s="38"/>
      <c r="RU80" s="38"/>
      <c r="RV80" s="38"/>
      <c r="RW80" s="38"/>
      <c r="RX80" s="38"/>
      <c r="RY80" s="38"/>
      <c r="RZ80" s="38"/>
      <c r="SA80" s="38"/>
      <c r="SB80" s="38"/>
      <c r="SC80" s="38"/>
      <c r="SD80" s="38"/>
      <c r="SE80" s="38"/>
      <c r="SF80" s="38"/>
      <c r="SG80" s="38"/>
      <c r="SH80" s="38"/>
      <c r="SI80" s="38"/>
      <c r="SJ80" s="38"/>
      <c r="SK80" s="38"/>
      <c r="SL80" s="38"/>
      <c r="SM80" s="38"/>
      <c r="SN80" s="38"/>
      <c r="SO80" s="38"/>
      <c r="SP80" s="38"/>
      <c r="SQ80" s="38"/>
      <c r="SR80" s="38"/>
      <c r="SS80" s="38"/>
      <c r="ST80" s="38"/>
      <c r="SU80" s="38"/>
      <c r="SV80" s="38"/>
      <c r="SW80" s="38"/>
      <c r="SX80" s="38"/>
      <c r="SY80" s="38"/>
      <c r="SZ80" s="38"/>
      <c r="TA80" s="38"/>
      <c r="TB80" s="38"/>
      <c r="TC80" s="38"/>
      <c r="TD80" s="38"/>
      <c r="TE80" s="38"/>
      <c r="TF80" s="38"/>
      <c r="TG80" s="38"/>
      <c r="TH80" s="38"/>
      <c r="TI80" s="38"/>
      <c r="TJ80" s="38"/>
      <c r="TK80" s="38"/>
      <c r="TL80" s="38"/>
      <c r="TM80" s="38"/>
      <c r="TN80" s="38"/>
      <c r="TO80" s="38"/>
      <c r="TP80" s="38"/>
      <c r="TQ80" s="38"/>
      <c r="TR80" s="38"/>
      <c r="TS80" s="38"/>
      <c r="TT80" s="38"/>
      <c r="TU80" s="38"/>
      <c r="TV80" s="38"/>
      <c r="TW80" s="38"/>
    </row>
    <row r="81" spans="1:543" x14ac:dyDescent="0.2">
      <c r="A81" s="9" t="s">
        <v>681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GO81" s="3">
        <v>611713.56000000006</v>
      </c>
      <c r="GP81" s="3">
        <v>511017.64</v>
      </c>
      <c r="GQ81" s="3">
        <v>511451.9</v>
      </c>
      <c r="GR81" s="3">
        <v>510346.3</v>
      </c>
      <c r="GS81" s="3">
        <v>512108.64</v>
      </c>
      <c r="GU81" s="3">
        <v>523104.76</v>
      </c>
      <c r="GW81" s="3">
        <v>529008.48</v>
      </c>
      <c r="GX81" s="3">
        <v>546344.02</v>
      </c>
      <c r="GY81" s="3">
        <v>559301.78</v>
      </c>
      <c r="GZ81" s="3">
        <v>559301.78</v>
      </c>
      <c r="HA81" s="3">
        <v>555392.96</v>
      </c>
      <c r="HB81" s="3">
        <v>558980.80000000005</v>
      </c>
      <c r="HC81" s="3">
        <v>559047.22</v>
      </c>
      <c r="HD81" s="3">
        <v>527740.36</v>
      </c>
      <c r="HQ81" s="3">
        <v>510084.22</v>
      </c>
      <c r="HR81" s="3">
        <v>510794.8</v>
      </c>
      <c r="HS81" s="3">
        <v>510591.94</v>
      </c>
      <c r="HT81" s="3">
        <v>509365.2</v>
      </c>
      <c r="HU81" s="3">
        <v>509365.2</v>
      </c>
      <c r="HV81" s="3">
        <v>507223.3</v>
      </c>
      <c r="HW81" s="3">
        <v>501539.74</v>
      </c>
      <c r="HY81" s="3">
        <v>499640.22</v>
      </c>
      <c r="HZ81" s="3">
        <v>503387.42</v>
      </c>
      <c r="IA81" s="3">
        <v>505548.2</v>
      </c>
      <c r="IB81" s="3">
        <v>424815.48</v>
      </c>
      <c r="IC81" s="3">
        <v>425136.2</v>
      </c>
      <c r="ID81" s="3">
        <v>424577.02</v>
      </c>
      <c r="IE81" s="3">
        <v>425970.42</v>
      </c>
      <c r="IG81" s="3">
        <v>425622.34</v>
      </c>
      <c r="IH81" s="3">
        <v>425392.48</v>
      </c>
      <c r="II81" s="3">
        <v>423741.46</v>
      </c>
      <c r="IJ81" s="3">
        <v>425806.32</v>
      </c>
      <c r="IK81" s="3">
        <v>425803.94</v>
      </c>
      <c r="IL81" s="3">
        <v>427550.7</v>
      </c>
      <c r="IM81" s="3">
        <v>426650.5</v>
      </c>
      <c r="IN81" s="3">
        <v>424767.7</v>
      </c>
      <c r="IO81" s="3">
        <v>423819.46</v>
      </c>
      <c r="IP81" s="3">
        <v>424048.22</v>
      </c>
      <c r="IQ81" s="3">
        <v>425681.38</v>
      </c>
      <c r="IR81" s="3">
        <v>424666.84</v>
      </c>
      <c r="IS81" s="3">
        <v>424666.84</v>
      </c>
      <c r="IT81" s="3">
        <v>420738.2</v>
      </c>
      <c r="IU81" s="3">
        <v>423221.36</v>
      </c>
      <c r="IV81" s="3">
        <v>424345.82</v>
      </c>
      <c r="IW81" s="3">
        <v>424708.36</v>
      </c>
      <c r="IX81" s="3">
        <v>425870.9</v>
      </c>
      <c r="IY81" s="3">
        <v>371043.66</v>
      </c>
      <c r="IZ81" s="3">
        <v>385816.42</v>
      </c>
      <c r="JA81" s="3">
        <v>386102.76</v>
      </c>
      <c r="JB81" s="3">
        <v>426706.58</v>
      </c>
      <c r="JN81" s="3">
        <v>454157.52</v>
      </c>
      <c r="JO81" s="3">
        <v>456048</v>
      </c>
      <c r="JP81" s="3">
        <v>448616.24</v>
      </c>
      <c r="JQ81" s="3">
        <v>445787.88</v>
      </c>
      <c r="JR81" s="3">
        <v>446207.88</v>
      </c>
      <c r="JS81" s="3">
        <v>444420.96</v>
      </c>
      <c r="JT81" s="3">
        <v>443616.28</v>
      </c>
      <c r="JU81" s="3">
        <v>443159.28</v>
      </c>
      <c r="JV81" s="3">
        <v>441358.38</v>
      </c>
      <c r="JW81" s="3">
        <v>440562.28</v>
      </c>
      <c r="JX81" s="3">
        <v>441719.52</v>
      </c>
      <c r="JY81" s="3">
        <v>438970.14</v>
      </c>
      <c r="JZ81" s="3">
        <v>438881.3</v>
      </c>
      <c r="KA81" s="3">
        <v>439564.84</v>
      </c>
      <c r="KB81" s="3">
        <v>440487.42</v>
      </c>
      <c r="KC81" s="3">
        <v>448255.3</v>
      </c>
      <c r="KD81" s="3">
        <v>450989.3</v>
      </c>
      <c r="KE81" s="3">
        <v>449144.62</v>
      </c>
      <c r="KF81" s="3">
        <v>452130.16</v>
      </c>
      <c r="KG81" s="3">
        <v>454335.72</v>
      </c>
      <c r="KH81" s="3">
        <v>455940.62</v>
      </c>
      <c r="KI81" s="3">
        <v>456960.06</v>
      </c>
      <c r="KJ81" s="3">
        <v>460651.46</v>
      </c>
      <c r="KK81" s="3">
        <v>464518.74</v>
      </c>
      <c r="KL81" s="3">
        <v>466023.16</v>
      </c>
      <c r="KM81" s="3">
        <v>465292.78</v>
      </c>
      <c r="KN81" s="3">
        <v>462365.96</v>
      </c>
      <c r="KO81" s="3">
        <v>464834.92</v>
      </c>
      <c r="KP81" s="3">
        <v>464710.54</v>
      </c>
      <c r="KQ81" s="3">
        <v>466413.6</v>
      </c>
      <c r="KR81" s="3">
        <v>470565.62</v>
      </c>
      <c r="KS81" s="3">
        <v>469661</v>
      </c>
      <c r="KT81" s="3">
        <v>462027.96</v>
      </c>
      <c r="KU81" s="3">
        <v>420240.48</v>
      </c>
      <c r="KV81" s="3">
        <v>429384.12</v>
      </c>
      <c r="KW81" s="3">
        <v>431006.06</v>
      </c>
      <c r="KX81" s="3">
        <v>422614.2</v>
      </c>
      <c r="KY81" s="3">
        <v>430167.06</v>
      </c>
      <c r="KZ81" s="3">
        <v>440209.78</v>
      </c>
      <c r="LA81" s="3">
        <v>465643.36</v>
      </c>
      <c r="LB81" s="3">
        <v>473532</v>
      </c>
      <c r="LC81" s="3">
        <v>473537.1</v>
      </c>
      <c r="LD81" s="3">
        <v>483409.5</v>
      </c>
      <c r="LE81" s="3">
        <v>513802.2</v>
      </c>
      <c r="LF81" s="3">
        <v>515544.88</v>
      </c>
      <c r="LG81" s="3">
        <v>518303.44</v>
      </c>
      <c r="LH81" s="3">
        <v>528436.74</v>
      </c>
      <c r="LI81" s="3">
        <v>481739.88</v>
      </c>
      <c r="LJ81" s="38"/>
      <c r="LK81" s="38"/>
      <c r="LL81" s="38"/>
      <c r="LM81" s="38"/>
      <c r="LN81" s="38"/>
      <c r="LO81" s="38"/>
      <c r="LP81" s="38"/>
      <c r="LQ81" s="38"/>
      <c r="LR81" s="38"/>
      <c r="LS81" s="38"/>
      <c r="LT81" s="38"/>
      <c r="LU81" s="38"/>
      <c r="LV81" s="38"/>
      <c r="LW81" s="38"/>
      <c r="LX81" s="38"/>
      <c r="LY81" s="38"/>
      <c r="LZ81" s="38"/>
      <c r="MA81" s="38"/>
      <c r="MB81" s="38"/>
      <c r="MC81" s="38"/>
      <c r="MD81" s="38"/>
      <c r="ME81" s="38"/>
      <c r="MF81" s="38"/>
      <c r="MG81" s="38"/>
      <c r="MH81" s="38"/>
      <c r="MI81" s="38"/>
      <c r="MJ81" s="38"/>
      <c r="MK81" s="38"/>
      <c r="ML81" s="38"/>
      <c r="MM81" s="38"/>
      <c r="MN81" s="38"/>
      <c r="MO81" s="38"/>
      <c r="MP81" s="38"/>
      <c r="MQ81" s="38"/>
      <c r="MR81" s="38"/>
      <c r="MS81" s="38"/>
      <c r="MT81" s="38"/>
      <c r="MU81" s="38"/>
      <c r="MV81" s="38"/>
      <c r="MW81" s="38"/>
      <c r="MX81" s="38"/>
      <c r="MY81" s="38"/>
      <c r="MZ81" s="38"/>
      <c r="NA81" s="38"/>
      <c r="NB81" s="38"/>
      <c r="NC81" s="38"/>
      <c r="ND81" s="38"/>
      <c r="NE81" s="38"/>
      <c r="NF81" s="38"/>
      <c r="NG81" s="38"/>
      <c r="NH81" s="38"/>
      <c r="NI81" s="38"/>
      <c r="NJ81" s="38"/>
      <c r="NK81" s="38"/>
      <c r="NL81" s="38"/>
      <c r="NM81" s="38"/>
      <c r="NN81" s="38"/>
      <c r="NO81" s="38"/>
      <c r="NP81" s="38"/>
      <c r="NQ81" s="38"/>
      <c r="NR81" s="38"/>
      <c r="NS81" s="38"/>
      <c r="NT81" s="38"/>
      <c r="NU81" s="38"/>
      <c r="NV81" s="38"/>
      <c r="NW81" s="38"/>
      <c r="NX81" s="38"/>
      <c r="NY81" s="38"/>
      <c r="NZ81" s="38"/>
      <c r="OA81" s="38"/>
      <c r="OB81" s="38"/>
      <c r="OC81" s="38"/>
      <c r="OD81" s="38"/>
      <c r="OE81" s="38"/>
      <c r="OF81" s="38"/>
      <c r="OG81" s="38"/>
      <c r="OH81" s="38"/>
      <c r="OI81" s="38"/>
      <c r="OJ81" s="38"/>
      <c r="OK81" s="38"/>
      <c r="OL81" s="38"/>
      <c r="OM81" s="38"/>
      <c r="ON81" s="38"/>
      <c r="OO81" s="38"/>
      <c r="OP81" s="38"/>
      <c r="OQ81" s="38"/>
      <c r="OR81" s="38"/>
      <c r="OS81" s="38"/>
      <c r="OT81" s="38"/>
      <c r="OU81" s="38"/>
      <c r="OV81" s="38"/>
      <c r="OW81" s="38"/>
      <c r="OX81" s="38"/>
      <c r="OY81" s="38"/>
      <c r="OZ81" s="38"/>
      <c r="PA81" s="38"/>
      <c r="PB81" s="38"/>
      <c r="PC81" s="38"/>
      <c r="PD81" s="38"/>
      <c r="PE81" s="38"/>
      <c r="PF81" s="38"/>
      <c r="PG81" s="38"/>
      <c r="PH81" s="38"/>
      <c r="PI81" s="38"/>
      <c r="PJ81" s="38"/>
      <c r="PK81" s="38"/>
      <c r="PL81" s="38"/>
      <c r="PM81" s="38"/>
      <c r="PN81" s="38"/>
      <c r="PO81" s="38"/>
      <c r="PP81" s="38"/>
      <c r="PQ81" s="38"/>
      <c r="PR81" s="38"/>
      <c r="PS81" s="38"/>
      <c r="PT81" s="38"/>
      <c r="PU81" s="38"/>
      <c r="PV81" s="38"/>
      <c r="PW81" s="38"/>
      <c r="PX81" s="38"/>
      <c r="PY81" s="38"/>
      <c r="PZ81" s="38"/>
      <c r="QA81" s="38"/>
      <c r="QB81" s="38"/>
      <c r="QC81" s="38"/>
      <c r="QD81" s="38"/>
      <c r="QE81" s="38"/>
      <c r="QF81" s="38"/>
      <c r="QG81" s="38"/>
      <c r="QH81" s="38"/>
      <c r="QI81" s="38"/>
      <c r="QJ81" s="38"/>
      <c r="QK81" s="38"/>
      <c r="QL81" s="38"/>
      <c r="QM81" s="38"/>
      <c r="QN81" s="38"/>
      <c r="QO81" s="38"/>
      <c r="QP81" s="38"/>
      <c r="QQ81" s="38"/>
      <c r="QR81" s="38"/>
      <c r="QS81" s="38"/>
      <c r="QT81" s="38"/>
      <c r="QU81" s="38"/>
      <c r="QV81" s="38"/>
      <c r="QW81" s="38"/>
      <c r="QX81" s="38"/>
      <c r="QY81" s="38"/>
      <c r="QZ81" s="38"/>
      <c r="RA81" s="38"/>
      <c r="RB81" s="38"/>
      <c r="RC81" s="38"/>
      <c r="RD81" s="38"/>
      <c r="RE81" s="38"/>
      <c r="RF81" s="38"/>
      <c r="RG81" s="38"/>
      <c r="RH81" s="38"/>
      <c r="RI81" s="38"/>
      <c r="RJ81" s="38"/>
      <c r="RK81" s="38"/>
      <c r="RL81" s="38"/>
      <c r="RM81" s="38"/>
      <c r="RN81" s="38"/>
      <c r="RO81" s="38"/>
      <c r="RP81" s="38"/>
      <c r="RQ81" s="38"/>
      <c r="RR81" s="38"/>
      <c r="RS81" s="38"/>
      <c r="RT81" s="38"/>
      <c r="RU81" s="38"/>
      <c r="RV81" s="38"/>
      <c r="RW81" s="38"/>
      <c r="RX81" s="38"/>
      <c r="RY81" s="38"/>
      <c r="RZ81" s="38"/>
      <c r="SA81" s="38"/>
      <c r="SB81" s="38"/>
      <c r="SC81" s="38"/>
      <c r="SD81" s="38"/>
      <c r="SE81" s="38"/>
      <c r="SF81" s="38"/>
      <c r="SG81" s="38"/>
      <c r="SH81" s="38"/>
      <c r="SI81" s="38"/>
      <c r="SJ81" s="38"/>
      <c r="SK81" s="38"/>
      <c r="SL81" s="38"/>
      <c r="SM81" s="38"/>
      <c r="SN81" s="38"/>
      <c r="SO81" s="38"/>
      <c r="SP81" s="38"/>
      <c r="SQ81" s="38"/>
      <c r="SR81" s="38"/>
      <c r="SS81" s="38"/>
      <c r="ST81" s="38"/>
      <c r="SU81" s="38"/>
      <c r="SV81" s="38"/>
      <c r="SW81" s="38"/>
      <c r="SX81" s="38"/>
      <c r="SY81" s="38"/>
      <c r="SZ81" s="38"/>
      <c r="TA81" s="38"/>
      <c r="TB81" s="38"/>
      <c r="TC81" s="38"/>
      <c r="TD81" s="38"/>
      <c r="TE81" s="38"/>
      <c r="TF81" s="38"/>
      <c r="TG81" s="38"/>
      <c r="TH81" s="38"/>
      <c r="TI81" s="38"/>
      <c r="TJ81" s="38"/>
      <c r="TK81" s="38"/>
      <c r="TL81" s="38"/>
      <c r="TM81" s="38"/>
      <c r="TN81" s="38"/>
      <c r="TO81" s="38"/>
      <c r="TP81" s="38"/>
      <c r="TQ81" s="38"/>
      <c r="TR81" s="38"/>
      <c r="TS81" s="38"/>
      <c r="TT81" s="38"/>
      <c r="TU81" s="38"/>
      <c r="TV81" s="38"/>
      <c r="TW81" s="38"/>
    </row>
    <row r="82" spans="1:543" x14ac:dyDescent="0.2">
      <c r="A82" s="10" t="s">
        <v>582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">
        <f t="shared" ref="EI82:GL82" si="87">SUM(EI78:EI79)-SUM(EI81)</f>
        <v>0</v>
      </c>
      <c r="EJ82" s="3">
        <f t="shared" si="87"/>
        <v>0</v>
      </c>
      <c r="EK82" s="3">
        <f t="shared" si="87"/>
        <v>0</v>
      </c>
      <c r="EL82" s="3">
        <f t="shared" si="87"/>
        <v>0</v>
      </c>
      <c r="EM82" s="3">
        <f t="shared" si="87"/>
        <v>0</v>
      </c>
      <c r="EN82" s="3">
        <f t="shared" si="87"/>
        <v>0</v>
      </c>
      <c r="EO82" s="3">
        <f t="shared" si="87"/>
        <v>0</v>
      </c>
      <c r="EP82" s="3">
        <f t="shared" si="87"/>
        <v>0</v>
      </c>
      <c r="EQ82" s="3">
        <f t="shared" si="87"/>
        <v>0</v>
      </c>
      <c r="ER82" s="3">
        <f t="shared" si="87"/>
        <v>0</v>
      </c>
      <c r="ES82" s="3">
        <f t="shared" si="87"/>
        <v>0</v>
      </c>
      <c r="ET82" s="3">
        <f t="shared" si="87"/>
        <v>0</v>
      </c>
      <c r="EU82" s="3">
        <f t="shared" si="87"/>
        <v>0</v>
      </c>
      <c r="EV82" s="3">
        <f t="shared" si="87"/>
        <v>0</v>
      </c>
      <c r="EW82" s="3">
        <f t="shared" si="87"/>
        <v>0</v>
      </c>
      <c r="EX82" s="3">
        <f t="shared" si="87"/>
        <v>0</v>
      </c>
      <c r="EY82" s="3">
        <f t="shared" si="87"/>
        <v>0</v>
      </c>
      <c r="EZ82" s="3">
        <f t="shared" si="87"/>
        <v>0</v>
      </c>
      <c r="FA82" s="3">
        <f t="shared" si="87"/>
        <v>0</v>
      </c>
      <c r="FB82" s="3">
        <f t="shared" si="87"/>
        <v>0</v>
      </c>
      <c r="FC82" s="3">
        <f t="shared" si="87"/>
        <v>0</v>
      </c>
      <c r="FD82" s="3">
        <f t="shared" si="87"/>
        <v>0</v>
      </c>
      <c r="FE82" s="3">
        <f t="shared" si="87"/>
        <v>0</v>
      </c>
      <c r="FF82" s="3">
        <f t="shared" si="87"/>
        <v>0</v>
      </c>
      <c r="FG82" s="3">
        <f t="shared" si="87"/>
        <v>0</v>
      </c>
      <c r="FH82" s="3">
        <f t="shared" si="87"/>
        <v>0</v>
      </c>
      <c r="FI82" s="3">
        <f t="shared" si="87"/>
        <v>0</v>
      </c>
      <c r="FJ82" s="3">
        <f t="shared" si="87"/>
        <v>0</v>
      </c>
      <c r="FK82" s="3">
        <f t="shared" si="87"/>
        <v>0</v>
      </c>
      <c r="FL82" s="3">
        <f t="shared" si="87"/>
        <v>0</v>
      </c>
      <c r="FM82" s="3">
        <f t="shared" si="87"/>
        <v>0</v>
      </c>
      <c r="FN82" s="3">
        <f t="shared" si="87"/>
        <v>0</v>
      </c>
      <c r="FO82" s="3">
        <f t="shared" si="87"/>
        <v>0</v>
      </c>
      <c r="FP82" s="3">
        <f t="shared" si="87"/>
        <v>0</v>
      </c>
      <c r="FQ82" s="3">
        <f t="shared" si="87"/>
        <v>0</v>
      </c>
      <c r="FR82" s="3">
        <f t="shared" si="87"/>
        <v>0</v>
      </c>
      <c r="FS82" s="3">
        <f t="shared" si="87"/>
        <v>0</v>
      </c>
      <c r="FT82" s="3">
        <f t="shared" si="87"/>
        <v>0</v>
      </c>
      <c r="FU82" s="3">
        <f t="shared" si="87"/>
        <v>0</v>
      </c>
      <c r="FV82" s="3">
        <f t="shared" si="87"/>
        <v>0</v>
      </c>
      <c r="FW82" s="3">
        <f t="shared" si="87"/>
        <v>0</v>
      </c>
      <c r="FX82" s="3">
        <f t="shared" si="87"/>
        <v>0</v>
      </c>
      <c r="FY82" s="3">
        <f t="shared" si="87"/>
        <v>0</v>
      </c>
      <c r="FZ82" s="3">
        <f t="shared" si="87"/>
        <v>0</v>
      </c>
      <c r="GA82" s="3">
        <f t="shared" si="87"/>
        <v>0</v>
      </c>
      <c r="GB82" s="3">
        <f t="shared" si="87"/>
        <v>0</v>
      </c>
      <c r="GC82" s="3">
        <f t="shared" si="87"/>
        <v>0</v>
      </c>
      <c r="GD82" s="3">
        <f t="shared" si="87"/>
        <v>0</v>
      </c>
      <c r="GE82" s="3">
        <f t="shared" si="87"/>
        <v>0</v>
      </c>
      <c r="GF82" s="3">
        <f t="shared" si="87"/>
        <v>0</v>
      </c>
      <c r="GG82" s="3">
        <f t="shared" si="87"/>
        <v>0</v>
      </c>
      <c r="GH82" s="3">
        <f t="shared" si="87"/>
        <v>0</v>
      </c>
      <c r="GI82" s="3">
        <f t="shared" si="87"/>
        <v>0</v>
      </c>
      <c r="GJ82" s="3">
        <f t="shared" si="87"/>
        <v>0</v>
      </c>
      <c r="GK82" s="3">
        <f t="shared" si="87"/>
        <v>0</v>
      </c>
      <c r="GL82" s="3">
        <f t="shared" si="87"/>
        <v>0</v>
      </c>
      <c r="GM82" s="3">
        <f t="shared" ref="GM82:IX82" si="88">SUM(GM78:GM79)-SUM(GM81)</f>
        <v>0</v>
      </c>
      <c r="GN82" s="3">
        <f t="shared" si="88"/>
        <v>0</v>
      </c>
      <c r="GO82" s="3">
        <f t="shared" si="88"/>
        <v>0</v>
      </c>
      <c r="GP82" s="3">
        <f t="shared" si="88"/>
        <v>0</v>
      </c>
      <c r="GQ82" s="3">
        <f t="shared" si="88"/>
        <v>0</v>
      </c>
      <c r="GR82" s="3">
        <f t="shared" si="88"/>
        <v>0</v>
      </c>
      <c r="GS82" s="3">
        <f t="shared" si="88"/>
        <v>0</v>
      </c>
      <c r="GT82" s="3">
        <f t="shared" si="88"/>
        <v>0</v>
      </c>
      <c r="GU82" s="3">
        <f t="shared" si="88"/>
        <v>0</v>
      </c>
      <c r="GV82" s="3">
        <f t="shared" si="88"/>
        <v>0</v>
      </c>
      <c r="GW82" s="3">
        <f t="shared" si="88"/>
        <v>0</v>
      </c>
      <c r="GX82" s="3">
        <f t="shared" si="88"/>
        <v>0</v>
      </c>
      <c r="GY82" s="3">
        <f t="shared" si="88"/>
        <v>0</v>
      </c>
      <c r="GZ82" s="3">
        <f t="shared" si="88"/>
        <v>0</v>
      </c>
      <c r="HA82" s="3">
        <f t="shared" si="88"/>
        <v>0</v>
      </c>
      <c r="HB82" s="3">
        <f t="shared" si="88"/>
        <v>0</v>
      </c>
      <c r="HC82" s="3">
        <f t="shared" si="88"/>
        <v>0</v>
      </c>
      <c r="HD82" s="3">
        <f t="shared" si="88"/>
        <v>0</v>
      </c>
      <c r="HE82" s="3">
        <f t="shared" si="88"/>
        <v>0</v>
      </c>
      <c r="HF82" s="3">
        <f t="shared" si="88"/>
        <v>0</v>
      </c>
      <c r="HG82" s="3">
        <f t="shared" si="88"/>
        <v>0</v>
      </c>
      <c r="HH82" s="3">
        <f t="shared" si="88"/>
        <v>0</v>
      </c>
      <c r="HI82" s="3">
        <f t="shared" si="88"/>
        <v>0</v>
      </c>
      <c r="HJ82" s="3">
        <f t="shared" si="88"/>
        <v>0</v>
      </c>
      <c r="HK82" s="3">
        <f t="shared" si="88"/>
        <v>0</v>
      </c>
      <c r="HL82" s="3">
        <f t="shared" si="88"/>
        <v>0</v>
      </c>
      <c r="HM82" s="3">
        <f t="shared" si="88"/>
        <v>0</v>
      </c>
      <c r="HN82" s="3">
        <f t="shared" si="88"/>
        <v>0</v>
      </c>
      <c r="HO82" s="3">
        <f t="shared" si="88"/>
        <v>0</v>
      </c>
      <c r="HP82" s="3">
        <f t="shared" si="88"/>
        <v>0</v>
      </c>
      <c r="HQ82" s="3">
        <f t="shared" si="88"/>
        <v>0</v>
      </c>
      <c r="HR82" s="3">
        <f t="shared" si="88"/>
        <v>0</v>
      </c>
      <c r="HS82" s="3">
        <f t="shared" si="88"/>
        <v>0</v>
      </c>
      <c r="HT82" s="3">
        <f t="shared" si="88"/>
        <v>0</v>
      </c>
      <c r="HU82" s="3">
        <f t="shared" si="88"/>
        <v>0</v>
      </c>
      <c r="HV82" s="3">
        <f t="shared" si="88"/>
        <v>0</v>
      </c>
      <c r="HW82" s="3">
        <f t="shared" si="88"/>
        <v>0</v>
      </c>
      <c r="HX82" s="3">
        <f t="shared" si="88"/>
        <v>0</v>
      </c>
      <c r="HY82" s="3">
        <f t="shared" si="88"/>
        <v>0</v>
      </c>
      <c r="HZ82" s="3">
        <f t="shared" si="88"/>
        <v>0</v>
      </c>
      <c r="IA82" s="3">
        <f t="shared" si="88"/>
        <v>0</v>
      </c>
      <c r="IB82" s="3">
        <f t="shared" si="88"/>
        <v>0</v>
      </c>
      <c r="IC82" s="3">
        <f t="shared" si="88"/>
        <v>0</v>
      </c>
      <c r="ID82" s="3">
        <f t="shared" si="88"/>
        <v>0</v>
      </c>
      <c r="IE82" s="3">
        <f t="shared" si="88"/>
        <v>0</v>
      </c>
      <c r="IF82" s="3">
        <f t="shared" si="88"/>
        <v>0</v>
      </c>
      <c r="IG82" s="3">
        <f t="shared" si="88"/>
        <v>0</v>
      </c>
      <c r="IH82" s="3">
        <f t="shared" si="88"/>
        <v>0</v>
      </c>
      <c r="II82" s="3">
        <f t="shared" si="88"/>
        <v>0</v>
      </c>
      <c r="IJ82" s="3">
        <f t="shared" si="88"/>
        <v>0</v>
      </c>
      <c r="IK82" s="3">
        <f t="shared" si="88"/>
        <v>0</v>
      </c>
      <c r="IL82" s="3">
        <f t="shared" si="88"/>
        <v>0</v>
      </c>
      <c r="IM82" s="3">
        <f t="shared" si="88"/>
        <v>0</v>
      </c>
      <c r="IN82" s="3">
        <f t="shared" si="88"/>
        <v>0</v>
      </c>
      <c r="IO82" s="3">
        <f t="shared" si="88"/>
        <v>0</v>
      </c>
      <c r="IP82" s="3">
        <f t="shared" si="88"/>
        <v>0</v>
      </c>
      <c r="IQ82" s="3">
        <f t="shared" si="88"/>
        <v>0</v>
      </c>
      <c r="IR82" s="3">
        <f t="shared" si="88"/>
        <v>0</v>
      </c>
      <c r="IS82" s="3">
        <f t="shared" si="88"/>
        <v>0</v>
      </c>
      <c r="IT82" s="3">
        <f t="shared" si="88"/>
        <v>0</v>
      </c>
      <c r="IU82" s="3">
        <f t="shared" si="88"/>
        <v>0</v>
      </c>
      <c r="IV82" s="3">
        <f t="shared" si="88"/>
        <v>0</v>
      </c>
      <c r="IW82" s="3">
        <f t="shared" si="88"/>
        <v>0</v>
      </c>
      <c r="IX82" s="3">
        <f t="shared" si="88"/>
        <v>0</v>
      </c>
      <c r="IY82" s="3">
        <f t="shared" ref="IY82:LI82" si="89">SUM(IY78:IY79)-SUM(IY81)</f>
        <v>0</v>
      </c>
      <c r="IZ82" s="3">
        <f t="shared" si="89"/>
        <v>0</v>
      </c>
      <c r="JA82" s="3">
        <f t="shared" si="89"/>
        <v>0</v>
      </c>
      <c r="JB82" s="3">
        <f t="shared" si="89"/>
        <v>0</v>
      </c>
      <c r="JC82" s="3">
        <f t="shared" si="89"/>
        <v>0</v>
      </c>
      <c r="JD82" s="3">
        <f t="shared" si="89"/>
        <v>0</v>
      </c>
      <c r="JE82" s="3">
        <f t="shared" si="89"/>
        <v>0</v>
      </c>
      <c r="JF82" s="3">
        <f t="shared" si="89"/>
        <v>0</v>
      </c>
      <c r="JG82" s="3">
        <f t="shared" si="89"/>
        <v>0</v>
      </c>
      <c r="JH82" s="3">
        <f t="shared" si="89"/>
        <v>0</v>
      </c>
      <c r="JI82" s="3">
        <f t="shared" si="89"/>
        <v>0</v>
      </c>
      <c r="JJ82" s="3">
        <f t="shared" si="89"/>
        <v>0</v>
      </c>
      <c r="JK82" s="3">
        <f t="shared" si="89"/>
        <v>0</v>
      </c>
      <c r="JL82" s="3">
        <f t="shared" si="89"/>
        <v>0</v>
      </c>
      <c r="JN82" s="3">
        <f>SUM(JN78:JN79)-SUM(JN81)</f>
        <v>0</v>
      </c>
      <c r="JO82" s="3">
        <f t="shared" si="89"/>
        <v>0</v>
      </c>
      <c r="JP82" s="3">
        <f t="shared" si="89"/>
        <v>0</v>
      </c>
      <c r="JQ82" s="3">
        <f t="shared" si="89"/>
        <v>0</v>
      </c>
      <c r="JR82" s="3">
        <f t="shared" si="89"/>
        <v>0</v>
      </c>
      <c r="JS82" s="3">
        <f t="shared" si="89"/>
        <v>0</v>
      </c>
      <c r="JT82" s="3">
        <f t="shared" si="89"/>
        <v>0</v>
      </c>
      <c r="JU82" s="3">
        <f t="shared" si="89"/>
        <v>0</v>
      </c>
      <c r="JV82" s="3">
        <f t="shared" si="89"/>
        <v>0</v>
      </c>
      <c r="JW82" s="3">
        <f t="shared" si="89"/>
        <v>0</v>
      </c>
      <c r="JX82" s="3">
        <f t="shared" si="89"/>
        <v>0</v>
      </c>
      <c r="JY82" s="3">
        <f t="shared" si="89"/>
        <v>0</v>
      </c>
      <c r="JZ82" s="3">
        <f t="shared" si="89"/>
        <v>0</v>
      </c>
      <c r="KA82" s="3">
        <f t="shared" si="89"/>
        <v>0</v>
      </c>
      <c r="KB82" s="3">
        <f t="shared" si="89"/>
        <v>0</v>
      </c>
      <c r="KC82" s="3">
        <f t="shared" si="89"/>
        <v>0</v>
      </c>
      <c r="KD82" s="3">
        <f t="shared" si="89"/>
        <v>0</v>
      </c>
      <c r="KE82" s="3">
        <f t="shared" si="89"/>
        <v>0</v>
      </c>
      <c r="KF82" s="3">
        <f t="shared" si="89"/>
        <v>0</v>
      </c>
      <c r="KG82" s="3">
        <f t="shared" si="89"/>
        <v>0</v>
      </c>
      <c r="KH82" s="3">
        <f t="shared" si="89"/>
        <v>0</v>
      </c>
      <c r="KI82" s="3">
        <f t="shared" si="89"/>
        <v>0</v>
      </c>
      <c r="KJ82" s="3">
        <f t="shared" si="89"/>
        <v>0</v>
      </c>
      <c r="KK82" s="3">
        <f t="shared" si="89"/>
        <v>0</v>
      </c>
      <c r="KL82" s="3">
        <f t="shared" si="89"/>
        <v>0</v>
      </c>
      <c r="KM82" s="3">
        <f t="shared" si="89"/>
        <v>0</v>
      </c>
      <c r="KN82" s="3">
        <f t="shared" si="89"/>
        <v>0</v>
      </c>
      <c r="KO82" s="3">
        <f t="shared" si="89"/>
        <v>0</v>
      </c>
      <c r="KP82" s="3">
        <f t="shared" si="89"/>
        <v>0</v>
      </c>
      <c r="KQ82" s="3">
        <f t="shared" si="89"/>
        <v>0</v>
      </c>
      <c r="KR82" s="3">
        <f t="shared" si="89"/>
        <v>0</v>
      </c>
      <c r="KS82" s="3">
        <f t="shared" si="89"/>
        <v>0</v>
      </c>
      <c r="KT82" s="3">
        <f t="shared" si="89"/>
        <v>0</v>
      </c>
      <c r="KU82" s="3">
        <f t="shared" si="89"/>
        <v>0</v>
      </c>
      <c r="KV82" s="3">
        <f t="shared" si="89"/>
        <v>0</v>
      </c>
      <c r="KW82" s="3">
        <f t="shared" si="89"/>
        <v>0</v>
      </c>
      <c r="KX82" s="3">
        <f t="shared" si="89"/>
        <v>0</v>
      </c>
      <c r="KY82" s="3">
        <f t="shared" si="89"/>
        <v>0</v>
      </c>
      <c r="KZ82" s="3">
        <f t="shared" si="89"/>
        <v>0</v>
      </c>
      <c r="LA82" s="3">
        <f t="shared" si="89"/>
        <v>0</v>
      </c>
      <c r="LB82" s="3">
        <f t="shared" si="89"/>
        <v>0</v>
      </c>
      <c r="LC82" s="3">
        <f t="shared" si="89"/>
        <v>0</v>
      </c>
      <c r="LD82" s="3">
        <f t="shared" si="89"/>
        <v>0</v>
      </c>
      <c r="LE82" s="3">
        <f t="shared" si="89"/>
        <v>0</v>
      </c>
      <c r="LF82" s="3">
        <f t="shared" si="89"/>
        <v>0</v>
      </c>
      <c r="LG82" s="3">
        <f t="shared" si="89"/>
        <v>0</v>
      </c>
      <c r="LH82" s="3">
        <f t="shared" si="89"/>
        <v>0</v>
      </c>
      <c r="LI82" s="3">
        <f t="shared" si="89"/>
        <v>0</v>
      </c>
      <c r="LJ82" s="38"/>
      <c r="LK82" s="38"/>
      <c r="LL82" s="38"/>
      <c r="LM82" s="38"/>
      <c r="LN82" s="38"/>
      <c r="LO82" s="38"/>
      <c r="LP82" s="38"/>
      <c r="LQ82" s="38"/>
      <c r="LR82" s="38"/>
      <c r="LS82" s="38"/>
      <c r="LT82" s="38"/>
      <c r="LU82" s="38"/>
      <c r="LV82" s="38"/>
      <c r="LW82" s="38"/>
      <c r="LX82" s="38"/>
      <c r="LY82" s="38"/>
      <c r="LZ82" s="38"/>
      <c r="MA82" s="38"/>
      <c r="MB82" s="38"/>
      <c r="MC82" s="38"/>
      <c r="MD82" s="38"/>
      <c r="ME82" s="38"/>
      <c r="MF82" s="38"/>
      <c r="MG82" s="38"/>
      <c r="MH82" s="38"/>
      <c r="MI82" s="38"/>
      <c r="MJ82" s="38"/>
      <c r="MK82" s="38"/>
      <c r="ML82" s="38"/>
      <c r="MM82" s="38"/>
      <c r="MN82" s="38"/>
      <c r="MO82" s="38"/>
      <c r="MP82" s="38"/>
      <c r="MQ82" s="38"/>
      <c r="MR82" s="38"/>
      <c r="MS82" s="38"/>
      <c r="MT82" s="38"/>
      <c r="MU82" s="38"/>
      <c r="MV82" s="38"/>
      <c r="MW82" s="38"/>
      <c r="MX82" s="38"/>
      <c r="MY82" s="38"/>
      <c r="MZ82" s="38"/>
      <c r="NA82" s="38"/>
      <c r="NB82" s="38"/>
      <c r="NC82" s="38"/>
      <c r="ND82" s="38"/>
      <c r="NE82" s="38"/>
      <c r="NF82" s="38"/>
      <c r="NG82" s="38"/>
      <c r="NH82" s="38"/>
      <c r="NI82" s="38"/>
      <c r="NJ82" s="38"/>
      <c r="NK82" s="38"/>
      <c r="NL82" s="38"/>
      <c r="NM82" s="38"/>
      <c r="NN82" s="38"/>
      <c r="NO82" s="38"/>
      <c r="NP82" s="38"/>
      <c r="NQ82" s="38"/>
      <c r="NR82" s="38"/>
      <c r="NS82" s="38"/>
      <c r="NT82" s="38"/>
      <c r="NU82" s="38"/>
      <c r="NV82" s="38"/>
      <c r="NW82" s="38"/>
      <c r="NX82" s="38"/>
      <c r="NY82" s="38"/>
      <c r="NZ82" s="38"/>
      <c r="OA82" s="38"/>
      <c r="OB82" s="38"/>
      <c r="OC82" s="38"/>
      <c r="OD82" s="38"/>
      <c r="OE82" s="38"/>
      <c r="OF82" s="38"/>
      <c r="OG82" s="38"/>
      <c r="OH82" s="38"/>
      <c r="OI82" s="38"/>
      <c r="OJ82" s="38"/>
      <c r="OK82" s="38"/>
      <c r="OL82" s="38"/>
      <c r="OM82" s="38"/>
      <c r="ON82" s="38"/>
      <c r="OO82" s="38"/>
      <c r="OP82" s="38"/>
      <c r="OQ82" s="38"/>
      <c r="OR82" s="38"/>
      <c r="OS82" s="38"/>
      <c r="OT82" s="38"/>
      <c r="OU82" s="38"/>
      <c r="OV82" s="38"/>
      <c r="OW82" s="38"/>
      <c r="OX82" s="38"/>
      <c r="OY82" s="38"/>
      <c r="OZ82" s="38"/>
      <c r="PA82" s="38"/>
      <c r="PB82" s="38"/>
      <c r="PC82" s="38"/>
      <c r="PD82" s="38"/>
      <c r="PE82" s="38"/>
      <c r="PF82" s="38"/>
      <c r="PG82" s="38"/>
      <c r="PH82" s="38"/>
      <c r="PI82" s="38"/>
      <c r="PJ82" s="38"/>
      <c r="PK82" s="38"/>
      <c r="PL82" s="38"/>
      <c r="PM82" s="38"/>
      <c r="PN82" s="38"/>
      <c r="PO82" s="38"/>
      <c r="PP82" s="38"/>
      <c r="PQ82" s="38"/>
      <c r="PR82" s="38"/>
      <c r="PS82" s="38"/>
      <c r="PT82" s="38"/>
      <c r="PU82" s="38"/>
      <c r="PV82" s="38"/>
      <c r="PW82" s="38"/>
      <c r="PX82" s="38"/>
      <c r="PY82" s="38"/>
      <c r="PZ82" s="38"/>
      <c r="QA82" s="38"/>
      <c r="QB82" s="38"/>
      <c r="QC82" s="38"/>
      <c r="QD82" s="38"/>
      <c r="QE82" s="38"/>
      <c r="QF82" s="38"/>
      <c r="QG82" s="38"/>
      <c r="QH82" s="38"/>
      <c r="QI82" s="38"/>
      <c r="QJ82" s="38"/>
      <c r="QK82" s="38"/>
      <c r="QL82" s="38"/>
      <c r="QM82" s="38"/>
      <c r="QN82" s="38"/>
      <c r="QO82" s="38"/>
      <c r="QP82" s="38"/>
      <c r="QQ82" s="38"/>
      <c r="QR82" s="38"/>
      <c r="QS82" s="38"/>
      <c r="QT82" s="38"/>
      <c r="QU82" s="38"/>
      <c r="QV82" s="38"/>
      <c r="QW82" s="38"/>
      <c r="QX82" s="38"/>
      <c r="QY82" s="38"/>
      <c r="QZ82" s="38"/>
      <c r="RA82" s="38"/>
      <c r="RB82" s="38"/>
      <c r="RC82" s="38"/>
      <c r="RD82" s="38"/>
      <c r="RE82" s="38"/>
      <c r="RF82" s="38"/>
      <c r="RG82" s="38"/>
      <c r="RH82" s="38"/>
      <c r="RI82" s="38"/>
      <c r="RJ82" s="38"/>
      <c r="RK82" s="38"/>
      <c r="RL82" s="38"/>
      <c r="RM82" s="38"/>
      <c r="RN82" s="38"/>
      <c r="RO82" s="38"/>
      <c r="RP82" s="38"/>
      <c r="RQ82" s="38"/>
      <c r="RR82" s="38"/>
      <c r="RS82" s="38"/>
      <c r="RT82" s="38"/>
      <c r="RU82" s="38"/>
      <c r="RV82" s="38"/>
      <c r="RW82" s="38"/>
      <c r="RX82" s="38"/>
      <c r="RY82" s="38"/>
      <c r="RZ82" s="38"/>
      <c r="SA82" s="38"/>
      <c r="SB82" s="38"/>
      <c r="SC82" s="38"/>
      <c r="SD82" s="38"/>
      <c r="SE82" s="38"/>
      <c r="SF82" s="38"/>
      <c r="SG82" s="38"/>
      <c r="SH82" s="38"/>
      <c r="SI82" s="38"/>
      <c r="SJ82" s="38"/>
      <c r="SK82" s="38"/>
      <c r="SL82" s="38"/>
      <c r="SM82" s="38"/>
      <c r="SN82" s="38"/>
      <c r="SO82" s="38"/>
      <c r="SP82" s="38"/>
      <c r="SQ82" s="38"/>
      <c r="SR82" s="38"/>
      <c r="SS82" s="38"/>
      <c r="ST82" s="38"/>
      <c r="SU82" s="38"/>
      <c r="SV82" s="38"/>
      <c r="SW82" s="38"/>
      <c r="SX82" s="38"/>
      <c r="SY82" s="38"/>
      <c r="SZ82" s="38"/>
      <c r="TA82" s="38"/>
      <c r="TB82" s="38"/>
      <c r="TC82" s="38"/>
      <c r="TD82" s="38"/>
      <c r="TE82" s="38"/>
      <c r="TF82" s="38"/>
      <c r="TG82" s="38"/>
      <c r="TH82" s="38"/>
      <c r="TI82" s="38"/>
      <c r="TJ82" s="38"/>
      <c r="TK82" s="38"/>
      <c r="TL82" s="38"/>
      <c r="TM82" s="38"/>
      <c r="TN82" s="38"/>
      <c r="TO82" s="38"/>
      <c r="TP82" s="38"/>
      <c r="TQ82" s="38"/>
      <c r="TR82" s="38"/>
      <c r="TS82" s="38"/>
      <c r="TT82" s="38"/>
      <c r="TU82" s="38"/>
      <c r="TV82" s="38"/>
      <c r="TW82" s="38"/>
    </row>
    <row r="83" spans="1:543" x14ac:dyDescent="0.2">
      <c r="A83" s="10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LJ83" s="38"/>
      <c r="LK83" s="38"/>
      <c r="LL83" s="38"/>
      <c r="LM83" s="38"/>
      <c r="LN83" s="38"/>
      <c r="LO83" s="38"/>
      <c r="LP83" s="38"/>
      <c r="LQ83" s="38"/>
      <c r="LR83" s="38"/>
      <c r="LS83" s="38"/>
      <c r="LT83" s="38"/>
      <c r="LU83" s="38"/>
      <c r="LV83" s="38"/>
      <c r="LW83" s="38"/>
      <c r="LX83" s="38"/>
      <c r="LY83" s="38"/>
      <c r="LZ83" s="38"/>
      <c r="MA83" s="38"/>
      <c r="MB83" s="38"/>
      <c r="MC83" s="38"/>
      <c r="MD83" s="38"/>
      <c r="ME83" s="38"/>
      <c r="MF83" s="38"/>
      <c r="MG83" s="38"/>
      <c r="MH83" s="38"/>
      <c r="MI83" s="38"/>
      <c r="MJ83" s="38"/>
      <c r="MK83" s="38"/>
      <c r="ML83" s="38"/>
      <c r="MM83" s="38"/>
      <c r="MN83" s="38"/>
      <c r="MO83" s="38"/>
      <c r="MP83" s="38"/>
      <c r="MQ83" s="38"/>
      <c r="MR83" s="38"/>
      <c r="MS83" s="38"/>
      <c r="MT83" s="38"/>
      <c r="MU83" s="38"/>
      <c r="MV83" s="38"/>
      <c r="MW83" s="38"/>
      <c r="MX83" s="38"/>
      <c r="MY83" s="38"/>
      <c r="MZ83" s="38"/>
      <c r="NA83" s="38"/>
      <c r="NB83" s="38"/>
      <c r="NC83" s="38"/>
      <c r="ND83" s="38"/>
      <c r="NE83" s="38"/>
      <c r="NF83" s="38"/>
      <c r="NG83" s="38"/>
      <c r="NH83" s="38"/>
      <c r="NI83" s="38"/>
      <c r="NJ83" s="38"/>
      <c r="NK83" s="38"/>
      <c r="NL83" s="38"/>
      <c r="NM83" s="38"/>
      <c r="NN83" s="38"/>
      <c r="NO83" s="38"/>
      <c r="NP83" s="38"/>
      <c r="NQ83" s="38"/>
      <c r="NR83" s="38"/>
      <c r="NS83" s="38"/>
      <c r="NT83" s="38"/>
      <c r="NU83" s="38"/>
      <c r="NV83" s="38"/>
      <c r="NW83" s="38"/>
      <c r="NX83" s="38"/>
      <c r="NY83" s="38"/>
      <c r="NZ83" s="38"/>
      <c r="OA83" s="38"/>
      <c r="OB83" s="38"/>
      <c r="OC83" s="38"/>
      <c r="OD83" s="38"/>
      <c r="OE83" s="38"/>
      <c r="OF83" s="38"/>
      <c r="OG83" s="38"/>
      <c r="OH83" s="38"/>
      <c r="OI83" s="38"/>
      <c r="OJ83" s="38"/>
      <c r="OK83" s="38"/>
      <c r="OL83" s="38"/>
      <c r="OM83" s="38"/>
      <c r="ON83" s="38"/>
      <c r="OO83" s="38"/>
      <c r="OP83" s="38"/>
      <c r="OQ83" s="38"/>
      <c r="OR83" s="38"/>
      <c r="OS83" s="38"/>
      <c r="OT83" s="38"/>
      <c r="OU83" s="38"/>
      <c r="OV83" s="38"/>
      <c r="OW83" s="38"/>
      <c r="OX83" s="38"/>
      <c r="OY83" s="38"/>
      <c r="OZ83" s="38"/>
      <c r="PA83" s="38"/>
      <c r="PB83" s="38"/>
      <c r="PC83" s="38"/>
      <c r="PD83" s="38"/>
      <c r="PE83" s="38"/>
      <c r="PF83" s="38"/>
      <c r="PG83" s="38"/>
      <c r="PH83" s="38"/>
      <c r="PI83" s="38"/>
      <c r="PJ83" s="38"/>
      <c r="PK83" s="38"/>
      <c r="PL83" s="38"/>
      <c r="PM83" s="38"/>
      <c r="PN83" s="38"/>
      <c r="PO83" s="38"/>
      <c r="PP83" s="38"/>
      <c r="PQ83" s="38"/>
      <c r="PR83" s="38"/>
      <c r="PS83" s="38"/>
      <c r="PT83" s="38"/>
      <c r="PU83" s="38"/>
      <c r="PV83" s="38"/>
      <c r="PW83" s="38"/>
      <c r="PX83" s="38"/>
      <c r="PY83" s="38"/>
      <c r="PZ83" s="38"/>
      <c r="QA83" s="38"/>
      <c r="QB83" s="38"/>
      <c r="QC83" s="38"/>
      <c r="QD83" s="38"/>
      <c r="QE83" s="38"/>
      <c r="QF83" s="38"/>
      <c r="QG83" s="38"/>
      <c r="QH83" s="38"/>
      <c r="QI83" s="38"/>
      <c r="QJ83" s="38"/>
      <c r="QK83" s="38"/>
      <c r="QL83" s="38"/>
      <c r="QM83" s="38"/>
      <c r="QN83" s="38"/>
      <c r="QO83" s="38"/>
      <c r="QP83" s="38"/>
      <c r="QQ83" s="38"/>
      <c r="QR83" s="38"/>
      <c r="QS83" s="38"/>
      <c r="QT83" s="38"/>
      <c r="QU83" s="38"/>
      <c r="QV83" s="38"/>
      <c r="QW83" s="38"/>
      <c r="QX83" s="38"/>
      <c r="QY83" s="38"/>
      <c r="QZ83" s="38"/>
      <c r="RA83" s="38"/>
      <c r="RB83" s="38"/>
      <c r="RC83" s="38"/>
      <c r="RD83" s="38"/>
      <c r="RE83" s="38"/>
      <c r="RF83" s="38"/>
      <c r="RG83" s="38"/>
      <c r="RH83" s="38"/>
      <c r="RI83" s="38"/>
      <c r="RJ83" s="38"/>
      <c r="RK83" s="38"/>
      <c r="RL83" s="38"/>
      <c r="RM83" s="38"/>
      <c r="RN83" s="38"/>
      <c r="RO83" s="38"/>
      <c r="RP83" s="38"/>
      <c r="RQ83" s="38"/>
      <c r="RR83" s="38"/>
      <c r="RS83" s="38"/>
      <c r="RT83" s="38"/>
      <c r="RU83" s="38"/>
      <c r="RV83" s="38"/>
      <c r="RW83" s="38"/>
      <c r="RX83" s="38"/>
      <c r="RY83" s="38"/>
      <c r="RZ83" s="38"/>
      <c r="SA83" s="38"/>
      <c r="SB83" s="38"/>
      <c r="SC83" s="38"/>
      <c r="SD83" s="38"/>
      <c r="SE83" s="38"/>
      <c r="SF83" s="38"/>
      <c r="SG83" s="38"/>
      <c r="SH83" s="38"/>
      <c r="SI83" s="38"/>
      <c r="SJ83" s="38"/>
      <c r="SK83" s="38"/>
      <c r="SL83" s="38"/>
      <c r="SM83" s="38"/>
      <c r="SN83" s="38"/>
      <c r="SO83" s="38"/>
      <c r="SP83" s="38"/>
      <c r="SQ83" s="38"/>
      <c r="SR83" s="38"/>
      <c r="SS83" s="38"/>
      <c r="ST83" s="38"/>
      <c r="SU83" s="38"/>
      <c r="SV83" s="38"/>
      <c r="SW83" s="38"/>
      <c r="SX83" s="38"/>
      <c r="SY83" s="38"/>
      <c r="SZ83" s="38"/>
      <c r="TA83" s="38"/>
      <c r="TB83" s="38"/>
      <c r="TC83" s="38"/>
      <c r="TD83" s="38"/>
      <c r="TE83" s="38"/>
      <c r="TF83" s="38"/>
      <c r="TG83" s="38"/>
      <c r="TH83" s="38"/>
      <c r="TI83" s="38"/>
      <c r="TJ83" s="38"/>
      <c r="TK83" s="38"/>
      <c r="TL83" s="38"/>
      <c r="TM83" s="38"/>
      <c r="TN83" s="38"/>
      <c r="TO83" s="38"/>
      <c r="TP83" s="38"/>
      <c r="TQ83" s="38"/>
      <c r="TR83" s="38"/>
      <c r="TS83" s="38"/>
      <c r="TT83" s="38"/>
      <c r="TU83" s="38"/>
      <c r="TV83" s="38"/>
      <c r="TW83" s="38"/>
    </row>
    <row r="84" spans="1:543" x14ac:dyDescent="0.2">
      <c r="A84" s="11" t="s">
        <v>31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LJ84" s="38"/>
      <c r="LK84" s="38"/>
      <c r="LL84" s="38"/>
      <c r="LM84" s="38"/>
      <c r="LN84" s="38"/>
      <c r="LO84" s="38"/>
      <c r="LP84" s="38"/>
      <c r="LQ84" s="38"/>
      <c r="LR84" s="38"/>
      <c r="LS84" s="38"/>
      <c r="LT84" s="38"/>
      <c r="LU84" s="38"/>
      <c r="LV84" s="38"/>
      <c r="LW84" s="38"/>
      <c r="LX84" s="38"/>
      <c r="LY84" s="38"/>
      <c r="LZ84" s="38"/>
      <c r="MA84" s="38"/>
      <c r="MB84" s="38"/>
      <c r="MC84" s="38"/>
      <c r="MD84" s="38"/>
      <c r="ME84" s="38"/>
      <c r="MF84" s="38"/>
      <c r="MG84" s="38"/>
      <c r="MH84" s="38"/>
      <c r="MI84" s="38"/>
      <c r="MJ84" s="38"/>
      <c r="MK84" s="38"/>
      <c r="ML84" s="38"/>
      <c r="MM84" s="38"/>
      <c r="MN84" s="38"/>
      <c r="MO84" s="38"/>
      <c r="MP84" s="38"/>
      <c r="MQ84" s="38"/>
      <c r="MR84" s="38"/>
      <c r="MS84" s="38"/>
      <c r="MT84" s="38"/>
      <c r="MU84" s="38"/>
      <c r="MV84" s="38"/>
      <c r="MW84" s="38"/>
      <c r="MX84" s="38"/>
      <c r="MY84" s="38"/>
      <c r="MZ84" s="38"/>
      <c r="NA84" s="38"/>
      <c r="NB84" s="38"/>
      <c r="NC84" s="38"/>
      <c r="ND84" s="38"/>
      <c r="NE84" s="38"/>
      <c r="NF84" s="38"/>
      <c r="NG84" s="38"/>
      <c r="NH84" s="38"/>
      <c r="NI84" s="38"/>
      <c r="NJ84" s="38"/>
      <c r="NK84" s="38"/>
      <c r="NL84" s="38"/>
      <c r="NM84" s="38"/>
      <c r="NN84" s="38"/>
      <c r="NO84" s="38"/>
      <c r="NP84" s="38"/>
      <c r="NQ84" s="38"/>
      <c r="NR84" s="38"/>
      <c r="NS84" s="38"/>
      <c r="NT84" s="38"/>
      <c r="NU84" s="38"/>
      <c r="NV84" s="38"/>
      <c r="NW84" s="38"/>
      <c r="NX84" s="38"/>
      <c r="NY84" s="38"/>
      <c r="NZ84" s="38"/>
      <c r="OA84" s="38"/>
      <c r="OB84" s="38"/>
      <c r="OC84" s="38"/>
      <c r="OD84" s="38"/>
      <c r="OE84" s="38"/>
      <c r="OF84" s="38"/>
      <c r="OG84" s="38"/>
      <c r="OH84" s="38"/>
      <c r="OI84" s="38"/>
      <c r="OJ84" s="38"/>
      <c r="OK84" s="38"/>
      <c r="OL84" s="38"/>
      <c r="OM84" s="38"/>
      <c r="ON84" s="38"/>
      <c r="OO84" s="38"/>
      <c r="OP84" s="38"/>
      <c r="OQ84" s="38"/>
      <c r="OR84" s="38"/>
      <c r="OS84" s="38"/>
      <c r="OT84" s="38"/>
      <c r="OU84" s="38"/>
      <c r="OV84" s="38"/>
      <c r="OW84" s="38"/>
      <c r="OX84" s="38"/>
      <c r="OY84" s="38"/>
      <c r="OZ84" s="38"/>
      <c r="PA84" s="38"/>
      <c r="PB84" s="38"/>
      <c r="PC84" s="38"/>
      <c r="PD84" s="38"/>
      <c r="PE84" s="38"/>
      <c r="PF84" s="38"/>
      <c r="PG84" s="38"/>
      <c r="PH84" s="38"/>
      <c r="PI84" s="38"/>
      <c r="PJ84" s="38"/>
      <c r="PK84" s="38"/>
      <c r="PL84" s="38"/>
      <c r="PM84" s="38"/>
      <c r="PN84" s="38"/>
      <c r="PO84" s="38"/>
      <c r="PP84" s="38"/>
      <c r="PQ84" s="38"/>
      <c r="PR84" s="38"/>
      <c r="PS84" s="38"/>
      <c r="PT84" s="38"/>
      <c r="PU84" s="38"/>
      <c r="PV84" s="38"/>
      <c r="PW84" s="38"/>
      <c r="PX84" s="38"/>
      <c r="PY84" s="38"/>
      <c r="PZ84" s="38"/>
      <c r="QA84" s="38"/>
      <c r="QB84" s="38"/>
      <c r="QC84" s="38"/>
      <c r="QD84" s="38"/>
      <c r="QE84" s="38"/>
      <c r="QF84" s="38"/>
      <c r="QG84" s="38"/>
      <c r="QH84" s="38"/>
      <c r="QI84" s="38"/>
      <c r="QJ84" s="38"/>
      <c r="QK84" s="38"/>
      <c r="QL84" s="38"/>
      <c r="QM84" s="38"/>
      <c r="QN84" s="38"/>
      <c r="QO84" s="38"/>
      <c r="QP84" s="38"/>
      <c r="QQ84" s="38"/>
      <c r="QR84" s="38"/>
      <c r="QS84" s="38"/>
      <c r="QT84" s="38"/>
      <c r="QU84" s="38"/>
      <c r="QV84" s="38"/>
      <c r="QW84" s="38"/>
      <c r="QX84" s="38"/>
      <c r="QY84" s="38"/>
      <c r="QZ84" s="38"/>
      <c r="RA84" s="38"/>
      <c r="RB84" s="38"/>
      <c r="RC84" s="38"/>
      <c r="RD84" s="38"/>
      <c r="RE84" s="38"/>
      <c r="RF84" s="38"/>
      <c r="RG84" s="38"/>
      <c r="RH84" s="38"/>
      <c r="RI84" s="38"/>
      <c r="RJ84" s="38"/>
      <c r="RK84" s="38"/>
      <c r="RL84" s="38"/>
      <c r="RM84" s="38"/>
      <c r="RN84" s="38"/>
      <c r="RO84" s="38"/>
      <c r="RP84" s="38"/>
      <c r="RQ84" s="38"/>
      <c r="RR84" s="38"/>
      <c r="RS84" s="38"/>
      <c r="RT84" s="38"/>
      <c r="RU84" s="38"/>
      <c r="RV84" s="38"/>
      <c r="RW84" s="38"/>
      <c r="RX84" s="38"/>
      <c r="RY84" s="38"/>
      <c r="RZ84" s="38"/>
      <c r="SA84" s="38"/>
      <c r="SB84" s="38"/>
      <c r="SC84" s="38"/>
      <c r="SD84" s="38"/>
      <c r="SE84" s="38"/>
      <c r="SF84" s="38"/>
      <c r="SG84" s="38"/>
      <c r="SH84" s="38"/>
      <c r="SI84" s="38"/>
      <c r="SJ84" s="38"/>
      <c r="SK84" s="38"/>
      <c r="SL84" s="38"/>
      <c r="SM84" s="38"/>
      <c r="SN84" s="38"/>
      <c r="SO84" s="38"/>
      <c r="SP84" s="38"/>
      <c r="SQ84" s="38"/>
      <c r="SR84" s="38"/>
      <c r="SS84" s="38"/>
      <c r="ST84" s="38"/>
      <c r="SU84" s="38"/>
      <c r="SV84" s="38"/>
      <c r="SW84" s="38"/>
      <c r="SX84" s="38"/>
      <c r="SY84" s="38"/>
      <c r="SZ84" s="38"/>
      <c r="TA84" s="38"/>
      <c r="TB84" s="38"/>
      <c r="TC84" s="38"/>
      <c r="TD84" s="38"/>
      <c r="TE84" s="38"/>
      <c r="TF84" s="38"/>
      <c r="TG84" s="38"/>
      <c r="TH84" s="38"/>
      <c r="TI84" s="38"/>
      <c r="TJ84" s="38"/>
      <c r="TK84" s="38"/>
      <c r="TL84" s="38"/>
      <c r="TM84" s="38"/>
      <c r="TN84" s="38"/>
      <c r="TO84" s="38"/>
      <c r="TP84" s="38"/>
      <c r="TQ84" s="38"/>
      <c r="TR84" s="38"/>
      <c r="TS84" s="38"/>
      <c r="TT84" s="38"/>
      <c r="TU84" s="38"/>
      <c r="TV84" s="38"/>
      <c r="TW84" s="38"/>
    </row>
    <row r="85" spans="1:543" s="4" customFormat="1" x14ac:dyDescent="0.2">
      <c r="A85" s="9" t="s">
        <v>16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4">
        <v>420399.98</v>
      </c>
      <c r="EJ85" s="4">
        <v>420399.98</v>
      </c>
      <c r="EK85" s="4">
        <v>420399.98</v>
      </c>
      <c r="EL85" s="4">
        <v>421153.02</v>
      </c>
      <c r="EM85" s="4">
        <v>421153.02</v>
      </c>
      <c r="EO85" s="4">
        <v>425149.04</v>
      </c>
      <c r="EP85" s="4">
        <v>425149.04</v>
      </c>
      <c r="EQ85" s="4">
        <v>425149.04</v>
      </c>
      <c r="ER85" s="4">
        <v>470875.46</v>
      </c>
      <c r="ES85" s="4">
        <v>470875.46</v>
      </c>
      <c r="ET85" s="4">
        <v>470991.44</v>
      </c>
      <c r="EU85" s="4">
        <v>470991.44</v>
      </c>
      <c r="EV85" s="4">
        <v>470991.44</v>
      </c>
      <c r="EW85" s="4">
        <v>471231.44</v>
      </c>
      <c r="EX85" s="4">
        <v>471951.44</v>
      </c>
      <c r="EY85" s="4">
        <v>471951.44</v>
      </c>
      <c r="EZ85" s="4">
        <v>476391.48</v>
      </c>
      <c r="FA85" s="4">
        <v>476391.48</v>
      </c>
      <c r="FB85" s="4">
        <v>476631.48</v>
      </c>
      <c r="FC85" s="4">
        <v>476631.48</v>
      </c>
      <c r="FD85" s="4">
        <v>477366.26</v>
      </c>
      <c r="FE85" s="4">
        <v>491513.52</v>
      </c>
      <c r="FF85" s="4">
        <v>491513.52</v>
      </c>
      <c r="FG85" s="4">
        <v>522117.08</v>
      </c>
      <c r="FH85" s="4">
        <v>522117.08</v>
      </c>
      <c r="FJ85" s="4">
        <v>549536.36</v>
      </c>
      <c r="FL85" s="4">
        <v>572444.92000000004</v>
      </c>
      <c r="FM85" s="4">
        <v>572444.92000000004</v>
      </c>
      <c r="FN85" s="4">
        <v>719909.88</v>
      </c>
      <c r="FO85" s="4">
        <v>962470.36</v>
      </c>
      <c r="FP85" s="4">
        <v>1047870.18</v>
      </c>
      <c r="FQ85" s="4">
        <v>1078710.06</v>
      </c>
      <c r="FR85" s="4">
        <v>1080150.54</v>
      </c>
      <c r="FS85" s="4">
        <v>1080189.58</v>
      </c>
      <c r="FT85" s="4">
        <v>1080189.58</v>
      </c>
      <c r="FU85" s="4">
        <v>1080189.58</v>
      </c>
      <c r="FV85" s="4">
        <v>1081462.24</v>
      </c>
      <c r="FW85" s="4">
        <v>1091535.7</v>
      </c>
      <c r="FX85" s="4">
        <v>1091535.7</v>
      </c>
      <c r="FY85" s="4">
        <v>1134336.06</v>
      </c>
      <c r="FZ85" s="4">
        <v>1134336.6599999999</v>
      </c>
      <c r="GA85" s="4">
        <v>1134336.6599999999</v>
      </c>
      <c r="GB85" s="4">
        <v>824881.94</v>
      </c>
      <c r="GC85" s="4">
        <v>824881.94</v>
      </c>
      <c r="GD85" s="4">
        <v>825376.78</v>
      </c>
      <c r="GE85" s="4">
        <v>825624.22</v>
      </c>
      <c r="GF85" s="4">
        <v>825624.22</v>
      </c>
      <c r="GG85" s="4">
        <v>823001.34</v>
      </c>
      <c r="GH85" s="4">
        <v>634814.43999999994</v>
      </c>
      <c r="GI85" s="4">
        <v>634814.43999999994</v>
      </c>
      <c r="GJ85" s="4">
        <v>641171.16</v>
      </c>
      <c r="GK85" s="4">
        <v>641171.16</v>
      </c>
      <c r="GL85" s="4">
        <v>641171.16</v>
      </c>
      <c r="GM85" s="4">
        <v>641860.28</v>
      </c>
      <c r="GN85" s="4">
        <v>642864.1</v>
      </c>
      <c r="GO85" s="4">
        <v>642864.1</v>
      </c>
      <c r="GP85" s="4">
        <v>552108.68999999994</v>
      </c>
      <c r="GQ85" s="4">
        <v>552438.74</v>
      </c>
      <c r="GR85" s="59"/>
      <c r="GS85" s="4">
        <v>552863.52</v>
      </c>
      <c r="GU85" s="4">
        <v>559781.57999999996</v>
      </c>
      <c r="GW85" s="4">
        <v>560130.57999999996</v>
      </c>
      <c r="GX85" s="4">
        <v>572585.86</v>
      </c>
      <c r="GY85" s="4">
        <v>588905.86</v>
      </c>
      <c r="GZ85" s="4">
        <v>588905.86</v>
      </c>
      <c r="HA85" s="4">
        <v>588905.86</v>
      </c>
      <c r="HB85" s="4">
        <v>588905.86</v>
      </c>
      <c r="HC85" s="4">
        <v>588905.86</v>
      </c>
      <c r="HD85" s="4">
        <v>559163.84</v>
      </c>
      <c r="HQ85" s="4">
        <v>542656.6</v>
      </c>
      <c r="HR85" s="4">
        <v>542656.6</v>
      </c>
      <c r="HS85" s="4">
        <v>542656.6</v>
      </c>
      <c r="HT85" s="4">
        <v>542656.6</v>
      </c>
      <c r="HU85" s="4">
        <v>542656.6</v>
      </c>
      <c r="HV85" s="4">
        <v>542656.6</v>
      </c>
      <c r="HW85" s="4">
        <v>542656.6</v>
      </c>
      <c r="HY85" s="4">
        <v>542656.6</v>
      </c>
      <c r="HZ85" s="4">
        <v>542656.6</v>
      </c>
      <c r="IA85" s="4">
        <v>542656.6</v>
      </c>
      <c r="IB85" s="4">
        <v>463506.86</v>
      </c>
      <c r="IC85" s="4">
        <v>463506.86</v>
      </c>
      <c r="ID85" s="4">
        <v>463506.86</v>
      </c>
      <c r="IE85" s="4">
        <v>463506.86</v>
      </c>
      <c r="IG85" s="4">
        <v>463506.86</v>
      </c>
      <c r="IH85" s="4">
        <v>463506.86</v>
      </c>
      <c r="II85" s="4">
        <v>463506.86</v>
      </c>
      <c r="IJ85" s="4">
        <v>463506.86</v>
      </c>
      <c r="IK85" s="4">
        <v>463506.86</v>
      </c>
      <c r="IL85" s="4">
        <v>463506.86</v>
      </c>
      <c r="IM85" s="4">
        <v>463506.86</v>
      </c>
      <c r="IN85" s="4">
        <v>463506.86</v>
      </c>
      <c r="IO85" s="4">
        <v>463506.86</v>
      </c>
      <c r="IP85" s="4">
        <v>463506.86</v>
      </c>
      <c r="IQ85" s="4">
        <v>463506.86</v>
      </c>
      <c r="IR85" s="4">
        <v>463506.86</v>
      </c>
      <c r="IS85" s="4">
        <v>463506.86</v>
      </c>
      <c r="IT85" s="4">
        <v>463506.86</v>
      </c>
      <c r="IU85" s="4">
        <v>463506.86</v>
      </c>
      <c r="IV85" s="4">
        <v>463506.86</v>
      </c>
      <c r="IW85" s="4">
        <v>463506.86</v>
      </c>
      <c r="IX85" s="4">
        <v>463506.86</v>
      </c>
      <c r="IY85" s="4">
        <v>410579.26</v>
      </c>
      <c r="IZ85" s="4">
        <v>428451.6</v>
      </c>
      <c r="JA85" s="4">
        <v>430401.34</v>
      </c>
      <c r="JB85" s="4">
        <v>469732.06</v>
      </c>
      <c r="JN85" s="4">
        <v>492248.56</v>
      </c>
      <c r="JO85" s="4">
        <v>492248.56</v>
      </c>
      <c r="JP85" s="4">
        <v>492267.02</v>
      </c>
      <c r="JQ85" s="4">
        <v>492267.02</v>
      </c>
      <c r="JR85" s="4">
        <v>492267.02</v>
      </c>
      <c r="JS85" s="4">
        <v>492267.02</v>
      </c>
      <c r="JT85" s="4">
        <v>492267.02</v>
      </c>
      <c r="JU85" s="4">
        <v>492267.02</v>
      </c>
      <c r="JV85" s="4">
        <v>492267.02</v>
      </c>
      <c r="JW85" s="4">
        <v>492267.02</v>
      </c>
      <c r="JX85" s="4">
        <v>492267.02</v>
      </c>
      <c r="JY85" s="4">
        <v>492158.26</v>
      </c>
      <c r="JZ85" s="4">
        <v>492158.26</v>
      </c>
      <c r="KA85" s="4">
        <v>492158.26</v>
      </c>
      <c r="KB85" s="4">
        <v>492177.36</v>
      </c>
      <c r="KC85" s="4">
        <v>492346.28</v>
      </c>
      <c r="KD85" s="4">
        <v>493270.42</v>
      </c>
      <c r="KE85" s="4">
        <v>493270.42</v>
      </c>
      <c r="KF85" s="4">
        <v>493270.42</v>
      </c>
      <c r="KG85" s="4">
        <v>493270.42</v>
      </c>
      <c r="KH85" s="4">
        <v>493270.42</v>
      </c>
      <c r="KI85" s="4">
        <v>493317.9</v>
      </c>
      <c r="KJ85" s="4">
        <v>493714.66</v>
      </c>
      <c r="KK85" s="4">
        <v>495192.92</v>
      </c>
      <c r="KL85" s="4">
        <v>495250.3</v>
      </c>
      <c r="KM85" s="4">
        <v>495528.18</v>
      </c>
      <c r="KN85" s="4">
        <v>493916.28</v>
      </c>
      <c r="KO85" s="4">
        <v>493916.28</v>
      </c>
      <c r="KP85" s="4">
        <v>493916.28</v>
      </c>
      <c r="KQ85" s="4">
        <v>493916.28</v>
      </c>
      <c r="KR85" s="4">
        <v>493916.28</v>
      </c>
      <c r="KS85" s="4">
        <v>493916.28</v>
      </c>
      <c r="KT85" s="4">
        <v>493916.28</v>
      </c>
      <c r="KU85" s="4">
        <v>493916.28</v>
      </c>
      <c r="KV85" s="4">
        <v>493916.28</v>
      </c>
      <c r="KW85" s="4">
        <v>493916.28</v>
      </c>
      <c r="KX85" s="4">
        <v>493916.28</v>
      </c>
      <c r="KY85" s="4">
        <v>493960.6</v>
      </c>
      <c r="KZ85" s="4">
        <v>495027.54</v>
      </c>
      <c r="LA85" s="4">
        <v>495027.54</v>
      </c>
      <c r="LB85" s="4">
        <v>495115.6</v>
      </c>
      <c r="LC85" s="4">
        <v>495397.44</v>
      </c>
      <c r="LD85" s="4">
        <v>496112.92</v>
      </c>
      <c r="LE85" s="4">
        <v>498328.72</v>
      </c>
      <c r="LF85" s="4">
        <v>498328.72</v>
      </c>
      <c r="LG85" s="4">
        <v>498328.72</v>
      </c>
      <c r="LH85" s="4">
        <v>498328.72</v>
      </c>
      <c r="LI85" s="4">
        <v>459542.96</v>
      </c>
      <c r="LJ85" s="38"/>
      <c r="LK85" s="38"/>
      <c r="LL85" s="38"/>
      <c r="LM85" s="38"/>
      <c r="LN85" s="38"/>
      <c r="LO85" s="38"/>
      <c r="LP85" s="38"/>
      <c r="LQ85" s="38"/>
      <c r="LR85" s="38"/>
      <c r="LS85" s="38"/>
      <c r="LT85" s="38"/>
      <c r="LU85" s="38"/>
      <c r="LV85" s="38"/>
      <c r="LW85" s="38"/>
      <c r="LX85" s="38"/>
      <c r="LY85" s="38"/>
      <c r="LZ85" s="38"/>
      <c r="MA85" s="38"/>
      <c r="MB85" s="38"/>
      <c r="MC85" s="38"/>
      <c r="MD85" s="38"/>
      <c r="ME85" s="38"/>
      <c r="MF85" s="38"/>
      <c r="MG85" s="38"/>
      <c r="MH85" s="38"/>
      <c r="MI85" s="38"/>
      <c r="MJ85" s="38"/>
      <c r="MK85" s="38"/>
      <c r="ML85" s="38"/>
      <c r="MM85" s="38"/>
      <c r="MN85" s="38"/>
      <c r="MO85" s="38"/>
      <c r="MP85" s="38"/>
      <c r="MQ85" s="38"/>
      <c r="MR85" s="38"/>
      <c r="MS85" s="38"/>
      <c r="MT85" s="38"/>
      <c r="MU85" s="38"/>
      <c r="MV85" s="38"/>
      <c r="MW85" s="38"/>
      <c r="MX85" s="38"/>
      <c r="MY85" s="38"/>
      <c r="MZ85" s="38"/>
      <c r="NA85" s="38"/>
      <c r="NB85" s="38"/>
      <c r="NC85" s="38"/>
      <c r="ND85" s="38"/>
      <c r="NE85" s="38"/>
      <c r="NF85" s="38"/>
      <c r="NG85" s="38"/>
      <c r="NH85" s="38"/>
      <c r="NI85" s="38"/>
      <c r="NJ85" s="38"/>
      <c r="NK85" s="38"/>
      <c r="NL85" s="38"/>
      <c r="NM85" s="38"/>
      <c r="NN85" s="38"/>
      <c r="NO85" s="38"/>
      <c r="NP85" s="38"/>
      <c r="NQ85" s="38"/>
      <c r="NR85" s="38"/>
      <c r="NS85" s="38"/>
      <c r="NT85" s="38"/>
      <c r="NU85" s="38"/>
      <c r="NV85" s="38"/>
      <c r="NW85" s="38"/>
      <c r="NX85" s="38"/>
      <c r="NY85" s="38"/>
      <c r="NZ85" s="38"/>
      <c r="OA85" s="38"/>
      <c r="OB85" s="38"/>
      <c r="OC85" s="38"/>
      <c r="OD85" s="38"/>
      <c r="OE85" s="38"/>
      <c r="OF85" s="38"/>
      <c r="OG85" s="38"/>
      <c r="OH85" s="38"/>
      <c r="OI85" s="38"/>
      <c r="OJ85" s="38"/>
      <c r="OK85" s="38"/>
      <c r="OL85" s="38"/>
      <c r="OM85" s="38"/>
      <c r="ON85" s="38"/>
      <c r="OO85" s="38"/>
      <c r="OP85" s="38"/>
      <c r="OQ85" s="38"/>
      <c r="OR85" s="38"/>
      <c r="OS85" s="38"/>
      <c r="OT85" s="38"/>
      <c r="OU85" s="38"/>
      <c r="OV85" s="38"/>
      <c r="OW85" s="38"/>
      <c r="OX85" s="38"/>
      <c r="OY85" s="38"/>
      <c r="OZ85" s="38"/>
      <c r="PA85" s="38"/>
      <c r="PB85" s="38"/>
      <c r="PC85" s="38"/>
      <c r="PD85" s="38"/>
      <c r="PE85" s="38"/>
      <c r="PF85" s="38"/>
      <c r="PG85" s="38"/>
      <c r="PH85" s="38"/>
      <c r="PI85" s="38"/>
      <c r="PJ85" s="38"/>
      <c r="PK85" s="38"/>
      <c r="PL85" s="38"/>
      <c r="PM85" s="38"/>
      <c r="PN85" s="38"/>
      <c r="PO85" s="38"/>
      <c r="PP85" s="38"/>
      <c r="PQ85" s="38"/>
      <c r="PR85" s="38"/>
      <c r="PS85" s="38"/>
      <c r="PT85" s="38"/>
      <c r="PU85" s="38"/>
      <c r="PV85" s="38"/>
      <c r="PW85" s="38"/>
      <c r="PX85" s="38"/>
      <c r="PY85" s="38"/>
      <c r="PZ85" s="38"/>
      <c r="QA85" s="38"/>
      <c r="QB85" s="38"/>
      <c r="QC85" s="38"/>
      <c r="QD85" s="38"/>
      <c r="QE85" s="38"/>
      <c r="QF85" s="38"/>
      <c r="QG85" s="38"/>
      <c r="QH85" s="38"/>
      <c r="QI85" s="38"/>
      <c r="QJ85" s="38"/>
      <c r="QK85" s="38"/>
      <c r="QL85" s="38"/>
      <c r="QM85" s="38"/>
      <c r="QN85" s="38"/>
      <c r="QO85" s="38"/>
      <c r="QP85" s="38"/>
      <c r="QQ85" s="38"/>
      <c r="QR85" s="38"/>
      <c r="QS85" s="38"/>
      <c r="QT85" s="38"/>
      <c r="QU85" s="38"/>
      <c r="QV85" s="38"/>
      <c r="QW85" s="38"/>
      <c r="QX85" s="38"/>
      <c r="QY85" s="38"/>
      <c r="QZ85" s="38"/>
      <c r="RA85" s="38"/>
      <c r="RB85" s="38"/>
      <c r="RC85" s="38"/>
      <c r="RD85" s="38"/>
      <c r="RE85" s="38"/>
      <c r="RF85" s="38"/>
      <c r="RG85" s="38"/>
      <c r="RH85" s="38"/>
      <c r="RI85" s="38"/>
      <c r="RJ85" s="38"/>
      <c r="RK85" s="38"/>
      <c r="RL85" s="38"/>
      <c r="RM85" s="38"/>
      <c r="RN85" s="38"/>
      <c r="RO85" s="38"/>
      <c r="RP85" s="38"/>
      <c r="RQ85" s="38"/>
      <c r="RR85" s="38"/>
      <c r="RS85" s="38"/>
      <c r="RT85" s="38"/>
      <c r="RU85" s="38"/>
      <c r="RV85" s="38"/>
      <c r="RW85" s="38"/>
      <c r="RX85" s="38"/>
      <c r="RY85" s="38"/>
      <c r="RZ85" s="38"/>
      <c r="SA85" s="38"/>
      <c r="SB85" s="38"/>
      <c r="SC85" s="38"/>
      <c r="SD85" s="38"/>
      <c r="SE85" s="38"/>
      <c r="SF85" s="38"/>
      <c r="SG85" s="38"/>
      <c r="SH85" s="38"/>
      <c r="SI85" s="38"/>
      <c r="SJ85" s="38"/>
      <c r="SK85" s="38"/>
      <c r="SL85" s="38"/>
      <c r="SM85" s="38"/>
      <c r="SN85" s="38"/>
      <c r="SO85" s="38"/>
      <c r="SP85" s="38"/>
      <c r="SQ85" s="38"/>
      <c r="SR85" s="38"/>
      <c r="SS85" s="38"/>
      <c r="ST85" s="38"/>
      <c r="SU85" s="38"/>
      <c r="SV85" s="38"/>
      <c r="SW85" s="38"/>
      <c r="SX85" s="38"/>
      <c r="SY85" s="38"/>
      <c r="SZ85" s="38"/>
      <c r="TA85" s="38"/>
      <c r="TB85" s="38"/>
      <c r="TC85" s="38"/>
      <c r="TD85" s="38"/>
      <c r="TE85" s="38"/>
      <c r="TF85" s="38"/>
      <c r="TG85" s="38"/>
      <c r="TH85" s="38"/>
      <c r="TI85" s="38"/>
      <c r="TJ85" s="38"/>
      <c r="TK85" s="38"/>
      <c r="TL85" s="38"/>
      <c r="TM85" s="38"/>
      <c r="TN85" s="38"/>
      <c r="TO85" s="38"/>
      <c r="TP85" s="38"/>
      <c r="TQ85" s="38"/>
      <c r="TR85" s="38"/>
      <c r="TS85" s="38"/>
      <c r="TT85" s="38"/>
      <c r="TU85" s="38"/>
      <c r="TV85" s="38"/>
      <c r="TW85" s="38"/>
    </row>
    <row r="86" spans="1:543" s="4" customFormat="1" x14ac:dyDescent="0.2">
      <c r="A86" s="9" t="s">
        <v>17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4">
        <v>402844.76</v>
      </c>
      <c r="EJ86" s="4">
        <v>402844.76</v>
      </c>
      <c r="EK86" s="4">
        <v>402844.76</v>
      </c>
      <c r="EL86" s="4">
        <v>403597.8</v>
      </c>
      <c r="EM86" s="4">
        <v>403597.8</v>
      </c>
      <c r="EO86" s="4">
        <v>407593.82</v>
      </c>
      <c r="EP86" s="4">
        <v>407593.82</v>
      </c>
      <c r="EQ86" s="4">
        <v>407593.82</v>
      </c>
      <c r="ER86" s="4">
        <v>453313.82</v>
      </c>
      <c r="ES86" s="4">
        <v>453313.82</v>
      </c>
      <c r="ET86" s="4">
        <v>453425.1</v>
      </c>
      <c r="EU86" s="4">
        <v>453425.1</v>
      </c>
      <c r="EV86" s="4">
        <v>453425.1</v>
      </c>
      <c r="EW86" s="4">
        <v>453665.1</v>
      </c>
      <c r="EX86" s="4">
        <v>454385.1</v>
      </c>
      <c r="EY86" s="4">
        <v>454385.1</v>
      </c>
      <c r="EZ86" s="4">
        <v>458820.38</v>
      </c>
      <c r="FA86" s="4">
        <v>458820.38</v>
      </c>
      <c r="FB86" s="4">
        <v>459060.38</v>
      </c>
      <c r="FC86" s="4">
        <v>459060.38</v>
      </c>
      <c r="FD86" s="4">
        <v>459752.22</v>
      </c>
      <c r="FE86" s="4">
        <v>459752.22</v>
      </c>
      <c r="FF86" s="4">
        <v>459752.22</v>
      </c>
      <c r="FG86" s="4">
        <v>483915.66</v>
      </c>
      <c r="FH86" s="4">
        <v>483915.66</v>
      </c>
      <c r="FJ86" s="4">
        <v>508889.5</v>
      </c>
      <c r="FL86" s="4">
        <v>525944.43999999994</v>
      </c>
      <c r="FM86" s="4">
        <v>525944.43999999994</v>
      </c>
      <c r="FN86" s="4">
        <v>653424.43999999994</v>
      </c>
      <c r="FO86" s="4">
        <v>884241.74</v>
      </c>
      <c r="FP86" s="4">
        <v>957041.6</v>
      </c>
      <c r="FQ86" s="4">
        <v>982529.52</v>
      </c>
      <c r="FR86" s="4">
        <v>983501.8</v>
      </c>
      <c r="FS86" s="4">
        <v>983539.18</v>
      </c>
      <c r="FT86" s="4">
        <v>983539.18</v>
      </c>
      <c r="FU86" s="4">
        <v>983539.18</v>
      </c>
      <c r="FV86" s="4">
        <v>984856.14</v>
      </c>
      <c r="FW86" s="4">
        <v>994664.74</v>
      </c>
      <c r="FX86" s="4">
        <v>994664.74</v>
      </c>
      <c r="FY86" s="4">
        <v>1032746.74</v>
      </c>
      <c r="FZ86" s="4">
        <v>1032746.74</v>
      </c>
      <c r="GA86" s="4">
        <v>1032746.74</v>
      </c>
      <c r="GB86" s="4">
        <v>753900.06</v>
      </c>
      <c r="GC86" s="4">
        <v>753900.06</v>
      </c>
      <c r="GD86" s="4">
        <v>754380.06</v>
      </c>
      <c r="GE86" s="4">
        <v>754620.06</v>
      </c>
      <c r="GF86" s="4">
        <v>754620.06</v>
      </c>
      <c r="GG86" s="4">
        <v>752622.18</v>
      </c>
      <c r="GH86" s="4">
        <v>572971.56000000006</v>
      </c>
      <c r="GI86" s="4">
        <v>572971.56000000006</v>
      </c>
      <c r="GJ86" s="4">
        <v>579408.46</v>
      </c>
      <c r="GK86" s="4">
        <v>579408.46</v>
      </c>
      <c r="GL86" s="4">
        <v>579408.46</v>
      </c>
      <c r="GM86" s="4">
        <v>580187.28</v>
      </c>
      <c r="GN86" s="4">
        <v>581248.93999999994</v>
      </c>
      <c r="GO86" s="4">
        <v>581248.93999999994</v>
      </c>
      <c r="GP86" s="4">
        <v>485506.12</v>
      </c>
      <c r="GQ86" s="4">
        <v>485880.14</v>
      </c>
      <c r="GR86" s="59"/>
      <c r="GS86" s="4">
        <v>486535.38</v>
      </c>
      <c r="GU86" s="4">
        <v>493022.92</v>
      </c>
      <c r="GW86" s="4">
        <v>493345.26</v>
      </c>
      <c r="GX86" s="4">
        <v>506038.62</v>
      </c>
      <c r="GY86" s="4">
        <v>519865.26</v>
      </c>
      <c r="GZ86" s="4">
        <v>519865.26</v>
      </c>
      <c r="HA86" s="4">
        <v>519865.26</v>
      </c>
      <c r="HB86" s="4">
        <v>519865.26</v>
      </c>
      <c r="HC86" s="4">
        <v>519865.26</v>
      </c>
      <c r="HD86" s="4">
        <v>494113.44</v>
      </c>
      <c r="HQ86" s="4">
        <v>476064.16</v>
      </c>
      <c r="HR86" s="4">
        <v>476064.16</v>
      </c>
      <c r="HS86" s="4">
        <v>476064.16</v>
      </c>
      <c r="HT86" s="4">
        <v>476064.16</v>
      </c>
      <c r="HU86" s="4">
        <v>476064.16</v>
      </c>
      <c r="HV86" s="4">
        <v>476064.16</v>
      </c>
      <c r="HW86" s="4">
        <v>476064.16</v>
      </c>
      <c r="HY86" s="4">
        <v>476064.16</v>
      </c>
      <c r="HZ86" s="4">
        <v>476064.16</v>
      </c>
      <c r="IA86" s="4">
        <v>476064.16</v>
      </c>
      <c r="IB86" s="4">
        <v>395904.16</v>
      </c>
      <c r="IC86" s="4">
        <v>395904.16</v>
      </c>
      <c r="ID86" s="4">
        <v>395904.16</v>
      </c>
      <c r="IE86" s="4">
        <v>395904.16</v>
      </c>
      <c r="IG86" s="4">
        <v>395904.16</v>
      </c>
      <c r="IH86" s="4">
        <v>395904.16</v>
      </c>
      <c r="II86" s="4">
        <v>395904.16</v>
      </c>
      <c r="IJ86" s="4">
        <v>395904.16</v>
      </c>
      <c r="IK86" s="4">
        <v>395904.16</v>
      </c>
      <c r="IL86" s="4">
        <v>395904.16</v>
      </c>
      <c r="IM86" s="4">
        <v>395904.16</v>
      </c>
      <c r="IN86" s="4">
        <v>395904.16</v>
      </c>
      <c r="IO86" s="4">
        <v>395904.16</v>
      </c>
      <c r="IP86" s="4">
        <v>395904.16</v>
      </c>
      <c r="IQ86" s="4">
        <v>395904.16</v>
      </c>
      <c r="IR86" s="4">
        <v>395904.16</v>
      </c>
      <c r="IS86" s="4">
        <v>395904.16</v>
      </c>
      <c r="IT86" s="4">
        <v>395904.16</v>
      </c>
      <c r="IU86" s="4">
        <v>395904.16</v>
      </c>
      <c r="IV86" s="4">
        <v>395904.16</v>
      </c>
      <c r="IW86" s="4">
        <v>395904.16</v>
      </c>
      <c r="IX86" s="4">
        <v>395904.16</v>
      </c>
      <c r="IY86" s="4">
        <v>354448.12</v>
      </c>
      <c r="IZ86" s="4">
        <v>370479.82</v>
      </c>
      <c r="JA86" s="4">
        <v>372399.82</v>
      </c>
      <c r="JB86" s="4">
        <v>410764.52</v>
      </c>
      <c r="JN86" s="4">
        <v>431876.44</v>
      </c>
      <c r="JO86" s="4">
        <v>431876.44</v>
      </c>
      <c r="JP86" s="4">
        <v>431888.44</v>
      </c>
      <c r="JQ86" s="4">
        <v>431888.44</v>
      </c>
      <c r="JR86" s="4">
        <v>431888.44</v>
      </c>
      <c r="JS86" s="4">
        <v>431888.44</v>
      </c>
      <c r="JT86" s="4">
        <v>431888.44</v>
      </c>
      <c r="JU86" s="4">
        <v>431888.44</v>
      </c>
      <c r="JV86" s="4">
        <v>431888.44</v>
      </c>
      <c r="JW86" s="4">
        <v>431888.44</v>
      </c>
      <c r="JX86" s="4">
        <v>431888.44</v>
      </c>
      <c r="JY86" s="4">
        <v>431888.44</v>
      </c>
      <c r="JZ86" s="4">
        <v>431888.44</v>
      </c>
      <c r="KA86" s="4">
        <v>431888.44</v>
      </c>
      <c r="KB86" s="4">
        <v>431888.44</v>
      </c>
      <c r="KC86" s="4">
        <v>431888.44</v>
      </c>
      <c r="KD86" s="4">
        <v>432194.4</v>
      </c>
      <c r="KE86" s="4">
        <v>432194.4</v>
      </c>
      <c r="KF86" s="4">
        <v>432194.4</v>
      </c>
      <c r="KG86" s="4">
        <v>432194.4</v>
      </c>
      <c r="KH86" s="4">
        <v>432194.4</v>
      </c>
      <c r="KI86" s="4">
        <v>433394.4</v>
      </c>
      <c r="KJ86" s="4">
        <v>442994.4</v>
      </c>
      <c r="KK86" s="4">
        <v>454994.4</v>
      </c>
      <c r="KL86" s="4">
        <v>458307.38</v>
      </c>
      <c r="KM86" s="4">
        <v>457377.48</v>
      </c>
      <c r="KN86" s="4">
        <v>458495.16</v>
      </c>
      <c r="KO86" s="4">
        <v>458495.16</v>
      </c>
      <c r="KP86" s="4">
        <v>458495.16</v>
      </c>
      <c r="KQ86" s="4">
        <v>458495.16</v>
      </c>
      <c r="KR86" s="4">
        <v>458495.16</v>
      </c>
      <c r="KS86" s="4">
        <v>458495.16</v>
      </c>
      <c r="KT86" s="4">
        <v>458495.16</v>
      </c>
      <c r="KU86" s="4">
        <v>458495.16</v>
      </c>
      <c r="KV86" s="4">
        <v>458495.16</v>
      </c>
      <c r="KW86" s="4">
        <v>458495.16</v>
      </c>
      <c r="KX86" s="4">
        <v>458495.16</v>
      </c>
      <c r="KY86" s="4">
        <v>422708.08</v>
      </c>
      <c r="KZ86" s="4">
        <v>422708.08</v>
      </c>
      <c r="LA86" s="4">
        <v>422708.08</v>
      </c>
      <c r="LB86" s="4">
        <v>422708.08</v>
      </c>
      <c r="LC86" s="4">
        <v>422708.08</v>
      </c>
      <c r="LD86" s="4">
        <v>422708.08</v>
      </c>
      <c r="LE86" s="4">
        <v>422708.08</v>
      </c>
      <c r="LF86" s="4">
        <v>422708.08</v>
      </c>
      <c r="LG86" s="4">
        <v>422708.08</v>
      </c>
      <c r="LH86" s="4">
        <v>422708.08</v>
      </c>
      <c r="LI86" s="4">
        <v>388212.42</v>
      </c>
      <c r="LJ86" s="38"/>
      <c r="LK86" s="38"/>
      <c r="LL86" s="38"/>
      <c r="LM86" s="38"/>
      <c r="LN86" s="38"/>
      <c r="LO86" s="38"/>
      <c r="LP86" s="38"/>
      <c r="LQ86" s="38"/>
      <c r="LR86" s="38"/>
      <c r="LS86" s="38"/>
      <c r="LT86" s="38"/>
      <c r="LU86" s="38"/>
      <c r="LV86" s="38"/>
      <c r="LW86" s="38"/>
      <c r="LX86" s="38"/>
      <c r="LY86" s="38"/>
      <c r="LZ86" s="38"/>
      <c r="MA86" s="38"/>
      <c r="MB86" s="38"/>
      <c r="MC86" s="38"/>
      <c r="MD86" s="38"/>
      <c r="ME86" s="38"/>
      <c r="MF86" s="38"/>
      <c r="MG86" s="38"/>
      <c r="MH86" s="38"/>
      <c r="MI86" s="38"/>
      <c r="MJ86" s="38"/>
      <c r="MK86" s="38"/>
      <c r="ML86" s="38"/>
      <c r="MM86" s="38"/>
      <c r="MN86" s="38"/>
      <c r="MO86" s="38"/>
      <c r="MP86" s="38"/>
      <c r="MQ86" s="38"/>
      <c r="MR86" s="38"/>
      <c r="MS86" s="38"/>
      <c r="MT86" s="38"/>
      <c r="MU86" s="38"/>
      <c r="MV86" s="38"/>
      <c r="MW86" s="38"/>
      <c r="MX86" s="38"/>
      <c r="MY86" s="38"/>
      <c r="MZ86" s="38"/>
      <c r="NA86" s="38"/>
      <c r="NB86" s="38"/>
      <c r="NC86" s="38"/>
      <c r="ND86" s="38"/>
      <c r="NE86" s="38"/>
      <c r="NF86" s="38"/>
      <c r="NG86" s="38"/>
      <c r="NH86" s="38"/>
      <c r="NI86" s="38"/>
      <c r="NJ86" s="38"/>
      <c r="NK86" s="38"/>
      <c r="NL86" s="38"/>
      <c r="NM86" s="38"/>
      <c r="NN86" s="38"/>
      <c r="NO86" s="38"/>
      <c r="NP86" s="38"/>
      <c r="NQ86" s="38"/>
      <c r="NR86" s="38"/>
      <c r="NS86" s="38"/>
      <c r="NT86" s="38"/>
      <c r="NU86" s="38"/>
      <c r="NV86" s="38"/>
      <c r="NW86" s="38"/>
      <c r="NX86" s="38"/>
      <c r="NY86" s="38"/>
      <c r="NZ86" s="38"/>
      <c r="OA86" s="38"/>
      <c r="OB86" s="38"/>
      <c r="OC86" s="38"/>
      <c r="OD86" s="38"/>
      <c r="OE86" s="38"/>
      <c r="OF86" s="38"/>
      <c r="OG86" s="38"/>
      <c r="OH86" s="38"/>
      <c r="OI86" s="38"/>
      <c r="OJ86" s="38"/>
      <c r="OK86" s="38"/>
      <c r="OL86" s="38"/>
      <c r="OM86" s="38"/>
      <c r="ON86" s="38"/>
      <c r="OO86" s="38"/>
      <c r="OP86" s="38"/>
      <c r="OQ86" s="38"/>
      <c r="OR86" s="38"/>
      <c r="OS86" s="38"/>
      <c r="OT86" s="38"/>
      <c r="OU86" s="38"/>
      <c r="OV86" s="38"/>
      <c r="OW86" s="38"/>
      <c r="OX86" s="38"/>
      <c r="OY86" s="38"/>
      <c r="OZ86" s="38"/>
      <c r="PA86" s="38"/>
      <c r="PB86" s="38"/>
      <c r="PC86" s="38"/>
      <c r="PD86" s="38"/>
      <c r="PE86" s="38"/>
      <c r="PF86" s="38"/>
      <c r="PG86" s="38"/>
      <c r="PH86" s="38"/>
      <c r="PI86" s="38"/>
      <c r="PJ86" s="38"/>
      <c r="PK86" s="38"/>
      <c r="PL86" s="38"/>
      <c r="PM86" s="38"/>
      <c r="PN86" s="38"/>
      <c r="PO86" s="38"/>
      <c r="PP86" s="38"/>
      <c r="PQ86" s="38"/>
      <c r="PR86" s="38"/>
      <c r="PS86" s="38"/>
      <c r="PT86" s="38"/>
      <c r="PU86" s="38"/>
      <c r="PV86" s="38"/>
      <c r="PW86" s="38"/>
      <c r="PX86" s="38"/>
      <c r="PY86" s="38"/>
      <c r="PZ86" s="38"/>
      <c r="QA86" s="38"/>
      <c r="QB86" s="38"/>
      <c r="QC86" s="38"/>
      <c r="QD86" s="38"/>
      <c r="QE86" s="38"/>
      <c r="QF86" s="38"/>
      <c r="QG86" s="38"/>
      <c r="QH86" s="38"/>
      <c r="QI86" s="38"/>
      <c r="QJ86" s="38"/>
      <c r="QK86" s="38"/>
      <c r="QL86" s="38"/>
      <c r="QM86" s="38"/>
      <c r="QN86" s="38"/>
      <c r="QO86" s="38"/>
      <c r="QP86" s="38"/>
      <c r="QQ86" s="38"/>
      <c r="QR86" s="38"/>
      <c r="QS86" s="38"/>
      <c r="QT86" s="38"/>
      <c r="QU86" s="38"/>
      <c r="QV86" s="38"/>
      <c r="QW86" s="38"/>
      <c r="QX86" s="38"/>
      <c r="QY86" s="38"/>
      <c r="QZ86" s="38"/>
      <c r="RA86" s="38"/>
      <c r="RB86" s="38"/>
      <c r="RC86" s="38"/>
      <c r="RD86" s="38"/>
      <c r="RE86" s="38"/>
      <c r="RF86" s="38"/>
      <c r="RG86" s="38"/>
      <c r="RH86" s="38"/>
      <c r="RI86" s="38"/>
      <c r="RJ86" s="38"/>
      <c r="RK86" s="38"/>
      <c r="RL86" s="38"/>
      <c r="RM86" s="38"/>
      <c r="RN86" s="38"/>
      <c r="RO86" s="38"/>
      <c r="RP86" s="38"/>
      <c r="RQ86" s="38"/>
      <c r="RR86" s="38"/>
      <c r="RS86" s="38"/>
      <c r="RT86" s="38"/>
      <c r="RU86" s="38"/>
      <c r="RV86" s="38"/>
      <c r="RW86" s="38"/>
      <c r="RX86" s="38"/>
      <c r="RY86" s="38"/>
      <c r="RZ86" s="38"/>
      <c r="SA86" s="38"/>
      <c r="SB86" s="38"/>
      <c r="SC86" s="38"/>
      <c r="SD86" s="38"/>
      <c r="SE86" s="38"/>
      <c r="SF86" s="38"/>
      <c r="SG86" s="38"/>
      <c r="SH86" s="38"/>
      <c r="SI86" s="38"/>
      <c r="SJ86" s="38"/>
      <c r="SK86" s="38"/>
      <c r="SL86" s="38"/>
      <c r="SM86" s="38"/>
      <c r="SN86" s="38"/>
      <c r="SO86" s="38"/>
      <c r="SP86" s="38"/>
      <c r="SQ86" s="38"/>
      <c r="SR86" s="38"/>
      <c r="SS86" s="38"/>
      <c r="ST86" s="38"/>
      <c r="SU86" s="38"/>
      <c r="SV86" s="38"/>
      <c r="SW86" s="38"/>
      <c r="SX86" s="38"/>
      <c r="SY86" s="38"/>
      <c r="SZ86" s="38"/>
      <c r="TA86" s="38"/>
      <c r="TB86" s="38"/>
      <c r="TC86" s="38"/>
      <c r="TD86" s="38"/>
      <c r="TE86" s="38"/>
      <c r="TF86" s="38"/>
      <c r="TG86" s="38"/>
      <c r="TH86" s="38"/>
      <c r="TI86" s="38"/>
      <c r="TJ86" s="38"/>
      <c r="TK86" s="38"/>
      <c r="TL86" s="38"/>
      <c r="TM86" s="38"/>
      <c r="TN86" s="38"/>
      <c r="TO86" s="38"/>
      <c r="TP86" s="38"/>
      <c r="TQ86" s="38"/>
      <c r="TR86" s="38"/>
      <c r="TS86" s="38"/>
      <c r="TT86" s="38"/>
      <c r="TU86" s="38"/>
      <c r="TV86" s="38"/>
      <c r="TW86" s="38"/>
    </row>
    <row r="87" spans="1:543" s="4" customFormat="1" x14ac:dyDescent="0.2">
      <c r="A87" s="9" t="s">
        <v>18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4">
        <v>305789.26</v>
      </c>
      <c r="EJ87" s="4">
        <v>303562.65000000002</v>
      </c>
      <c r="EK87" s="4">
        <v>305353.68</v>
      </c>
      <c r="EL87" s="4">
        <v>306106.71999999997</v>
      </c>
      <c r="EM87" s="4">
        <v>306124.71999999997</v>
      </c>
      <c r="EO87" s="4">
        <v>312597.34000000003</v>
      </c>
      <c r="EP87" s="4">
        <v>310412.14</v>
      </c>
      <c r="EQ87" s="4">
        <v>310412.14</v>
      </c>
      <c r="ER87" s="4">
        <v>356502.6</v>
      </c>
      <c r="ES87" s="4">
        <v>357381.38</v>
      </c>
      <c r="ET87" s="4">
        <v>357820.76</v>
      </c>
      <c r="EU87" s="4">
        <v>362632.4</v>
      </c>
      <c r="EV87" s="4">
        <v>363829.76000000001</v>
      </c>
      <c r="EW87" s="4">
        <v>364020.58</v>
      </c>
      <c r="EX87" s="4">
        <v>364740.58</v>
      </c>
      <c r="EY87" s="4">
        <v>369610.38</v>
      </c>
      <c r="EZ87" s="4">
        <v>374044.4</v>
      </c>
      <c r="FA87" s="4">
        <v>376361.6</v>
      </c>
      <c r="FB87" s="4">
        <v>376601.59999999998</v>
      </c>
      <c r="FC87" s="21">
        <v>379193.1</v>
      </c>
      <c r="FD87" s="4">
        <v>370559.52</v>
      </c>
      <c r="FE87" s="4">
        <v>368627.94</v>
      </c>
      <c r="FF87" s="4">
        <v>363563.8</v>
      </c>
      <c r="FG87" s="4">
        <v>386976.5</v>
      </c>
      <c r="FH87" s="4">
        <v>381020.38</v>
      </c>
      <c r="FJ87" s="4">
        <v>399404.74</v>
      </c>
      <c r="FL87" s="4">
        <v>412815.26</v>
      </c>
      <c r="FM87" s="4">
        <v>393677.64</v>
      </c>
      <c r="FN87" s="4">
        <v>519148.98</v>
      </c>
      <c r="FO87" s="4">
        <v>738639.48</v>
      </c>
      <c r="FP87" s="4">
        <v>807328.86</v>
      </c>
      <c r="FQ87" s="4">
        <v>834043.18</v>
      </c>
      <c r="FR87" s="4">
        <v>835087.42</v>
      </c>
      <c r="FS87" s="4">
        <v>832829.98</v>
      </c>
      <c r="FT87" s="4">
        <v>832243.78</v>
      </c>
      <c r="FU87" s="4">
        <v>822656.92</v>
      </c>
      <c r="FV87" s="4">
        <v>823853.22</v>
      </c>
      <c r="FW87" s="4">
        <v>746741.1</v>
      </c>
      <c r="FX87" s="4">
        <v>856654.54</v>
      </c>
      <c r="FY87" s="4">
        <v>898378.3</v>
      </c>
      <c r="FZ87" s="4">
        <v>898378.3</v>
      </c>
      <c r="GA87" s="4">
        <v>912632.28</v>
      </c>
      <c r="GB87" s="4">
        <v>713665.84</v>
      </c>
      <c r="GC87" s="4">
        <v>714967.98</v>
      </c>
      <c r="GD87" s="4">
        <v>710960.96</v>
      </c>
      <c r="GE87" s="4">
        <v>715930.76</v>
      </c>
      <c r="GF87" s="4">
        <v>715930.76</v>
      </c>
      <c r="GG87" s="4">
        <v>714873.14</v>
      </c>
      <c r="GH87" s="4">
        <v>529714.14</v>
      </c>
      <c r="GI87" s="4">
        <v>550502.22</v>
      </c>
      <c r="GJ87" s="4">
        <v>578642.92000000004</v>
      </c>
      <c r="GK87" s="4">
        <v>598708.9</v>
      </c>
      <c r="GL87" s="4">
        <v>598708.9</v>
      </c>
      <c r="GM87" s="4">
        <v>606014.57999999996</v>
      </c>
      <c r="GN87" s="4">
        <v>607842.62</v>
      </c>
      <c r="GO87" s="4">
        <v>611713.56000000006</v>
      </c>
      <c r="GP87" s="4">
        <v>511017.64</v>
      </c>
      <c r="GQ87" s="4">
        <v>511451.9</v>
      </c>
      <c r="GR87" s="4">
        <v>510346.3</v>
      </c>
      <c r="GS87" s="4">
        <v>512108.64</v>
      </c>
      <c r="GU87" s="4">
        <v>523104.76</v>
      </c>
      <c r="GW87" s="4">
        <v>529008.48</v>
      </c>
      <c r="GX87" s="4">
        <v>546344.02</v>
      </c>
      <c r="GY87" s="4">
        <v>559301.78</v>
      </c>
      <c r="GZ87" s="4">
        <v>559301.78</v>
      </c>
      <c r="HA87" s="4">
        <v>555392.96</v>
      </c>
      <c r="HB87" s="4">
        <v>558980.80000000005</v>
      </c>
      <c r="HC87" s="4">
        <v>559047.22</v>
      </c>
      <c r="HD87" s="4">
        <v>527740.36</v>
      </c>
      <c r="HQ87" s="4">
        <v>510084.22</v>
      </c>
      <c r="HR87" s="4">
        <v>510794.8</v>
      </c>
      <c r="HS87" s="4">
        <v>510591.94</v>
      </c>
      <c r="HT87" s="4">
        <v>509365.2</v>
      </c>
      <c r="HU87" s="4">
        <v>509365.2</v>
      </c>
      <c r="HV87" s="4">
        <v>507223.3</v>
      </c>
      <c r="HW87" s="4">
        <v>501539.74</v>
      </c>
      <c r="HY87" s="4">
        <v>499640.22</v>
      </c>
      <c r="HZ87" s="4">
        <v>503387.42</v>
      </c>
      <c r="IA87" s="4">
        <v>505548.2</v>
      </c>
      <c r="IB87" s="4">
        <v>424815.48</v>
      </c>
      <c r="IC87" s="4">
        <v>425136.2</v>
      </c>
      <c r="ID87" s="4">
        <v>424577.62</v>
      </c>
      <c r="IE87" s="4">
        <v>425976.42</v>
      </c>
      <c r="IG87" s="4">
        <v>425622.34</v>
      </c>
      <c r="IH87" s="4">
        <v>425392.48</v>
      </c>
      <c r="II87" s="4">
        <v>423741.46</v>
      </c>
      <c r="IJ87" s="4">
        <v>425806.32</v>
      </c>
      <c r="IK87" s="4">
        <v>425803.94</v>
      </c>
      <c r="IL87" s="4">
        <v>427550.7</v>
      </c>
      <c r="IM87" s="4">
        <v>426650.5</v>
      </c>
      <c r="IN87" s="4">
        <v>424767.7</v>
      </c>
      <c r="IO87" s="4">
        <v>423819.46</v>
      </c>
      <c r="IP87" s="4">
        <v>424048.22</v>
      </c>
      <c r="IQ87" s="4">
        <v>425681.38</v>
      </c>
      <c r="IR87" s="4">
        <v>424666.84</v>
      </c>
      <c r="IS87" s="4">
        <v>424666.84</v>
      </c>
      <c r="IT87" s="4">
        <v>420738.2</v>
      </c>
      <c r="IU87" s="4">
        <v>423221.36</v>
      </c>
      <c r="IV87" s="4">
        <v>424345.82</v>
      </c>
      <c r="IW87" s="4">
        <v>424708.36</v>
      </c>
      <c r="IX87" s="4">
        <v>425870.9</v>
      </c>
      <c r="IY87" s="4">
        <v>371043.66</v>
      </c>
      <c r="IZ87" s="4">
        <v>385816.42</v>
      </c>
      <c r="JA87" s="4">
        <v>395162.76</v>
      </c>
      <c r="JB87" s="4">
        <v>426706.38</v>
      </c>
      <c r="JN87" s="4">
        <v>454157.52</v>
      </c>
      <c r="JO87" s="4">
        <v>456048</v>
      </c>
      <c r="JP87" s="4">
        <v>448616.24</v>
      </c>
      <c r="JQ87" s="4">
        <v>445787.88</v>
      </c>
      <c r="JR87" s="4">
        <v>446207.88</v>
      </c>
      <c r="JS87" s="4">
        <v>444420.96</v>
      </c>
      <c r="JT87" s="4">
        <v>443616.28</v>
      </c>
      <c r="JU87" s="4">
        <v>443159.28</v>
      </c>
      <c r="JV87" s="4">
        <v>441358.38</v>
      </c>
      <c r="JW87" s="4">
        <v>440562.28</v>
      </c>
      <c r="JX87" s="4">
        <v>441719.52</v>
      </c>
      <c r="JY87" s="4">
        <v>438970.14</v>
      </c>
      <c r="JZ87" s="4">
        <v>438881.3</v>
      </c>
      <c r="KA87" s="4">
        <v>439564.84</v>
      </c>
      <c r="KB87" s="4">
        <v>440487.42</v>
      </c>
      <c r="KC87" s="4">
        <v>448255.3</v>
      </c>
      <c r="KD87" s="4">
        <v>450989.3</v>
      </c>
      <c r="KE87" s="4">
        <v>449144.62</v>
      </c>
      <c r="KF87" s="4">
        <v>452130.16</v>
      </c>
      <c r="KG87" s="4">
        <v>454335.72</v>
      </c>
      <c r="KH87" s="4">
        <v>455940.62</v>
      </c>
      <c r="KI87" s="4">
        <v>456960.06</v>
      </c>
      <c r="KJ87" s="4">
        <v>460651.46</v>
      </c>
      <c r="KK87" s="4">
        <v>464518.74</v>
      </c>
      <c r="KL87" s="4">
        <v>466023.16</v>
      </c>
      <c r="KM87" s="4">
        <v>465292.78</v>
      </c>
      <c r="KN87" s="4">
        <v>462365.96</v>
      </c>
      <c r="KO87" s="4">
        <v>464834.92</v>
      </c>
      <c r="KP87" s="4">
        <v>464710.54</v>
      </c>
      <c r="KQ87" s="4">
        <v>466413.6</v>
      </c>
      <c r="KR87" s="4">
        <v>470565.62</v>
      </c>
      <c r="KS87" s="4">
        <v>469662</v>
      </c>
      <c r="KT87" s="4">
        <v>462027.96</v>
      </c>
      <c r="KU87" s="4">
        <v>420240.48</v>
      </c>
      <c r="KV87" s="4">
        <v>429384.12</v>
      </c>
      <c r="KW87" s="4">
        <v>431006.06</v>
      </c>
      <c r="KX87" s="4">
        <v>422614.2</v>
      </c>
      <c r="KY87" s="4">
        <v>430167.06</v>
      </c>
      <c r="KZ87" s="4">
        <v>440209.78</v>
      </c>
      <c r="LA87" s="4">
        <v>465643.36</v>
      </c>
      <c r="LB87" s="4">
        <v>473532</v>
      </c>
      <c r="LC87" s="4">
        <v>473537.1</v>
      </c>
      <c r="LD87" s="4">
        <v>483409.5</v>
      </c>
      <c r="LE87" s="4">
        <v>513802.2</v>
      </c>
      <c r="LF87" s="4">
        <v>515544.88</v>
      </c>
      <c r="LG87" s="4">
        <v>518303.44</v>
      </c>
      <c r="LH87" s="4">
        <v>528436.74</v>
      </c>
      <c r="LI87" s="59">
        <v>481738</v>
      </c>
      <c r="LJ87" s="38"/>
      <c r="LK87" s="38"/>
      <c r="LL87" s="38"/>
      <c r="LM87" s="38"/>
      <c r="LN87" s="38"/>
      <c r="LO87" s="38"/>
      <c r="LP87" s="38"/>
      <c r="LQ87" s="38"/>
      <c r="LR87" s="38"/>
      <c r="LS87" s="38"/>
      <c r="LT87" s="38"/>
      <c r="LU87" s="38"/>
      <c r="LV87" s="38"/>
      <c r="LW87" s="38"/>
      <c r="LX87" s="38"/>
      <c r="LY87" s="38"/>
      <c r="LZ87" s="38"/>
      <c r="MA87" s="38"/>
      <c r="MB87" s="38"/>
      <c r="MC87" s="38"/>
      <c r="MD87" s="38"/>
      <c r="ME87" s="38"/>
      <c r="MF87" s="38"/>
      <c r="MG87" s="38"/>
      <c r="MH87" s="38"/>
      <c r="MI87" s="38"/>
      <c r="MJ87" s="38"/>
      <c r="MK87" s="38"/>
      <c r="ML87" s="38"/>
      <c r="MM87" s="38"/>
      <c r="MN87" s="38"/>
      <c r="MO87" s="38"/>
      <c r="MP87" s="38"/>
      <c r="MQ87" s="38"/>
      <c r="MR87" s="38"/>
      <c r="MS87" s="38"/>
      <c r="MT87" s="38"/>
      <c r="MU87" s="38"/>
      <c r="MV87" s="38"/>
      <c r="MW87" s="38"/>
      <c r="MX87" s="38"/>
      <c r="MY87" s="38"/>
      <c r="MZ87" s="38"/>
      <c r="NA87" s="38"/>
      <c r="NB87" s="38"/>
      <c r="NC87" s="38"/>
      <c r="ND87" s="38"/>
      <c r="NE87" s="38"/>
      <c r="NF87" s="38"/>
      <c r="NG87" s="38"/>
      <c r="NH87" s="38"/>
      <c r="NI87" s="38"/>
      <c r="NJ87" s="38"/>
      <c r="NK87" s="38"/>
      <c r="NL87" s="38"/>
      <c r="NM87" s="38"/>
      <c r="NN87" s="38"/>
      <c r="NO87" s="38"/>
      <c r="NP87" s="38"/>
      <c r="NQ87" s="38"/>
      <c r="NR87" s="38"/>
      <c r="NS87" s="38"/>
      <c r="NT87" s="38"/>
      <c r="NU87" s="38"/>
      <c r="NV87" s="38"/>
      <c r="NW87" s="38"/>
      <c r="NX87" s="38"/>
      <c r="NY87" s="38"/>
      <c r="NZ87" s="38"/>
      <c r="OA87" s="38"/>
      <c r="OB87" s="38"/>
      <c r="OC87" s="38"/>
      <c r="OD87" s="38"/>
      <c r="OE87" s="38"/>
      <c r="OF87" s="38"/>
      <c r="OG87" s="38"/>
      <c r="OH87" s="38"/>
      <c r="OI87" s="38"/>
      <c r="OJ87" s="38"/>
      <c r="OK87" s="38"/>
      <c r="OL87" s="38"/>
      <c r="OM87" s="38"/>
      <c r="ON87" s="38"/>
      <c r="OO87" s="38"/>
      <c r="OP87" s="38"/>
      <c r="OQ87" s="38"/>
      <c r="OR87" s="38"/>
      <c r="OS87" s="38"/>
      <c r="OT87" s="38"/>
      <c r="OU87" s="38"/>
      <c r="OV87" s="38"/>
      <c r="OW87" s="38"/>
      <c r="OX87" s="38"/>
      <c r="OY87" s="38"/>
      <c r="OZ87" s="38"/>
      <c r="PA87" s="38"/>
      <c r="PB87" s="38"/>
      <c r="PC87" s="38"/>
      <c r="PD87" s="38"/>
      <c r="PE87" s="38"/>
      <c r="PF87" s="38"/>
      <c r="PG87" s="38"/>
      <c r="PH87" s="38"/>
      <c r="PI87" s="38"/>
      <c r="PJ87" s="38"/>
      <c r="PK87" s="38"/>
      <c r="PL87" s="38"/>
      <c r="PM87" s="38"/>
      <c r="PN87" s="38"/>
      <c r="PO87" s="38"/>
      <c r="PP87" s="38"/>
      <c r="PQ87" s="38"/>
      <c r="PR87" s="38"/>
      <c r="PS87" s="38"/>
      <c r="PT87" s="38"/>
      <c r="PU87" s="38"/>
      <c r="PV87" s="38"/>
      <c r="PW87" s="38"/>
      <c r="PX87" s="38"/>
      <c r="PY87" s="38"/>
      <c r="PZ87" s="38"/>
      <c r="QA87" s="38"/>
      <c r="QB87" s="38"/>
      <c r="QC87" s="38"/>
      <c r="QD87" s="38"/>
      <c r="QE87" s="38"/>
      <c r="QF87" s="38"/>
      <c r="QG87" s="38"/>
      <c r="QH87" s="38"/>
      <c r="QI87" s="38"/>
      <c r="QJ87" s="38"/>
      <c r="QK87" s="38"/>
      <c r="QL87" s="38"/>
      <c r="QM87" s="38"/>
      <c r="QN87" s="38"/>
      <c r="QO87" s="38"/>
      <c r="QP87" s="38"/>
      <c r="QQ87" s="38"/>
      <c r="QR87" s="38"/>
      <c r="QS87" s="38"/>
      <c r="QT87" s="38"/>
      <c r="QU87" s="38"/>
      <c r="QV87" s="38"/>
      <c r="QW87" s="38"/>
      <c r="QX87" s="38"/>
      <c r="QY87" s="38"/>
      <c r="QZ87" s="38"/>
      <c r="RA87" s="38"/>
      <c r="RB87" s="38"/>
      <c r="RC87" s="38"/>
      <c r="RD87" s="38"/>
      <c r="RE87" s="38"/>
      <c r="RF87" s="38"/>
      <c r="RG87" s="38"/>
      <c r="RH87" s="38"/>
      <c r="RI87" s="38"/>
      <c r="RJ87" s="38"/>
      <c r="RK87" s="38"/>
      <c r="RL87" s="38"/>
      <c r="RM87" s="38"/>
      <c r="RN87" s="38"/>
      <c r="RO87" s="38"/>
      <c r="RP87" s="38"/>
      <c r="RQ87" s="38"/>
      <c r="RR87" s="38"/>
      <c r="RS87" s="38"/>
      <c r="RT87" s="38"/>
      <c r="RU87" s="38"/>
      <c r="RV87" s="38"/>
      <c r="RW87" s="38"/>
      <c r="RX87" s="38"/>
      <c r="RY87" s="38"/>
      <c r="RZ87" s="38"/>
      <c r="SA87" s="38"/>
      <c r="SB87" s="38"/>
      <c r="SC87" s="38"/>
      <c r="SD87" s="38"/>
      <c r="SE87" s="38"/>
      <c r="SF87" s="38"/>
      <c r="SG87" s="38"/>
      <c r="SH87" s="38"/>
      <c r="SI87" s="38"/>
      <c r="SJ87" s="38"/>
      <c r="SK87" s="38"/>
      <c r="SL87" s="38"/>
      <c r="SM87" s="38"/>
      <c r="SN87" s="38"/>
      <c r="SO87" s="38"/>
      <c r="SP87" s="38"/>
      <c r="SQ87" s="38"/>
      <c r="SR87" s="38"/>
      <c r="SS87" s="38"/>
      <c r="ST87" s="38"/>
      <c r="SU87" s="38"/>
      <c r="SV87" s="38"/>
      <c r="SW87" s="38"/>
      <c r="SX87" s="38"/>
      <c r="SY87" s="38"/>
      <c r="SZ87" s="38"/>
      <c r="TA87" s="38"/>
      <c r="TB87" s="38"/>
      <c r="TC87" s="38"/>
      <c r="TD87" s="38"/>
      <c r="TE87" s="38"/>
      <c r="TF87" s="38"/>
      <c r="TG87" s="38"/>
      <c r="TH87" s="38"/>
      <c r="TI87" s="38"/>
      <c r="TJ87" s="38"/>
      <c r="TK87" s="38"/>
      <c r="TL87" s="38"/>
      <c r="TM87" s="38"/>
      <c r="TN87" s="38"/>
      <c r="TO87" s="38"/>
      <c r="TP87" s="38"/>
      <c r="TQ87" s="38"/>
      <c r="TR87" s="38"/>
      <c r="TS87" s="38"/>
      <c r="TT87" s="38"/>
      <c r="TU87" s="38"/>
      <c r="TV87" s="38"/>
      <c r="TW87" s="38"/>
    </row>
    <row r="88" spans="1:543" s="15" customFormat="1" x14ac:dyDescent="0.2">
      <c r="A88" s="15" t="s">
        <v>686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15">
        <v>6481</v>
      </c>
      <c r="EJ88" s="15">
        <v>6514</v>
      </c>
      <c r="EK88" s="15">
        <v>6544</v>
      </c>
      <c r="EL88" s="15">
        <v>6544</v>
      </c>
      <c r="EM88" s="15">
        <v>6544</v>
      </c>
      <c r="EO88" s="15">
        <v>6662</v>
      </c>
      <c r="EP88" s="15">
        <v>6697</v>
      </c>
      <c r="EQ88" s="15">
        <v>6697</v>
      </c>
      <c r="ER88" s="15">
        <v>6754</v>
      </c>
      <c r="ES88" s="15">
        <v>6788</v>
      </c>
      <c r="ET88" s="15">
        <v>6788</v>
      </c>
      <c r="EU88" s="15">
        <v>6848</v>
      </c>
      <c r="EV88" s="15">
        <v>6879</v>
      </c>
      <c r="EW88" s="15">
        <v>6908</v>
      </c>
      <c r="EX88" s="15">
        <v>6908</v>
      </c>
      <c r="EY88" s="15">
        <v>6971</v>
      </c>
      <c r="EZ88" s="15">
        <v>6971</v>
      </c>
      <c r="FA88" s="15">
        <v>7030</v>
      </c>
      <c r="FB88" s="15">
        <v>7030</v>
      </c>
      <c r="FC88" s="15">
        <v>7090</v>
      </c>
      <c r="FD88" s="15">
        <v>7121</v>
      </c>
      <c r="FE88" s="15">
        <v>7152</v>
      </c>
      <c r="FF88" s="15">
        <v>7181</v>
      </c>
      <c r="FG88" s="15">
        <v>7181</v>
      </c>
      <c r="FH88" s="15">
        <v>7244</v>
      </c>
      <c r="FJ88" s="15">
        <v>7272</v>
      </c>
      <c r="FL88" s="15">
        <v>7335</v>
      </c>
      <c r="FM88" s="15">
        <v>7396</v>
      </c>
      <c r="FN88" s="15" t="s">
        <v>597</v>
      </c>
      <c r="FO88" s="15">
        <v>7457</v>
      </c>
      <c r="FP88" s="15">
        <v>7487</v>
      </c>
      <c r="FQ88" s="15">
        <v>7517</v>
      </c>
      <c r="FR88" s="15">
        <v>7517</v>
      </c>
      <c r="FS88" s="15">
        <v>7549</v>
      </c>
      <c r="FT88" s="15">
        <v>7579</v>
      </c>
      <c r="FU88" s="15">
        <v>7640</v>
      </c>
      <c r="FV88" s="15">
        <v>7640</v>
      </c>
      <c r="FW88" s="15">
        <v>7702</v>
      </c>
      <c r="FX88" s="15">
        <v>7730</v>
      </c>
      <c r="FY88" s="15">
        <v>7761</v>
      </c>
      <c r="FZ88" s="15">
        <v>7761</v>
      </c>
      <c r="GA88" s="15">
        <v>7790</v>
      </c>
      <c r="GB88" s="15">
        <v>7852</v>
      </c>
      <c r="GC88" s="15">
        <v>7881</v>
      </c>
      <c r="GD88" s="15">
        <v>7914</v>
      </c>
      <c r="GE88" s="15">
        <v>7944</v>
      </c>
      <c r="GF88" s="15">
        <v>7944</v>
      </c>
      <c r="GG88" s="15">
        <v>7975</v>
      </c>
      <c r="GH88" s="15">
        <v>8005</v>
      </c>
      <c r="GI88" s="15">
        <v>8067</v>
      </c>
      <c r="GJ88" s="15">
        <v>8095</v>
      </c>
      <c r="GK88" s="15">
        <v>8126</v>
      </c>
      <c r="GL88" s="15">
        <v>8126</v>
      </c>
      <c r="GM88" s="15">
        <v>8187</v>
      </c>
      <c r="GN88" s="15">
        <v>8217</v>
      </c>
      <c r="GO88" s="15">
        <v>8248</v>
      </c>
      <c r="GP88" s="15">
        <v>8279</v>
      </c>
      <c r="GQ88" s="58" t="s">
        <v>598</v>
      </c>
      <c r="GR88" s="15">
        <v>8308</v>
      </c>
      <c r="GS88" s="15" t="s">
        <v>599</v>
      </c>
      <c r="GU88" s="15">
        <v>8432</v>
      </c>
      <c r="GW88" s="15">
        <v>8489</v>
      </c>
      <c r="GX88" s="15">
        <v>8521</v>
      </c>
      <c r="GY88" s="15">
        <v>8552</v>
      </c>
      <c r="GZ88" s="15">
        <v>8552</v>
      </c>
      <c r="HA88" s="15">
        <v>8613</v>
      </c>
      <c r="HB88" s="15">
        <v>8644</v>
      </c>
      <c r="HC88" s="15">
        <v>8672</v>
      </c>
      <c r="HD88" s="15">
        <v>8705</v>
      </c>
      <c r="HQ88" s="15">
        <v>9099</v>
      </c>
      <c r="HR88" s="15">
        <v>9132</v>
      </c>
      <c r="HS88" s="15">
        <v>9162</v>
      </c>
      <c r="HT88" s="15">
        <v>9190</v>
      </c>
      <c r="HU88" s="15">
        <v>9190</v>
      </c>
      <c r="HV88" s="15">
        <v>9222</v>
      </c>
      <c r="HW88" s="15">
        <v>9281</v>
      </c>
      <c r="HY88" s="15">
        <v>9344</v>
      </c>
      <c r="HZ88" s="15">
        <v>9375</v>
      </c>
      <c r="IA88" s="15">
        <v>9405</v>
      </c>
      <c r="IB88" s="15">
        <v>9405</v>
      </c>
      <c r="IC88" s="15">
        <v>9466</v>
      </c>
      <c r="ID88" s="15">
        <v>9497</v>
      </c>
      <c r="IE88" s="15">
        <v>9526</v>
      </c>
      <c r="IG88" s="15">
        <v>9587</v>
      </c>
      <c r="IH88" s="15">
        <v>9617</v>
      </c>
      <c r="II88" s="15">
        <v>9648</v>
      </c>
      <c r="IJ88" s="15">
        <v>9678</v>
      </c>
      <c r="IK88" s="15">
        <v>9708</v>
      </c>
      <c r="IL88" s="15">
        <v>9740</v>
      </c>
      <c r="IM88" s="15">
        <v>9770</v>
      </c>
      <c r="IN88" s="15">
        <v>9799</v>
      </c>
      <c r="IO88" s="15">
        <v>9831</v>
      </c>
      <c r="IP88" s="15">
        <v>9862</v>
      </c>
      <c r="IQ88" s="15">
        <v>9893</v>
      </c>
      <c r="IR88" s="15">
        <v>9921</v>
      </c>
      <c r="IS88" s="15">
        <v>9952</v>
      </c>
      <c r="IT88" s="15">
        <v>9981</v>
      </c>
      <c r="IU88" s="15">
        <v>10013</v>
      </c>
      <c r="IV88" s="15">
        <v>10043</v>
      </c>
      <c r="IW88" s="15">
        <v>10074</v>
      </c>
      <c r="IX88" s="15">
        <v>10105</v>
      </c>
      <c r="IY88" s="15">
        <v>10135</v>
      </c>
      <c r="IZ88" s="15">
        <v>10166</v>
      </c>
      <c r="JA88" s="15">
        <v>10196</v>
      </c>
      <c r="JB88" s="15">
        <v>10227</v>
      </c>
      <c r="JN88" s="15">
        <v>10593</v>
      </c>
      <c r="JO88" s="15">
        <v>10624</v>
      </c>
      <c r="JP88" s="15">
        <v>10652</v>
      </c>
      <c r="JQ88" s="15">
        <v>10680</v>
      </c>
      <c r="JR88" s="15">
        <v>10713</v>
      </c>
      <c r="JS88" s="15">
        <v>10744</v>
      </c>
      <c r="JT88" s="15">
        <v>10772</v>
      </c>
      <c r="JU88" s="15">
        <v>10805</v>
      </c>
      <c r="JV88" s="15">
        <v>10835</v>
      </c>
      <c r="JW88" s="15">
        <v>10866</v>
      </c>
      <c r="JX88" s="15">
        <v>10897</v>
      </c>
      <c r="JY88" s="15">
        <v>10926</v>
      </c>
      <c r="JZ88" s="15">
        <v>10958</v>
      </c>
      <c r="KA88" s="15">
        <v>10989</v>
      </c>
      <c r="KB88" s="15">
        <v>11017</v>
      </c>
      <c r="KC88" s="15">
        <v>11048</v>
      </c>
      <c r="KD88" s="15">
        <v>11078</v>
      </c>
      <c r="KE88" s="15">
        <v>11108</v>
      </c>
      <c r="KF88" s="15">
        <v>11139</v>
      </c>
      <c r="KG88" s="15">
        <v>11170</v>
      </c>
      <c r="KH88" s="15">
        <v>11199</v>
      </c>
      <c r="KI88" s="15">
        <v>11231</v>
      </c>
      <c r="KJ88" s="15">
        <v>11262</v>
      </c>
      <c r="KK88" s="15">
        <v>11290</v>
      </c>
      <c r="KL88" s="15">
        <v>11323</v>
      </c>
      <c r="KM88" s="15">
        <v>11353</v>
      </c>
      <c r="KN88" s="15">
        <v>11381</v>
      </c>
      <c r="KO88" s="15">
        <v>11413</v>
      </c>
      <c r="KP88" s="15">
        <v>11443</v>
      </c>
      <c r="KQ88" s="15">
        <v>11472</v>
      </c>
      <c r="KR88" s="15">
        <v>11504</v>
      </c>
      <c r="KS88" s="15">
        <v>11535</v>
      </c>
      <c r="KT88" s="15">
        <v>11566</v>
      </c>
      <c r="KU88" s="15">
        <v>11596</v>
      </c>
      <c r="KV88" s="15">
        <v>11627</v>
      </c>
      <c r="KW88" s="15">
        <v>11657</v>
      </c>
      <c r="KX88" s="15">
        <v>11688</v>
      </c>
      <c r="KY88" s="15">
        <v>11719</v>
      </c>
      <c r="KZ88" s="15">
        <v>11748</v>
      </c>
      <c r="LA88" s="15">
        <v>11779</v>
      </c>
      <c r="LB88" s="15">
        <v>11808</v>
      </c>
      <c r="LC88" s="15">
        <v>11808</v>
      </c>
      <c r="LD88" s="15">
        <v>11870</v>
      </c>
      <c r="LE88" s="15">
        <v>11900</v>
      </c>
      <c r="LF88" s="15">
        <v>11932</v>
      </c>
      <c r="LG88" s="15">
        <v>11963</v>
      </c>
      <c r="LH88" s="15">
        <v>11993</v>
      </c>
      <c r="LI88" s="15">
        <v>12023</v>
      </c>
      <c r="LJ88" s="38"/>
      <c r="LK88" s="38"/>
      <c r="LL88" s="38"/>
      <c r="LM88" s="38"/>
      <c r="LN88" s="38"/>
      <c r="LO88" s="38"/>
      <c r="LP88" s="38"/>
      <c r="LQ88" s="38"/>
      <c r="LR88" s="38"/>
      <c r="LS88" s="38"/>
      <c r="LT88" s="38"/>
      <c r="LU88" s="38"/>
      <c r="LV88" s="38"/>
      <c r="LW88" s="38"/>
      <c r="LX88" s="38"/>
      <c r="LY88" s="38"/>
      <c r="LZ88" s="38"/>
      <c r="MA88" s="38"/>
      <c r="MB88" s="38"/>
      <c r="MC88" s="38"/>
      <c r="MD88" s="38"/>
      <c r="ME88" s="38"/>
      <c r="MF88" s="38"/>
      <c r="MG88" s="38"/>
      <c r="MH88" s="38"/>
      <c r="MI88" s="38"/>
      <c r="MJ88" s="38"/>
      <c r="MK88" s="38"/>
      <c r="ML88" s="38"/>
      <c r="MM88" s="38"/>
      <c r="MN88" s="38"/>
      <c r="MO88" s="38"/>
      <c r="MP88" s="38"/>
      <c r="MQ88" s="38"/>
      <c r="MR88" s="38"/>
      <c r="MS88" s="38"/>
      <c r="MT88" s="38"/>
      <c r="MU88" s="38"/>
      <c r="MV88" s="38"/>
      <c r="MW88" s="38"/>
      <c r="MX88" s="38"/>
      <c r="MY88" s="38"/>
      <c r="MZ88" s="38"/>
      <c r="NA88" s="38"/>
      <c r="NB88" s="38"/>
      <c r="NC88" s="38"/>
      <c r="ND88" s="38"/>
      <c r="NE88" s="38"/>
      <c r="NF88" s="38"/>
      <c r="NG88" s="38"/>
      <c r="NH88" s="38"/>
      <c r="NI88" s="38"/>
      <c r="NJ88" s="38"/>
      <c r="NK88" s="38"/>
      <c r="NL88" s="38"/>
      <c r="NM88" s="38"/>
      <c r="NN88" s="38"/>
      <c r="NO88" s="38"/>
      <c r="NP88" s="38"/>
      <c r="NQ88" s="38"/>
      <c r="NR88" s="38"/>
      <c r="NS88" s="38"/>
      <c r="NT88" s="38"/>
      <c r="NU88" s="38"/>
      <c r="NV88" s="38"/>
      <c r="NW88" s="38"/>
      <c r="NX88" s="38"/>
      <c r="NY88" s="38"/>
      <c r="NZ88" s="38"/>
      <c r="OA88" s="38"/>
      <c r="OB88" s="38"/>
      <c r="OC88" s="38"/>
      <c r="OD88" s="38"/>
      <c r="OE88" s="38"/>
      <c r="OF88" s="38"/>
      <c r="OG88" s="38"/>
      <c r="OH88" s="38"/>
      <c r="OI88" s="38"/>
      <c r="OJ88" s="38"/>
      <c r="OK88" s="38"/>
      <c r="OL88" s="38"/>
      <c r="OM88" s="38"/>
      <c r="ON88" s="38"/>
      <c r="OO88" s="38"/>
      <c r="OP88" s="38"/>
      <c r="OQ88" s="38"/>
      <c r="OR88" s="38"/>
      <c r="OS88" s="38"/>
      <c r="OT88" s="38"/>
      <c r="OU88" s="38"/>
      <c r="OV88" s="38"/>
      <c r="OW88" s="38"/>
      <c r="OX88" s="38"/>
      <c r="OY88" s="38"/>
      <c r="OZ88" s="38"/>
      <c r="PA88" s="38"/>
      <c r="PB88" s="38"/>
      <c r="PC88" s="38"/>
      <c r="PD88" s="38"/>
      <c r="PE88" s="38"/>
      <c r="PF88" s="38"/>
      <c r="PG88" s="38"/>
      <c r="PH88" s="38"/>
      <c r="PI88" s="38"/>
      <c r="PJ88" s="38"/>
      <c r="PK88" s="38"/>
      <c r="PL88" s="38"/>
      <c r="PM88" s="38"/>
      <c r="PN88" s="38"/>
      <c r="PO88" s="38"/>
      <c r="PP88" s="38"/>
      <c r="PQ88" s="38"/>
      <c r="PR88" s="38"/>
      <c r="PS88" s="38"/>
      <c r="PT88" s="38"/>
      <c r="PU88" s="38"/>
      <c r="PV88" s="38"/>
      <c r="PW88" s="38"/>
      <c r="PX88" s="38"/>
      <c r="PY88" s="38"/>
      <c r="PZ88" s="38"/>
      <c r="QA88" s="38"/>
      <c r="QB88" s="38"/>
      <c r="QC88" s="38"/>
      <c r="QD88" s="38"/>
      <c r="QE88" s="38"/>
      <c r="QF88" s="38"/>
      <c r="QG88" s="38"/>
      <c r="QH88" s="38"/>
      <c r="QI88" s="38"/>
      <c r="QJ88" s="38"/>
      <c r="QK88" s="38"/>
      <c r="QL88" s="38"/>
      <c r="QM88" s="38"/>
      <c r="QN88" s="38"/>
      <c r="QO88" s="38"/>
      <c r="QP88" s="38"/>
      <c r="QQ88" s="38"/>
      <c r="QR88" s="38"/>
      <c r="QS88" s="38"/>
      <c r="QT88" s="38"/>
      <c r="QU88" s="38"/>
      <c r="QV88" s="38"/>
      <c r="QW88" s="38"/>
      <c r="QX88" s="38"/>
      <c r="QY88" s="38"/>
      <c r="QZ88" s="38"/>
      <c r="RA88" s="38"/>
      <c r="RB88" s="38"/>
      <c r="RC88" s="38"/>
      <c r="RD88" s="38"/>
      <c r="RE88" s="38"/>
      <c r="RF88" s="38"/>
      <c r="RG88" s="38"/>
      <c r="RH88" s="38"/>
      <c r="RI88" s="38"/>
      <c r="RJ88" s="38"/>
      <c r="RK88" s="38"/>
      <c r="RL88" s="38"/>
      <c r="RM88" s="38"/>
      <c r="RN88" s="38"/>
      <c r="RO88" s="38"/>
      <c r="RP88" s="38"/>
      <c r="RQ88" s="38"/>
      <c r="RR88" s="38"/>
      <c r="RS88" s="38"/>
      <c r="RT88" s="38"/>
      <c r="RU88" s="38"/>
      <c r="RV88" s="38"/>
      <c r="RW88" s="38"/>
      <c r="RX88" s="38"/>
      <c r="RY88" s="38"/>
      <c r="RZ88" s="38"/>
      <c r="SA88" s="38"/>
      <c r="SB88" s="38"/>
      <c r="SC88" s="38"/>
      <c r="SD88" s="38"/>
      <c r="SE88" s="38"/>
      <c r="SF88" s="38"/>
      <c r="SG88" s="38"/>
      <c r="SH88" s="38"/>
      <c r="SI88" s="38"/>
      <c r="SJ88" s="38"/>
      <c r="SK88" s="38"/>
      <c r="SL88" s="38"/>
      <c r="SM88" s="38"/>
      <c r="SN88" s="38"/>
      <c r="SO88" s="38"/>
      <c r="SP88" s="38"/>
      <c r="SQ88" s="38"/>
      <c r="SR88" s="38"/>
      <c r="SS88" s="38"/>
      <c r="ST88" s="38"/>
      <c r="SU88" s="38"/>
      <c r="SV88" s="38"/>
      <c r="SW88" s="38"/>
      <c r="SX88" s="38"/>
      <c r="SY88" s="38"/>
      <c r="SZ88" s="38"/>
      <c r="TA88" s="38"/>
      <c r="TB88" s="38"/>
      <c r="TC88" s="38"/>
      <c r="TD88" s="38"/>
      <c r="TE88" s="38"/>
      <c r="TF88" s="38"/>
      <c r="TG88" s="38"/>
      <c r="TH88" s="38"/>
      <c r="TI88" s="38"/>
      <c r="TJ88" s="38"/>
      <c r="TK88" s="38"/>
      <c r="TL88" s="38"/>
      <c r="TM88" s="38"/>
      <c r="TN88" s="38"/>
      <c r="TO88" s="38"/>
      <c r="TP88" s="38"/>
      <c r="TQ88" s="38"/>
      <c r="TR88" s="38"/>
      <c r="TS88" s="38"/>
      <c r="TT88" s="38"/>
      <c r="TU88" s="38"/>
      <c r="TV88" s="38"/>
      <c r="TW88" s="38"/>
    </row>
    <row r="89" spans="1:543" s="4" customFormat="1" x14ac:dyDescent="0.2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  <c r="IS89" s="46"/>
      <c r="IT89" s="46"/>
      <c r="IU89" s="46"/>
      <c r="IV89" s="46"/>
      <c r="IW89" s="46"/>
      <c r="IX89" s="46"/>
      <c r="IY89" s="46"/>
      <c r="IZ89" s="46"/>
      <c r="JA89" s="46"/>
      <c r="JB89" s="46"/>
      <c r="JC89" s="46"/>
      <c r="JD89" s="46"/>
      <c r="JE89" s="46"/>
      <c r="JF89" s="46"/>
      <c r="JG89" s="46"/>
      <c r="JH89" s="46"/>
      <c r="JI89" s="46"/>
      <c r="JJ89" s="46"/>
      <c r="JK89" s="46"/>
      <c r="JL89" s="46"/>
      <c r="JM89" s="46"/>
      <c r="JN89" s="46"/>
      <c r="JO89" s="46"/>
      <c r="JP89" s="46"/>
      <c r="JQ89" s="46"/>
      <c r="JR89" s="46"/>
      <c r="JS89" s="46"/>
      <c r="JT89" s="46"/>
      <c r="JU89" s="46"/>
      <c r="JV89" s="46"/>
      <c r="JW89" s="46"/>
      <c r="JX89" s="46"/>
      <c r="JY89" s="46"/>
      <c r="JZ89" s="46"/>
      <c r="KA89" s="46"/>
      <c r="KB89" s="46"/>
      <c r="KC89" s="46"/>
      <c r="KD89" s="46"/>
      <c r="KE89" s="46"/>
      <c r="KF89" s="46"/>
      <c r="KG89" s="46"/>
      <c r="KH89" s="46"/>
      <c r="KI89" s="46"/>
      <c r="KJ89" s="46"/>
      <c r="KK89" s="46"/>
      <c r="KL89" s="46"/>
      <c r="KM89" s="46"/>
      <c r="KN89" s="46"/>
      <c r="KO89" s="46"/>
      <c r="KP89" s="46"/>
      <c r="KQ89" s="46"/>
      <c r="KR89" s="46"/>
      <c r="KS89" s="46"/>
      <c r="KT89" s="46"/>
      <c r="KU89" s="46"/>
      <c r="KV89" s="46"/>
      <c r="KW89" s="46"/>
      <c r="KX89" s="46"/>
      <c r="KY89" s="46"/>
      <c r="KZ89" s="46"/>
      <c r="LA89" s="46"/>
      <c r="LB89" s="46"/>
      <c r="LC89" s="46"/>
      <c r="LD89" s="46"/>
      <c r="LE89" s="46"/>
      <c r="LF89" s="46"/>
      <c r="LG89" s="46"/>
      <c r="LH89" s="46"/>
      <c r="LI89" s="46"/>
      <c r="LJ89" s="46"/>
      <c r="LK89" s="46"/>
      <c r="LL89" s="46"/>
      <c r="LM89" s="46"/>
      <c r="LN89" s="46"/>
      <c r="LO89" s="46"/>
      <c r="LP89" s="46"/>
      <c r="LQ89" s="46"/>
      <c r="LR89" s="46"/>
      <c r="LS89" s="46"/>
      <c r="LT89" s="46"/>
      <c r="LU89" s="46"/>
      <c r="LV89" s="46"/>
      <c r="LW89" s="46"/>
      <c r="LX89" s="46"/>
      <c r="LY89" s="46"/>
      <c r="LZ89" s="46"/>
      <c r="MA89" s="46"/>
      <c r="MB89" s="46"/>
      <c r="MC89" s="46"/>
      <c r="MD89" s="46"/>
      <c r="ME89" s="46"/>
      <c r="MF89" s="46"/>
      <c r="MG89" s="46"/>
      <c r="MH89" s="46"/>
      <c r="MI89" s="46"/>
      <c r="MJ89" s="46"/>
      <c r="MK89" s="46"/>
      <c r="ML89" s="46"/>
      <c r="MM89" s="46"/>
      <c r="MN89" s="46"/>
      <c r="MO89" s="46"/>
      <c r="MP89" s="46"/>
      <c r="MQ89" s="46"/>
      <c r="MR89" s="46"/>
      <c r="MS89" s="46"/>
      <c r="MT89" s="46"/>
      <c r="MU89" s="46"/>
      <c r="MV89" s="46"/>
      <c r="MW89" s="46"/>
      <c r="MX89" s="46"/>
      <c r="MY89" s="46"/>
      <c r="MZ89" s="46"/>
      <c r="NA89" s="46"/>
      <c r="NB89" s="46"/>
      <c r="NC89" s="46"/>
      <c r="ND89" s="46"/>
      <c r="NE89" s="46"/>
      <c r="NF89" s="46"/>
      <c r="NG89" s="46"/>
      <c r="NH89" s="46"/>
      <c r="NI89" s="46"/>
      <c r="NJ89" s="46"/>
      <c r="NK89" s="46"/>
      <c r="NL89" s="46"/>
      <c r="NM89" s="46"/>
      <c r="NN89" s="46"/>
      <c r="NO89" s="46"/>
      <c r="NP89" s="46"/>
      <c r="NQ89" s="46"/>
      <c r="NR89" s="46"/>
      <c r="NS89" s="46"/>
      <c r="NT89" s="46"/>
      <c r="NU89" s="46"/>
      <c r="NV89" s="46"/>
      <c r="NW89" s="46"/>
      <c r="NX89" s="46"/>
      <c r="NY89" s="46"/>
      <c r="NZ89" s="46"/>
      <c r="OA89" s="46"/>
      <c r="OB89" s="46"/>
      <c r="OC89" s="46"/>
      <c r="OD89" s="46"/>
      <c r="OE89" s="46"/>
      <c r="OF89" s="46"/>
      <c r="OG89" s="46"/>
      <c r="OH89" s="46"/>
      <c r="OI89" s="46"/>
      <c r="OJ89" s="46"/>
      <c r="OK89" s="46"/>
      <c r="OL89" s="46"/>
      <c r="OM89" s="46"/>
      <c r="ON89" s="46"/>
      <c r="OO89" s="46"/>
      <c r="OP89" s="46"/>
      <c r="OQ89" s="46"/>
      <c r="OR89" s="46"/>
      <c r="OS89" s="46"/>
      <c r="OT89" s="46"/>
      <c r="OU89" s="46"/>
      <c r="OV89" s="46"/>
      <c r="OW89" s="46"/>
      <c r="OX89" s="46"/>
      <c r="OY89" s="46"/>
      <c r="OZ89" s="46"/>
      <c r="PA89" s="46"/>
      <c r="PB89" s="46"/>
      <c r="PC89" s="46"/>
      <c r="PD89" s="46"/>
      <c r="PE89" s="46"/>
      <c r="PF89" s="46"/>
      <c r="PG89" s="46"/>
      <c r="PH89" s="46"/>
      <c r="PI89" s="46"/>
      <c r="PJ89" s="46"/>
      <c r="PK89" s="46"/>
      <c r="PL89" s="46"/>
      <c r="PM89" s="46"/>
      <c r="PN89" s="46"/>
      <c r="PO89" s="46"/>
      <c r="PP89" s="46"/>
      <c r="PQ89" s="46"/>
      <c r="PR89" s="46"/>
      <c r="PS89" s="46"/>
      <c r="PT89" s="46"/>
      <c r="PU89" s="46"/>
      <c r="PV89" s="46"/>
      <c r="PW89" s="46"/>
      <c r="PX89" s="46"/>
      <c r="PY89" s="46"/>
      <c r="PZ89" s="46"/>
      <c r="QA89" s="46"/>
      <c r="QB89" s="46"/>
      <c r="QC89" s="46"/>
      <c r="QD89" s="46"/>
      <c r="QE89" s="46"/>
      <c r="QF89" s="46"/>
      <c r="QG89" s="46"/>
      <c r="QH89" s="46"/>
      <c r="QI89" s="46"/>
      <c r="QJ89" s="46"/>
      <c r="QK89" s="46"/>
      <c r="QL89" s="46"/>
      <c r="QM89" s="46"/>
      <c r="QN89" s="46"/>
      <c r="QO89" s="46"/>
      <c r="QP89" s="46"/>
      <c r="QQ89" s="46"/>
      <c r="QR89" s="46"/>
      <c r="QS89" s="46"/>
      <c r="QT89" s="46"/>
      <c r="QU89" s="46"/>
      <c r="QV89" s="46"/>
      <c r="QW89" s="46"/>
      <c r="QX89" s="46"/>
      <c r="QY89" s="46"/>
      <c r="QZ89" s="46"/>
      <c r="RA89" s="46"/>
      <c r="RB89" s="46"/>
      <c r="RC89" s="46"/>
      <c r="RD89" s="46"/>
      <c r="RE89" s="46"/>
      <c r="RF89" s="46"/>
      <c r="RG89" s="46"/>
      <c r="RH89" s="46"/>
      <c r="RI89" s="46"/>
      <c r="RJ89" s="46"/>
      <c r="RK89" s="46"/>
      <c r="RL89" s="46"/>
      <c r="RM89" s="46"/>
      <c r="RN89" s="46"/>
      <c r="RO89" s="46"/>
      <c r="RP89" s="46"/>
      <c r="RQ89" s="46"/>
      <c r="RR89" s="46"/>
      <c r="RS89" s="46"/>
      <c r="RT89" s="46"/>
      <c r="RU89" s="46"/>
      <c r="RV89" s="46"/>
      <c r="RW89" s="46"/>
      <c r="RX89" s="46"/>
      <c r="RY89" s="46"/>
      <c r="RZ89" s="46"/>
      <c r="SA89" s="46"/>
      <c r="SB89" s="46"/>
      <c r="SC89" s="46"/>
      <c r="SD89" s="46"/>
      <c r="SE89" s="46"/>
      <c r="SF89" s="46"/>
      <c r="SG89" s="46"/>
      <c r="SH89" s="46"/>
      <c r="SI89" s="46"/>
      <c r="SJ89" s="46"/>
      <c r="SK89" s="46"/>
      <c r="SL89" s="46"/>
      <c r="SM89" s="46"/>
      <c r="SN89" s="46"/>
      <c r="SO89" s="46"/>
      <c r="SP89" s="46"/>
      <c r="SQ89" s="46"/>
      <c r="SR89" s="46"/>
      <c r="SS89" s="46"/>
      <c r="ST89" s="46"/>
      <c r="SU89" s="46"/>
      <c r="SV89" s="46"/>
      <c r="SW89" s="46"/>
      <c r="SX89" s="46"/>
      <c r="SY89" s="46"/>
      <c r="SZ89" s="46"/>
      <c r="TA89" s="46"/>
      <c r="TB89" s="46"/>
      <c r="TC89" s="46"/>
      <c r="TD89" s="46"/>
      <c r="TE89" s="46"/>
      <c r="TF89" s="46"/>
      <c r="TG89" s="46"/>
      <c r="TH89" s="46"/>
      <c r="TI89" s="46"/>
      <c r="TJ89" s="46"/>
      <c r="TK89" s="46"/>
      <c r="TL89" s="46"/>
      <c r="TM89" s="46"/>
      <c r="TN89" s="46"/>
      <c r="TO89" s="46"/>
      <c r="TP89" s="46"/>
      <c r="TQ89" s="46"/>
      <c r="TR89" s="46"/>
      <c r="TS89" s="46"/>
      <c r="TT89" s="46"/>
      <c r="TU89" s="46"/>
      <c r="TV89" s="46"/>
      <c r="TW89" s="46"/>
    </row>
    <row r="90" spans="1:543" x14ac:dyDescent="0.2">
      <c r="A90" s="11" t="s">
        <v>714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  <c r="IV90" s="38"/>
      <c r="IW90" s="38"/>
      <c r="IX90" s="38"/>
      <c r="IY90" s="38"/>
      <c r="IZ90" s="38"/>
      <c r="JA90" s="38"/>
      <c r="JB90" s="38"/>
      <c r="JC90" s="38"/>
      <c r="JD90" s="38"/>
      <c r="JE90" s="38"/>
      <c r="JF90" s="38"/>
      <c r="JG90" s="38"/>
      <c r="JH90" s="38"/>
      <c r="JI90" s="38"/>
      <c r="JJ90" s="38"/>
      <c r="JK90" s="38"/>
      <c r="JL90" s="38"/>
      <c r="JM90" s="38"/>
      <c r="JN90" s="38"/>
      <c r="JO90" s="38"/>
      <c r="JP90" s="38"/>
      <c r="JQ90" s="38"/>
      <c r="JR90" s="38"/>
      <c r="JS90" s="38"/>
      <c r="JT90" s="38"/>
      <c r="JU90" s="38"/>
      <c r="JV90" s="38"/>
      <c r="JW90" s="38"/>
      <c r="JX90" s="38"/>
      <c r="JY90" s="38"/>
      <c r="JZ90" s="38"/>
      <c r="KA90" s="38"/>
      <c r="KB90" s="38"/>
      <c r="KC90" s="38"/>
      <c r="KD90" s="38"/>
      <c r="KE90" s="38"/>
      <c r="KF90" s="38"/>
      <c r="KG90" s="38"/>
      <c r="KH90" s="38"/>
      <c r="KI90" s="38"/>
      <c r="KJ90" s="38"/>
      <c r="KK90" s="38"/>
      <c r="KL90" s="38"/>
      <c r="KM90" s="38"/>
      <c r="KN90" s="38"/>
      <c r="KO90" s="38"/>
      <c r="KP90" s="38"/>
      <c r="KQ90" s="38"/>
      <c r="KR90" s="38"/>
      <c r="KS90" s="38"/>
      <c r="KT90" s="38"/>
      <c r="KU90" s="38"/>
      <c r="KV90" s="38"/>
      <c r="KW90" s="38"/>
      <c r="KX90" s="38"/>
      <c r="KY90" s="38"/>
      <c r="KZ90" s="38"/>
      <c r="LA90" s="38"/>
      <c r="LB90" s="38"/>
      <c r="LC90" s="38"/>
      <c r="LD90" s="38"/>
      <c r="LE90" s="38"/>
      <c r="LF90" s="38"/>
      <c r="LG90" s="38"/>
      <c r="LH90" s="38"/>
      <c r="LI90" s="38"/>
      <c r="MG90" s="38"/>
      <c r="MH90" s="38"/>
      <c r="MI90" s="38"/>
      <c r="MJ90" s="38"/>
      <c r="MK90" s="38"/>
      <c r="ML90" s="38"/>
      <c r="MM90" s="38"/>
      <c r="MN90" s="38"/>
      <c r="MO90" s="38"/>
      <c r="MP90" s="38"/>
      <c r="MQ90" s="38"/>
      <c r="MR90" s="38"/>
      <c r="MS90" s="38"/>
      <c r="MT90" s="38"/>
      <c r="MU90" s="38"/>
      <c r="MV90" s="38"/>
      <c r="MW90" s="38"/>
      <c r="MX90" s="38"/>
      <c r="MY90" s="38"/>
      <c r="MZ90" s="38"/>
      <c r="NA90" s="38"/>
      <c r="NB90" s="38"/>
      <c r="NC90" s="38"/>
      <c r="ND90" s="38"/>
      <c r="NE90" s="38"/>
      <c r="NF90" s="38"/>
      <c r="NG90" s="38"/>
      <c r="NH90" s="38"/>
      <c r="NI90" s="38"/>
      <c r="NJ90" s="38"/>
      <c r="NK90" s="38"/>
      <c r="NL90" s="38"/>
      <c r="NM90" s="38"/>
      <c r="NN90" s="38"/>
      <c r="NO90" s="38"/>
      <c r="NP90" s="38"/>
      <c r="NQ90" s="38"/>
      <c r="NR90" s="38"/>
      <c r="NS90" s="38"/>
      <c r="NT90" s="38"/>
      <c r="NU90" s="38"/>
      <c r="NV90" s="38"/>
      <c r="NW90" s="38"/>
      <c r="NX90" s="38"/>
      <c r="NY90" s="38"/>
      <c r="NZ90" s="38"/>
      <c r="OA90" s="38"/>
      <c r="OB90" s="38"/>
      <c r="OC90" s="38"/>
      <c r="OD90" s="38"/>
      <c r="OE90" s="38"/>
      <c r="OF90" s="38"/>
      <c r="OG90" s="38"/>
      <c r="OH90" s="38"/>
      <c r="OI90" s="38"/>
      <c r="OJ90" s="38"/>
      <c r="OK90" s="38"/>
      <c r="OL90" s="38"/>
      <c r="OM90" s="38"/>
      <c r="ON90" s="38"/>
      <c r="OO90" s="38"/>
      <c r="OP90" s="38"/>
      <c r="OQ90" s="38"/>
      <c r="OR90" s="38"/>
      <c r="OS90" s="38"/>
      <c r="OT90" s="38"/>
      <c r="OU90" s="38"/>
      <c r="OV90" s="38"/>
      <c r="OW90" s="38"/>
      <c r="OX90" s="38"/>
      <c r="OY90" s="38"/>
      <c r="OZ90" s="38"/>
      <c r="PA90" s="38"/>
      <c r="PB90" s="38"/>
      <c r="PC90" s="38"/>
      <c r="PD90" s="38"/>
      <c r="PE90" s="38"/>
      <c r="PF90" s="38"/>
      <c r="PG90" s="38"/>
      <c r="PH90" s="38"/>
      <c r="PI90" s="38"/>
      <c r="PJ90" s="38"/>
      <c r="PK90" s="38"/>
      <c r="PL90" s="38"/>
      <c r="PM90" s="38"/>
      <c r="PN90" s="38"/>
      <c r="PO90" s="38"/>
      <c r="PP90" s="38"/>
      <c r="PQ90" s="38"/>
      <c r="PR90" s="38"/>
      <c r="PS90" s="38"/>
      <c r="PT90" s="38"/>
      <c r="PU90" s="38"/>
      <c r="PV90" s="38"/>
      <c r="PW90" s="38"/>
      <c r="PX90" s="38"/>
      <c r="PY90" s="38"/>
      <c r="PZ90" s="38"/>
      <c r="QA90" s="38"/>
      <c r="QB90" s="38"/>
      <c r="QC90" s="38"/>
      <c r="QD90" s="38"/>
      <c r="QE90" s="38"/>
      <c r="QF90" s="38"/>
      <c r="QG90" s="38"/>
      <c r="QH90" s="38"/>
      <c r="QI90" s="38"/>
      <c r="QJ90" s="38"/>
      <c r="QK90" s="38"/>
      <c r="QL90" s="38"/>
      <c r="QM90" s="38"/>
      <c r="QN90" s="38"/>
      <c r="QO90" s="38"/>
      <c r="QP90" s="38"/>
      <c r="QQ90" s="38"/>
      <c r="QR90" s="38"/>
      <c r="QS90" s="38"/>
      <c r="QT90" s="38"/>
      <c r="QU90" s="38"/>
      <c r="QV90" s="38"/>
      <c r="QW90" s="38"/>
      <c r="QX90" s="38"/>
      <c r="QY90" s="38"/>
      <c r="QZ90" s="38"/>
      <c r="RA90" s="38"/>
      <c r="RB90" s="38"/>
      <c r="RC90" s="38"/>
      <c r="RD90" s="38"/>
      <c r="RE90" s="38"/>
      <c r="RF90" s="38"/>
      <c r="RG90" s="38"/>
      <c r="RH90" s="38"/>
      <c r="RI90" s="38"/>
      <c r="RJ90" s="38"/>
      <c r="RK90" s="38"/>
      <c r="RL90" s="38"/>
      <c r="RM90" s="38"/>
      <c r="RN90" s="38"/>
      <c r="RO90" s="38"/>
      <c r="RP90" s="38"/>
      <c r="RQ90" s="38"/>
      <c r="RR90" s="38"/>
      <c r="RS90" s="38"/>
      <c r="RT90" s="38"/>
      <c r="RU90" s="38"/>
      <c r="RV90" s="38"/>
      <c r="RW90" s="38"/>
      <c r="RX90" s="38"/>
      <c r="RY90" s="38"/>
      <c r="RZ90" s="38"/>
      <c r="SA90" s="38"/>
      <c r="SB90" s="38"/>
      <c r="SC90" s="38"/>
      <c r="SD90" s="38"/>
      <c r="SE90" s="38"/>
      <c r="SF90" s="38"/>
      <c r="SG90" s="38"/>
      <c r="SH90" s="38"/>
      <c r="SI90" s="38"/>
      <c r="SJ90" s="38"/>
      <c r="SK90" s="38"/>
      <c r="SL90" s="38"/>
      <c r="SM90" s="38"/>
      <c r="SN90" s="38"/>
      <c r="SO90" s="38"/>
      <c r="SP90" s="38"/>
      <c r="SQ90" s="38"/>
      <c r="SR90" s="38"/>
      <c r="SS90" s="38"/>
      <c r="ST90" s="38"/>
      <c r="SU90" s="38"/>
      <c r="SV90" s="38"/>
      <c r="SW90" s="38"/>
      <c r="SX90" s="38"/>
      <c r="SY90" s="38"/>
      <c r="SZ90" s="38"/>
      <c r="TA90" s="38"/>
      <c r="TB90" s="38"/>
      <c r="TC90" s="38"/>
      <c r="TD90" s="38"/>
      <c r="TE90" s="38"/>
      <c r="TF90" s="38"/>
      <c r="TG90" s="38"/>
      <c r="TH90" s="38"/>
      <c r="TI90" s="38"/>
      <c r="TJ90" s="38"/>
      <c r="TK90" s="38"/>
      <c r="TL90" s="38"/>
      <c r="TM90" s="38"/>
      <c r="TN90" s="38"/>
      <c r="TO90" s="38"/>
      <c r="TP90" s="38"/>
      <c r="TQ90" s="38"/>
      <c r="TR90" s="38"/>
      <c r="TS90" s="38"/>
      <c r="TT90" s="38"/>
      <c r="TU90" s="38"/>
      <c r="TV90" s="38"/>
      <c r="TW90" s="38"/>
    </row>
    <row r="91" spans="1:543" x14ac:dyDescent="0.2">
      <c r="A91" s="8" t="s">
        <v>701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  <c r="IV91" s="38"/>
      <c r="IW91" s="38"/>
      <c r="IX91" s="38"/>
      <c r="IY91" s="38"/>
      <c r="IZ91" s="38"/>
      <c r="JA91" s="38"/>
      <c r="JB91" s="38"/>
      <c r="JC91" s="38"/>
      <c r="JD91" s="38"/>
      <c r="JE91" s="38"/>
      <c r="JF91" s="38"/>
      <c r="JG91" s="38"/>
      <c r="JH91" s="38"/>
      <c r="JI91" s="38"/>
      <c r="JJ91" s="38"/>
      <c r="JK91" s="38"/>
      <c r="JL91" s="38"/>
      <c r="JM91" s="38"/>
      <c r="JN91" s="38"/>
      <c r="JO91" s="38"/>
      <c r="JP91" s="38"/>
      <c r="JQ91" s="38"/>
      <c r="JR91" s="38"/>
      <c r="JS91" s="38"/>
      <c r="JT91" s="38"/>
      <c r="JU91" s="38"/>
      <c r="JV91" s="38"/>
      <c r="JW91" s="38"/>
      <c r="JX91" s="38"/>
      <c r="JY91" s="38"/>
      <c r="JZ91" s="38"/>
      <c r="KA91" s="38"/>
      <c r="KB91" s="38"/>
      <c r="KC91" s="38"/>
      <c r="KD91" s="38"/>
      <c r="KE91" s="38"/>
      <c r="KF91" s="38"/>
      <c r="KG91" s="38"/>
      <c r="KH91" s="38"/>
      <c r="KI91" s="38"/>
      <c r="KJ91" s="38"/>
      <c r="KK91" s="38"/>
      <c r="KL91" s="38"/>
      <c r="KM91" s="38"/>
      <c r="KN91" s="38"/>
      <c r="KO91" s="38"/>
      <c r="KP91" s="38"/>
      <c r="KQ91" s="38"/>
      <c r="KR91" s="38"/>
      <c r="KS91" s="38"/>
      <c r="KT91" s="38"/>
      <c r="KU91" s="38"/>
      <c r="KV91" s="38"/>
      <c r="KW91" s="38"/>
      <c r="KX91" s="38"/>
      <c r="KY91" s="38"/>
      <c r="KZ91" s="38"/>
      <c r="LA91" s="38"/>
      <c r="LB91" s="38"/>
      <c r="LC91" s="38"/>
      <c r="LD91" s="38"/>
      <c r="LE91" s="38"/>
      <c r="LF91" s="38"/>
      <c r="LG91" s="38"/>
      <c r="LH91" s="38"/>
      <c r="LI91" s="38"/>
      <c r="MG91" s="38"/>
      <c r="MH91" s="38"/>
      <c r="MI91" s="38"/>
      <c r="MJ91" s="38"/>
      <c r="MK91" s="38"/>
      <c r="ML91" s="38"/>
      <c r="MM91" s="38"/>
      <c r="MN91" s="38"/>
      <c r="MO91" s="38"/>
      <c r="MP91" s="38"/>
      <c r="MQ91" s="38"/>
      <c r="MR91" s="38"/>
      <c r="MS91" s="38"/>
      <c r="MT91" s="38"/>
      <c r="MU91" s="38"/>
      <c r="MV91" s="38"/>
      <c r="MW91" s="38"/>
      <c r="MX91" s="38"/>
      <c r="MY91" s="38"/>
      <c r="MZ91" s="38"/>
      <c r="NA91" s="38"/>
      <c r="NB91" s="38"/>
      <c r="NC91" s="38"/>
      <c r="ND91" s="38"/>
      <c r="NE91" s="38"/>
      <c r="NF91" s="38"/>
      <c r="NG91" s="38"/>
      <c r="NH91" s="38"/>
      <c r="NI91" s="38"/>
      <c r="NJ91" s="38"/>
      <c r="NK91" s="38"/>
      <c r="NL91" s="38"/>
      <c r="NM91" s="38"/>
      <c r="NN91" s="38"/>
      <c r="NO91" s="38"/>
      <c r="NP91" s="38"/>
      <c r="NQ91" s="38"/>
      <c r="NR91" s="38"/>
      <c r="NS91" s="38"/>
      <c r="NT91" s="38"/>
      <c r="NU91" s="38"/>
      <c r="NV91" s="38"/>
      <c r="NW91" s="38"/>
      <c r="NX91" s="38"/>
      <c r="NY91" s="38"/>
      <c r="NZ91" s="38"/>
      <c r="OA91" s="38"/>
      <c r="OB91" s="38"/>
      <c r="OC91" s="38"/>
      <c r="OD91" s="38"/>
      <c r="OE91" s="38"/>
      <c r="OF91" s="38"/>
      <c r="OG91" s="38"/>
      <c r="OH91" s="38"/>
      <c r="OI91" s="38"/>
      <c r="OJ91" s="38"/>
      <c r="OK91" s="38"/>
      <c r="OL91" s="38"/>
      <c r="OM91" s="38"/>
      <c r="ON91" s="38"/>
      <c r="OO91" s="38"/>
      <c r="OP91" s="38"/>
      <c r="OQ91" s="38"/>
      <c r="OR91" s="38"/>
      <c r="OS91" s="38"/>
      <c r="OT91" s="38"/>
      <c r="OU91" s="38"/>
      <c r="OV91" s="38"/>
      <c r="OW91" s="38"/>
      <c r="OX91" s="38"/>
      <c r="OY91" s="38"/>
      <c r="OZ91" s="38"/>
      <c r="PA91" s="38"/>
      <c r="PB91" s="38"/>
      <c r="PC91" s="38"/>
      <c r="PD91" s="38"/>
      <c r="PE91" s="38"/>
      <c r="PF91" s="38"/>
      <c r="PG91" s="38"/>
      <c r="PH91" s="38"/>
      <c r="PI91" s="38"/>
      <c r="PJ91" s="38"/>
      <c r="PK91" s="38"/>
      <c r="PL91" s="38"/>
      <c r="PM91" s="38"/>
      <c r="PN91" s="38"/>
      <c r="PO91" s="38"/>
      <c r="PP91" s="38"/>
      <c r="PQ91" s="38"/>
      <c r="PR91" s="38"/>
      <c r="PS91" s="38"/>
      <c r="PT91" s="38"/>
      <c r="PU91" s="38"/>
      <c r="PV91" s="38"/>
      <c r="PW91" s="38"/>
      <c r="PX91" s="38"/>
      <c r="PY91" s="38"/>
      <c r="PZ91" s="38"/>
      <c r="QA91" s="38"/>
      <c r="QB91" s="38"/>
      <c r="QC91" s="38"/>
      <c r="QD91" s="38"/>
      <c r="QE91" s="38"/>
      <c r="QF91" s="38"/>
      <c r="QG91" s="38"/>
      <c r="QH91" s="38"/>
      <c r="QI91" s="38"/>
      <c r="QJ91" s="38"/>
      <c r="QK91" s="38"/>
      <c r="QL91" s="38"/>
      <c r="QM91" s="38"/>
      <c r="QN91" s="38"/>
      <c r="QO91" s="38"/>
      <c r="QP91" s="38"/>
      <c r="QQ91" s="38"/>
      <c r="QR91" s="38"/>
      <c r="QS91" s="38"/>
      <c r="QT91" s="38"/>
      <c r="QU91" s="38"/>
      <c r="QV91" s="38"/>
      <c r="QW91" s="38"/>
      <c r="QX91" s="38"/>
      <c r="QY91" s="38"/>
      <c r="QZ91" s="38"/>
      <c r="RA91" s="38"/>
      <c r="RB91" s="38"/>
      <c r="RC91" s="38"/>
      <c r="RD91" s="38"/>
      <c r="RE91" s="38"/>
      <c r="RF91" s="38"/>
      <c r="RG91" s="38"/>
      <c r="RH91" s="38"/>
      <c r="RI91" s="38"/>
      <c r="RJ91" s="38"/>
      <c r="RK91" s="38"/>
      <c r="RL91" s="38"/>
      <c r="RM91" s="38"/>
      <c r="RN91" s="38"/>
      <c r="RO91" s="38"/>
      <c r="RP91" s="38"/>
      <c r="RQ91" s="38"/>
      <c r="RR91" s="38"/>
      <c r="RS91" s="38"/>
      <c r="RT91" s="38"/>
      <c r="RU91" s="38"/>
      <c r="RV91" s="38"/>
      <c r="RW91" s="38"/>
      <c r="RX91" s="38"/>
      <c r="RY91" s="38"/>
      <c r="RZ91" s="38"/>
      <c r="SA91" s="38"/>
      <c r="SB91" s="38"/>
      <c r="SC91" s="38"/>
      <c r="SD91" s="38"/>
      <c r="SE91" s="38"/>
      <c r="SF91" s="38"/>
      <c r="SG91" s="38"/>
      <c r="SH91" s="38"/>
      <c r="SI91" s="38"/>
      <c r="SJ91" s="38"/>
      <c r="SK91" s="38"/>
      <c r="SL91" s="38"/>
      <c r="SM91" s="38"/>
      <c r="SN91" s="38"/>
      <c r="SO91" s="38"/>
      <c r="SP91" s="38"/>
      <c r="SQ91" s="38"/>
      <c r="SR91" s="38"/>
      <c r="SS91" s="38"/>
      <c r="ST91" s="38"/>
      <c r="SU91" s="38"/>
      <c r="SV91" s="38"/>
      <c r="SW91" s="38"/>
      <c r="SX91" s="38"/>
      <c r="SY91" s="38"/>
      <c r="SZ91" s="38"/>
      <c r="TA91" s="38"/>
      <c r="TB91" s="38"/>
      <c r="TC91" s="38"/>
      <c r="TD91" s="38"/>
      <c r="TE91" s="38"/>
      <c r="TF91" s="38"/>
      <c r="TG91" s="38"/>
      <c r="TH91" s="38"/>
      <c r="TI91" s="38"/>
      <c r="TJ91" s="38"/>
      <c r="TK91" s="38"/>
      <c r="TL91" s="38"/>
      <c r="TM91" s="38"/>
      <c r="TN91" s="38"/>
      <c r="TO91" s="38"/>
      <c r="TP91" s="38"/>
      <c r="TQ91" s="38"/>
      <c r="TR91" s="38"/>
      <c r="TS91" s="38"/>
      <c r="TT91" s="38"/>
      <c r="TU91" s="38"/>
      <c r="TV91" s="38"/>
      <c r="TW91" s="38"/>
    </row>
    <row r="92" spans="1:543" x14ac:dyDescent="0.2">
      <c r="A92" s="9" t="s">
        <v>19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  <c r="IV92" s="38"/>
      <c r="IW92" s="38"/>
      <c r="IX92" s="38"/>
      <c r="IY92" s="38"/>
      <c r="IZ92" s="38"/>
      <c r="JA92" s="38"/>
      <c r="JB92" s="38"/>
      <c r="JC92" s="38"/>
      <c r="JD92" s="38"/>
      <c r="JE92" s="38"/>
      <c r="JF92" s="38"/>
      <c r="JG92" s="38"/>
      <c r="JH92" s="38"/>
      <c r="JI92" s="38"/>
      <c r="JJ92" s="38"/>
      <c r="JK92" s="38"/>
      <c r="JL92" s="38"/>
      <c r="JM92" s="38"/>
      <c r="JN92" s="38"/>
      <c r="JO92" s="38"/>
      <c r="JP92" s="38"/>
      <c r="JQ92" s="38"/>
      <c r="JR92" s="38"/>
      <c r="JS92" s="38"/>
      <c r="JT92" s="38"/>
      <c r="JU92" s="38"/>
      <c r="JV92" s="38"/>
      <c r="JW92" s="38"/>
      <c r="JX92" s="38"/>
      <c r="JY92" s="38"/>
      <c r="JZ92" s="38"/>
      <c r="KA92" s="38"/>
      <c r="KB92" s="38"/>
      <c r="KC92" s="38"/>
      <c r="KD92" s="38"/>
      <c r="KE92" s="38"/>
      <c r="KF92" s="38"/>
      <c r="KG92" s="38"/>
      <c r="KH92" s="38"/>
      <c r="KI92" s="38"/>
      <c r="KJ92" s="38"/>
      <c r="KK92" s="38"/>
      <c r="KL92" s="38"/>
      <c r="KM92" s="38"/>
      <c r="KN92" s="38"/>
      <c r="KO92" s="38"/>
      <c r="KP92" s="38"/>
      <c r="KQ92" s="38"/>
      <c r="KR92" s="38"/>
      <c r="KS92" s="38"/>
      <c r="KT92" s="38"/>
      <c r="KU92" s="38"/>
      <c r="KV92" s="38"/>
      <c r="KW92" s="38"/>
      <c r="KX92" s="38"/>
      <c r="KY92" s="38"/>
      <c r="KZ92" s="38"/>
      <c r="LA92" s="38"/>
      <c r="LB92" s="38"/>
      <c r="LC92" s="38"/>
      <c r="LD92" s="38"/>
      <c r="LE92" s="38"/>
      <c r="LF92" s="38"/>
      <c r="LG92" s="38"/>
      <c r="LH92" s="38"/>
      <c r="LI92" s="38"/>
      <c r="LJ92" s="3">
        <v>525440</v>
      </c>
      <c r="LL92" s="3">
        <v>525440</v>
      </c>
      <c r="LM92" s="3">
        <v>525440</v>
      </c>
      <c r="LN92" s="3">
        <v>525440</v>
      </c>
      <c r="LO92" s="3">
        <v>525440</v>
      </c>
      <c r="LP92" s="3">
        <v>525440</v>
      </c>
      <c r="LQ92" s="3">
        <v>525440</v>
      </c>
      <c r="LR92" s="3">
        <v>525440</v>
      </c>
      <c r="LS92" s="3">
        <v>525440</v>
      </c>
      <c r="LT92" s="3">
        <v>525440</v>
      </c>
      <c r="LU92" s="3">
        <v>525440</v>
      </c>
      <c r="LV92" s="3">
        <v>525440</v>
      </c>
      <c r="LW92" s="3">
        <v>525440</v>
      </c>
      <c r="LX92" s="3">
        <v>525440</v>
      </c>
      <c r="LY92" s="3">
        <v>525440</v>
      </c>
      <c r="LZ92" s="3">
        <v>525440</v>
      </c>
      <c r="MA92" s="3">
        <v>525440</v>
      </c>
      <c r="MB92" s="3">
        <v>525440</v>
      </c>
      <c r="MC92" s="3">
        <v>525440</v>
      </c>
      <c r="ME92" s="3">
        <v>525440</v>
      </c>
      <c r="MF92" s="3">
        <v>525440</v>
      </c>
      <c r="MG92" s="38"/>
      <c r="MH92" s="38"/>
      <c r="MI92" s="38"/>
      <c r="MJ92" s="38"/>
      <c r="MK92" s="38"/>
      <c r="ML92" s="38"/>
      <c r="MM92" s="38"/>
      <c r="MN92" s="38"/>
      <c r="MO92" s="38"/>
      <c r="MP92" s="38"/>
      <c r="MQ92" s="38"/>
      <c r="MR92" s="38"/>
      <c r="MS92" s="38"/>
      <c r="MT92" s="38"/>
      <c r="MU92" s="38"/>
      <c r="MV92" s="38"/>
      <c r="MW92" s="38"/>
      <c r="MX92" s="38"/>
      <c r="MY92" s="38"/>
      <c r="MZ92" s="38"/>
      <c r="NA92" s="38"/>
      <c r="NB92" s="38"/>
      <c r="NC92" s="38"/>
      <c r="ND92" s="38"/>
      <c r="NE92" s="38"/>
      <c r="NF92" s="38"/>
      <c r="NG92" s="38"/>
      <c r="NH92" s="38"/>
      <c r="NI92" s="38"/>
      <c r="NJ92" s="38"/>
      <c r="NK92" s="38"/>
      <c r="NL92" s="38"/>
      <c r="NM92" s="38"/>
      <c r="NN92" s="38"/>
      <c r="NO92" s="38"/>
      <c r="NP92" s="38"/>
      <c r="NQ92" s="38"/>
      <c r="NR92" s="38"/>
      <c r="NS92" s="38"/>
      <c r="NT92" s="38"/>
      <c r="NU92" s="38"/>
      <c r="NV92" s="38"/>
      <c r="NW92" s="38"/>
      <c r="NX92" s="38"/>
      <c r="NY92" s="38"/>
      <c r="NZ92" s="38"/>
      <c r="OA92" s="38"/>
      <c r="OB92" s="38"/>
      <c r="OC92" s="38"/>
      <c r="OD92" s="38"/>
      <c r="OE92" s="38"/>
      <c r="OF92" s="38"/>
      <c r="OG92" s="38"/>
      <c r="OH92" s="38"/>
      <c r="OI92" s="38"/>
      <c r="OJ92" s="38"/>
      <c r="OK92" s="38"/>
      <c r="OL92" s="38"/>
      <c r="OM92" s="38"/>
      <c r="ON92" s="38"/>
      <c r="OO92" s="38"/>
      <c r="OP92" s="38"/>
      <c r="OQ92" s="38"/>
      <c r="OR92" s="38"/>
      <c r="OS92" s="38"/>
      <c r="OT92" s="38"/>
      <c r="OU92" s="38"/>
      <c r="OV92" s="38"/>
      <c r="OW92" s="38"/>
      <c r="OX92" s="38"/>
      <c r="OY92" s="38"/>
      <c r="OZ92" s="38"/>
      <c r="PA92" s="38"/>
      <c r="PB92" s="38"/>
      <c r="PC92" s="38"/>
      <c r="PD92" s="38"/>
      <c r="PE92" s="38"/>
      <c r="PF92" s="38"/>
      <c r="PG92" s="38"/>
      <c r="PH92" s="38"/>
      <c r="PI92" s="38"/>
      <c r="PJ92" s="38"/>
      <c r="PK92" s="38"/>
      <c r="PL92" s="38"/>
      <c r="PM92" s="38"/>
      <c r="PN92" s="38"/>
      <c r="PO92" s="38"/>
      <c r="PP92" s="38"/>
      <c r="PQ92" s="38"/>
      <c r="PR92" s="38"/>
      <c r="PS92" s="38"/>
      <c r="PT92" s="38"/>
      <c r="PU92" s="38"/>
      <c r="PV92" s="38"/>
      <c r="PW92" s="38"/>
      <c r="PX92" s="38"/>
      <c r="PY92" s="38"/>
      <c r="PZ92" s="38"/>
      <c r="QA92" s="38"/>
      <c r="QB92" s="38"/>
      <c r="QC92" s="38"/>
      <c r="QD92" s="38"/>
      <c r="QE92" s="38"/>
      <c r="QF92" s="38"/>
      <c r="QG92" s="38"/>
      <c r="QH92" s="38"/>
      <c r="QI92" s="38"/>
      <c r="QJ92" s="38"/>
      <c r="QK92" s="38"/>
      <c r="QL92" s="38"/>
      <c r="QM92" s="38"/>
      <c r="QN92" s="38"/>
      <c r="QO92" s="38"/>
      <c r="QP92" s="38"/>
      <c r="QQ92" s="38"/>
      <c r="QR92" s="38"/>
      <c r="QS92" s="38"/>
      <c r="QT92" s="38"/>
      <c r="QU92" s="38"/>
      <c r="QV92" s="38"/>
      <c r="QW92" s="38"/>
      <c r="QX92" s="38"/>
      <c r="QY92" s="38"/>
      <c r="QZ92" s="38"/>
      <c r="RA92" s="38"/>
      <c r="RB92" s="38"/>
      <c r="RC92" s="38"/>
      <c r="RD92" s="38"/>
      <c r="RE92" s="38"/>
      <c r="RF92" s="38"/>
      <c r="RG92" s="38"/>
      <c r="RH92" s="38"/>
      <c r="RI92" s="38"/>
      <c r="RJ92" s="38"/>
      <c r="RK92" s="38"/>
      <c r="RL92" s="38"/>
      <c r="RM92" s="38"/>
      <c r="RN92" s="38"/>
      <c r="RO92" s="38"/>
      <c r="RP92" s="38"/>
      <c r="RQ92" s="38"/>
      <c r="RR92" s="38"/>
      <c r="RS92" s="38"/>
      <c r="RT92" s="38"/>
      <c r="RU92" s="38"/>
      <c r="RV92" s="38"/>
      <c r="RW92" s="38"/>
      <c r="RX92" s="38"/>
      <c r="RY92" s="38"/>
      <c r="RZ92" s="38"/>
      <c r="SA92" s="38"/>
      <c r="SB92" s="38"/>
      <c r="SC92" s="38"/>
      <c r="SD92" s="38"/>
      <c r="SE92" s="38"/>
      <c r="SF92" s="38"/>
      <c r="SG92" s="38"/>
      <c r="SH92" s="38"/>
      <c r="SI92" s="38"/>
      <c r="SJ92" s="38"/>
      <c r="SK92" s="38"/>
      <c r="SL92" s="38"/>
      <c r="SM92" s="38"/>
      <c r="SN92" s="38"/>
      <c r="SO92" s="38"/>
      <c r="SP92" s="38"/>
      <c r="SQ92" s="38"/>
      <c r="SR92" s="38"/>
      <c r="SS92" s="38"/>
      <c r="ST92" s="38"/>
      <c r="SU92" s="38"/>
      <c r="SV92" s="38"/>
      <c r="SW92" s="38"/>
      <c r="SX92" s="38"/>
      <c r="SY92" s="38"/>
      <c r="SZ92" s="38"/>
      <c r="TA92" s="38"/>
      <c r="TB92" s="38"/>
      <c r="TC92" s="38"/>
      <c r="TD92" s="38"/>
      <c r="TE92" s="38"/>
      <c r="TF92" s="38"/>
      <c r="TG92" s="38"/>
      <c r="TH92" s="38"/>
      <c r="TI92" s="38"/>
      <c r="TJ92" s="38"/>
      <c r="TK92" s="38"/>
      <c r="TL92" s="38"/>
      <c r="TM92" s="38"/>
      <c r="TN92" s="38"/>
      <c r="TO92" s="38"/>
      <c r="TP92" s="38"/>
      <c r="TQ92" s="38"/>
      <c r="TR92" s="38"/>
      <c r="TS92" s="38"/>
      <c r="TT92" s="38"/>
      <c r="TU92" s="38"/>
      <c r="TV92" s="38"/>
      <c r="TW92" s="38"/>
    </row>
    <row r="93" spans="1:543" x14ac:dyDescent="0.2">
      <c r="A93" s="9" t="s">
        <v>698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  <c r="IV93" s="38"/>
      <c r="IW93" s="38"/>
      <c r="IX93" s="38"/>
      <c r="IY93" s="38"/>
      <c r="IZ93" s="38"/>
      <c r="JA93" s="38"/>
      <c r="JB93" s="38"/>
      <c r="JC93" s="38"/>
      <c r="JD93" s="38"/>
      <c r="JE93" s="38"/>
      <c r="JF93" s="38"/>
      <c r="JG93" s="38"/>
      <c r="JH93" s="38"/>
      <c r="JI93" s="38"/>
      <c r="JJ93" s="38"/>
      <c r="JK93" s="38"/>
      <c r="JL93" s="38"/>
      <c r="JM93" s="38"/>
      <c r="JN93" s="38"/>
      <c r="JO93" s="38"/>
      <c r="JP93" s="38"/>
      <c r="JQ93" s="38"/>
      <c r="JR93" s="38"/>
      <c r="JS93" s="38"/>
      <c r="JT93" s="38"/>
      <c r="JU93" s="38"/>
      <c r="JV93" s="38"/>
      <c r="JW93" s="38"/>
      <c r="JX93" s="38"/>
      <c r="JY93" s="38"/>
      <c r="JZ93" s="38"/>
      <c r="KA93" s="38"/>
      <c r="KB93" s="38"/>
      <c r="KC93" s="38"/>
      <c r="KD93" s="38"/>
      <c r="KE93" s="38"/>
      <c r="KF93" s="38"/>
      <c r="KG93" s="38"/>
      <c r="KH93" s="38"/>
      <c r="KI93" s="38"/>
      <c r="KJ93" s="38"/>
      <c r="KK93" s="38"/>
      <c r="KL93" s="38"/>
      <c r="KM93" s="38"/>
      <c r="KN93" s="38"/>
      <c r="KO93" s="38"/>
      <c r="KP93" s="38"/>
      <c r="KQ93" s="38"/>
      <c r="KR93" s="38"/>
      <c r="KS93" s="38"/>
      <c r="KT93" s="38"/>
      <c r="KU93" s="38"/>
      <c r="KV93" s="38"/>
      <c r="KW93" s="38"/>
      <c r="KX93" s="38"/>
      <c r="KY93" s="38"/>
      <c r="KZ93" s="38"/>
      <c r="LA93" s="38"/>
      <c r="LB93" s="38"/>
      <c r="LC93" s="38"/>
      <c r="LD93" s="38"/>
      <c r="LE93" s="38"/>
      <c r="LF93" s="38"/>
      <c r="LG93" s="38"/>
      <c r="LH93" s="38"/>
      <c r="LI93" s="38"/>
      <c r="LJ93" s="3">
        <v>525440</v>
      </c>
      <c r="LL93" s="3">
        <v>525440</v>
      </c>
      <c r="LM93" s="3">
        <v>525440</v>
      </c>
      <c r="LN93" s="3">
        <v>525440</v>
      </c>
      <c r="LO93" s="3">
        <v>525440</v>
      </c>
      <c r="LP93" s="3">
        <v>525440</v>
      </c>
      <c r="LQ93" s="3">
        <v>525440</v>
      </c>
      <c r="LR93" s="3">
        <v>525440</v>
      </c>
      <c r="LS93" s="3">
        <v>525440</v>
      </c>
      <c r="LT93" s="3">
        <v>525440</v>
      </c>
      <c r="LU93" s="3">
        <v>525440</v>
      </c>
      <c r="LV93" s="3">
        <v>525440</v>
      </c>
      <c r="LW93" s="3">
        <v>525440</v>
      </c>
      <c r="LX93" s="3">
        <v>525440</v>
      </c>
      <c r="LY93" s="3">
        <v>525440</v>
      </c>
      <c r="LZ93" s="3">
        <v>525440</v>
      </c>
      <c r="MA93" s="3">
        <v>525440</v>
      </c>
      <c r="MB93" s="3">
        <v>525440</v>
      </c>
      <c r="MC93" s="3">
        <v>525440</v>
      </c>
      <c r="ME93" s="3">
        <v>525440</v>
      </c>
      <c r="MF93" s="3">
        <v>525440</v>
      </c>
      <c r="MG93" s="38"/>
      <c r="MH93" s="38"/>
      <c r="MI93" s="38"/>
      <c r="MJ93" s="38"/>
      <c r="MK93" s="38"/>
      <c r="ML93" s="38"/>
      <c r="MM93" s="38"/>
      <c r="MN93" s="38"/>
      <c r="MO93" s="38"/>
      <c r="MP93" s="38"/>
      <c r="MQ93" s="38"/>
      <c r="MR93" s="38"/>
      <c r="MS93" s="38"/>
      <c r="MT93" s="38"/>
      <c r="MU93" s="38"/>
      <c r="MV93" s="38"/>
      <c r="MW93" s="38"/>
      <c r="MX93" s="38"/>
      <c r="MY93" s="38"/>
      <c r="MZ93" s="38"/>
      <c r="NA93" s="38"/>
      <c r="NB93" s="38"/>
      <c r="NC93" s="38"/>
      <c r="ND93" s="38"/>
      <c r="NE93" s="38"/>
      <c r="NF93" s="38"/>
      <c r="NG93" s="38"/>
      <c r="NH93" s="38"/>
      <c r="NI93" s="38"/>
      <c r="NJ93" s="38"/>
      <c r="NK93" s="38"/>
      <c r="NL93" s="38"/>
      <c r="NM93" s="38"/>
      <c r="NN93" s="38"/>
      <c r="NO93" s="38"/>
      <c r="NP93" s="38"/>
      <c r="NQ93" s="38"/>
      <c r="NR93" s="38"/>
      <c r="NS93" s="38"/>
      <c r="NT93" s="38"/>
      <c r="NU93" s="38"/>
      <c r="NV93" s="38"/>
      <c r="NW93" s="38"/>
      <c r="NX93" s="38"/>
      <c r="NY93" s="38"/>
      <c r="NZ93" s="38"/>
      <c r="OA93" s="38"/>
      <c r="OB93" s="38"/>
      <c r="OC93" s="38"/>
      <c r="OD93" s="38"/>
      <c r="OE93" s="38"/>
      <c r="OF93" s="38"/>
      <c r="OG93" s="38"/>
      <c r="OH93" s="38"/>
      <c r="OI93" s="38"/>
      <c r="OJ93" s="38"/>
      <c r="OK93" s="38"/>
      <c r="OL93" s="38"/>
      <c r="OM93" s="38"/>
      <c r="ON93" s="38"/>
      <c r="OO93" s="38"/>
      <c r="OP93" s="38"/>
      <c r="OQ93" s="38"/>
      <c r="OR93" s="38"/>
      <c r="OS93" s="38"/>
      <c r="OT93" s="38"/>
      <c r="OU93" s="38"/>
      <c r="OV93" s="38"/>
      <c r="OW93" s="38"/>
      <c r="OX93" s="38"/>
      <c r="OY93" s="38"/>
      <c r="OZ93" s="38"/>
      <c r="PA93" s="38"/>
      <c r="PB93" s="38"/>
      <c r="PC93" s="38"/>
      <c r="PD93" s="38"/>
      <c r="PE93" s="38"/>
      <c r="PF93" s="38"/>
      <c r="PG93" s="38"/>
      <c r="PH93" s="38"/>
      <c r="PI93" s="38"/>
      <c r="PJ93" s="38"/>
      <c r="PK93" s="38"/>
      <c r="PL93" s="38"/>
      <c r="PM93" s="38"/>
      <c r="PN93" s="38"/>
      <c r="PO93" s="38"/>
      <c r="PP93" s="38"/>
      <c r="PQ93" s="38"/>
      <c r="PR93" s="38"/>
      <c r="PS93" s="38"/>
      <c r="PT93" s="38"/>
      <c r="PU93" s="38"/>
      <c r="PV93" s="38"/>
      <c r="PW93" s="38"/>
      <c r="PX93" s="38"/>
      <c r="PY93" s="38"/>
      <c r="PZ93" s="38"/>
      <c r="QA93" s="38"/>
      <c r="QB93" s="38"/>
      <c r="QC93" s="38"/>
      <c r="QD93" s="38"/>
      <c r="QE93" s="38"/>
      <c r="QF93" s="38"/>
      <c r="QG93" s="38"/>
      <c r="QH93" s="38"/>
      <c r="QI93" s="38"/>
      <c r="QJ93" s="38"/>
      <c r="QK93" s="38"/>
      <c r="QL93" s="38"/>
      <c r="QM93" s="38"/>
      <c r="QN93" s="38"/>
      <c r="QO93" s="38"/>
      <c r="QP93" s="38"/>
      <c r="QQ93" s="38"/>
      <c r="QR93" s="38"/>
      <c r="QS93" s="38"/>
      <c r="QT93" s="38"/>
      <c r="QU93" s="38"/>
      <c r="QV93" s="38"/>
      <c r="QW93" s="38"/>
      <c r="QX93" s="38"/>
      <c r="QY93" s="38"/>
      <c r="QZ93" s="38"/>
      <c r="RA93" s="38"/>
      <c r="RB93" s="38"/>
      <c r="RC93" s="38"/>
      <c r="RD93" s="38"/>
      <c r="RE93" s="38"/>
      <c r="RF93" s="38"/>
      <c r="RG93" s="38"/>
      <c r="RH93" s="38"/>
      <c r="RI93" s="38"/>
      <c r="RJ93" s="38"/>
      <c r="RK93" s="38"/>
      <c r="RL93" s="38"/>
      <c r="RM93" s="38"/>
      <c r="RN93" s="38"/>
      <c r="RO93" s="38"/>
      <c r="RP93" s="38"/>
      <c r="RQ93" s="38"/>
      <c r="RR93" s="38"/>
      <c r="RS93" s="38"/>
      <c r="RT93" s="38"/>
      <c r="RU93" s="38"/>
      <c r="RV93" s="38"/>
      <c r="RW93" s="38"/>
      <c r="RX93" s="38"/>
      <c r="RY93" s="38"/>
      <c r="RZ93" s="38"/>
      <c r="SA93" s="38"/>
      <c r="SB93" s="38"/>
      <c r="SC93" s="38"/>
      <c r="SD93" s="38"/>
      <c r="SE93" s="38"/>
      <c r="SF93" s="38"/>
      <c r="SG93" s="38"/>
      <c r="SH93" s="38"/>
      <c r="SI93" s="38"/>
      <c r="SJ93" s="38"/>
      <c r="SK93" s="38"/>
      <c r="SL93" s="38"/>
      <c r="SM93" s="38"/>
      <c r="SN93" s="38"/>
      <c r="SO93" s="38"/>
      <c r="SP93" s="38"/>
      <c r="SQ93" s="38"/>
      <c r="SR93" s="38"/>
      <c r="SS93" s="38"/>
      <c r="ST93" s="38"/>
      <c r="SU93" s="38"/>
      <c r="SV93" s="38"/>
      <c r="SW93" s="38"/>
      <c r="SX93" s="38"/>
      <c r="SY93" s="38"/>
      <c r="SZ93" s="38"/>
      <c r="TA93" s="38"/>
      <c r="TB93" s="38"/>
      <c r="TC93" s="38"/>
      <c r="TD93" s="38"/>
      <c r="TE93" s="38"/>
      <c r="TF93" s="38"/>
      <c r="TG93" s="38"/>
      <c r="TH93" s="38"/>
      <c r="TI93" s="38"/>
      <c r="TJ93" s="38"/>
      <c r="TK93" s="38"/>
      <c r="TL93" s="38"/>
      <c r="TM93" s="38"/>
      <c r="TN93" s="38"/>
      <c r="TO93" s="38"/>
      <c r="TP93" s="38"/>
      <c r="TQ93" s="38"/>
      <c r="TR93" s="38"/>
      <c r="TS93" s="38"/>
      <c r="TT93" s="38"/>
      <c r="TU93" s="38"/>
      <c r="TV93" s="38"/>
      <c r="TW93" s="38"/>
    </row>
    <row r="94" spans="1:543" x14ac:dyDescent="0.2">
      <c r="A94" s="10" t="s">
        <v>684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  <c r="IV94" s="38"/>
      <c r="IW94" s="38"/>
      <c r="IX94" s="38"/>
      <c r="IY94" s="38"/>
      <c r="IZ94" s="38"/>
      <c r="JA94" s="38"/>
      <c r="JB94" s="38"/>
      <c r="JC94" s="38"/>
      <c r="JD94" s="38"/>
      <c r="JE94" s="38"/>
      <c r="JF94" s="38"/>
      <c r="JG94" s="38"/>
      <c r="JH94" s="38"/>
      <c r="JI94" s="38"/>
      <c r="JJ94" s="38"/>
      <c r="JK94" s="38"/>
      <c r="JL94" s="38"/>
      <c r="JM94" s="38"/>
      <c r="JN94" s="38"/>
      <c r="JO94" s="38"/>
      <c r="JP94" s="38"/>
      <c r="JQ94" s="38"/>
      <c r="JR94" s="38"/>
      <c r="JS94" s="38"/>
      <c r="JT94" s="38"/>
      <c r="JU94" s="38"/>
      <c r="JV94" s="38"/>
      <c r="JW94" s="38"/>
      <c r="JX94" s="38"/>
      <c r="JY94" s="38"/>
      <c r="JZ94" s="38"/>
      <c r="KA94" s="38"/>
      <c r="KB94" s="38"/>
      <c r="KC94" s="38"/>
      <c r="KD94" s="38"/>
      <c r="KE94" s="38"/>
      <c r="KF94" s="38"/>
      <c r="KG94" s="38"/>
      <c r="KH94" s="38"/>
      <c r="KI94" s="38"/>
      <c r="KJ94" s="38"/>
      <c r="KK94" s="38"/>
      <c r="KL94" s="38"/>
      <c r="KM94" s="38"/>
      <c r="KN94" s="38"/>
      <c r="KO94" s="38"/>
      <c r="KP94" s="38"/>
      <c r="KQ94" s="38"/>
      <c r="KR94" s="38"/>
      <c r="KS94" s="38"/>
      <c r="KT94" s="38"/>
      <c r="KU94" s="38"/>
      <c r="KV94" s="38"/>
      <c r="KW94" s="38"/>
      <c r="KX94" s="38"/>
      <c r="KY94" s="38"/>
      <c r="KZ94" s="38"/>
      <c r="LA94" s="38"/>
      <c r="LB94" s="38"/>
      <c r="LC94" s="38"/>
      <c r="LD94" s="38"/>
      <c r="LE94" s="38"/>
      <c r="LF94" s="38"/>
      <c r="LG94" s="38"/>
      <c r="LH94" s="38"/>
      <c r="LI94" s="38"/>
      <c r="LJ94" s="3">
        <f>LJ97+LJ101-LJ92</f>
        <v>131695.5</v>
      </c>
      <c r="LK94" s="3">
        <f t="shared" ref="LK94:MF94" si="90">LK97+LK101-LK92</f>
        <v>0</v>
      </c>
      <c r="LL94" s="3">
        <f t="shared" si="90"/>
        <v>137247.91999999993</v>
      </c>
      <c r="LM94" s="3">
        <f t="shared" si="90"/>
        <v>141439.54000000004</v>
      </c>
      <c r="LN94" s="3">
        <f t="shared" si="90"/>
        <v>141892.06000000006</v>
      </c>
      <c r="LO94" s="3">
        <f t="shared" si="90"/>
        <v>138812.28000000003</v>
      </c>
      <c r="LP94" s="3">
        <f t="shared" si="90"/>
        <v>137191.85999999999</v>
      </c>
      <c r="LQ94" s="3">
        <f t="shared" si="90"/>
        <v>137563.45999999996</v>
      </c>
      <c r="LR94" s="3">
        <f t="shared" si="90"/>
        <v>138073.02000000002</v>
      </c>
      <c r="LS94" s="3">
        <f t="shared" si="90"/>
        <v>140208.56000000006</v>
      </c>
      <c r="LT94" s="3">
        <f t="shared" si="90"/>
        <v>145152.24</v>
      </c>
      <c r="LU94" s="3">
        <f t="shared" si="90"/>
        <v>141907.67999999993</v>
      </c>
      <c r="LV94" s="3">
        <f t="shared" si="90"/>
        <v>140874.58000000007</v>
      </c>
      <c r="LW94" s="3">
        <f t="shared" si="90"/>
        <v>141208.71999999997</v>
      </c>
      <c r="LX94" s="3">
        <f t="shared" si="90"/>
        <v>145025.91999999993</v>
      </c>
      <c r="LY94" s="3">
        <f t="shared" si="90"/>
        <v>146167.19999999995</v>
      </c>
      <c r="LZ94" s="3">
        <f t="shared" si="90"/>
        <v>146371.93999999994</v>
      </c>
      <c r="MA94" s="3">
        <f t="shared" si="90"/>
        <v>145947.64000000001</v>
      </c>
      <c r="MB94" s="3">
        <f t="shared" si="90"/>
        <v>146305.15999999992</v>
      </c>
      <c r="MC94" s="3">
        <f t="shared" si="90"/>
        <v>146711.74</v>
      </c>
      <c r="MD94" s="3">
        <f t="shared" si="90"/>
        <v>0</v>
      </c>
      <c r="ME94" s="3">
        <f t="shared" si="90"/>
        <v>151463.74</v>
      </c>
      <c r="MF94" s="3">
        <f t="shared" si="90"/>
        <v>142010.06000000006</v>
      </c>
      <c r="MG94" s="38"/>
      <c r="MH94" s="38"/>
      <c r="MI94" s="38"/>
      <c r="MJ94" s="38"/>
      <c r="MK94" s="38"/>
      <c r="ML94" s="38"/>
      <c r="MM94" s="38"/>
      <c r="MN94" s="38"/>
      <c r="MO94" s="38"/>
      <c r="MP94" s="38"/>
      <c r="MQ94" s="38"/>
      <c r="MR94" s="38"/>
      <c r="MS94" s="38"/>
      <c r="MT94" s="38"/>
      <c r="MU94" s="38"/>
      <c r="MV94" s="38"/>
      <c r="MW94" s="38"/>
      <c r="MX94" s="38"/>
      <c r="MY94" s="38"/>
      <c r="MZ94" s="38"/>
      <c r="NA94" s="38"/>
      <c r="NB94" s="38"/>
      <c r="NC94" s="38"/>
      <c r="ND94" s="38"/>
      <c r="NE94" s="38"/>
      <c r="NF94" s="38"/>
      <c r="NG94" s="38"/>
      <c r="NH94" s="38"/>
      <c r="NI94" s="38"/>
      <c r="NJ94" s="38"/>
      <c r="NK94" s="38"/>
      <c r="NL94" s="38"/>
      <c r="NM94" s="38"/>
      <c r="NN94" s="38"/>
      <c r="NO94" s="38"/>
      <c r="NP94" s="38"/>
      <c r="NQ94" s="38"/>
      <c r="NR94" s="38"/>
      <c r="NS94" s="38"/>
      <c r="NT94" s="38"/>
      <c r="NU94" s="38"/>
      <c r="NV94" s="38"/>
      <c r="NW94" s="38"/>
      <c r="NX94" s="38"/>
      <c r="NY94" s="38"/>
      <c r="NZ94" s="38"/>
      <c r="OA94" s="38"/>
      <c r="OB94" s="38"/>
      <c r="OC94" s="38"/>
      <c r="OD94" s="38"/>
      <c r="OE94" s="38"/>
      <c r="OF94" s="38"/>
      <c r="OG94" s="38"/>
      <c r="OH94" s="38"/>
      <c r="OI94" s="38"/>
      <c r="OJ94" s="38"/>
      <c r="OK94" s="38"/>
      <c r="OL94" s="38"/>
      <c r="OM94" s="38"/>
      <c r="ON94" s="38"/>
      <c r="OO94" s="38"/>
      <c r="OP94" s="38"/>
      <c r="OQ94" s="38"/>
      <c r="OR94" s="38"/>
      <c r="OS94" s="38"/>
      <c r="OT94" s="38"/>
      <c r="OU94" s="38"/>
      <c r="OV94" s="38"/>
      <c r="OW94" s="38"/>
      <c r="OX94" s="38"/>
      <c r="OY94" s="38"/>
      <c r="OZ94" s="38"/>
      <c r="PA94" s="38"/>
      <c r="PB94" s="38"/>
      <c r="PC94" s="38"/>
      <c r="PD94" s="38"/>
      <c r="PE94" s="38"/>
      <c r="PF94" s="38"/>
      <c r="PG94" s="38"/>
      <c r="PH94" s="38"/>
      <c r="PI94" s="38"/>
      <c r="PJ94" s="38"/>
      <c r="PK94" s="38"/>
      <c r="PL94" s="38"/>
      <c r="PM94" s="38"/>
      <c r="PN94" s="38"/>
      <c r="PO94" s="38"/>
      <c r="PP94" s="38"/>
      <c r="PQ94" s="38"/>
      <c r="PR94" s="38"/>
      <c r="PS94" s="38"/>
      <c r="PT94" s="38"/>
      <c r="PU94" s="38"/>
      <c r="PV94" s="38"/>
      <c r="PW94" s="38"/>
      <c r="PX94" s="38"/>
      <c r="PY94" s="38"/>
      <c r="PZ94" s="38"/>
      <c r="QA94" s="38"/>
      <c r="QB94" s="38"/>
      <c r="QC94" s="38"/>
      <c r="QD94" s="38"/>
      <c r="QE94" s="38"/>
      <c r="QF94" s="38"/>
      <c r="QG94" s="38"/>
      <c r="QH94" s="38"/>
      <c r="QI94" s="38"/>
      <c r="QJ94" s="38"/>
      <c r="QK94" s="38"/>
      <c r="QL94" s="38"/>
      <c r="QM94" s="38"/>
      <c r="QN94" s="38"/>
      <c r="QO94" s="38"/>
      <c r="QP94" s="38"/>
      <c r="QQ94" s="38"/>
      <c r="QR94" s="38"/>
      <c r="QS94" s="38"/>
      <c r="QT94" s="38"/>
      <c r="QU94" s="38"/>
      <c r="QV94" s="38"/>
      <c r="QW94" s="38"/>
      <c r="QX94" s="38"/>
      <c r="QY94" s="38"/>
      <c r="QZ94" s="38"/>
      <c r="RA94" s="38"/>
      <c r="RB94" s="38"/>
      <c r="RC94" s="38"/>
      <c r="RD94" s="38"/>
      <c r="RE94" s="38"/>
      <c r="RF94" s="38"/>
      <c r="RG94" s="38"/>
      <c r="RH94" s="38"/>
      <c r="RI94" s="38"/>
      <c r="RJ94" s="38"/>
      <c r="RK94" s="38"/>
      <c r="RL94" s="38"/>
      <c r="RM94" s="38"/>
      <c r="RN94" s="38"/>
      <c r="RO94" s="38"/>
      <c r="RP94" s="38"/>
      <c r="RQ94" s="38"/>
      <c r="RR94" s="38"/>
      <c r="RS94" s="38"/>
      <c r="RT94" s="38"/>
      <c r="RU94" s="38"/>
      <c r="RV94" s="38"/>
      <c r="RW94" s="38"/>
      <c r="RX94" s="38"/>
      <c r="RY94" s="38"/>
      <c r="RZ94" s="38"/>
      <c r="SA94" s="38"/>
      <c r="SB94" s="38"/>
      <c r="SC94" s="38"/>
      <c r="SD94" s="38"/>
      <c r="SE94" s="38"/>
      <c r="SF94" s="38"/>
      <c r="SG94" s="38"/>
      <c r="SH94" s="38"/>
      <c r="SI94" s="38"/>
      <c r="SJ94" s="38"/>
      <c r="SK94" s="38"/>
      <c r="SL94" s="38"/>
      <c r="SM94" s="38"/>
      <c r="SN94" s="38"/>
      <c r="SO94" s="38"/>
      <c r="SP94" s="38"/>
      <c r="SQ94" s="38"/>
      <c r="SR94" s="38"/>
      <c r="SS94" s="38"/>
      <c r="ST94" s="38"/>
      <c r="SU94" s="38"/>
      <c r="SV94" s="38"/>
      <c r="SW94" s="38"/>
      <c r="SX94" s="38"/>
      <c r="SY94" s="38"/>
      <c r="SZ94" s="38"/>
      <c r="TA94" s="38"/>
      <c r="TB94" s="38"/>
      <c r="TC94" s="38"/>
      <c r="TD94" s="38"/>
      <c r="TE94" s="38"/>
      <c r="TF94" s="38"/>
      <c r="TG94" s="38"/>
      <c r="TH94" s="38"/>
      <c r="TI94" s="38"/>
      <c r="TJ94" s="38"/>
      <c r="TK94" s="38"/>
      <c r="TL94" s="38"/>
      <c r="TM94" s="38"/>
      <c r="TN94" s="38"/>
      <c r="TO94" s="38"/>
      <c r="TP94" s="38"/>
      <c r="TQ94" s="38"/>
      <c r="TR94" s="38"/>
      <c r="TS94" s="38"/>
      <c r="TT94" s="38"/>
      <c r="TU94" s="38"/>
      <c r="TV94" s="38"/>
      <c r="TW94" s="38"/>
    </row>
    <row r="95" spans="1:543" x14ac:dyDescent="0.2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  <c r="IV95" s="38"/>
      <c r="IW95" s="38"/>
      <c r="IX95" s="38"/>
      <c r="IY95" s="38"/>
      <c r="IZ95" s="38"/>
      <c r="JA95" s="38"/>
      <c r="JB95" s="38"/>
      <c r="JC95" s="38"/>
      <c r="JD95" s="38"/>
      <c r="JE95" s="38"/>
      <c r="JF95" s="38"/>
      <c r="JG95" s="38"/>
      <c r="JH95" s="38"/>
      <c r="JI95" s="38"/>
      <c r="JJ95" s="38"/>
      <c r="JK95" s="38"/>
      <c r="JL95" s="38"/>
      <c r="JM95" s="38"/>
      <c r="JN95" s="38"/>
      <c r="JO95" s="38"/>
      <c r="JP95" s="38"/>
      <c r="JQ95" s="38"/>
      <c r="JR95" s="38"/>
      <c r="JS95" s="38"/>
      <c r="JT95" s="38"/>
      <c r="JU95" s="38"/>
      <c r="JV95" s="38"/>
      <c r="JW95" s="38"/>
      <c r="JX95" s="38"/>
      <c r="JY95" s="38"/>
      <c r="JZ95" s="38"/>
      <c r="KA95" s="38"/>
      <c r="KB95" s="38"/>
      <c r="KC95" s="38"/>
      <c r="KD95" s="38"/>
      <c r="KE95" s="38"/>
      <c r="KF95" s="38"/>
      <c r="KG95" s="38"/>
      <c r="KH95" s="38"/>
      <c r="KI95" s="38"/>
      <c r="KJ95" s="38"/>
      <c r="KK95" s="38"/>
      <c r="KL95" s="38"/>
      <c r="KM95" s="38"/>
      <c r="KN95" s="38"/>
      <c r="KO95" s="38"/>
      <c r="KP95" s="38"/>
      <c r="KQ95" s="38"/>
      <c r="KR95" s="38"/>
      <c r="KS95" s="38"/>
      <c r="KT95" s="38"/>
      <c r="KU95" s="38"/>
      <c r="KV95" s="38"/>
      <c r="KW95" s="38"/>
      <c r="KX95" s="38"/>
      <c r="KY95" s="38"/>
      <c r="KZ95" s="38"/>
      <c r="LA95" s="38"/>
      <c r="LB95" s="38"/>
      <c r="LC95" s="38"/>
      <c r="LD95" s="38"/>
      <c r="LE95" s="38"/>
      <c r="LF95" s="38"/>
      <c r="LG95" s="38"/>
      <c r="LH95" s="38"/>
      <c r="LI95" s="38"/>
      <c r="MG95" s="38"/>
      <c r="MH95" s="38"/>
      <c r="MI95" s="38"/>
      <c r="MJ95" s="38"/>
      <c r="MK95" s="38"/>
      <c r="ML95" s="38"/>
      <c r="MM95" s="38"/>
      <c r="MN95" s="38"/>
      <c r="MO95" s="38"/>
      <c r="MP95" s="38"/>
      <c r="MQ95" s="38"/>
      <c r="MR95" s="38"/>
      <c r="MS95" s="38"/>
      <c r="MT95" s="38"/>
      <c r="MU95" s="38"/>
      <c r="MV95" s="38"/>
      <c r="MW95" s="38"/>
      <c r="MX95" s="38"/>
      <c r="MY95" s="38"/>
      <c r="MZ95" s="38"/>
      <c r="NA95" s="38"/>
      <c r="NB95" s="38"/>
      <c r="NC95" s="38"/>
      <c r="ND95" s="38"/>
      <c r="NE95" s="38"/>
      <c r="NF95" s="38"/>
      <c r="NG95" s="38"/>
      <c r="NH95" s="38"/>
      <c r="NI95" s="38"/>
      <c r="NJ95" s="38"/>
      <c r="NK95" s="38"/>
      <c r="NL95" s="38"/>
      <c r="NM95" s="38"/>
      <c r="NN95" s="38"/>
      <c r="NO95" s="38"/>
      <c r="NP95" s="38"/>
      <c r="NQ95" s="38"/>
      <c r="NR95" s="38"/>
      <c r="NS95" s="38"/>
      <c r="NT95" s="38"/>
      <c r="NU95" s="38"/>
      <c r="NV95" s="38"/>
      <c r="NW95" s="38"/>
      <c r="NX95" s="38"/>
      <c r="NY95" s="38"/>
      <c r="NZ95" s="38"/>
      <c r="OA95" s="38"/>
      <c r="OB95" s="38"/>
      <c r="OC95" s="38"/>
      <c r="OD95" s="38"/>
      <c r="OE95" s="38"/>
      <c r="OF95" s="38"/>
      <c r="OG95" s="38"/>
      <c r="OH95" s="38"/>
      <c r="OI95" s="38"/>
      <c r="OJ95" s="38"/>
      <c r="OK95" s="38"/>
      <c r="OL95" s="38"/>
      <c r="OM95" s="38"/>
      <c r="ON95" s="38"/>
      <c r="OO95" s="38"/>
      <c r="OP95" s="38"/>
      <c r="OQ95" s="38"/>
      <c r="OR95" s="38"/>
      <c r="OS95" s="38"/>
      <c r="OT95" s="38"/>
      <c r="OU95" s="38"/>
      <c r="OV95" s="38"/>
      <c r="OW95" s="38"/>
      <c r="OX95" s="38"/>
      <c r="OY95" s="38"/>
      <c r="OZ95" s="38"/>
      <c r="PA95" s="38"/>
      <c r="PB95" s="38"/>
      <c r="PC95" s="38"/>
      <c r="PD95" s="38"/>
      <c r="PE95" s="38"/>
      <c r="PF95" s="38"/>
      <c r="PG95" s="38"/>
      <c r="PH95" s="38"/>
      <c r="PI95" s="38"/>
      <c r="PJ95" s="38"/>
      <c r="PK95" s="38"/>
      <c r="PL95" s="38"/>
      <c r="PM95" s="38"/>
      <c r="PN95" s="38"/>
      <c r="PO95" s="38"/>
      <c r="PP95" s="38"/>
      <c r="PQ95" s="38"/>
      <c r="PR95" s="38"/>
      <c r="PS95" s="38"/>
      <c r="PT95" s="38"/>
      <c r="PU95" s="38"/>
      <c r="PV95" s="38"/>
      <c r="PW95" s="38"/>
      <c r="PX95" s="38"/>
      <c r="PY95" s="38"/>
      <c r="PZ95" s="38"/>
      <c r="QA95" s="38"/>
      <c r="QB95" s="38"/>
      <c r="QC95" s="38"/>
      <c r="QD95" s="38"/>
      <c r="QE95" s="38"/>
      <c r="QF95" s="38"/>
      <c r="QG95" s="38"/>
      <c r="QH95" s="38"/>
      <c r="QI95" s="38"/>
      <c r="QJ95" s="38"/>
      <c r="QK95" s="38"/>
      <c r="QL95" s="38"/>
      <c r="QM95" s="38"/>
      <c r="QN95" s="38"/>
      <c r="QO95" s="38"/>
      <c r="QP95" s="38"/>
      <c r="QQ95" s="38"/>
      <c r="QR95" s="38"/>
      <c r="QS95" s="38"/>
      <c r="QT95" s="38"/>
      <c r="QU95" s="38"/>
      <c r="QV95" s="38"/>
      <c r="QW95" s="38"/>
      <c r="QX95" s="38"/>
      <c r="QY95" s="38"/>
      <c r="QZ95" s="38"/>
      <c r="RA95" s="38"/>
      <c r="RB95" s="38"/>
      <c r="RC95" s="38"/>
      <c r="RD95" s="38"/>
      <c r="RE95" s="38"/>
      <c r="RF95" s="38"/>
      <c r="RG95" s="38"/>
      <c r="RH95" s="38"/>
      <c r="RI95" s="38"/>
      <c r="RJ95" s="38"/>
      <c r="RK95" s="38"/>
      <c r="RL95" s="38"/>
      <c r="RM95" s="38"/>
      <c r="RN95" s="38"/>
      <c r="RO95" s="38"/>
      <c r="RP95" s="38"/>
      <c r="RQ95" s="38"/>
      <c r="RR95" s="38"/>
      <c r="RS95" s="38"/>
      <c r="RT95" s="38"/>
      <c r="RU95" s="38"/>
      <c r="RV95" s="38"/>
      <c r="RW95" s="38"/>
      <c r="RX95" s="38"/>
      <c r="RY95" s="38"/>
      <c r="RZ95" s="38"/>
      <c r="SA95" s="38"/>
      <c r="SB95" s="38"/>
      <c r="SC95" s="38"/>
      <c r="SD95" s="38"/>
      <c r="SE95" s="38"/>
      <c r="SF95" s="38"/>
      <c r="SG95" s="38"/>
      <c r="SH95" s="38"/>
      <c r="SI95" s="38"/>
      <c r="SJ95" s="38"/>
      <c r="SK95" s="38"/>
      <c r="SL95" s="38"/>
      <c r="SM95" s="38"/>
      <c r="SN95" s="38"/>
      <c r="SO95" s="38"/>
      <c r="SP95" s="38"/>
      <c r="SQ95" s="38"/>
      <c r="SR95" s="38"/>
      <c r="SS95" s="38"/>
      <c r="ST95" s="38"/>
      <c r="SU95" s="38"/>
      <c r="SV95" s="38"/>
      <c r="SW95" s="38"/>
      <c r="SX95" s="38"/>
      <c r="SY95" s="38"/>
      <c r="SZ95" s="38"/>
      <c r="TA95" s="38"/>
      <c r="TB95" s="38"/>
      <c r="TC95" s="38"/>
      <c r="TD95" s="38"/>
      <c r="TE95" s="38"/>
      <c r="TF95" s="38"/>
      <c r="TG95" s="38"/>
      <c r="TH95" s="38"/>
      <c r="TI95" s="38"/>
      <c r="TJ95" s="38"/>
      <c r="TK95" s="38"/>
      <c r="TL95" s="38"/>
      <c r="TM95" s="38"/>
      <c r="TN95" s="38"/>
      <c r="TO95" s="38"/>
      <c r="TP95" s="38"/>
      <c r="TQ95" s="38"/>
      <c r="TR95" s="38"/>
      <c r="TS95" s="38"/>
      <c r="TT95" s="38"/>
      <c r="TU95" s="38"/>
      <c r="TV95" s="38"/>
      <c r="TW95" s="38"/>
    </row>
    <row r="96" spans="1:543" x14ac:dyDescent="0.2">
      <c r="A96" s="8" t="s">
        <v>702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  <c r="IV96" s="38"/>
      <c r="IW96" s="38"/>
      <c r="IX96" s="38"/>
      <c r="IY96" s="38"/>
      <c r="IZ96" s="38"/>
      <c r="JA96" s="38"/>
      <c r="JB96" s="38"/>
      <c r="JC96" s="38"/>
      <c r="JD96" s="38"/>
      <c r="JE96" s="38"/>
      <c r="JF96" s="38"/>
      <c r="JG96" s="38"/>
      <c r="JH96" s="38"/>
      <c r="JI96" s="38"/>
      <c r="JJ96" s="38"/>
      <c r="JK96" s="38"/>
      <c r="JL96" s="38"/>
      <c r="JM96" s="38"/>
      <c r="JN96" s="38"/>
      <c r="JO96" s="38"/>
      <c r="JP96" s="38"/>
      <c r="JQ96" s="38"/>
      <c r="JR96" s="38"/>
      <c r="JS96" s="38"/>
      <c r="JT96" s="38"/>
      <c r="JU96" s="38"/>
      <c r="JV96" s="38"/>
      <c r="JW96" s="38"/>
      <c r="JX96" s="38"/>
      <c r="JY96" s="38"/>
      <c r="JZ96" s="38"/>
      <c r="KA96" s="38"/>
      <c r="KB96" s="38"/>
      <c r="KC96" s="38"/>
      <c r="KD96" s="38"/>
      <c r="KE96" s="38"/>
      <c r="KF96" s="38"/>
      <c r="KG96" s="38"/>
      <c r="KH96" s="38"/>
      <c r="KI96" s="38"/>
      <c r="KJ96" s="38"/>
      <c r="KK96" s="38"/>
      <c r="KL96" s="38"/>
      <c r="KM96" s="38"/>
      <c r="KN96" s="38"/>
      <c r="KO96" s="38"/>
      <c r="KP96" s="38"/>
      <c r="KQ96" s="38"/>
      <c r="KR96" s="38"/>
      <c r="KS96" s="38"/>
      <c r="KT96" s="38"/>
      <c r="KU96" s="38"/>
      <c r="KV96" s="38"/>
      <c r="KW96" s="38"/>
      <c r="KX96" s="38"/>
      <c r="KY96" s="38"/>
      <c r="KZ96" s="38"/>
      <c r="LA96" s="38"/>
      <c r="LB96" s="38"/>
      <c r="LC96" s="38"/>
      <c r="LD96" s="38"/>
      <c r="LE96" s="38"/>
      <c r="LF96" s="38"/>
      <c r="LG96" s="38"/>
      <c r="LH96" s="38"/>
      <c r="LI96" s="38"/>
      <c r="MG96" s="38"/>
      <c r="MH96" s="38"/>
      <c r="MI96" s="38"/>
      <c r="MJ96" s="38"/>
      <c r="MK96" s="38"/>
      <c r="ML96" s="38"/>
      <c r="MM96" s="38"/>
      <c r="MN96" s="38"/>
      <c r="MO96" s="38"/>
      <c r="MP96" s="38"/>
      <c r="MQ96" s="38"/>
      <c r="MR96" s="38"/>
      <c r="MS96" s="38"/>
      <c r="MT96" s="38"/>
      <c r="MU96" s="38"/>
      <c r="MV96" s="38"/>
      <c r="MW96" s="38"/>
      <c r="MX96" s="38"/>
      <c r="MY96" s="38"/>
      <c r="MZ96" s="38"/>
      <c r="NA96" s="38"/>
      <c r="NB96" s="38"/>
      <c r="NC96" s="38"/>
      <c r="ND96" s="38"/>
      <c r="NE96" s="38"/>
      <c r="NF96" s="38"/>
      <c r="NG96" s="38"/>
      <c r="NH96" s="38"/>
      <c r="NI96" s="38"/>
      <c r="NJ96" s="38"/>
      <c r="NK96" s="38"/>
      <c r="NL96" s="38"/>
      <c r="NM96" s="38"/>
      <c r="NN96" s="38"/>
      <c r="NO96" s="38"/>
      <c r="NP96" s="38"/>
      <c r="NQ96" s="38"/>
      <c r="NR96" s="38"/>
      <c r="NS96" s="38"/>
      <c r="NT96" s="38"/>
      <c r="NU96" s="38"/>
      <c r="NV96" s="38"/>
      <c r="NW96" s="38"/>
      <c r="NX96" s="38"/>
      <c r="NY96" s="38"/>
      <c r="NZ96" s="38"/>
      <c r="OA96" s="38"/>
      <c r="OB96" s="38"/>
      <c r="OC96" s="38"/>
      <c r="OD96" s="38"/>
      <c r="OE96" s="38"/>
      <c r="OF96" s="38"/>
      <c r="OG96" s="38"/>
      <c r="OH96" s="38"/>
      <c r="OI96" s="38"/>
      <c r="OJ96" s="38"/>
      <c r="OK96" s="38"/>
      <c r="OL96" s="38"/>
      <c r="OM96" s="38"/>
      <c r="ON96" s="38"/>
      <c r="OO96" s="38"/>
      <c r="OP96" s="38"/>
      <c r="OQ96" s="38"/>
      <c r="OR96" s="38"/>
      <c r="OS96" s="38"/>
      <c r="OT96" s="38"/>
      <c r="OU96" s="38"/>
      <c r="OV96" s="38"/>
      <c r="OW96" s="38"/>
      <c r="OX96" s="38"/>
      <c r="OY96" s="38"/>
      <c r="OZ96" s="38"/>
      <c r="PA96" s="38"/>
      <c r="PB96" s="38"/>
      <c r="PC96" s="38"/>
      <c r="PD96" s="38"/>
      <c r="PE96" s="38"/>
      <c r="PF96" s="38"/>
      <c r="PG96" s="38"/>
      <c r="PH96" s="38"/>
      <c r="PI96" s="38"/>
      <c r="PJ96" s="38"/>
      <c r="PK96" s="38"/>
      <c r="PL96" s="38"/>
      <c r="PM96" s="38"/>
      <c r="PN96" s="38"/>
      <c r="PO96" s="38"/>
      <c r="PP96" s="38"/>
      <c r="PQ96" s="38"/>
      <c r="PR96" s="38"/>
      <c r="PS96" s="38"/>
      <c r="PT96" s="38"/>
      <c r="PU96" s="38"/>
      <c r="PV96" s="38"/>
      <c r="PW96" s="38"/>
      <c r="PX96" s="38"/>
      <c r="PY96" s="38"/>
      <c r="PZ96" s="38"/>
      <c r="QA96" s="38"/>
      <c r="QB96" s="38"/>
      <c r="QC96" s="38"/>
      <c r="QD96" s="38"/>
      <c r="QE96" s="38"/>
      <c r="QF96" s="38"/>
      <c r="QG96" s="38"/>
      <c r="QH96" s="38"/>
      <c r="QI96" s="38"/>
      <c r="QJ96" s="38"/>
      <c r="QK96" s="38"/>
      <c r="QL96" s="38"/>
      <c r="QM96" s="38"/>
      <c r="QN96" s="38"/>
      <c r="QO96" s="38"/>
      <c r="QP96" s="38"/>
      <c r="QQ96" s="38"/>
      <c r="QR96" s="38"/>
      <c r="QS96" s="38"/>
      <c r="QT96" s="38"/>
      <c r="QU96" s="38"/>
      <c r="QV96" s="38"/>
      <c r="QW96" s="38"/>
      <c r="QX96" s="38"/>
      <c r="QY96" s="38"/>
      <c r="QZ96" s="38"/>
      <c r="RA96" s="38"/>
      <c r="RB96" s="38"/>
      <c r="RC96" s="38"/>
      <c r="RD96" s="38"/>
      <c r="RE96" s="38"/>
      <c r="RF96" s="38"/>
      <c r="RG96" s="38"/>
      <c r="RH96" s="38"/>
      <c r="RI96" s="38"/>
      <c r="RJ96" s="38"/>
      <c r="RK96" s="38"/>
      <c r="RL96" s="38"/>
      <c r="RM96" s="38"/>
      <c r="RN96" s="38"/>
      <c r="RO96" s="38"/>
      <c r="RP96" s="38"/>
      <c r="RQ96" s="38"/>
      <c r="RR96" s="38"/>
      <c r="RS96" s="38"/>
      <c r="RT96" s="38"/>
      <c r="RU96" s="38"/>
      <c r="RV96" s="38"/>
      <c r="RW96" s="38"/>
      <c r="RX96" s="38"/>
      <c r="RY96" s="38"/>
      <c r="RZ96" s="38"/>
      <c r="SA96" s="38"/>
      <c r="SB96" s="38"/>
      <c r="SC96" s="38"/>
      <c r="SD96" s="38"/>
      <c r="SE96" s="38"/>
      <c r="SF96" s="38"/>
      <c r="SG96" s="38"/>
      <c r="SH96" s="38"/>
      <c r="SI96" s="38"/>
      <c r="SJ96" s="38"/>
      <c r="SK96" s="38"/>
      <c r="SL96" s="38"/>
      <c r="SM96" s="38"/>
      <c r="SN96" s="38"/>
      <c r="SO96" s="38"/>
      <c r="SP96" s="38"/>
      <c r="SQ96" s="38"/>
      <c r="SR96" s="38"/>
      <c r="SS96" s="38"/>
      <c r="ST96" s="38"/>
      <c r="SU96" s="38"/>
      <c r="SV96" s="38"/>
      <c r="SW96" s="38"/>
      <c r="SX96" s="38"/>
      <c r="SY96" s="38"/>
      <c r="SZ96" s="38"/>
      <c r="TA96" s="38"/>
      <c r="TB96" s="38"/>
      <c r="TC96" s="38"/>
      <c r="TD96" s="38"/>
      <c r="TE96" s="38"/>
      <c r="TF96" s="38"/>
      <c r="TG96" s="38"/>
      <c r="TH96" s="38"/>
      <c r="TI96" s="38"/>
      <c r="TJ96" s="38"/>
      <c r="TK96" s="38"/>
      <c r="TL96" s="38"/>
      <c r="TM96" s="38"/>
      <c r="TN96" s="38"/>
      <c r="TO96" s="38"/>
      <c r="TP96" s="38"/>
      <c r="TQ96" s="38"/>
      <c r="TR96" s="38"/>
      <c r="TS96" s="38"/>
      <c r="TT96" s="38"/>
      <c r="TU96" s="38"/>
      <c r="TV96" s="38"/>
      <c r="TW96" s="38"/>
    </row>
    <row r="97" spans="1:543" x14ac:dyDescent="0.2">
      <c r="A97" s="9" t="s">
        <v>20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  <c r="IV97" s="38"/>
      <c r="IW97" s="38"/>
      <c r="IX97" s="38"/>
      <c r="IY97" s="38"/>
      <c r="IZ97" s="38"/>
      <c r="JA97" s="38"/>
      <c r="JB97" s="38"/>
      <c r="JC97" s="38"/>
      <c r="JD97" s="38"/>
      <c r="JE97" s="38"/>
      <c r="JF97" s="38"/>
      <c r="JG97" s="38"/>
      <c r="JH97" s="38"/>
      <c r="JI97" s="38"/>
      <c r="JJ97" s="38"/>
      <c r="JK97" s="38"/>
      <c r="JL97" s="38"/>
      <c r="JM97" s="38"/>
      <c r="JN97" s="38"/>
      <c r="JO97" s="38"/>
      <c r="JP97" s="38"/>
      <c r="JQ97" s="38"/>
      <c r="JR97" s="38"/>
      <c r="JS97" s="38"/>
      <c r="JT97" s="38"/>
      <c r="JU97" s="38"/>
      <c r="JV97" s="38"/>
      <c r="JW97" s="38"/>
      <c r="JX97" s="38"/>
      <c r="JY97" s="38"/>
      <c r="JZ97" s="38"/>
      <c r="KA97" s="38"/>
      <c r="KB97" s="38"/>
      <c r="KC97" s="38"/>
      <c r="KD97" s="38"/>
      <c r="KE97" s="38"/>
      <c r="KF97" s="38"/>
      <c r="KG97" s="38"/>
      <c r="KH97" s="38"/>
      <c r="KI97" s="38"/>
      <c r="KJ97" s="38"/>
      <c r="KK97" s="38"/>
      <c r="KL97" s="38"/>
      <c r="KM97" s="38"/>
      <c r="KN97" s="38"/>
      <c r="KO97" s="38"/>
      <c r="KP97" s="38"/>
      <c r="KQ97" s="38"/>
      <c r="KR97" s="38"/>
      <c r="KS97" s="38"/>
      <c r="KT97" s="38"/>
      <c r="KU97" s="38"/>
      <c r="KV97" s="38"/>
      <c r="KW97" s="38"/>
      <c r="KX97" s="38"/>
      <c r="KY97" s="38"/>
      <c r="KZ97" s="38"/>
      <c r="LA97" s="38"/>
      <c r="LB97" s="38"/>
      <c r="LC97" s="38"/>
      <c r="LD97" s="38"/>
      <c r="LE97" s="38"/>
      <c r="LF97" s="38"/>
      <c r="LG97" s="38"/>
      <c r="LH97" s="38"/>
      <c r="LI97" s="38"/>
      <c r="LJ97" s="3">
        <v>175680</v>
      </c>
      <c r="LL97" s="3">
        <v>175680</v>
      </c>
      <c r="LM97" s="3">
        <v>175680</v>
      </c>
      <c r="LN97" s="3">
        <v>175680</v>
      </c>
      <c r="LO97" s="3">
        <v>175680</v>
      </c>
      <c r="LP97" s="3">
        <v>175680</v>
      </c>
      <c r="LQ97" s="3">
        <v>175680</v>
      </c>
      <c r="LR97" s="3">
        <v>175680</v>
      </c>
      <c r="LS97" s="3">
        <v>175680</v>
      </c>
      <c r="LT97" s="3">
        <v>175680</v>
      </c>
      <c r="LU97" s="3">
        <v>175680</v>
      </c>
      <c r="LV97" s="3">
        <v>175680</v>
      </c>
      <c r="LW97" s="3">
        <v>175680</v>
      </c>
      <c r="LX97" s="3">
        <v>175680</v>
      </c>
      <c r="LY97" s="3">
        <v>175680</v>
      </c>
      <c r="LZ97" s="3">
        <v>175680</v>
      </c>
      <c r="MA97" s="3">
        <v>175680</v>
      </c>
      <c r="MB97" s="3">
        <v>175680</v>
      </c>
      <c r="MC97" s="3">
        <v>175680</v>
      </c>
      <c r="ME97" s="3">
        <v>175680</v>
      </c>
      <c r="MF97" s="3">
        <v>165600</v>
      </c>
      <c r="MG97" s="38"/>
      <c r="MH97" s="38"/>
      <c r="MI97" s="38"/>
      <c r="MJ97" s="38"/>
      <c r="MK97" s="38"/>
      <c r="ML97" s="38"/>
      <c r="MM97" s="38"/>
      <c r="MN97" s="38"/>
      <c r="MO97" s="38"/>
      <c r="MP97" s="38"/>
      <c r="MQ97" s="38"/>
      <c r="MR97" s="38"/>
      <c r="MS97" s="38"/>
      <c r="MT97" s="38"/>
      <c r="MU97" s="38"/>
      <c r="MV97" s="38"/>
      <c r="MW97" s="38"/>
      <c r="MX97" s="38"/>
      <c r="MY97" s="38"/>
      <c r="MZ97" s="38"/>
      <c r="NA97" s="38"/>
      <c r="NB97" s="38"/>
      <c r="NC97" s="38"/>
      <c r="ND97" s="38"/>
      <c r="NE97" s="38"/>
      <c r="NF97" s="38"/>
      <c r="NG97" s="38"/>
      <c r="NH97" s="38"/>
      <c r="NI97" s="38"/>
      <c r="NJ97" s="38"/>
      <c r="NK97" s="38"/>
      <c r="NL97" s="38"/>
      <c r="NM97" s="38"/>
      <c r="NN97" s="38"/>
      <c r="NO97" s="38"/>
      <c r="NP97" s="38"/>
      <c r="NQ97" s="38"/>
      <c r="NR97" s="38"/>
      <c r="NS97" s="38"/>
      <c r="NT97" s="38"/>
      <c r="NU97" s="38"/>
      <c r="NV97" s="38"/>
      <c r="NW97" s="38"/>
      <c r="NX97" s="38"/>
      <c r="NY97" s="38"/>
      <c r="NZ97" s="38"/>
      <c r="OA97" s="38"/>
      <c r="OB97" s="38"/>
      <c r="OC97" s="38"/>
      <c r="OD97" s="38"/>
      <c r="OE97" s="38"/>
      <c r="OF97" s="38"/>
      <c r="OG97" s="38"/>
      <c r="OH97" s="38"/>
      <c r="OI97" s="38"/>
      <c r="OJ97" s="38"/>
      <c r="OK97" s="38"/>
      <c r="OL97" s="38"/>
      <c r="OM97" s="38"/>
      <c r="ON97" s="38"/>
      <c r="OO97" s="38"/>
      <c r="OP97" s="38"/>
      <c r="OQ97" s="38"/>
      <c r="OR97" s="38"/>
      <c r="OS97" s="38"/>
      <c r="OT97" s="38"/>
      <c r="OU97" s="38"/>
      <c r="OV97" s="38"/>
      <c r="OW97" s="38"/>
      <c r="OX97" s="38"/>
      <c r="OY97" s="38"/>
      <c r="OZ97" s="38"/>
      <c r="PA97" s="38"/>
      <c r="PB97" s="38"/>
      <c r="PC97" s="38"/>
      <c r="PD97" s="38"/>
      <c r="PE97" s="38"/>
      <c r="PF97" s="38"/>
      <c r="PG97" s="38"/>
      <c r="PH97" s="38"/>
      <c r="PI97" s="38"/>
      <c r="PJ97" s="38"/>
      <c r="PK97" s="38"/>
      <c r="PL97" s="38"/>
      <c r="PM97" s="38"/>
      <c r="PN97" s="38"/>
      <c r="PO97" s="38"/>
      <c r="PP97" s="38"/>
      <c r="PQ97" s="38"/>
      <c r="PR97" s="38"/>
      <c r="PS97" s="38"/>
      <c r="PT97" s="38"/>
      <c r="PU97" s="38"/>
      <c r="PV97" s="38"/>
      <c r="PW97" s="38"/>
      <c r="PX97" s="38"/>
      <c r="PY97" s="38"/>
      <c r="PZ97" s="38"/>
      <c r="QA97" s="38"/>
      <c r="QB97" s="38"/>
      <c r="QC97" s="38"/>
      <c r="QD97" s="38"/>
      <c r="QE97" s="38"/>
      <c r="QF97" s="38"/>
      <c r="QG97" s="38"/>
      <c r="QH97" s="38"/>
      <c r="QI97" s="38"/>
      <c r="QJ97" s="38"/>
      <c r="QK97" s="38"/>
      <c r="QL97" s="38"/>
      <c r="QM97" s="38"/>
      <c r="QN97" s="38"/>
      <c r="QO97" s="38"/>
      <c r="QP97" s="38"/>
      <c r="QQ97" s="38"/>
      <c r="QR97" s="38"/>
      <c r="QS97" s="38"/>
      <c r="QT97" s="38"/>
      <c r="QU97" s="38"/>
      <c r="QV97" s="38"/>
      <c r="QW97" s="38"/>
      <c r="QX97" s="38"/>
      <c r="QY97" s="38"/>
      <c r="QZ97" s="38"/>
      <c r="RA97" s="38"/>
      <c r="RB97" s="38"/>
      <c r="RC97" s="38"/>
      <c r="RD97" s="38"/>
      <c r="RE97" s="38"/>
      <c r="RF97" s="38"/>
      <c r="RG97" s="38"/>
      <c r="RH97" s="38"/>
      <c r="RI97" s="38"/>
      <c r="RJ97" s="38"/>
      <c r="RK97" s="38"/>
      <c r="RL97" s="38"/>
      <c r="RM97" s="38"/>
      <c r="RN97" s="38"/>
      <c r="RO97" s="38"/>
      <c r="RP97" s="38"/>
      <c r="RQ97" s="38"/>
      <c r="RR97" s="38"/>
      <c r="RS97" s="38"/>
      <c r="RT97" s="38"/>
      <c r="RU97" s="38"/>
      <c r="RV97" s="38"/>
      <c r="RW97" s="38"/>
      <c r="RX97" s="38"/>
      <c r="RY97" s="38"/>
      <c r="RZ97" s="38"/>
      <c r="SA97" s="38"/>
      <c r="SB97" s="38"/>
      <c r="SC97" s="38"/>
      <c r="SD97" s="38"/>
      <c r="SE97" s="38"/>
      <c r="SF97" s="38"/>
      <c r="SG97" s="38"/>
      <c r="SH97" s="38"/>
      <c r="SI97" s="38"/>
      <c r="SJ97" s="38"/>
      <c r="SK97" s="38"/>
      <c r="SL97" s="38"/>
      <c r="SM97" s="38"/>
      <c r="SN97" s="38"/>
      <c r="SO97" s="38"/>
      <c r="SP97" s="38"/>
      <c r="SQ97" s="38"/>
      <c r="SR97" s="38"/>
      <c r="SS97" s="38"/>
      <c r="ST97" s="38"/>
      <c r="SU97" s="38"/>
      <c r="SV97" s="38"/>
      <c r="SW97" s="38"/>
      <c r="SX97" s="38"/>
      <c r="SY97" s="38"/>
      <c r="SZ97" s="38"/>
      <c r="TA97" s="38"/>
      <c r="TB97" s="38"/>
      <c r="TC97" s="38"/>
      <c r="TD97" s="38"/>
      <c r="TE97" s="38"/>
      <c r="TF97" s="38"/>
      <c r="TG97" s="38"/>
      <c r="TH97" s="38"/>
      <c r="TI97" s="38"/>
      <c r="TJ97" s="38"/>
      <c r="TK97" s="38"/>
      <c r="TL97" s="38"/>
      <c r="TM97" s="38"/>
      <c r="TN97" s="38"/>
      <c r="TO97" s="38"/>
      <c r="TP97" s="38"/>
      <c r="TQ97" s="38"/>
      <c r="TR97" s="38"/>
      <c r="TS97" s="38"/>
      <c r="TT97" s="38"/>
      <c r="TU97" s="38"/>
      <c r="TV97" s="38"/>
      <c r="TW97" s="38"/>
    </row>
    <row r="98" spans="1:543" x14ac:dyDescent="0.2">
      <c r="A98" s="9" t="s">
        <v>699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  <c r="IW98" s="38"/>
      <c r="IX98" s="38"/>
      <c r="IY98" s="38"/>
      <c r="IZ98" s="38"/>
      <c r="JA98" s="38"/>
      <c r="JB98" s="38"/>
      <c r="JC98" s="38"/>
      <c r="JD98" s="38"/>
      <c r="JE98" s="38"/>
      <c r="JF98" s="38"/>
      <c r="JG98" s="38"/>
      <c r="JH98" s="38"/>
      <c r="JI98" s="38"/>
      <c r="JJ98" s="38"/>
      <c r="JK98" s="38"/>
      <c r="JL98" s="38"/>
      <c r="JM98" s="38"/>
      <c r="JN98" s="38"/>
      <c r="JO98" s="38"/>
      <c r="JP98" s="38"/>
      <c r="JQ98" s="38"/>
      <c r="JR98" s="38"/>
      <c r="JS98" s="38"/>
      <c r="JT98" s="38"/>
      <c r="JU98" s="38"/>
      <c r="JV98" s="38"/>
      <c r="JW98" s="38"/>
      <c r="JX98" s="38"/>
      <c r="JY98" s="38"/>
      <c r="JZ98" s="38"/>
      <c r="KA98" s="38"/>
      <c r="KB98" s="38"/>
      <c r="KC98" s="38"/>
      <c r="KD98" s="38"/>
      <c r="KE98" s="38"/>
      <c r="KF98" s="38"/>
      <c r="KG98" s="38"/>
      <c r="KH98" s="38"/>
      <c r="KI98" s="38"/>
      <c r="KJ98" s="38"/>
      <c r="KK98" s="38"/>
      <c r="KL98" s="38"/>
      <c r="KM98" s="38"/>
      <c r="KN98" s="38"/>
      <c r="KO98" s="38"/>
      <c r="KP98" s="38"/>
      <c r="KQ98" s="38"/>
      <c r="KR98" s="38"/>
      <c r="KS98" s="38"/>
      <c r="KT98" s="38"/>
      <c r="KU98" s="38"/>
      <c r="KV98" s="38"/>
      <c r="KW98" s="38"/>
      <c r="KX98" s="38"/>
      <c r="KY98" s="38"/>
      <c r="KZ98" s="38"/>
      <c r="LA98" s="38"/>
      <c r="LB98" s="38"/>
      <c r="LC98" s="38"/>
      <c r="LD98" s="38"/>
      <c r="LE98" s="38"/>
      <c r="LF98" s="38"/>
      <c r="LG98" s="38"/>
      <c r="LH98" s="38"/>
      <c r="LI98" s="38"/>
      <c r="LJ98" s="3">
        <v>175680</v>
      </c>
      <c r="LL98" s="3">
        <v>175680</v>
      </c>
      <c r="LM98" s="3">
        <v>175680</v>
      </c>
      <c r="LN98" s="3">
        <v>175680</v>
      </c>
      <c r="LO98" s="3">
        <v>175680</v>
      </c>
      <c r="LP98" s="3">
        <v>175680</v>
      </c>
      <c r="LQ98" s="3">
        <v>175680</v>
      </c>
      <c r="LR98" s="3">
        <v>175680</v>
      </c>
      <c r="LS98" s="3">
        <v>175680</v>
      </c>
      <c r="LT98" s="3">
        <v>175680</v>
      </c>
      <c r="LU98" s="3">
        <v>175680</v>
      </c>
      <c r="LV98" s="3">
        <v>175680</v>
      </c>
      <c r="LW98" s="3">
        <v>175680</v>
      </c>
      <c r="LX98" s="3">
        <v>175680</v>
      </c>
      <c r="LY98" s="3">
        <v>175680</v>
      </c>
      <c r="LZ98" s="3">
        <v>175680</v>
      </c>
      <c r="MA98" s="3">
        <v>175680</v>
      </c>
      <c r="MB98" s="3">
        <v>175680</v>
      </c>
      <c r="MC98" s="3">
        <v>175680</v>
      </c>
      <c r="ME98" s="3">
        <v>175680</v>
      </c>
      <c r="MF98" s="3">
        <v>167616</v>
      </c>
      <c r="MG98" s="38"/>
      <c r="MH98" s="38"/>
      <c r="MI98" s="38"/>
      <c r="MJ98" s="38"/>
      <c r="MK98" s="38"/>
      <c r="ML98" s="38"/>
      <c r="MM98" s="38"/>
      <c r="MN98" s="38"/>
      <c r="MO98" s="38"/>
      <c r="MP98" s="38"/>
      <c r="MQ98" s="38"/>
      <c r="MR98" s="38"/>
      <c r="MS98" s="38"/>
      <c r="MT98" s="38"/>
      <c r="MU98" s="38"/>
      <c r="MV98" s="38"/>
      <c r="MW98" s="38"/>
      <c r="MX98" s="38"/>
      <c r="MY98" s="38"/>
      <c r="MZ98" s="38"/>
      <c r="NA98" s="38"/>
      <c r="NB98" s="38"/>
      <c r="NC98" s="38"/>
      <c r="ND98" s="38"/>
      <c r="NE98" s="38"/>
      <c r="NF98" s="38"/>
      <c r="NG98" s="38"/>
      <c r="NH98" s="38"/>
      <c r="NI98" s="38"/>
      <c r="NJ98" s="38"/>
      <c r="NK98" s="38"/>
      <c r="NL98" s="38"/>
      <c r="NM98" s="38"/>
      <c r="NN98" s="38"/>
      <c r="NO98" s="38"/>
      <c r="NP98" s="38"/>
      <c r="NQ98" s="38"/>
      <c r="NR98" s="38"/>
      <c r="NS98" s="38"/>
      <c r="NT98" s="38"/>
      <c r="NU98" s="38"/>
      <c r="NV98" s="38"/>
      <c r="NW98" s="38"/>
      <c r="NX98" s="38"/>
      <c r="NY98" s="38"/>
      <c r="NZ98" s="38"/>
      <c r="OA98" s="38"/>
      <c r="OB98" s="38"/>
      <c r="OC98" s="38"/>
      <c r="OD98" s="38"/>
      <c r="OE98" s="38"/>
      <c r="OF98" s="38"/>
      <c r="OG98" s="38"/>
      <c r="OH98" s="38"/>
      <c r="OI98" s="38"/>
      <c r="OJ98" s="38"/>
      <c r="OK98" s="38"/>
      <c r="OL98" s="38"/>
      <c r="OM98" s="38"/>
      <c r="ON98" s="38"/>
      <c r="OO98" s="38"/>
      <c r="OP98" s="38"/>
      <c r="OQ98" s="38"/>
      <c r="OR98" s="38"/>
      <c r="OS98" s="38"/>
      <c r="OT98" s="38"/>
      <c r="OU98" s="38"/>
      <c r="OV98" s="38"/>
      <c r="OW98" s="38"/>
      <c r="OX98" s="38"/>
      <c r="OY98" s="38"/>
      <c r="OZ98" s="38"/>
      <c r="PA98" s="38"/>
      <c r="PB98" s="38"/>
      <c r="PC98" s="38"/>
      <c r="PD98" s="38"/>
      <c r="PE98" s="38"/>
      <c r="PF98" s="38"/>
      <c r="PG98" s="38"/>
      <c r="PH98" s="38"/>
      <c r="PI98" s="38"/>
      <c r="PJ98" s="38"/>
      <c r="PK98" s="38"/>
      <c r="PL98" s="38"/>
      <c r="PM98" s="38"/>
      <c r="PN98" s="38"/>
      <c r="PO98" s="38"/>
      <c r="PP98" s="38"/>
      <c r="PQ98" s="38"/>
      <c r="PR98" s="38"/>
      <c r="PS98" s="38"/>
      <c r="PT98" s="38"/>
      <c r="PU98" s="38"/>
      <c r="PV98" s="38"/>
      <c r="PW98" s="38"/>
      <c r="PX98" s="38"/>
      <c r="PY98" s="38"/>
      <c r="PZ98" s="38"/>
      <c r="QA98" s="38"/>
      <c r="QB98" s="38"/>
      <c r="QC98" s="38"/>
      <c r="QD98" s="38"/>
      <c r="QE98" s="38"/>
      <c r="QF98" s="38"/>
      <c r="QG98" s="38"/>
      <c r="QH98" s="38"/>
      <c r="QI98" s="38"/>
      <c r="QJ98" s="38"/>
      <c r="QK98" s="38"/>
      <c r="QL98" s="38"/>
      <c r="QM98" s="38"/>
      <c r="QN98" s="38"/>
      <c r="QO98" s="38"/>
      <c r="QP98" s="38"/>
      <c r="QQ98" s="38"/>
      <c r="QR98" s="38"/>
      <c r="QS98" s="38"/>
      <c r="QT98" s="38"/>
      <c r="QU98" s="38"/>
      <c r="QV98" s="38"/>
      <c r="QW98" s="38"/>
      <c r="QX98" s="38"/>
      <c r="QY98" s="38"/>
      <c r="QZ98" s="38"/>
      <c r="RA98" s="38"/>
      <c r="RB98" s="38"/>
      <c r="RC98" s="38"/>
      <c r="RD98" s="38"/>
      <c r="RE98" s="38"/>
      <c r="RF98" s="38"/>
      <c r="RG98" s="38"/>
      <c r="RH98" s="38"/>
      <c r="RI98" s="38"/>
      <c r="RJ98" s="38"/>
      <c r="RK98" s="38"/>
      <c r="RL98" s="38"/>
      <c r="RM98" s="38"/>
      <c r="RN98" s="38"/>
      <c r="RO98" s="38"/>
      <c r="RP98" s="38"/>
      <c r="RQ98" s="38"/>
      <c r="RR98" s="38"/>
      <c r="RS98" s="38"/>
      <c r="RT98" s="38"/>
      <c r="RU98" s="38"/>
      <c r="RV98" s="38"/>
      <c r="RW98" s="38"/>
      <c r="RX98" s="38"/>
      <c r="RY98" s="38"/>
      <c r="RZ98" s="38"/>
      <c r="SA98" s="38"/>
      <c r="SB98" s="38"/>
      <c r="SC98" s="38"/>
      <c r="SD98" s="38"/>
      <c r="SE98" s="38"/>
      <c r="SF98" s="38"/>
      <c r="SG98" s="38"/>
      <c r="SH98" s="38"/>
      <c r="SI98" s="38"/>
      <c r="SJ98" s="38"/>
      <c r="SK98" s="38"/>
      <c r="SL98" s="38"/>
      <c r="SM98" s="38"/>
      <c r="SN98" s="38"/>
      <c r="SO98" s="38"/>
      <c r="SP98" s="38"/>
      <c r="SQ98" s="38"/>
      <c r="SR98" s="38"/>
      <c r="SS98" s="38"/>
      <c r="ST98" s="38"/>
      <c r="SU98" s="38"/>
      <c r="SV98" s="38"/>
      <c r="SW98" s="38"/>
      <c r="SX98" s="38"/>
      <c r="SY98" s="38"/>
      <c r="SZ98" s="38"/>
      <c r="TA98" s="38"/>
      <c r="TB98" s="38"/>
      <c r="TC98" s="38"/>
      <c r="TD98" s="38"/>
      <c r="TE98" s="38"/>
      <c r="TF98" s="38"/>
      <c r="TG98" s="38"/>
      <c r="TH98" s="38"/>
      <c r="TI98" s="38"/>
      <c r="TJ98" s="38"/>
      <c r="TK98" s="38"/>
      <c r="TL98" s="38"/>
      <c r="TM98" s="38"/>
      <c r="TN98" s="38"/>
      <c r="TO98" s="38"/>
      <c r="TP98" s="38"/>
      <c r="TQ98" s="38"/>
      <c r="TR98" s="38"/>
      <c r="TS98" s="38"/>
      <c r="TT98" s="38"/>
      <c r="TU98" s="38"/>
      <c r="TV98" s="38"/>
      <c r="TW98" s="38"/>
    </row>
    <row r="99" spans="1:543" x14ac:dyDescent="0.2">
      <c r="A99" s="9" t="s">
        <v>21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  <c r="IW99" s="38"/>
      <c r="IX99" s="38"/>
      <c r="IY99" s="38"/>
      <c r="IZ99" s="38"/>
      <c r="JA99" s="38"/>
      <c r="JB99" s="38"/>
      <c r="JC99" s="38"/>
      <c r="JD99" s="38"/>
      <c r="JE99" s="38"/>
      <c r="JF99" s="38"/>
      <c r="JG99" s="38"/>
      <c r="JH99" s="38"/>
      <c r="JI99" s="38"/>
      <c r="JJ99" s="38"/>
      <c r="JK99" s="38"/>
      <c r="JL99" s="38"/>
      <c r="JM99" s="38"/>
      <c r="JN99" s="38"/>
      <c r="JO99" s="38"/>
      <c r="JP99" s="38"/>
      <c r="JQ99" s="38"/>
      <c r="JR99" s="38"/>
      <c r="JS99" s="38"/>
      <c r="JT99" s="38"/>
      <c r="JU99" s="38"/>
      <c r="JV99" s="38"/>
      <c r="JW99" s="38"/>
      <c r="JX99" s="38"/>
      <c r="JY99" s="38"/>
      <c r="JZ99" s="38"/>
      <c r="KA99" s="38"/>
      <c r="KB99" s="38"/>
      <c r="KC99" s="38"/>
      <c r="KD99" s="38"/>
      <c r="KE99" s="38"/>
      <c r="KF99" s="38"/>
      <c r="KG99" s="38"/>
      <c r="KH99" s="38"/>
      <c r="KI99" s="38"/>
      <c r="KJ99" s="38"/>
      <c r="KK99" s="38"/>
      <c r="KL99" s="38"/>
      <c r="KM99" s="38"/>
      <c r="KN99" s="38"/>
      <c r="KO99" s="38"/>
      <c r="KP99" s="38"/>
      <c r="KQ99" s="38"/>
      <c r="KR99" s="38"/>
      <c r="KS99" s="38"/>
      <c r="KT99" s="38"/>
      <c r="KU99" s="38"/>
      <c r="KV99" s="38"/>
      <c r="KW99" s="38"/>
      <c r="KX99" s="38"/>
      <c r="KY99" s="38"/>
      <c r="KZ99" s="38"/>
      <c r="LA99" s="38"/>
      <c r="LB99" s="38"/>
      <c r="LC99" s="38"/>
      <c r="LD99" s="38"/>
      <c r="LE99" s="38"/>
      <c r="LF99" s="38"/>
      <c r="LG99" s="38"/>
      <c r="LH99" s="38"/>
      <c r="LI99" s="38"/>
      <c r="LJ99" s="3">
        <v>459542.96</v>
      </c>
      <c r="LL99" s="3">
        <v>459542.96</v>
      </c>
      <c r="LM99" s="3">
        <v>459542.96</v>
      </c>
      <c r="LN99" s="3">
        <v>459542.96</v>
      </c>
      <c r="LO99" s="3">
        <v>459603.66</v>
      </c>
      <c r="LP99" s="3">
        <v>459603.66</v>
      </c>
      <c r="LQ99" s="3">
        <v>459451.06</v>
      </c>
      <c r="LR99" s="3">
        <v>459451.06</v>
      </c>
      <c r="LS99" s="3">
        <v>459451.06</v>
      </c>
      <c r="LT99" s="3">
        <v>459451.06</v>
      </c>
      <c r="LU99" s="3">
        <v>459451.06</v>
      </c>
      <c r="LV99" s="3">
        <v>459451.06</v>
      </c>
      <c r="LW99" s="3">
        <v>459451.06</v>
      </c>
      <c r="LX99" s="3">
        <v>459451.06</v>
      </c>
      <c r="LY99" s="3">
        <v>459451.06</v>
      </c>
      <c r="LZ99" s="3">
        <v>459451.06</v>
      </c>
      <c r="MA99" s="3">
        <v>459451.06</v>
      </c>
      <c r="MB99" s="3">
        <v>459451.06</v>
      </c>
      <c r="MC99" s="3">
        <v>459451.06</v>
      </c>
      <c r="ME99" s="3">
        <v>459451.06</v>
      </c>
      <c r="MF99" s="3">
        <v>459451.06</v>
      </c>
      <c r="MG99" s="38"/>
      <c r="MH99" s="38"/>
      <c r="MI99" s="38"/>
      <c r="MJ99" s="38"/>
      <c r="MK99" s="38"/>
      <c r="ML99" s="38"/>
      <c r="MM99" s="38"/>
      <c r="MN99" s="38"/>
      <c r="MO99" s="38"/>
      <c r="MP99" s="38"/>
      <c r="MQ99" s="38"/>
      <c r="MR99" s="38"/>
      <c r="MS99" s="38"/>
      <c r="MT99" s="38"/>
      <c r="MU99" s="38"/>
      <c r="MV99" s="38"/>
      <c r="MW99" s="38"/>
      <c r="MX99" s="38"/>
      <c r="MY99" s="38"/>
      <c r="MZ99" s="38"/>
      <c r="NA99" s="38"/>
      <c r="NB99" s="38"/>
      <c r="NC99" s="38"/>
      <c r="ND99" s="38"/>
      <c r="NE99" s="38"/>
      <c r="NF99" s="38"/>
      <c r="NG99" s="38"/>
      <c r="NH99" s="38"/>
      <c r="NI99" s="38"/>
      <c r="NJ99" s="38"/>
      <c r="NK99" s="38"/>
      <c r="NL99" s="38"/>
      <c r="NM99" s="38"/>
      <c r="NN99" s="38"/>
      <c r="NO99" s="38"/>
      <c r="NP99" s="38"/>
      <c r="NQ99" s="38"/>
      <c r="NR99" s="38"/>
      <c r="NS99" s="38"/>
      <c r="NT99" s="38"/>
      <c r="NU99" s="38"/>
      <c r="NV99" s="38"/>
      <c r="NW99" s="38"/>
      <c r="NX99" s="38"/>
      <c r="NY99" s="38"/>
      <c r="NZ99" s="38"/>
      <c r="OA99" s="38"/>
      <c r="OB99" s="38"/>
      <c r="OC99" s="38"/>
      <c r="OD99" s="38"/>
      <c r="OE99" s="38"/>
      <c r="OF99" s="38"/>
      <c r="OG99" s="38"/>
      <c r="OH99" s="38"/>
      <c r="OI99" s="38"/>
      <c r="OJ99" s="38"/>
      <c r="OK99" s="38"/>
      <c r="OL99" s="38"/>
      <c r="OM99" s="38"/>
      <c r="ON99" s="38"/>
      <c r="OO99" s="38"/>
      <c r="OP99" s="38"/>
      <c r="OQ99" s="38"/>
      <c r="OR99" s="38"/>
      <c r="OS99" s="38"/>
      <c r="OT99" s="38"/>
      <c r="OU99" s="38"/>
      <c r="OV99" s="38"/>
      <c r="OW99" s="38"/>
      <c r="OX99" s="38"/>
      <c r="OY99" s="38"/>
      <c r="OZ99" s="38"/>
      <c r="PA99" s="38"/>
      <c r="PB99" s="38"/>
      <c r="PC99" s="38"/>
      <c r="PD99" s="38"/>
      <c r="PE99" s="38"/>
      <c r="PF99" s="38"/>
      <c r="PG99" s="38"/>
      <c r="PH99" s="38"/>
      <c r="PI99" s="38"/>
      <c r="PJ99" s="38"/>
      <c r="PK99" s="38"/>
      <c r="PL99" s="38"/>
      <c r="PM99" s="38"/>
      <c r="PN99" s="38"/>
      <c r="PO99" s="38"/>
      <c r="PP99" s="38"/>
      <c r="PQ99" s="38"/>
      <c r="PR99" s="38"/>
      <c r="PS99" s="38"/>
      <c r="PT99" s="38"/>
      <c r="PU99" s="38"/>
      <c r="PV99" s="38"/>
      <c r="PW99" s="38"/>
      <c r="PX99" s="38"/>
      <c r="PY99" s="38"/>
      <c r="PZ99" s="38"/>
      <c r="QA99" s="38"/>
      <c r="QB99" s="38"/>
      <c r="QC99" s="38"/>
      <c r="QD99" s="38"/>
      <c r="QE99" s="38"/>
      <c r="QF99" s="38"/>
      <c r="QG99" s="38"/>
      <c r="QH99" s="38"/>
      <c r="QI99" s="38"/>
      <c r="QJ99" s="38"/>
      <c r="QK99" s="38"/>
      <c r="QL99" s="38"/>
      <c r="QM99" s="38"/>
      <c r="QN99" s="38"/>
      <c r="QO99" s="38"/>
      <c r="QP99" s="38"/>
      <c r="QQ99" s="38"/>
      <c r="QR99" s="38"/>
      <c r="QS99" s="38"/>
      <c r="QT99" s="38"/>
      <c r="QU99" s="38"/>
      <c r="QV99" s="38"/>
      <c r="QW99" s="38"/>
      <c r="QX99" s="38"/>
      <c r="QY99" s="38"/>
      <c r="QZ99" s="38"/>
      <c r="RA99" s="38"/>
      <c r="RB99" s="38"/>
      <c r="RC99" s="38"/>
      <c r="RD99" s="38"/>
      <c r="RE99" s="38"/>
      <c r="RF99" s="38"/>
      <c r="RG99" s="38"/>
      <c r="RH99" s="38"/>
      <c r="RI99" s="38"/>
      <c r="RJ99" s="38"/>
      <c r="RK99" s="38"/>
      <c r="RL99" s="38"/>
      <c r="RM99" s="38"/>
      <c r="RN99" s="38"/>
      <c r="RO99" s="38"/>
      <c r="RP99" s="38"/>
      <c r="RQ99" s="38"/>
      <c r="RR99" s="38"/>
      <c r="RS99" s="38"/>
      <c r="RT99" s="38"/>
      <c r="RU99" s="38"/>
      <c r="RV99" s="38"/>
      <c r="RW99" s="38"/>
      <c r="RX99" s="38"/>
      <c r="RY99" s="38"/>
      <c r="RZ99" s="38"/>
      <c r="SA99" s="38"/>
      <c r="SB99" s="38"/>
      <c r="SC99" s="38"/>
      <c r="SD99" s="38"/>
      <c r="SE99" s="38"/>
      <c r="SF99" s="38"/>
      <c r="SG99" s="38"/>
      <c r="SH99" s="38"/>
      <c r="SI99" s="38"/>
      <c r="SJ99" s="38"/>
      <c r="SK99" s="38"/>
      <c r="SL99" s="38"/>
      <c r="SM99" s="38"/>
      <c r="SN99" s="38"/>
      <c r="SO99" s="38"/>
      <c r="SP99" s="38"/>
      <c r="SQ99" s="38"/>
      <c r="SR99" s="38"/>
      <c r="SS99" s="38"/>
      <c r="ST99" s="38"/>
      <c r="SU99" s="38"/>
      <c r="SV99" s="38"/>
      <c r="SW99" s="38"/>
      <c r="SX99" s="38"/>
      <c r="SY99" s="38"/>
      <c r="SZ99" s="38"/>
      <c r="TA99" s="38"/>
      <c r="TB99" s="38"/>
      <c r="TC99" s="38"/>
      <c r="TD99" s="38"/>
      <c r="TE99" s="38"/>
      <c r="TF99" s="38"/>
      <c r="TG99" s="38"/>
      <c r="TH99" s="38"/>
      <c r="TI99" s="38"/>
      <c r="TJ99" s="38"/>
      <c r="TK99" s="38"/>
      <c r="TL99" s="38"/>
      <c r="TM99" s="38"/>
      <c r="TN99" s="38"/>
      <c r="TO99" s="38"/>
      <c r="TP99" s="38"/>
      <c r="TQ99" s="38"/>
      <c r="TR99" s="38"/>
      <c r="TS99" s="38"/>
      <c r="TT99" s="38"/>
      <c r="TU99" s="38"/>
      <c r="TV99" s="38"/>
      <c r="TW99" s="38"/>
    </row>
    <row r="100" spans="1:543" x14ac:dyDescent="0.2">
      <c r="A100" s="9" t="s">
        <v>22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  <c r="IW100" s="38"/>
      <c r="IX100" s="38"/>
      <c r="IY100" s="38"/>
      <c r="IZ100" s="38"/>
      <c r="JA100" s="38"/>
      <c r="JB100" s="38"/>
      <c r="JC100" s="38"/>
      <c r="JD100" s="38"/>
      <c r="JE100" s="38"/>
      <c r="JF100" s="38"/>
      <c r="JG100" s="38"/>
      <c r="JH100" s="38"/>
      <c r="JI100" s="38"/>
      <c r="JJ100" s="38"/>
      <c r="JK100" s="38"/>
      <c r="JL100" s="38"/>
      <c r="JM100" s="38"/>
      <c r="JN100" s="38"/>
      <c r="JO100" s="38"/>
      <c r="JP100" s="38"/>
      <c r="JQ100" s="38"/>
      <c r="JR100" s="38"/>
      <c r="JS100" s="38"/>
      <c r="JT100" s="38"/>
      <c r="JU100" s="38"/>
      <c r="JV100" s="38"/>
      <c r="JW100" s="38"/>
      <c r="JX100" s="38"/>
      <c r="JY100" s="38"/>
      <c r="JZ100" s="38"/>
      <c r="KA100" s="38"/>
      <c r="KB100" s="38"/>
      <c r="KC100" s="38"/>
      <c r="KD100" s="38"/>
      <c r="KE100" s="38"/>
      <c r="KF100" s="38"/>
      <c r="KG100" s="38"/>
      <c r="KH100" s="38"/>
      <c r="KI100" s="38"/>
      <c r="KJ100" s="38"/>
      <c r="KK100" s="38"/>
      <c r="KL100" s="38"/>
      <c r="KM100" s="38"/>
      <c r="KN100" s="38"/>
      <c r="KO100" s="38"/>
      <c r="KP100" s="38"/>
      <c r="KQ100" s="38"/>
      <c r="KR100" s="38"/>
      <c r="KS100" s="38"/>
      <c r="KT100" s="38"/>
      <c r="KU100" s="38"/>
      <c r="KV100" s="38"/>
      <c r="KW100" s="38"/>
      <c r="KX100" s="38"/>
      <c r="KY100" s="38"/>
      <c r="KZ100" s="38"/>
      <c r="LA100" s="38"/>
      <c r="LB100" s="38"/>
      <c r="LC100" s="38"/>
      <c r="LD100" s="38"/>
      <c r="LE100" s="38"/>
      <c r="LF100" s="38"/>
      <c r="LG100" s="38"/>
      <c r="LH100" s="38"/>
      <c r="LI100" s="38"/>
      <c r="LJ100" s="3">
        <v>422749.2</v>
      </c>
      <c r="LL100" s="3">
        <v>422749.2</v>
      </c>
      <c r="LM100" s="3">
        <v>422749.2</v>
      </c>
      <c r="LN100" s="3">
        <v>422749.2</v>
      </c>
      <c r="LO100" s="3">
        <v>425911.22</v>
      </c>
      <c r="LP100" s="3">
        <v>425911.22</v>
      </c>
      <c r="LQ100" s="3">
        <v>481612.46</v>
      </c>
      <c r="LR100" s="3">
        <v>481612.46</v>
      </c>
      <c r="LS100" s="3">
        <v>481612.46</v>
      </c>
      <c r="LT100" s="3">
        <v>481612.46</v>
      </c>
      <c r="LU100" s="3">
        <v>481612.46</v>
      </c>
      <c r="LV100" s="3">
        <v>425800.56</v>
      </c>
      <c r="LW100" s="3">
        <v>425800.56</v>
      </c>
      <c r="LX100" s="3">
        <v>425800.56</v>
      </c>
      <c r="LY100" s="3">
        <v>425800.56</v>
      </c>
      <c r="LZ100" s="3">
        <v>425800.56</v>
      </c>
      <c r="MA100" s="3">
        <v>425800.56</v>
      </c>
      <c r="MB100" s="3">
        <v>425800.56</v>
      </c>
      <c r="MC100" s="3">
        <v>425800.56</v>
      </c>
      <c r="ME100" s="3">
        <v>425800.56</v>
      </c>
      <c r="MF100" s="3">
        <v>425800.56</v>
      </c>
      <c r="MG100" s="38"/>
      <c r="MH100" s="38"/>
      <c r="MI100" s="38"/>
      <c r="MJ100" s="38"/>
      <c r="MK100" s="38"/>
      <c r="ML100" s="38"/>
      <c r="MM100" s="38"/>
      <c r="MN100" s="38"/>
      <c r="MO100" s="38"/>
      <c r="MP100" s="38"/>
      <c r="MQ100" s="38"/>
      <c r="MR100" s="38"/>
      <c r="MS100" s="38"/>
      <c r="MT100" s="38"/>
      <c r="MU100" s="38"/>
      <c r="MV100" s="38"/>
      <c r="MW100" s="38"/>
      <c r="MX100" s="38"/>
      <c r="MY100" s="38"/>
      <c r="MZ100" s="38"/>
      <c r="NA100" s="38"/>
      <c r="NB100" s="38"/>
      <c r="NC100" s="38"/>
      <c r="ND100" s="38"/>
      <c r="NE100" s="38"/>
      <c r="NF100" s="38"/>
      <c r="NG100" s="38"/>
      <c r="NH100" s="38"/>
      <c r="NI100" s="38"/>
      <c r="NJ100" s="38"/>
      <c r="NK100" s="38"/>
      <c r="NL100" s="38"/>
      <c r="NM100" s="38"/>
      <c r="NN100" s="38"/>
      <c r="NO100" s="38"/>
      <c r="NP100" s="38"/>
      <c r="NQ100" s="38"/>
      <c r="NR100" s="38"/>
      <c r="NS100" s="38"/>
      <c r="NT100" s="38"/>
      <c r="NU100" s="38"/>
      <c r="NV100" s="38"/>
      <c r="NW100" s="38"/>
      <c r="NX100" s="38"/>
      <c r="NY100" s="38"/>
      <c r="NZ100" s="38"/>
      <c r="OA100" s="38"/>
      <c r="OB100" s="38"/>
      <c r="OC100" s="38"/>
      <c r="OD100" s="38"/>
      <c r="OE100" s="38"/>
      <c r="OF100" s="38"/>
      <c r="OG100" s="38"/>
      <c r="OH100" s="38"/>
      <c r="OI100" s="38"/>
      <c r="OJ100" s="38"/>
      <c r="OK100" s="38"/>
      <c r="OL100" s="38"/>
      <c r="OM100" s="38"/>
      <c r="ON100" s="38"/>
      <c r="OO100" s="38"/>
      <c r="OP100" s="38"/>
      <c r="OQ100" s="38"/>
      <c r="OR100" s="38"/>
      <c r="OS100" s="38"/>
      <c r="OT100" s="38"/>
      <c r="OU100" s="38"/>
      <c r="OV100" s="38"/>
      <c r="OW100" s="38"/>
      <c r="OX100" s="38"/>
      <c r="OY100" s="38"/>
      <c r="OZ100" s="38"/>
      <c r="PA100" s="38"/>
      <c r="PB100" s="38"/>
      <c r="PC100" s="38"/>
      <c r="PD100" s="38"/>
      <c r="PE100" s="38"/>
      <c r="PF100" s="38"/>
      <c r="PG100" s="38"/>
      <c r="PH100" s="38"/>
      <c r="PI100" s="38"/>
      <c r="PJ100" s="38"/>
      <c r="PK100" s="38"/>
      <c r="PL100" s="38"/>
      <c r="PM100" s="38"/>
      <c r="PN100" s="38"/>
      <c r="PO100" s="38"/>
      <c r="PP100" s="38"/>
      <c r="PQ100" s="38"/>
      <c r="PR100" s="38"/>
      <c r="PS100" s="38"/>
      <c r="PT100" s="38"/>
      <c r="PU100" s="38"/>
      <c r="PV100" s="38"/>
      <c r="PW100" s="38"/>
      <c r="PX100" s="38"/>
      <c r="PY100" s="38"/>
      <c r="PZ100" s="38"/>
      <c r="QA100" s="38"/>
      <c r="QB100" s="38"/>
      <c r="QC100" s="38"/>
      <c r="QD100" s="38"/>
      <c r="QE100" s="38"/>
      <c r="QF100" s="38"/>
      <c r="QG100" s="38"/>
      <c r="QH100" s="38"/>
      <c r="QI100" s="38"/>
      <c r="QJ100" s="38"/>
      <c r="QK100" s="38"/>
      <c r="QL100" s="38"/>
      <c r="QM100" s="38"/>
      <c r="QN100" s="38"/>
      <c r="QO100" s="38"/>
      <c r="QP100" s="38"/>
      <c r="QQ100" s="38"/>
      <c r="QR100" s="38"/>
      <c r="QS100" s="38"/>
      <c r="QT100" s="38"/>
      <c r="QU100" s="38"/>
      <c r="QV100" s="38"/>
      <c r="QW100" s="38"/>
      <c r="QX100" s="38"/>
      <c r="QY100" s="38"/>
      <c r="QZ100" s="38"/>
      <c r="RA100" s="38"/>
      <c r="RB100" s="38"/>
      <c r="RC100" s="38"/>
      <c r="RD100" s="38"/>
      <c r="RE100" s="38"/>
      <c r="RF100" s="38"/>
      <c r="RG100" s="38"/>
      <c r="RH100" s="38"/>
      <c r="RI100" s="38"/>
      <c r="RJ100" s="38"/>
      <c r="RK100" s="38"/>
      <c r="RL100" s="38"/>
      <c r="RM100" s="38"/>
      <c r="RN100" s="38"/>
      <c r="RO100" s="38"/>
      <c r="RP100" s="38"/>
      <c r="RQ100" s="38"/>
      <c r="RR100" s="38"/>
      <c r="RS100" s="38"/>
      <c r="RT100" s="38"/>
      <c r="RU100" s="38"/>
      <c r="RV100" s="38"/>
      <c r="RW100" s="38"/>
      <c r="RX100" s="38"/>
      <c r="RY100" s="38"/>
      <c r="RZ100" s="38"/>
      <c r="SA100" s="38"/>
      <c r="SB100" s="38"/>
      <c r="SC100" s="38"/>
      <c r="SD100" s="38"/>
      <c r="SE100" s="38"/>
      <c r="SF100" s="38"/>
      <c r="SG100" s="38"/>
      <c r="SH100" s="38"/>
      <c r="SI100" s="38"/>
      <c r="SJ100" s="38"/>
      <c r="SK100" s="38"/>
      <c r="SL100" s="38"/>
      <c r="SM100" s="38"/>
      <c r="SN100" s="38"/>
      <c r="SO100" s="38"/>
      <c r="SP100" s="38"/>
      <c r="SQ100" s="38"/>
      <c r="SR100" s="38"/>
      <c r="SS100" s="38"/>
      <c r="ST100" s="38"/>
      <c r="SU100" s="38"/>
      <c r="SV100" s="38"/>
      <c r="SW100" s="38"/>
      <c r="SX100" s="38"/>
      <c r="SY100" s="38"/>
      <c r="SZ100" s="38"/>
      <c r="TA100" s="38"/>
      <c r="TB100" s="38"/>
      <c r="TC100" s="38"/>
      <c r="TD100" s="38"/>
      <c r="TE100" s="38"/>
      <c r="TF100" s="38"/>
      <c r="TG100" s="38"/>
      <c r="TH100" s="38"/>
      <c r="TI100" s="38"/>
      <c r="TJ100" s="38"/>
      <c r="TK100" s="38"/>
      <c r="TL100" s="38"/>
      <c r="TM100" s="38"/>
      <c r="TN100" s="38"/>
      <c r="TO100" s="38"/>
      <c r="TP100" s="38"/>
      <c r="TQ100" s="38"/>
      <c r="TR100" s="38"/>
      <c r="TS100" s="38"/>
      <c r="TT100" s="38"/>
      <c r="TU100" s="38"/>
      <c r="TV100" s="38"/>
      <c r="TW100" s="38"/>
    </row>
    <row r="101" spans="1:543" x14ac:dyDescent="0.2">
      <c r="A101" s="9" t="s">
        <v>23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  <c r="IV101" s="38"/>
      <c r="IW101" s="38"/>
      <c r="IX101" s="38"/>
      <c r="IY101" s="38"/>
      <c r="IZ101" s="38"/>
      <c r="JA101" s="38"/>
      <c r="JB101" s="38"/>
      <c r="JC101" s="38"/>
      <c r="JD101" s="38"/>
      <c r="JE101" s="38"/>
      <c r="JF101" s="38"/>
      <c r="JG101" s="38"/>
      <c r="JH101" s="38"/>
      <c r="JI101" s="38"/>
      <c r="JJ101" s="38"/>
      <c r="JK101" s="38"/>
      <c r="JL101" s="38"/>
      <c r="JM101" s="38"/>
      <c r="JN101" s="38"/>
      <c r="JO101" s="38"/>
      <c r="JP101" s="38"/>
      <c r="JQ101" s="38"/>
      <c r="JR101" s="38"/>
      <c r="JS101" s="38"/>
      <c r="JT101" s="38"/>
      <c r="JU101" s="38"/>
      <c r="JV101" s="38"/>
      <c r="JW101" s="38"/>
      <c r="JX101" s="38"/>
      <c r="JY101" s="38"/>
      <c r="JZ101" s="38"/>
      <c r="KA101" s="38"/>
      <c r="KB101" s="38"/>
      <c r="KC101" s="38"/>
      <c r="KD101" s="38"/>
      <c r="KE101" s="38"/>
      <c r="KF101" s="38"/>
      <c r="KG101" s="38"/>
      <c r="KH101" s="38"/>
      <c r="KI101" s="38"/>
      <c r="KJ101" s="38"/>
      <c r="KK101" s="38"/>
      <c r="KL101" s="38"/>
      <c r="KM101" s="38"/>
      <c r="KN101" s="38"/>
      <c r="KO101" s="38"/>
      <c r="KP101" s="38"/>
      <c r="KQ101" s="38"/>
      <c r="KR101" s="38"/>
      <c r="KS101" s="38"/>
      <c r="KT101" s="38"/>
      <c r="KU101" s="38"/>
      <c r="KV101" s="38"/>
      <c r="KW101" s="38"/>
      <c r="KX101" s="38"/>
      <c r="KY101" s="38"/>
      <c r="KZ101" s="38"/>
      <c r="LA101" s="38"/>
      <c r="LB101" s="38"/>
      <c r="LC101" s="38"/>
      <c r="LD101" s="38"/>
      <c r="LE101" s="38"/>
      <c r="LF101" s="38"/>
      <c r="LG101" s="38"/>
      <c r="LH101" s="38"/>
      <c r="LI101" s="38"/>
      <c r="LJ101" s="3">
        <v>481455.5</v>
      </c>
      <c r="LL101" s="3">
        <v>487007.92</v>
      </c>
      <c r="LM101" s="3">
        <v>491199.54</v>
      </c>
      <c r="LN101" s="3">
        <v>491652.06</v>
      </c>
      <c r="LO101" s="3">
        <v>488572.28</v>
      </c>
      <c r="LP101" s="3">
        <v>486951.86</v>
      </c>
      <c r="LQ101" s="3">
        <v>487323.46</v>
      </c>
      <c r="LR101" s="3">
        <v>487833.02</v>
      </c>
      <c r="LS101" s="3">
        <v>489968.56</v>
      </c>
      <c r="LT101" s="3">
        <v>494912.24</v>
      </c>
      <c r="LU101" s="3">
        <v>491667.68</v>
      </c>
      <c r="LV101" s="3">
        <v>490634.58</v>
      </c>
      <c r="LW101" s="3">
        <v>490968.72</v>
      </c>
      <c r="LX101" s="3">
        <v>494785.92</v>
      </c>
      <c r="LY101" s="3">
        <v>495927.2</v>
      </c>
      <c r="LZ101" s="3">
        <v>496131.94</v>
      </c>
      <c r="MA101" s="3">
        <v>495707.64</v>
      </c>
      <c r="MB101" s="3">
        <v>496065.16</v>
      </c>
      <c r="MC101" s="3">
        <v>496471.74</v>
      </c>
      <c r="ME101" s="3">
        <v>501223.74</v>
      </c>
      <c r="MF101" s="3">
        <v>501850.06</v>
      </c>
      <c r="MG101" s="38"/>
      <c r="MH101" s="38"/>
      <c r="MI101" s="38"/>
      <c r="MJ101" s="38"/>
      <c r="MK101" s="38"/>
      <c r="ML101" s="38"/>
      <c r="MM101" s="38"/>
      <c r="MN101" s="38"/>
      <c r="MO101" s="38"/>
      <c r="MP101" s="38"/>
      <c r="MQ101" s="38"/>
      <c r="MR101" s="38"/>
      <c r="MS101" s="38"/>
      <c r="MT101" s="38"/>
      <c r="MU101" s="38"/>
      <c r="MV101" s="38"/>
      <c r="MW101" s="38"/>
      <c r="MX101" s="38"/>
      <c r="MY101" s="38"/>
      <c r="MZ101" s="38"/>
      <c r="NA101" s="38"/>
      <c r="NB101" s="38"/>
      <c r="NC101" s="38"/>
      <c r="ND101" s="38"/>
      <c r="NE101" s="38"/>
      <c r="NF101" s="38"/>
      <c r="NG101" s="38"/>
      <c r="NH101" s="38"/>
      <c r="NI101" s="38"/>
      <c r="NJ101" s="38"/>
      <c r="NK101" s="38"/>
      <c r="NL101" s="38"/>
      <c r="NM101" s="38"/>
      <c r="NN101" s="38"/>
      <c r="NO101" s="38"/>
      <c r="NP101" s="38"/>
      <c r="NQ101" s="38"/>
      <c r="NR101" s="38"/>
      <c r="NS101" s="38"/>
      <c r="NT101" s="38"/>
      <c r="NU101" s="38"/>
      <c r="NV101" s="38"/>
      <c r="NW101" s="38"/>
      <c r="NX101" s="38"/>
      <c r="NY101" s="38"/>
      <c r="NZ101" s="38"/>
      <c r="OA101" s="38"/>
      <c r="OB101" s="38"/>
      <c r="OC101" s="38"/>
      <c r="OD101" s="38"/>
      <c r="OE101" s="38"/>
      <c r="OF101" s="38"/>
      <c r="OG101" s="38"/>
      <c r="OH101" s="38"/>
      <c r="OI101" s="38"/>
      <c r="OJ101" s="38"/>
      <c r="OK101" s="38"/>
      <c r="OL101" s="38"/>
      <c r="OM101" s="38"/>
      <c r="ON101" s="38"/>
      <c r="OO101" s="38"/>
      <c r="OP101" s="38"/>
      <c r="OQ101" s="38"/>
      <c r="OR101" s="38"/>
      <c r="OS101" s="38"/>
      <c r="OT101" s="38"/>
      <c r="OU101" s="38"/>
      <c r="OV101" s="38"/>
      <c r="OW101" s="38"/>
      <c r="OX101" s="38"/>
      <c r="OY101" s="38"/>
      <c r="OZ101" s="38"/>
      <c r="PA101" s="38"/>
      <c r="PB101" s="38"/>
      <c r="PC101" s="38"/>
      <c r="PD101" s="38"/>
      <c r="PE101" s="38"/>
      <c r="PF101" s="38"/>
      <c r="PG101" s="38"/>
      <c r="PH101" s="38"/>
      <c r="PI101" s="38"/>
      <c r="PJ101" s="38"/>
      <c r="PK101" s="38"/>
      <c r="PL101" s="38"/>
      <c r="PM101" s="38"/>
      <c r="PN101" s="38"/>
      <c r="PO101" s="38"/>
      <c r="PP101" s="38"/>
      <c r="PQ101" s="38"/>
      <c r="PR101" s="38"/>
      <c r="PS101" s="38"/>
      <c r="PT101" s="38"/>
      <c r="PU101" s="38"/>
      <c r="PV101" s="38"/>
      <c r="PW101" s="38"/>
      <c r="PX101" s="38"/>
      <c r="PY101" s="38"/>
      <c r="PZ101" s="38"/>
      <c r="QA101" s="38"/>
      <c r="QB101" s="38"/>
      <c r="QC101" s="38"/>
      <c r="QD101" s="38"/>
      <c r="QE101" s="38"/>
      <c r="QF101" s="38"/>
      <c r="QG101" s="38"/>
      <c r="QH101" s="38"/>
      <c r="QI101" s="38"/>
      <c r="QJ101" s="38"/>
      <c r="QK101" s="38"/>
      <c r="QL101" s="38"/>
      <c r="QM101" s="38"/>
      <c r="QN101" s="38"/>
      <c r="QO101" s="38"/>
      <c r="QP101" s="38"/>
      <c r="QQ101" s="38"/>
      <c r="QR101" s="38"/>
      <c r="QS101" s="38"/>
      <c r="QT101" s="38"/>
      <c r="QU101" s="38"/>
      <c r="QV101" s="38"/>
      <c r="QW101" s="38"/>
      <c r="QX101" s="38"/>
      <c r="QY101" s="38"/>
      <c r="QZ101" s="38"/>
      <c r="RA101" s="38"/>
      <c r="RB101" s="38"/>
      <c r="RC101" s="38"/>
      <c r="RD101" s="38"/>
      <c r="RE101" s="38"/>
      <c r="RF101" s="38"/>
      <c r="RG101" s="38"/>
      <c r="RH101" s="38"/>
      <c r="RI101" s="38"/>
      <c r="RJ101" s="38"/>
      <c r="RK101" s="38"/>
      <c r="RL101" s="38"/>
      <c r="RM101" s="38"/>
      <c r="RN101" s="38"/>
      <c r="RO101" s="38"/>
      <c r="RP101" s="38"/>
      <c r="RQ101" s="38"/>
      <c r="RR101" s="38"/>
      <c r="RS101" s="38"/>
      <c r="RT101" s="38"/>
      <c r="RU101" s="38"/>
      <c r="RV101" s="38"/>
      <c r="RW101" s="38"/>
      <c r="RX101" s="38"/>
      <c r="RY101" s="38"/>
      <c r="RZ101" s="38"/>
      <c r="SA101" s="38"/>
      <c r="SB101" s="38"/>
      <c r="SC101" s="38"/>
      <c r="SD101" s="38"/>
      <c r="SE101" s="38"/>
      <c r="SF101" s="38"/>
      <c r="SG101" s="38"/>
      <c r="SH101" s="38"/>
      <c r="SI101" s="38"/>
      <c r="SJ101" s="38"/>
      <c r="SK101" s="38"/>
      <c r="SL101" s="38"/>
      <c r="SM101" s="38"/>
      <c r="SN101" s="38"/>
      <c r="SO101" s="38"/>
      <c r="SP101" s="38"/>
      <c r="SQ101" s="38"/>
      <c r="SR101" s="38"/>
      <c r="SS101" s="38"/>
      <c r="ST101" s="38"/>
      <c r="SU101" s="38"/>
      <c r="SV101" s="38"/>
      <c r="SW101" s="38"/>
      <c r="SX101" s="38"/>
      <c r="SY101" s="38"/>
      <c r="SZ101" s="38"/>
      <c r="TA101" s="38"/>
      <c r="TB101" s="38"/>
      <c r="TC101" s="38"/>
      <c r="TD101" s="38"/>
      <c r="TE101" s="38"/>
      <c r="TF101" s="38"/>
      <c r="TG101" s="38"/>
      <c r="TH101" s="38"/>
      <c r="TI101" s="38"/>
      <c r="TJ101" s="38"/>
      <c r="TK101" s="38"/>
      <c r="TL101" s="38"/>
      <c r="TM101" s="38"/>
      <c r="TN101" s="38"/>
      <c r="TO101" s="38"/>
      <c r="TP101" s="38"/>
      <c r="TQ101" s="38"/>
      <c r="TR101" s="38"/>
      <c r="TS101" s="38"/>
      <c r="TT101" s="38"/>
      <c r="TU101" s="38"/>
      <c r="TV101" s="38"/>
      <c r="TW101" s="38"/>
    </row>
    <row r="102" spans="1:543" x14ac:dyDescent="0.2">
      <c r="A102" s="43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  <c r="IU102" s="44"/>
      <c r="IV102" s="44"/>
      <c r="IW102" s="44"/>
      <c r="IX102" s="44"/>
      <c r="IY102" s="44"/>
      <c r="IZ102" s="44"/>
      <c r="JA102" s="44"/>
      <c r="JB102" s="44"/>
      <c r="JC102" s="44"/>
      <c r="JD102" s="44"/>
      <c r="JE102" s="44"/>
      <c r="JF102" s="44"/>
      <c r="JG102" s="44"/>
      <c r="JH102" s="44"/>
      <c r="JI102" s="44"/>
      <c r="JJ102" s="44"/>
      <c r="JK102" s="44"/>
      <c r="JL102" s="44"/>
      <c r="JM102" s="44"/>
      <c r="JN102" s="44"/>
      <c r="JO102" s="44"/>
      <c r="JP102" s="44"/>
      <c r="JQ102" s="44"/>
      <c r="JR102" s="44"/>
      <c r="JS102" s="44"/>
      <c r="JT102" s="44"/>
      <c r="JU102" s="44"/>
      <c r="JV102" s="44"/>
      <c r="JW102" s="44"/>
      <c r="JX102" s="44"/>
      <c r="JY102" s="44"/>
      <c r="JZ102" s="44"/>
      <c r="KA102" s="44"/>
      <c r="KB102" s="44"/>
      <c r="KC102" s="44"/>
      <c r="KD102" s="44"/>
      <c r="KE102" s="44"/>
      <c r="KF102" s="44"/>
      <c r="KG102" s="44"/>
      <c r="KH102" s="44"/>
      <c r="KI102" s="44"/>
      <c r="KJ102" s="44"/>
      <c r="KK102" s="44"/>
      <c r="KL102" s="44"/>
      <c r="KM102" s="44"/>
      <c r="KN102" s="44"/>
      <c r="KO102" s="44"/>
      <c r="KP102" s="44"/>
      <c r="KQ102" s="44"/>
      <c r="KR102" s="44"/>
      <c r="KS102" s="44"/>
      <c r="KT102" s="44"/>
      <c r="KU102" s="44"/>
      <c r="KV102" s="44"/>
      <c r="KW102" s="44"/>
      <c r="KX102" s="44"/>
      <c r="KY102" s="44"/>
      <c r="KZ102" s="44"/>
      <c r="LA102" s="44"/>
      <c r="LB102" s="44"/>
      <c r="LC102" s="44"/>
      <c r="LD102" s="44"/>
      <c r="LE102" s="44"/>
      <c r="LF102" s="44"/>
      <c r="LG102" s="44"/>
      <c r="LH102" s="44"/>
      <c r="LI102" s="44"/>
      <c r="LJ102" s="44"/>
      <c r="LK102" s="44"/>
      <c r="LL102" s="44"/>
      <c r="LM102" s="44"/>
      <c r="LN102" s="44"/>
      <c r="LO102" s="44"/>
      <c r="LP102" s="44"/>
      <c r="LQ102" s="44"/>
      <c r="LR102" s="44"/>
      <c r="LS102" s="44"/>
      <c r="LT102" s="44"/>
      <c r="LU102" s="44"/>
      <c r="LV102" s="44"/>
      <c r="LW102" s="44"/>
      <c r="LX102" s="44"/>
      <c r="LY102" s="44"/>
      <c r="LZ102" s="44"/>
      <c r="MA102" s="44"/>
      <c r="MB102" s="44"/>
      <c r="MC102" s="44"/>
      <c r="MD102" s="44"/>
      <c r="ME102" s="44"/>
      <c r="MF102" s="44"/>
      <c r="MG102" s="44"/>
      <c r="MH102" s="44"/>
      <c r="MI102" s="44"/>
      <c r="MJ102" s="44"/>
      <c r="MK102" s="44"/>
      <c r="ML102" s="44"/>
      <c r="MM102" s="44"/>
      <c r="MN102" s="44"/>
      <c r="MO102" s="44"/>
      <c r="MP102" s="44"/>
      <c r="MQ102" s="44"/>
      <c r="MR102" s="44"/>
      <c r="MS102" s="44"/>
      <c r="MT102" s="44"/>
      <c r="MU102" s="44"/>
      <c r="MV102" s="44"/>
      <c r="MW102" s="44"/>
      <c r="MX102" s="44"/>
      <c r="MY102" s="44"/>
      <c r="MZ102" s="44"/>
      <c r="NA102" s="44"/>
      <c r="NB102" s="44"/>
      <c r="NC102" s="44"/>
      <c r="ND102" s="44"/>
      <c r="NE102" s="44"/>
      <c r="NF102" s="44"/>
      <c r="NG102" s="44"/>
      <c r="NH102" s="44"/>
      <c r="NI102" s="44"/>
      <c r="NJ102" s="44"/>
      <c r="NK102" s="44"/>
      <c r="NL102" s="44"/>
      <c r="NM102" s="44"/>
      <c r="NN102" s="44"/>
      <c r="NO102" s="44"/>
      <c r="NP102" s="44"/>
      <c r="NQ102" s="44"/>
      <c r="NR102" s="44"/>
      <c r="NS102" s="44"/>
      <c r="NT102" s="44"/>
      <c r="NU102" s="44"/>
      <c r="NV102" s="44"/>
      <c r="NW102" s="44"/>
      <c r="NX102" s="44"/>
      <c r="NY102" s="44"/>
      <c r="NZ102" s="44"/>
      <c r="OA102" s="44"/>
      <c r="OB102" s="44"/>
      <c r="OC102" s="44"/>
      <c r="OD102" s="44"/>
      <c r="OE102" s="44"/>
      <c r="OF102" s="44"/>
      <c r="OG102" s="44"/>
      <c r="OH102" s="44"/>
      <c r="OI102" s="44"/>
      <c r="OJ102" s="44"/>
      <c r="OK102" s="44"/>
      <c r="OL102" s="44"/>
      <c r="OM102" s="44"/>
      <c r="ON102" s="44"/>
      <c r="OO102" s="44"/>
      <c r="OP102" s="44"/>
      <c r="OQ102" s="44"/>
      <c r="OR102" s="44"/>
      <c r="OS102" s="44"/>
      <c r="OT102" s="44"/>
      <c r="OU102" s="44"/>
      <c r="OV102" s="44"/>
      <c r="OW102" s="44"/>
      <c r="OX102" s="44"/>
      <c r="OY102" s="44"/>
      <c r="OZ102" s="44"/>
      <c r="PA102" s="44"/>
      <c r="PB102" s="44"/>
      <c r="PC102" s="44"/>
      <c r="PD102" s="44"/>
      <c r="PE102" s="44"/>
      <c r="PF102" s="44"/>
      <c r="PG102" s="44"/>
      <c r="PH102" s="44"/>
      <c r="PI102" s="44"/>
      <c r="PJ102" s="44"/>
      <c r="PK102" s="44"/>
      <c r="PL102" s="44"/>
      <c r="PM102" s="44"/>
      <c r="PN102" s="44"/>
      <c r="PO102" s="44"/>
      <c r="PP102" s="44"/>
      <c r="PQ102" s="44"/>
      <c r="PR102" s="44"/>
      <c r="PS102" s="44"/>
      <c r="PT102" s="44"/>
      <c r="PU102" s="44"/>
      <c r="PV102" s="44"/>
      <c r="PW102" s="44"/>
      <c r="PX102" s="44"/>
      <c r="PY102" s="44"/>
      <c r="PZ102" s="44"/>
      <c r="QA102" s="44"/>
      <c r="QB102" s="44"/>
      <c r="QC102" s="44"/>
      <c r="QD102" s="44"/>
      <c r="QE102" s="44"/>
      <c r="QF102" s="44"/>
      <c r="QG102" s="44"/>
      <c r="QH102" s="44"/>
      <c r="QI102" s="44"/>
      <c r="QJ102" s="44"/>
      <c r="QK102" s="44"/>
      <c r="QL102" s="44"/>
      <c r="QM102" s="44"/>
      <c r="QN102" s="44"/>
      <c r="QO102" s="44"/>
      <c r="QP102" s="44"/>
      <c r="QQ102" s="44"/>
      <c r="QR102" s="44"/>
      <c r="QS102" s="44"/>
      <c r="QT102" s="44"/>
      <c r="QU102" s="44"/>
      <c r="QV102" s="44"/>
      <c r="QW102" s="44"/>
      <c r="QX102" s="44"/>
      <c r="QY102" s="44"/>
      <c r="QZ102" s="44"/>
      <c r="RA102" s="44"/>
      <c r="RB102" s="44"/>
      <c r="RC102" s="44"/>
      <c r="RD102" s="44"/>
      <c r="RE102" s="44"/>
      <c r="RF102" s="44"/>
      <c r="RG102" s="44"/>
      <c r="RH102" s="44"/>
      <c r="RI102" s="44"/>
      <c r="RJ102" s="44"/>
      <c r="RK102" s="44"/>
      <c r="RL102" s="44"/>
      <c r="RM102" s="44"/>
      <c r="RN102" s="44"/>
      <c r="RO102" s="44"/>
      <c r="RP102" s="44"/>
      <c r="RQ102" s="44"/>
      <c r="RR102" s="44"/>
      <c r="RS102" s="44"/>
      <c r="RT102" s="44"/>
      <c r="RU102" s="44"/>
      <c r="RV102" s="44"/>
      <c r="RW102" s="44"/>
      <c r="RX102" s="44"/>
      <c r="RY102" s="44"/>
      <c r="RZ102" s="44"/>
      <c r="SA102" s="44"/>
      <c r="SB102" s="44"/>
      <c r="SC102" s="44"/>
      <c r="SD102" s="44"/>
      <c r="SE102" s="44"/>
      <c r="SF102" s="44"/>
      <c r="SG102" s="44"/>
      <c r="SH102" s="44"/>
      <c r="SI102" s="44"/>
      <c r="SJ102" s="44"/>
      <c r="SK102" s="44"/>
      <c r="SL102" s="44"/>
      <c r="SM102" s="44"/>
      <c r="SN102" s="44"/>
      <c r="SO102" s="44"/>
      <c r="SP102" s="44"/>
      <c r="SQ102" s="44"/>
      <c r="SR102" s="44"/>
      <c r="SS102" s="44"/>
      <c r="ST102" s="44"/>
      <c r="SU102" s="44"/>
      <c r="SV102" s="44"/>
      <c r="SW102" s="44"/>
      <c r="SX102" s="44"/>
      <c r="SY102" s="44"/>
      <c r="SZ102" s="44"/>
      <c r="TA102" s="44"/>
      <c r="TB102" s="44"/>
      <c r="TC102" s="44"/>
      <c r="TD102" s="44"/>
      <c r="TE102" s="44"/>
      <c r="TF102" s="44"/>
      <c r="TG102" s="44"/>
      <c r="TH102" s="44"/>
      <c r="TI102" s="44"/>
      <c r="TJ102" s="44"/>
      <c r="TK102" s="44"/>
      <c r="TL102" s="44"/>
      <c r="TM102" s="44"/>
      <c r="TN102" s="44"/>
      <c r="TO102" s="44"/>
      <c r="TP102" s="44"/>
      <c r="TQ102" s="44"/>
      <c r="TR102" s="44"/>
      <c r="TS102" s="44"/>
      <c r="TT102" s="44"/>
      <c r="TU102" s="44"/>
      <c r="TV102" s="44"/>
      <c r="TW102" s="44"/>
    </row>
    <row r="103" spans="1:543" x14ac:dyDescent="0.2">
      <c r="A103" s="11" t="s">
        <v>718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  <c r="IV103" s="38"/>
      <c r="IW103" s="38"/>
      <c r="IX103" s="38"/>
      <c r="IY103" s="38"/>
      <c r="IZ103" s="38"/>
      <c r="JA103" s="38"/>
      <c r="JB103" s="38"/>
      <c r="JC103" s="38"/>
      <c r="JD103" s="38"/>
      <c r="JE103" s="38"/>
      <c r="JF103" s="38"/>
      <c r="JG103" s="38"/>
      <c r="JH103" s="38"/>
      <c r="JI103" s="38"/>
      <c r="JJ103" s="38"/>
      <c r="JK103" s="38"/>
      <c r="JL103" s="38"/>
      <c r="JM103" s="38"/>
      <c r="JN103" s="38"/>
      <c r="JO103" s="38"/>
      <c r="JP103" s="38"/>
      <c r="JQ103" s="38"/>
      <c r="JR103" s="38"/>
      <c r="JS103" s="38"/>
      <c r="JT103" s="38"/>
      <c r="JU103" s="38"/>
      <c r="JV103" s="38"/>
      <c r="JW103" s="38"/>
      <c r="JX103" s="38"/>
      <c r="JY103" s="38"/>
      <c r="JZ103" s="38"/>
      <c r="KA103" s="38"/>
      <c r="KB103" s="38"/>
      <c r="KC103" s="38"/>
      <c r="KD103" s="38"/>
      <c r="KE103" s="38"/>
      <c r="KF103" s="38"/>
      <c r="KG103" s="38"/>
      <c r="KH103" s="38"/>
      <c r="KI103" s="38"/>
      <c r="KJ103" s="38"/>
      <c r="KK103" s="38"/>
      <c r="KL103" s="38"/>
      <c r="KM103" s="38"/>
      <c r="KN103" s="38"/>
      <c r="KO103" s="38"/>
      <c r="KP103" s="38"/>
      <c r="KQ103" s="38"/>
      <c r="KR103" s="38"/>
      <c r="KS103" s="38"/>
      <c r="KT103" s="38"/>
      <c r="KU103" s="38"/>
      <c r="KV103" s="38"/>
      <c r="KW103" s="38"/>
      <c r="KX103" s="38"/>
      <c r="KY103" s="38"/>
      <c r="KZ103" s="38"/>
      <c r="LA103" s="38"/>
      <c r="LB103" s="38"/>
      <c r="LC103" s="38"/>
      <c r="LD103" s="38"/>
      <c r="LE103" s="38"/>
      <c r="LF103" s="38"/>
      <c r="LG103" s="38"/>
      <c r="LH103" s="38"/>
      <c r="LI103" s="38"/>
      <c r="LJ103" s="38"/>
      <c r="LK103" s="38"/>
      <c r="LL103" s="38"/>
      <c r="LM103" s="38"/>
      <c r="LN103" s="38"/>
      <c r="LO103" s="38"/>
      <c r="LP103" s="38"/>
      <c r="LQ103" s="38"/>
      <c r="LR103" s="38"/>
      <c r="LS103" s="38"/>
      <c r="LT103" s="38"/>
      <c r="LU103" s="38"/>
      <c r="LV103" s="38"/>
      <c r="LW103" s="38"/>
      <c r="LX103" s="38"/>
      <c r="LY103" s="38"/>
      <c r="LZ103" s="38"/>
      <c r="MA103" s="38"/>
      <c r="MB103" s="38"/>
      <c r="MC103" s="38"/>
      <c r="MD103" s="38"/>
      <c r="ME103" s="38"/>
      <c r="MF103" s="38"/>
    </row>
    <row r="104" spans="1:543" x14ac:dyDescent="0.2">
      <c r="A104" s="8" t="s">
        <v>701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  <c r="IV104" s="38"/>
      <c r="IW104" s="38"/>
      <c r="IX104" s="38"/>
      <c r="IY104" s="38"/>
      <c r="IZ104" s="38"/>
      <c r="JA104" s="38"/>
      <c r="JB104" s="38"/>
      <c r="JC104" s="38"/>
      <c r="JD104" s="38"/>
      <c r="JE104" s="38"/>
      <c r="JF104" s="38"/>
      <c r="JG104" s="38"/>
      <c r="JH104" s="38"/>
      <c r="JI104" s="38"/>
      <c r="JJ104" s="38"/>
      <c r="JK104" s="38"/>
      <c r="JL104" s="38"/>
      <c r="JM104" s="38"/>
      <c r="JN104" s="38"/>
      <c r="JO104" s="38"/>
      <c r="JP104" s="38"/>
      <c r="JQ104" s="38"/>
      <c r="JR104" s="38"/>
      <c r="JS104" s="38"/>
      <c r="JT104" s="38"/>
      <c r="JU104" s="38"/>
      <c r="JV104" s="38"/>
      <c r="JW104" s="38"/>
      <c r="JX104" s="38"/>
      <c r="JY104" s="38"/>
      <c r="JZ104" s="38"/>
      <c r="KA104" s="38"/>
      <c r="KB104" s="38"/>
      <c r="KC104" s="38"/>
      <c r="KD104" s="38"/>
      <c r="KE104" s="38"/>
      <c r="KF104" s="38"/>
      <c r="KG104" s="38"/>
      <c r="KH104" s="38"/>
      <c r="KI104" s="38"/>
      <c r="KJ104" s="38"/>
      <c r="KK104" s="38"/>
      <c r="KL104" s="38"/>
      <c r="KM104" s="38"/>
      <c r="KN104" s="38"/>
      <c r="KO104" s="38"/>
      <c r="KP104" s="38"/>
      <c r="KQ104" s="38"/>
      <c r="KR104" s="38"/>
      <c r="KS104" s="38"/>
      <c r="KT104" s="38"/>
      <c r="KU104" s="38"/>
      <c r="KV104" s="38"/>
      <c r="KW104" s="38"/>
      <c r="KX104" s="38"/>
      <c r="KY104" s="38"/>
      <c r="KZ104" s="38"/>
      <c r="LA104" s="38"/>
      <c r="LB104" s="38"/>
      <c r="LC104" s="38"/>
      <c r="LD104" s="38"/>
      <c r="LE104" s="38"/>
      <c r="LF104" s="38"/>
      <c r="LG104" s="38"/>
      <c r="LH104" s="38"/>
      <c r="LI104" s="38"/>
      <c r="LJ104" s="38"/>
      <c r="LK104" s="38"/>
      <c r="LL104" s="38"/>
      <c r="LM104" s="38"/>
      <c r="LN104" s="38"/>
      <c r="LO104" s="38"/>
      <c r="LP104" s="38"/>
      <c r="LQ104" s="38"/>
      <c r="LR104" s="38"/>
      <c r="LS104" s="38"/>
      <c r="LT104" s="38"/>
      <c r="LU104" s="38"/>
      <c r="LV104" s="38"/>
      <c r="LW104" s="38"/>
      <c r="LX104" s="38"/>
      <c r="LY104" s="38"/>
      <c r="LZ104" s="38"/>
      <c r="MA104" s="38"/>
      <c r="MB104" s="38"/>
      <c r="MC104" s="38"/>
      <c r="MD104" s="38"/>
      <c r="ME104" s="38"/>
      <c r="MF104" s="38"/>
    </row>
    <row r="105" spans="1:543" x14ac:dyDescent="0.2">
      <c r="A105" s="9" t="s">
        <v>29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  <c r="IW105" s="38"/>
      <c r="IX105" s="38"/>
      <c r="IY105" s="38"/>
      <c r="IZ105" s="38"/>
      <c r="JA105" s="38"/>
      <c r="JB105" s="38"/>
      <c r="JC105" s="38"/>
      <c r="JD105" s="38"/>
      <c r="JE105" s="38"/>
      <c r="JF105" s="38"/>
      <c r="JG105" s="38"/>
      <c r="JH105" s="38"/>
      <c r="JI105" s="38"/>
      <c r="JJ105" s="38"/>
      <c r="JK105" s="38"/>
      <c r="JL105" s="38"/>
      <c r="JM105" s="38"/>
      <c r="JN105" s="38"/>
      <c r="JO105" s="38"/>
      <c r="JP105" s="38"/>
      <c r="JQ105" s="38"/>
      <c r="JR105" s="38"/>
      <c r="JS105" s="38"/>
      <c r="JT105" s="38"/>
      <c r="JU105" s="38"/>
      <c r="JV105" s="38"/>
      <c r="JW105" s="38"/>
      <c r="JX105" s="38"/>
      <c r="JY105" s="38"/>
      <c r="JZ105" s="38"/>
      <c r="KA105" s="38"/>
      <c r="KB105" s="38"/>
      <c r="KC105" s="38"/>
      <c r="KD105" s="38"/>
      <c r="KE105" s="38"/>
      <c r="KF105" s="38"/>
      <c r="KG105" s="38"/>
      <c r="KH105" s="38"/>
      <c r="KI105" s="38"/>
      <c r="KJ105" s="38"/>
      <c r="KK105" s="38"/>
      <c r="KL105" s="38"/>
      <c r="KM105" s="38"/>
      <c r="KN105" s="38"/>
      <c r="KO105" s="38"/>
      <c r="KP105" s="38"/>
      <c r="KQ105" s="38"/>
      <c r="KR105" s="38"/>
      <c r="KS105" s="38"/>
      <c r="KT105" s="38"/>
      <c r="KU105" s="38"/>
      <c r="KV105" s="38"/>
      <c r="KW105" s="38"/>
      <c r="KX105" s="38"/>
      <c r="KY105" s="38"/>
      <c r="KZ105" s="38"/>
      <c r="LA105" s="38"/>
      <c r="LB105" s="38"/>
      <c r="LC105" s="38"/>
      <c r="LD105" s="38"/>
      <c r="LE105" s="38"/>
      <c r="LF105" s="38"/>
      <c r="LG105" s="38"/>
      <c r="LH105" s="38"/>
      <c r="LI105" s="38"/>
      <c r="LJ105" s="38"/>
      <c r="LK105" s="38"/>
      <c r="LL105" s="38"/>
      <c r="LM105" s="38"/>
      <c r="LN105" s="38"/>
      <c r="LO105" s="38"/>
      <c r="LP105" s="38"/>
      <c r="LQ105" s="38"/>
      <c r="LR105" s="38"/>
      <c r="LS105" s="38"/>
      <c r="LT105" s="38"/>
      <c r="LU105" s="38"/>
      <c r="LV105" s="38"/>
      <c r="LW105" s="38"/>
      <c r="LX105" s="38"/>
      <c r="LY105" s="38"/>
      <c r="LZ105" s="38"/>
      <c r="MA105" s="38"/>
      <c r="MB105" s="38"/>
      <c r="MC105" s="38"/>
      <c r="MD105" s="38"/>
      <c r="ME105" s="38"/>
      <c r="MF105" s="38"/>
      <c r="ML105" s="3">
        <v>525440</v>
      </c>
      <c r="MX105" s="3">
        <v>758823</v>
      </c>
      <c r="ND105" s="3">
        <v>891026</v>
      </c>
      <c r="NJ105" s="3">
        <v>943781</v>
      </c>
      <c r="OB105" s="3">
        <v>1305351</v>
      </c>
      <c r="OH105" s="3">
        <v>1255469</v>
      </c>
      <c r="ON105" s="3">
        <v>1265555</v>
      </c>
      <c r="OT105" s="3">
        <v>1415608</v>
      </c>
      <c r="OZ105" s="3">
        <v>2125640</v>
      </c>
      <c r="PF105" s="3">
        <v>8945804</v>
      </c>
      <c r="PX105" s="3">
        <v>15432898.5</v>
      </c>
      <c r="QD105" s="3">
        <v>20217915.5</v>
      </c>
      <c r="QJ105" s="3">
        <v>22864084.5</v>
      </c>
      <c r="QP105" s="3">
        <v>22597191.5</v>
      </c>
      <c r="RB105" s="3">
        <v>22602140.5</v>
      </c>
      <c r="RH105" s="3">
        <v>22597352.5</v>
      </c>
      <c r="RZ105" s="3">
        <v>21494556.5</v>
      </c>
      <c r="SL105" s="3">
        <v>17999215</v>
      </c>
      <c r="SX105" s="3">
        <v>18199221</v>
      </c>
      <c r="TD105" s="3">
        <v>18399234</v>
      </c>
      <c r="TJ105" s="3">
        <v>19619242</v>
      </c>
      <c r="TP105" s="3">
        <v>21369249</v>
      </c>
      <c r="TV105" s="3">
        <v>23594781</v>
      </c>
    </row>
    <row r="106" spans="1:543" x14ac:dyDescent="0.2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  <c r="IV106" s="38"/>
      <c r="IW106" s="38"/>
      <c r="IX106" s="38"/>
      <c r="IY106" s="38"/>
      <c r="IZ106" s="38"/>
      <c r="JA106" s="38"/>
      <c r="JB106" s="38"/>
      <c r="JC106" s="38"/>
      <c r="JD106" s="38"/>
      <c r="JE106" s="38"/>
      <c r="JF106" s="38"/>
      <c r="JG106" s="38"/>
      <c r="JH106" s="38"/>
      <c r="JI106" s="38"/>
      <c r="JJ106" s="38"/>
      <c r="JK106" s="38"/>
      <c r="JL106" s="38"/>
      <c r="JM106" s="38"/>
      <c r="JN106" s="38"/>
      <c r="JO106" s="38"/>
      <c r="JP106" s="38"/>
      <c r="JQ106" s="38"/>
      <c r="JR106" s="38"/>
      <c r="JS106" s="38"/>
      <c r="JT106" s="38"/>
      <c r="JU106" s="38"/>
      <c r="JV106" s="38"/>
      <c r="JW106" s="38"/>
      <c r="JX106" s="38"/>
      <c r="JY106" s="38"/>
      <c r="JZ106" s="38"/>
      <c r="KA106" s="38"/>
      <c r="KB106" s="38"/>
      <c r="KC106" s="38"/>
      <c r="KD106" s="38"/>
      <c r="KE106" s="38"/>
      <c r="KF106" s="38"/>
      <c r="KG106" s="38"/>
      <c r="KH106" s="38"/>
      <c r="KI106" s="38"/>
      <c r="KJ106" s="38"/>
      <c r="KK106" s="38"/>
      <c r="KL106" s="38"/>
      <c r="KM106" s="38"/>
      <c r="KN106" s="38"/>
      <c r="KO106" s="38"/>
      <c r="KP106" s="38"/>
      <c r="KQ106" s="38"/>
      <c r="KR106" s="38"/>
      <c r="KS106" s="38"/>
      <c r="KT106" s="38"/>
      <c r="KU106" s="38"/>
      <c r="KV106" s="38"/>
      <c r="KW106" s="38"/>
      <c r="KX106" s="38"/>
      <c r="KY106" s="38"/>
      <c r="KZ106" s="38"/>
      <c r="LA106" s="38"/>
      <c r="LB106" s="38"/>
      <c r="LC106" s="38"/>
      <c r="LD106" s="38"/>
      <c r="LE106" s="38"/>
      <c r="LF106" s="38"/>
      <c r="LG106" s="38"/>
      <c r="LH106" s="38"/>
      <c r="LI106" s="38"/>
      <c r="LJ106" s="38"/>
      <c r="LK106" s="38"/>
      <c r="LL106" s="38"/>
      <c r="LM106" s="38"/>
      <c r="LN106" s="38"/>
      <c r="LO106" s="38"/>
      <c r="LP106" s="38"/>
      <c r="LQ106" s="38"/>
      <c r="LR106" s="38"/>
      <c r="LS106" s="38"/>
      <c r="LT106" s="38"/>
      <c r="LU106" s="38"/>
      <c r="LV106" s="38"/>
      <c r="LW106" s="38"/>
      <c r="LX106" s="38"/>
      <c r="LY106" s="38"/>
      <c r="LZ106" s="38"/>
      <c r="MA106" s="38"/>
      <c r="MB106" s="38"/>
      <c r="MC106" s="38"/>
      <c r="MD106" s="38"/>
      <c r="ME106" s="38"/>
      <c r="MF106" s="38"/>
    </row>
    <row r="107" spans="1:543" x14ac:dyDescent="0.2">
      <c r="A107" s="8" t="s">
        <v>702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  <c r="IP107" s="38"/>
      <c r="IQ107" s="38"/>
      <c r="IR107" s="38"/>
      <c r="IS107" s="38"/>
      <c r="IT107" s="38"/>
      <c r="IU107" s="38"/>
      <c r="IV107" s="38"/>
      <c r="IW107" s="38"/>
      <c r="IX107" s="38"/>
      <c r="IY107" s="38"/>
      <c r="IZ107" s="38"/>
      <c r="JA107" s="38"/>
      <c r="JB107" s="38"/>
      <c r="JC107" s="38"/>
      <c r="JD107" s="38"/>
      <c r="JE107" s="38"/>
      <c r="JF107" s="38"/>
      <c r="JG107" s="38"/>
      <c r="JH107" s="38"/>
      <c r="JI107" s="38"/>
      <c r="JJ107" s="38"/>
      <c r="JK107" s="38"/>
      <c r="JL107" s="38"/>
      <c r="JM107" s="38"/>
      <c r="JN107" s="38"/>
      <c r="JO107" s="38"/>
      <c r="JP107" s="38"/>
      <c r="JQ107" s="38"/>
      <c r="JR107" s="38"/>
      <c r="JS107" s="38"/>
      <c r="JT107" s="38"/>
      <c r="JU107" s="38"/>
      <c r="JV107" s="38"/>
      <c r="JW107" s="38"/>
      <c r="JX107" s="38"/>
      <c r="JY107" s="38"/>
      <c r="JZ107" s="38"/>
      <c r="KA107" s="38"/>
      <c r="KB107" s="38"/>
      <c r="KC107" s="38"/>
      <c r="KD107" s="38"/>
      <c r="KE107" s="38"/>
      <c r="KF107" s="38"/>
      <c r="KG107" s="38"/>
      <c r="KH107" s="38"/>
      <c r="KI107" s="38"/>
      <c r="KJ107" s="38"/>
      <c r="KK107" s="38"/>
      <c r="KL107" s="38"/>
      <c r="KM107" s="38"/>
      <c r="KN107" s="38"/>
      <c r="KO107" s="38"/>
      <c r="KP107" s="38"/>
      <c r="KQ107" s="38"/>
      <c r="KR107" s="38"/>
      <c r="KS107" s="38"/>
      <c r="KT107" s="38"/>
      <c r="KU107" s="38"/>
      <c r="KV107" s="38"/>
      <c r="KW107" s="38"/>
      <c r="KX107" s="38"/>
      <c r="KY107" s="38"/>
      <c r="KZ107" s="38"/>
      <c r="LA107" s="38"/>
      <c r="LB107" s="38"/>
      <c r="LC107" s="38"/>
      <c r="LD107" s="38"/>
      <c r="LE107" s="38"/>
      <c r="LF107" s="38"/>
      <c r="LG107" s="38"/>
      <c r="LH107" s="38"/>
      <c r="LI107" s="38"/>
      <c r="LJ107" s="38"/>
      <c r="LK107" s="38"/>
      <c r="LL107" s="38"/>
      <c r="LM107" s="38"/>
      <c r="LN107" s="38"/>
      <c r="LO107" s="38"/>
      <c r="LP107" s="38"/>
      <c r="LQ107" s="38"/>
      <c r="LR107" s="38"/>
      <c r="LS107" s="38"/>
      <c r="LT107" s="38"/>
      <c r="LU107" s="38"/>
      <c r="LV107" s="38"/>
      <c r="LW107" s="38"/>
      <c r="LX107" s="38"/>
      <c r="LY107" s="38"/>
      <c r="LZ107" s="38"/>
      <c r="MA107" s="38"/>
      <c r="MB107" s="38"/>
      <c r="MC107" s="38"/>
      <c r="MD107" s="38"/>
      <c r="ME107" s="38"/>
      <c r="MF107" s="38"/>
    </row>
    <row r="108" spans="1:543" x14ac:dyDescent="0.2">
      <c r="A108" s="9" t="s">
        <v>622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  <c r="IP108" s="38"/>
      <c r="IQ108" s="38"/>
      <c r="IR108" s="38"/>
      <c r="IS108" s="38"/>
      <c r="IT108" s="38"/>
      <c r="IU108" s="38"/>
      <c r="IV108" s="38"/>
      <c r="IW108" s="38"/>
      <c r="IX108" s="38"/>
      <c r="IY108" s="38"/>
      <c r="IZ108" s="38"/>
      <c r="JA108" s="38"/>
      <c r="JB108" s="38"/>
      <c r="JC108" s="38"/>
      <c r="JD108" s="38"/>
      <c r="JE108" s="38"/>
      <c r="JF108" s="38"/>
      <c r="JG108" s="38"/>
      <c r="JH108" s="38"/>
      <c r="JI108" s="38"/>
      <c r="JJ108" s="38"/>
      <c r="JK108" s="38"/>
      <c r="JL108" s="38"/>
      <c r="JM108" s="38"/>
      <c r="JN108" s="38"/>
      <c r="JO108" s="38"/>
      <c r="JP108" s="38"/>
      <c r="JQ108" s="38"/>
      <c r="JR108" s="38"/>
      <c r="JS108" s="38"/>
      <c r="JT108" s="38"/>
      <c r="JU108" s="38"/>
      <c r="JV108" s="38"/>
      <c r="JW108" s="38"/>
      <c r="JX108" s="38"/>
      <c r="JY108" s="38"/>
      <c r="JZ108" s="38"/>
      <c r="KA108" s="38"/>
      <c r="KB108" s="38"/>
      <c r="KC108" s="38"/>
      <c r="KD108" s="38"/>
      <c r="KE108" s="38"/>
      <c r="KF108" s="38"/>
      <c r="KG108" s="38"/>
      <c r="KH108" s="38"/>
      <c r="KI108" s="38"/>
      <c r="KJ108" s="38"/>
      <c r="KK108" s="38"/>
      <c r="KL108" s="38"/>
      <c r="KM108" s="38"/>
      <c r="KN108" s="38"/>
      <c r="KO108" s="38"/>
      <c r="KP108" s="38"/>
      <c r="KQ108" s="38"/>
      <c r="KR108" s="38"/>
      <c r="KS108" s="38"/>
      <c r="KT108" s="38"/>
      <c r="KU108" s="38"/>
      <c r="KV108" s="38"/>
      <c r="KW108" s="38"/>
      <c r="KX108" s="38"/>
      <c r="KY108" s="38"/>
      <c r="KZ108" s="38"/>
      <c r="LA108" s="38"/>
      <c r="LB108" s="38"/>
      <c r="LC108" s="38"/>
      <c r="LD108" s="38"/>
      <c r="LE108" s="38"/>
      <c r="LF108" s="38"/>
      <c r="LG108" s="38"/>
      <c r="LH108" s="38"/>
      <c r="LI108" s="38"/>
      <c r="LJ108" s="38"/>
      <c r="LK108" s="38"/>
      <c r="LL108" s="38"/>
      <c r="LM108" s="38"/>
      <c r="LN108" s="38"/>
      <c r="LO108" s="38"/>
      <c r="LP108" s="38"/>
      <c r="LQ108" s="38"/>
      <c r="LR108" s="38"/>
      <c r="LS108" s="38"/>
      <c r="LT108" s="38"/>
      <c r="LU108" s="38"/>
      <c r="LV108" s="38"/>
      <c r="LW108" s="38"/>
      <c r="LX108" s="38"/>
      <c r="LY108" s="38"/>
      <c r="LZ108" s="38"/>
      <c r="MA108" s="38"/>
      <c r="MB108" s="38"/>
      <c r="MC108" s="38"/>
      <c r="MD108" s="38"/>
      <c r="ME108" s="38"/>
      <c r="MF108" s="38"/>
      <c r="PF108" s="3">
        <v>205608</v>
      </c>
      <c r="PX108" s="3">
        <v>232608</v>
      </c>
      <c r="QD108" s="3">
        <v>328608</v>
      </c>
    </row>
    <row r="109" spans="1:543" x14ac:dyDescent="0.2">
      <c r="A109" s="9" t="s">
        <v>619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  <c r="IV109" s="38"/>
      <c r="IW109" s="38"/>
      <c r="IX109" s="38"/>
      <c r="IY109" s="38"/>
      <c r="IZ109" s="38"/>
      <c r="JA109" s="38"/>
      <c r="JB109" s="38"/>
      <c r="JC109" s="38"/>
      <c r="JD109" s="38"/>
      <c r="JE109" s="38"/>
      <c r="JF109" s="38"/>
      <c r="JG109" s="38"/>
      <c r="JH109" s="38"/>
      <c r="JI109" s="38"/>
      <c r="JJ109" s="38"/>
      <c r="JK109" s="38"/>
      <c r="JL109" s="38"/>
      <c r="JM109" s="38"/>
      <c r="JN109" s="38"/>
      <c r="JO109" s="38"/>
      <c r="JP109" s="38"/>
      <c r="JQ109" s="38"/>
      <c r="JR109" s="38"/>
      <c r="JS109" s="38"/>
      <c r="JT109" s="38"/>
      <c r="JU109" s="38"/>
      <c r="JV109" s="38"/>
      <c r="JW109" s="38"/>
      <c r="JX109" s="38"/>
      <c r="JY109" s="38"/>
      <c r="JZ109" s="38"/>
      <c r="KA109" s="38"/>
      <c r="KB109" s="38"/>
      <c r="KC109" s="38"/>
      <c r="KD109" s="38"/>
      <c r="KE109" s="38"/>
      <c r="KF109" s="38"/>
      <c r="KG109" s="38"/>
      <c r="KH109" s="38"/>
      <c r="KI109" s="38"/>
      <c r="KJ109" s="38"/>
      <c r="KK109" s="38"/>
      <c r="KL109" s="38"/>
      <c r="KM109" s="38"/>
      <c r="KN109" s="38"/>
      <c r="KO109" s="38"/>
      <c r="KP109" s="38"/>
      <c r="KQ109" s="38"/>
      <c r="KR109" s="38"/>
      <c r="KS109" s="38"/>
      <c r="KT109" s="38"/>
      <c r="KU109" s="38"/>
      <c r="KV109" s="38"/>
      <c r="KW109" s="38"/>
      <c r="KX109" s="38"/>
      <c r="KY109" s="38"/>
      <c r="KZ109" s="38"/>
      <c r="LA109" s="38"/>
      <c r="LB109" s="38"/>
      <c r="LC109" s="38"/>
      <c r="LD109" s="38"/>
      <c r="LE109" s="38"/>
      <c r="LF109" s="38"/>
      <c r="LG109" s="38"/>
      <c r="LH109" s="38"/>
      <c r="LI109" s="38"/>
      <c r="LJ109" s="38"/>
      <c r="LK109" s="38"/>
      <c r="LL109" s="38"/>
      <c r="LM109" s="38"/>
      <c r="LN109" s="38"/>
      <c r="LO109" s="38"/>
      <c r="LP109" s="38"/>
      <c r="LQ109" s="38"/>
      <c r="LR109" s="38"/>
      <c r="LS109" s="38"/>
      <c r="LT109" s="38"/>
      <c r="LU109" s="38"/>
      <c r="LV109" s="38"/>
      <c r="LW109" s="38"/>
      <c r="LX109" s="38"/>
      <c r="LY109" s="38"/>
      <c r="LZ109" s="38"/>
      <c r="MA109" s="38"/>
      <c r="MB109" s="38"/>
      <c r="MC109" s="38"/>
      <c r="MD109" s="38"/>
      <c r="ME109" s="38"/>
      <c r="MF109" s="38"/>
      <c r="ND109" s="3">
        <v>80</v>
      </c>
    </row>
    <row r="110" spans="1:543" x14ac:dyDescent="0.2">
      <c r="A110" s="9" t="s">
        <v>620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  <c r="IV110" s="38"/>
      <c r="IW110" s="38"/>
      <c r="IX110" s="38"/>
      <c r="IY110" s="38"/>
      <c r="IZ110" s="38"/>
      <c r="JA110" s="38"/>
      <c r="JB110" s="38"/>
      <c r="JC110" s="38"/>
      <c r="JD110" s="38"/>
      <c r="JE110" s="38"/>
      <c r="JF110" s="38"/>
      <c r="JG110" s="38"/>
      <c r="JH110" s="38"/>
      <c r="JI110" s="38"/>
      <c r="JJ110" s="38"/>
      <c r="JK110" s="38"/>
      <c r="JL110" s="38"/>
      <c r="JM110" s="38"/>
      <c r="JN110" s="38"/>
      <c r="JO110" s="38"/>
      <c r="JP110" s="38"/>
      <c r="JQ110" s="38"/>
      <c r="JR110" s="38"/>
      <c r="JS110" s="38"/>
      <c r="JT110" s="38"/>
      <c r="JU110" s="38"/>
      <c r="JV110" s="38"/>
      <c r="JW110" s="38"/>
      <c r="JX110" s="38"/>
      <c r="JY110" s="38"/>
      <c r="JZ110" s="38"/>
      <c r="KA110" s="38"/>
      <c r="KB110" s="38"/>
      <c r="KC110" s="38"/>
      <c r="KD110" s="38"/>
      <c r="KE110" s="38"/>
      <c r="KF110" s="38"/>
      <c r="KG110" s="38"/>
      <c r="KH110" s="38"/>
      <c r="KI110" s="38"/>
      <c r="KJ110" s="38"/>
      <c r="KK110" s="38"/>
      <c r="KL110" s="38"/>
      <c r="KM110" s="38"/>
      <c r="KN110" s="38"/>
      <c r="KO110" s="38"/>
      <c r="KP110" s="38"/>
      <c r="KQ110" s="38"/>
      <c r="KR110" s="38"/>
      <c r="KS110" s="38"/>
      <c r="KT110" s="38"/>
      <c r="KU110" s="38"/>
      <c r="KV110" s="38"/>
      <c r="KW110" s="38"/>
      <c r="KX110" s="38"/>
      <c r="KY110" s="38"/>
      <c r="KZ110" s="38"/>
      <c r="LA110" s="38"/>
      <c r="LB110" s="38"/>
      <c r="LC110" s="38"/>
      <c r="LD110" s="38"/>
      <c r="LE110" s="38"/>
      <c r="LF110" s="38"/>
      <c r="LG110" s="38"/>
      <c r="LH110" s="38"/>
      <c r="LI110" s="38"/>
      <c r="LJ110" s="38"/>
      <c r="LK110" s="38"/>
      <c r="LL110" s="38"/>
      <c r="LM110" s="38"/>
      <c r="LN110" s="38"/>
      <c r="LO110" s="38"/>
      <c r="LP110" s="38"/>
      <c r="LQ110" s="38"/>
      <c r="LR110" s="38"/>
      <c r="LS110" s="38"/>
      <c r="LT110" s="38"/>
      <c r="LU110" s="38"/>
      <c r="LV110" s="38"/>
      <c r="LW110" s="38"/>
      <c r="LX110" s="38"/>
      <c r="LY110" s="38"/>
      <c r="LZ110" s="38"/>
      <c r="MA110" s="38"/>
      <c r="MB110" s="38"/>
      <c r="MC110" s="38"/>
      <c r="MD110" s="38"/>
      <c r="ME110" s="38"/>
      <c r="MF110" s="38"/>
      <c r="ND110" s="3">
        <v>26773.599999999999</v>
      </c>
      <c r="NJ110" s="3">
        <v>37988.42</v>
      </c>
      <c r="OB110" s="3">
        <v>33755.370000000003</v>
      </c>
      <c r="OH110" s="3">
        <v>16665.04</v>
      </c>
      <c r="ON110" s="3">
        <v>9568.6200000000008</v>
      </c>
      <c r="OT110" s="3">
        <v>10729.88</v>
      </c>
      <c r="OZ110" s="3">
        <v>31563.31</v>
      </c>
    </row>
    <row r="111" spans="1:543" x14ac:dyDescent="0.2">
      <c r="A111" s="9" t="s">
        <v>34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  <c r="IV111" s="38"/>
      <c r="IW111" s="38"/>
      <c r="IX111" s="38"/>
      <c r="IY111" s="38"/>
      <c r="IZ111" s="38"/>
      <c r="JA111" s="38"/>
      <c r="JB111" s="38"/>
      <c r="JC111" s="38"/>
      <c r="JD111" s="38"/>
      <c r="JE111" s="38"/>
      <c r="JF111" s="38"/>
      <c r="JG111" s="38"/>
      <c r="JH111" s="38"/>
      <c r="JI111" s="38"/>
      <c r="JJ111" s="38"/>
      <c r="JK111" s="38"/>
      <c r="JL111" s="38"/>
      <c r="JM111" s="38"/>
      <c r="JN111" s="38"/>
      <c r="JO111" s="38"/>
      <c r="JP111" s="38"/>
      <c r="JQ111" s="38"/>
      <c r="JR111" s="38"/>
      <c r="JS111" s="38"/>
      <c r="JT111" s="38"/>
      <c r="JU111" s="38"/>
      <c r="JV111" s="38"/>
      <c r="JW111" s="38"/>
      <c r="JX111" s="38"/>
      <c r="JY111" s="38"/>
      <c r="JZ111" s="38"/>
      <c r="KA111" s="38"/>
      <c r="KB111" s="38"/>
      <c r="KC111" s="38"/>
      <c r="KD111" s="38"/>
      <c r="KE111" s="38"/>
      <c r="KF111" s="38"/>
      <c r="KG111" s="38"/>
      <c r="KH111" s="38"/>
      <c r="KI111" s="38"/>
      <c r="KJ111" s="38"/>
      <c r="KK111" s="38"/>
      <c r="KL111" s="38"/>
      <c r="KM111" s="38"/>
      <c r="KN111" s="38"/>
      <c r="KO111" s="38"/>
      <c r="KP111" s="38"/>
      <c r="KQ111" s="38"/>
      <c r="KR111" s="38"/>
      <c r="KS111" s="38"/>
      <c r="KT111" s="38"/>
      <c r="KU111" s="38"/>
      <c r="KV111" s="38"/>
      <c r="KW111" s="38"/>
      <c r="KX111" s="38"/>
      <c r="KY111" s="38"/>
      <c r="KZ111" s="38"/>
      <c r="LA111" s="38"/>
      <c r="LB111" s="38"/>
      <c r="LC111" s="38"/>
      <c r="LD111" s="38"/>
      <c r="LE111" s="38"/>
      <c r="LF111" s="38"/>
      <c r="LG111" s="38"/>
      <c r="LH111" s="38"/>
      <c r="LI111" s="38"/>
      <c r="LJ111" s="38"/>
      <c r="LK111" s="38"/>
      <c r="LL111" s="38"/>
      <c r="LM111" s="38"/>
      <c r="LN111" s="38"/>
      <c r="LO111" s="38"/>
      <c r="LP111" s="38"/>
      <c r="LQ111" s="38"/>
      <c r="LR111" s="38"/>
      <c r="LS111" s="38"/>
      <c r="LT111" s="38"/>
      <c r="LU111" s="38"/>
      <c r="LV111" s="38"/>
      <c r="LW111" s="38"/>
      <c r="LX111" s="38"/>
      <c r="LY111" s="38"/>
      <c r="LZ111" s="38"/>
      <c r="MA111" s="38"/>
      <c r="MB111" s="38"/>
      <c r="MC111" s="38"/>
      <c r="MD111" s="38"/>
      <c r="ME111" s="38"/>
      <c r="MF111" s="38"/>
      <c r="ML111" s="3">
        <v>164160</v>
      </c>
      <c r="MX111" s="3">
        <v>144960</v>
      </c>
      <c r="PF111" s="3">
        <v>190011.4</v>
      </c>
      <c r="PX111" s="3">
        <v>262218.21999999997</v>
      </c>
      <c r="QD111" s="3">
        <v>366335.53</v>
      </c>
      <c r="QJ111" s="3">
        <v>137128.67000000001</v>
      </c>
      <c r="QP111" s="3">
        <v>465359.08</v>
      </c>
      <c r="RB111" s="3">
        <v>650296.11</v>
      </c>
      <c r="RH111" s="3">
        <v>607756.49</v>
      </c>
      <c r="RZ111" s="3">
        <v>1132478.7</v>
      </c>
      <c r="SL111" s="3">
        <v>717557.13</v>
      </c>
      <c r="SX111" s="3">
        <v>416618.86</v>
      </c>
      <c r="TD111" s="3">
        <v>1597587.95</v>
      </c>
      <c r="TJ111" s="3">
        <v>683031.83</v>
      </c>
      <c r="TP111" s="3">
        <v>437238.17</v>
      </c>
      <c r="TV111" s="3">
        <v>293747.65999999997</v>
      </c>
    </row>
    <row r="112" spans="1:543" x14ac:dyDescent="0.2">
      <c r="A112" s="9" t="s">
        <v>618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  <c r="IV112" s="38"/>
      <c r="IW112" s="38"/>
      <c r="IX112" s="38"/>
      <c r="IY112" s="38"/>
      <c r="IZ112" s="38"/>
      <c r="JA112" s="38"/>
      <c r="JB112" s="38"/>
      <c r="JC112" s="38"/>
      <c r="JD112" s="38"/>
      <c r="JE112" s="38"/>
      <c r="JF112" s="38"/>
      <c r="JG112" s="38"/>
      <c r="JH112" s="38"/>
      <c r="JI112" s="38"/>
      <c r="JJ112" s="38"/>
      <c r="JK112" s="38"/>
      <c r="JL112" s="38"/>
      <c r="JM112" s="38"/>
      <c r="JN112" s="38"/>
      <c r="JO112" s="38"/>
      <c r="JP112" s="38"/>
      <c r="JQ112" s="38"/>
      <c r="JR112" s="38"/>
      <c r="JS112" s="38"/>
      <c r="JT112" s="38"/>
      <c r="JU112" s="38"/>
      <c r="JV112" s="38"/>
      <c r="JW112" s="38"/>
      <c r="JX112" s="38"/>
      <c r="JY112" s="38"/>
      <c r="JZ112" s="38"/>
      <c r="KA112" s="38"/>
      <c r="KB112" s="38"/>
      <c r="KC112" s="38"/>
      <c r="KD112" s="38"/>
      <c r="KE112" s="38"/>
      <c r="KF112" s="38"/>
      <c r="KG112" s="38"/>
      <c r="KH112" s="38"/>
      <c r="KI112" s="38"/>
      <c r="KJ112" s="38"/>
      <c r="KK112" s="38"/>
      <c r="KL112" s="38"/>
      <c r="KM112" s="38"/>
      <c r="KN112" s="38"/>
      <c r="KO112" s="38"/>
      <c r="KP112" s="38"/>
      <c r="KQ112" s="38"/>
      <c r="KR112" s="38"/>
      <c r="KS112" s="38"/>
      <c r="KT112" s="38"/>
      <c r="KU112" s="38"/>
      <c r="KV112" s="38"/>
      <c r="KW112" s="38"/>
      <c r="KX112" s="38"/>
      <c r="KY112" s="38"/>
      <c r="KZ112" s="38"/>
      <c r="LA112" s="38"/>
      <c r="LB112" s="38"/>
      <c r="LC112" s="38"/>
      <c r="LD112" s="38"/>
      <c r="LE112" s="38"/>
      <c r="LF112" s="38"/>
      <c r="LG112" s="38"/>
      <c r="LH112" s="38"/>
      <c r="LI112" s="38"/>
      <c r="LJ112" s="38"/>
      <c r="LK112" s="38"/>
      <c r="LL112" s="38"/>
      <c r="LM112" s="38"/>
      <c r="LN112" s="38"/>
      <c r="LO112" s="38"/>
      <c r="LP112" s="38"/>
      <c r="LQ112" s="38"/>
      <c r="LR112" s="38"/>
      <c r="LS112" s="38"/>
      <c r="LT112" s="38"/>
      <c r="LU112" s="38"/>
      <c r="LV112" s="38"/>
      <c r="LW112" s="38"/>
      <c r="LX112" s="38"/>
      <c r="LY112" s="38"/>
      <c r="LZ112" s="38"/>
      <c r="MA112" s="38"/>
      <c r="MB112" s="38"/>
      <c r="MC112" s="38"/>
      <c r="MD112" s="38"/>
      <c r="ME112" s="38"/>
      <c r="MF112" s="38"/>
      <c r="MX112" s="3">
        <v>50000</v>
      </c>
    </row>
    <row r="113" spans="1:543" x14ac:dyDescent="0.2">
      <c r="A113" s="9" t="s">
        <v>35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  <c r="IV113" s="38"/>
      <c r="IW113" s="38"/>
      <c r="IX113" s="38"/>
      <c r="IY113" s="38"/>
      <c r="IZ113" s="38"/>
      <c r="JA113" s="38"/>
      <c r="JB113" s="38"/>
      <c r="JC113" s="38"/>
      <c r="JD113" s="38"/>
      <c r="JE113" s="38"/>
      <c r="JF113" s="38"/>
      <c r="JG113" s="38"/>
      <c r="JH113" s="38"/>
      <c r="JI113" s="38"/>
      <c r="JJ113" s="38"/>
      <c r="JK113" s="38"/>
      <c r="JL113" s="38"/>
      <c r="JM113" s="38"/>
      <c r="JN113" s="38"/>
      <c r="JO113" s="38"/>
      <c r="JP113" s="38"/>
      <c r="JQ113" s="38"/>
      <c r="JR113" s="38"/>
      <c r="JS113" s="38"/>
      <c r="JT113" s="38"/>
      <c r="JU113" s="38"/>
      <c r="JV113" s="38"/>
      <c r="JW113" s="38"/>
      <c r="JX113" s="38"/>
      <c r="JY113" s="38"/>
      <c r="JZ113" s="38"/>
      <c r="KA113" s="38"/>
      <c r="KB113" s="38"/>
      <c r="KC113" s="38"/>
      <c r="KD113" s="38"/>
      <c r="KE113" s="38"/>
      <c r="KF113" s="38"/>
      <c r="KG113" s="38"/>
      <c r="KH113" s="38"/>
      <c r="KI113" s="38"/>
      <c r="KJ113" s="38"/>
      <c r="KK113" s="38"/>
      <c r="KL113" s="38"/>
      <c r="KM113" s="38"/>
      <c r="KN113" s="38"/>
      <c r="KO113" s="38"/>
      <c r="KP113" s="38"/>
      <c r="KQ113" s="38"/>
      <c r="KR113" s="38"/>
      <c r="KS113" s="38"/>
      <c r="KT113" s="38"/>
      <c r="KU113" s="38"/>
      <c r="KV113" s="38"/>
      <c r="KW113" s="38"/>
      <c r="KX113" s="38"/>
      <c r="KY113" s="38"/>
      <c r="KZ113" s="38"/>
      <c r="LA113" s="38"/>
      <c r="LB113" s="38"/>
      <c r="LC113" s="38"/>
      <c r="LD113" s="38"/>
      <c r="LE113" s="38"/>
      <c r="LF113" s="38"/>
      <c r="LG113" s="38"/>
      <c r="LH113" s="38"/>
      <c r="LI113" s="38"/>
      <c r="LJ113" s="38"/>
      <c r="LK113" s="38"/>
      <c r="LL113" s="38"/>
      <c r="LM113" s="38"/>
      <c r="LN113" s="38"/>
      <c r="LO113" s="38"/>
      <c r="LP113" s="38"/>
      <c r="LQ113" s="38"/>
      <c r="LR113" s="38"/>
      <c r="LS113" s="38"/>
      <c r="LT113" s="38"/>
      <c r="LU113" s="38"/>
      <c r="LV113" s="38"/>
      <c r="LW113" s="38"/>
      <c r="LX113" s="38"/>
      <c r="LY113" s="38"/>
      <c r="LZ113" s="38"/>
      <c r="MA113" s="38"/>
      <c r="MB113" s="38"/>
      <c r="MC113" s="38"/>
      <c r="MD113" s="38"/>
      <c r="ME113" s="38"/>
      <c r="MF113" s="38"/>
      <c r="ML113" s="3">
        <v>401430.34</v>
      </c>
      <c r="MX113" s="3">
        <v>476612.92</v>
      </c>
      <c r="ND113" s="3">
        <v>800817.76</v>
      </c>
      <c r="NJ113" s="3">
        <v>842133.96</v>
      </c>
      <c r="OB113" s="3">
        <v>1292029.32</v>
      </c>
      <c r="OH113" s="3">
        <v>1268286.6000000001</v>
      </c>
      <c r="ON113" s="3">
        <v>1305663.3</v>
      </c>
      <c r="OT113" s="3">
        <v>1455663.3</v>
      </c>
      <c r="OZ113" s="3">
        <v>2189734.2999999998</v>
      </c>
      <c r="PF113" s="3">
        <v>8719840.6400000006</v>
      </c>
      <c r="PX113" s="3">
        <v>15146738.48</v>
      </c>
      <c r="QD113" s="3">
        <v>19695279.760000002</v>
      </c>
      <c r="QJ113" s="3">
        <v>23043084.940000001</v>
      </c>
      <c r="QP113" s="3">
        <v>22769098.960000001</v>
      </c>
      <c r="RB113" s="3">
        <v>22744201.52</v>
      </c>
      <c r="RH113" s="3">
        <v>22746351.280000001</v>
      </c>
      <c r="RZ113" s="3">
        <v>21620779.140000001</v>
      </c>
      <c r="SL113" s="3">
        <v>18809409.84</v>
      </c>
      <c r="SX113" s="3">
        <v>19479403.739999998</v>
      </c>
      <c r="TD113" s="3">
        <v>21608512.920000002</v>
      </c>
      <c r="TJ113" s="3">
        <v>20908472.039999999</v>
      </c>
      <c r="TP113" s="3">
        <v>22815522.300000001</v>
      </c>
      <c r="TV113" s="3">
        <v>25787527.34</v>
      </c>
    </row>
    <row r="114" spans="1:543" x14ac:dyDescent="0.2">
      <c r="A114" s="9" t="s">
        <v>36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  <c r="IV114" s="38"/>
      <c r="IW114" s="38"/>
      <c r="IX114" s="38"/>
      <c r="IY114" s="38"/>
      <c r="IZ114" s="38"/>
      <c r="JA114" s="38"/>
      <c r="JB114" s="38"/>
      <c r="JC114" s="38"/>
      <c r="JD114" s="38"/>
      <c r="JE114" s="38"/>
      <c r="JF114" s="38"/>
      <c r="JG114" s="38"/>
      <c r="JH114" s="38"/>
      <c r="JI114" s="38"/>
      <c r="JJ114" s="38"/>
      <c r="JK114" s="38"/>
      <c r="JL114" s="38"/>
      <c r="JM114" s="38"/>
      <c r="JN114" s="38"/>
      <c r="JO114" s="38"/>
      <c r="JP114" s="38"/>
      <c r="JQ114" s="38"/>
      <c r="JR114" s="38"/>
      <c r="JS114" s="38"/>
      <c r="JT114" s="38"/>
      <c r="JU114" s="38"/>
      <c r="JV114" s="38"/>
      <c r="JW114" s="38"/>
      <c r="JX114" s="38"/>
      <c r="JY114" s="38"/>
      <c r="JZ114" s="38"/>
      <c r="KA114" s="38"/>
      <c r="KB114" s="38"/>
      <c r="KC114" s="38"/>
      <c r="KD114" s="38"/>
      <c r="KE114" s="38"/>
      <c r="KF114" s="38"/>
      <c r="KG114" s="38"/>
      <c r="KH114" s="38"/>
      <c r="KI114" s="38"/>
      <c r="KJ114" s="38"/>
      <c r="KK114" s="38"/>
      <c r="KL114" s="38"/>
      <c r="KM114" s="38"/>
      <c r="KN114" s="38"/>
      <c r="KO114" s="38"/>
      <c r="KP114" s="38"/>
      <c r="KQ114" s="38"/>
      <c r="KR114" s="38"/>
      <c r="KS114" s="38"/>
      <c r="KT114" s="38"/>
      <c r="KU114" s="38"/>
      <c r="KV114" s="38"/>
      <c r="KW114" s="38"/>
      <c r="KX114" s="38"/>
      <c r="KY114" s="38"/>
      <c r="KZ114" s="38"/>
      <c r="LA114" s="38"/>
      <c r="LB114" s="38"/>
      <c r="LC114" s="38"/>
      <c r="LD114" s="38"/>
      <c r="LE114" s="38"/>
      <c r="LF114" s="38"/>
      <c r="LG114" s="38"/>
      <c r="LH114" s="38"/>
      <c r="LI114" s="38"/>
      <c r="LJ114" s="38"/>
      <c r="LK114" s="38"/>
      <c r="LL114" s="38"/>
      <c r="LM114" s="38"/>
      <c r="LN114" s="38"/>
      <c r="LO114" s="38"/>
      <c r="LP114" s="38"/>
      <c r="LQ114" s="38"/>
      <c r="LR114" s="38"/>
      <c r="LS114" s="38"/>
      <c r="LT114" s="38"/>
      <c r="LU114" s="38"/>
      <c r="LV114" s="38"/>
      <c r="LW114" s="38"/>
      <c r="LX114" s="38"/>
      <c r="LY114" s="38"/>
      <c r="LZ114" s="38"/>
      <c r="MA114" s="38"/>
      <c r="MB114" s="38"/>
      <c r="MC114" s="38"/>
      <c r="MD114" s="38"/>
      <c r="ME114" s="38"/>
      <c r="MF114" s="38"/>
      <c r="ML114" s="3">
        <v>446282.62</v>
      </c>
      <c r="MX114" s="3">
        <v>517479.9</v>
      </c>
      <c r="ND114" s="3">
        <v>837378.18</v>
      </c>
      <c r="NJ114" s="3">
        <v>885854.54</v>
      </c>
      <c r="OB114" s="3">
        <v>1298276.48</v>
      </c>
      <c r="OH114" s="3">
        <v>1229411.58</v>
      </c>
      <c r="ON114" s="3">
        <v>1263504.3799999999</v>
      </c>
      <c r="OT114" s="3">
        <v>1395114.94</v>
      </c>
      <c r="OZ114" s="3">
        <v>2111698.54</v>
      </c>
      <c r="PF114" s="3">
        <v>8817631.1600000001</v>
      </c>
      <c r="PX114" s="3">
        <v>15277631.16</v>
      </c>
      <c r="QD114" s="3">
        <v>20016863.120000001</v>
      </c>
      <c r="QJ114" s="3">
        <v>23355723.859999999</v>
      </c>
      <c r="QP114" s="3">
        <v>22980834.280000001</v>
      </c>
      <c r="RB114" s="3">
        <v>23061290.879999999</v>
      </c>
      <c r="RH114" s="3">
        <v>23061852.18</v>
      </c>
      <c r="RZ114" s="3">
        <v>22747816.98</v>
      </c>
      <c r="SL114" s="3">
        <v>19050170.379999999</v>
      </c>
      <c r="SX114" s="3">
        <v>20049583</v>
      </c>
      <c r="TD114" s="3">
        <v>22248971.440000001</v>
      </c>
      <c r="TJ114" s="3">
        <v>20918664.98</v>
      </c>
      <c r="TP114" s="3">
        <v>22868012.739999998</v>
      </c>
      <c r="TV114" s="3">
        <v>25675669.640000001</v>
      </c>
    </row>
    <row r="115" spans="1:543" x14ac:dyDescent="0.2">
      <c r="A115" s="9" t="s">
        <v>37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  <c r="IV115" s="38"/>
      <c r="IW115" s="38"/>
      <c r="IX115" s="38"/>
      <c r="IY115" s="38"/>
      <c r="IZ115" s="38"/>
      <c r="JA115" s="38"/>
      <c r="JB115" s="38"/>
      <c r="JC115" s="38"/>
      <c r="JD115" s="38"/>
      <c r="JE115" s="38"/>
      <c r="JF115" s="38"/>
      <c r="JG115" s="38"/>
      <c r="JH115" s="38"/>
      <c r="JI115" s="38"/>
      <c r="JJ115" s="38"/>
      <c r="JK115" s="38"/>
      <c r="JL115" s="38"/>
      <c r="JM115" s="38"/>
      <c r="JN115" s="38"/>
      <c r="JO115" s="38"/>
      <c r="JP115" s="38"/>
      <c r="JQ115" s="38"/>
      <c r="JR115" s="38"/>
      <c r="JS115" s="38"/>
      <c r="JT115" s="38"/>
      <c r="JU115" s="38"/>
      <c r="JV115" s="38"/>
      <c r="JW115" s="38"/>
      <c r="JX115" s="38"/>
      <c r="JY115" s="38"/>
      <c r="JZ115" s="38"/>
      <c r="KA115" s="38"/>
      <c r="KB115" s="38"/>
      <c r="KC115" s="38"/>
      <c r="KD115" s="38"/>
      <c r="KE115" s="38"/>
      <c r="KF115" s="38"/>
      <c r="KG115" s="38"/>
      <c r="KH115" s="38"/>
      <c r="KI115" s="38"/>
      <c r="KJ115" s="38"/>
      <c r="KK115" s="38"/>
      <c r="KL115" s="38"/>
      <c r="KM115" s="38"/>
      <c r="KN115" s="38"/>
      <c r="KO115" s="38"/>
      <c r="KP115" s="38"/>
      <c r="KQ115" s="38"/>
      <c r="KR115" s="38"/>
      <c r="KS115" s="38"/>
      <c r="KT115" s="38"/>
      <c r="KU115" s="38"/>
      <c r="KV115" s="38"/>
      <c r="KW115" s="38"/>
      <c r="KX115" s="38"/>
      <c r="KY115" s="38"/>
      <c r="KZ115" s="38"/>
      <c r="LA115" s="38"/>
      <c r="LB115" s="38"/>
      <c r="LC115" s="38"/>
      <c r="LD115" s="38"/>
      <c r="LE115" s="38"/>
      <c r="LF115" s="38"/>
      <c r="LG115" s="38"/>
      <c r="LH115" s="38"/>
      <c r="LI115" s="38"/>
      <c r="LJ115" s="38"/>
      <c r="LK115" s="38"/>
      <c r="LL115" s="38"/>
      <c r="LM115" s="38"/>
      <c r="LN115" s="38"/>
      <c r="LO115" s="38"/>
      <c r="LP115" s="38"/>
      <c r="LQ115" s="38"/>
      <c r="LR115" s="38"/>
      <c r="LS115" s="38"/>
      <c r="LT115" s="38"/>
      <c r="LU115" s="38"/>
      <c r="LV115" s="38"/>
      <c r="LW115" s="38"/>
      <c r="LX115" s="38"/>
      <c r="LY115" s="38"/>
      <c r="LZ115" s="38"/>
      <c r="MA115" s="38"/>
      <c r="MB115" s="38"/>
      <c r="MC115" s="38"/>
      <c r="MD115" s="38"/>
      <c r="ME115" s="38"/>
      <c r="MF115" s="38"/>
      <c r="ML115" s="3">
        <v>445854.62</v>
      </c>
      <c r="MX115" s="3">
        <v>517970.6</v>
      </c>
      <c r="ND115" s="3">
        <v>836585.38</v>
      </c>
      <c r="NJ115" s="3">
        <v>849772.78</v>
      </c>
      <c r="OB115" s="3">
        <v>1253230.3799999999</v>
      </c>
      <c r="OH115" s="3">
        <v>1210261.72</v>
      </c>
      <c r="ON115" s="3">
        <v>1245114.94</v>
      </c>
      <c r="OT115" s="3">
        <v>1422574.36</v>
      </c>
      <c r="OZ115" s="3">
        <v>2173874.54</v>
      </c>
      <c r="PF115" s="3">
        <v>8796839.6999999993</v>
      </c>
      <c r="PX115" s="3">
        <v>15299723.640000001</v>
      </c>
      <c r="QD115" s="3">
        <v>19990135.460000001</v>
      </c>
      <c r="QJ115" s="3">
        <v>23325008.859999999</v>
      </c>
      <c r="QP115" s="3">
        <v>23004124.739999998</v>
      </c>
      <c r="RB115" s="3">
        <v>23121697.649999999</v>
      </c>
      <c r="RH115" s="3">
        <v>23036839.280000001</v>
      </c>
      <c r="RZ115" s="3">
        <v>23555851.300000001</v>
      </c>
      <c r="SL115" s="3">
        <v>19254804.66</v>
      </c>
      <c r="SX115" s="3">
        <v>19554887.719999999</v>
      </c>
      <c r="TD115" s="3">
        <v>21698941.039999999</v>
      </c>
      <c r="TJ115" s="3">
        <v>21047207.719999999</v>
      </c>
      <c r="TP115" s="3">
        <v>23045374.059999999</v>
      </c>
      <c r="TV115" s="3">
        <v>25400051.460000001</v>
      </c>
    </row>
    <row r="116" spans="1:543" x14ac:dyDescent="0.2">
      <c r="A116" s="9" t="s">
        <v>716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  <c r="IV116" s="38"/>
      <c r="IW116" s="38"/>
      <c r="IX116" s="38"/>
      <c r="IY116" s="38"/>
      <c r="IZ116" s="38"/>
      <c r="JA116" s="38"/>
      <c r="JB116" s="38"/>
      <c r="JC116" s="38"/>
      <c r="JD116" s="38"/>
      <c r="JE116" s="38"/>
      <c r="JF116" s="38"/>
      <c r="JG116" s="38"/>
      <c r="JH116" s="38"/>
      <c r="JI116" s="38"/>
      <c r="JJ116" s="38"/>
      <c r="JK116" s="38"/>
      <c r="JL116" s="38"/>
      <c r="JM116" s="38"/>
      <c r="JN116" s="38"/>
      <c r="JO116" s="38"/>
      <c r="JP116" s="38"/>
      <c r="JQ116" s="38"/>
      <c r="JR116" s="38"/>
      <c r="JS116" s="38"/>
      <c r="JT116" s="38"/>
      <c r="JU116" s="38"/>
      <c r="JV116" s="38"/>
      <c r="JW116" s="38"/>
      <c r="JX116" s="38"/>
      <c r="JY116" s="38"/>
      <c r="JZ116" s="38"/>
      <c r="KA116" s="38"/>
      <c r="KB116" s="38"/>
      <c r="KC116" s="38"/>
      <c r="KD116" s="38"/>
      <c r="KE116" s="38"/>
      <c r="KF116" s="38"/>
      <c r="KG116" s="38"/>
      <c r="KH116" s="38"/>
      <c r="KI116" s="38"/>
      <c r="KJ116" s="38"/>
      <c r="KK116" s="38"/>
      <c r="KL116" s="38"/>
      <c r="KM116" s="38"/>
      <c r="KN116" s="38"/>
      <c r="KO116" s="38"/>
      <c r="KP116" s="38"/>
      <c r="KQ116" s="38"/>
      <c r="KR116" s="38"/>
      <c r="KS116" s="38"/>
      <c r="KT116" s="38"/>
      <c r="KU116" s="38"/>
      <c r="KV116" s="38"/>
      <c r="KW116" s="38"/>
      <c r="KX116" s="38"/>
      <c r="KY116" s="38"/>
      <c r="KZ116" s="38"/>
      <c r="LA116" s="38"/>
      <c r="LB116" s="38"/>
      <c r="LC116" s="38"/>
      <c r="LD116" s="38"/>
      <c r="LE116" s="38"/>
      <c r="LF116" s="38"/>
      <c r="LG116" s="38"/>
      <c r="LH116" s="38"/>
      <c r="LI116" s="38"/>
      <c r="LJ116" s="38"/>
      <c r="LK116" s="38"/>
      <c r="LL116" s="38"/>
      <c r="LM116" s="38"/>
      <c r="LN116" s="38"/>
      <c r="LO116" s="38"/>
      <c r="LP116" s="38"/>
      <c r="LQ116" s="38"/>
      <c r="LR116" s="38"/>
      <c r="LS116" s="38"/>
      <c r="LT116" s="38"/>
      <c r="LU116" s="38"/>
      <c r="LV116" s="38"/>
      <c r="LW116" s="38"/>
      <c r="LX116" s="38"/>
      <c r="LY116" s="38"/>
      <c r="LZ116" s="38"/>
      <c r="MA116" s="38"/>
      <c r="MB116" s="38"/>
      <c r="MC116" s="38"/>
      <c r="MD116" s="38"/>
      <c r="ME116" s="38"/>
      <c r="MF116" s="38"/>
      <c r="ML116" s="3">
        <v>24000</v>
      </c>
      <c r="MX116" s="3">
        <v>24000</v>
      </c>
      <c r="ND116" s="3">
        <v>73920</v>
      </c>
      <c r="NJ116" s="3">
        <v>24000</v>
      </c>
      <c r="OB116" s="3">
        <v>24000</v>
      </c>
      <c r="OH116" s="3">
        <v>32238.54</v>
      </c>
      <c r="ON116" s="3">
        <v>100000</v>
      </c>
      <c r="OT116" s="3">
        <v>250000</v>
      </c>
      <c r="OZ116" s="3">
        <v>250000</v>
      </c>
      <c r="PF116" s="3">
        <v>250000</v>
      </c>
      <c r="PX116" s="3">
        <v>5245452.8</v>
      </c>
      <c r="QD116" s="3">
        <v>3259886.48</v>
      </c>
      <c r="QJ116" s="3">
        <v>4800815.04</v>
      </c>
      <c r="QP116" s="3">
        <v>4349299.4400000004</v>
      </c>
      <c r="RB116" s="3">
        <v>4349299.4400000004</v>
      </c>
      <c r="RH116" s="3">
        <v>4349299.4400000004</v>
      </c>
      <c r="RZ116" s="3">
        <v>2746299.44</v>
      </c>
      <c r="SL116" s="3">
        <v>2241908.08</v>
      </c>
      <c r="SX116" s="3">
        <v>2409350.34</v>
      </c>
      <c r="TD116" s="3">
        <v>2724243.68</v>
      </c>
      <c r="TJ116" s="3">
        <v>1818345.96</v>
      </c>
      <c r="TP116" s="3">
        <v>3708647.46</v>
      </c>
      <c r="TV116" s="3">
        <v>2583466.4</v>
      </c>
    </row>
    <row r="117" spans="1:543" x14ac:dyDescent="0.2">
      <c r="A117" s="10" t="s">
        <v>684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  <c r="IV117" s="38"/>
      <c r="IW117" s="38"/>
      <c r="IX117" s="38"/>
      <c r="IY117" s="38"/>
      <c r="IZ117" s="38"/>
      <c r="JA117" s="38"/>
      <c r="JB117" s="38"/>
      <c r="JC117" s="38"/>
      <c r="JD117" s="38"/>
      <c r="JE117" s="38"/>
      <c r="JF117" s="38"/>
      <c r="JG117" s="38"/>
      <c r="JH117" s="38"/>
      <c r="JI117" s="38"/>
      <c r="JJ117" s="38"/>
      <c r="JK117" s="38"/>
      <c r="JL117" s="38"/>
      <c r="JM117" s="38"/>
      <c r="JN117" s="38"/>
      <c r="JO117" s="38"/>
      <c r="JP117" s="38"/>
      <c r="JQ117" s="38"/>
      <c r="JR117" s="38"/>
      <c r="JS117" s="38"/>
      <c r="JT117" s="38"/>
      <c r="JU117" s="38"/>
      <c r="JV117" s="38"/>
      <c r="JW117" s="38"/>
      <c r="JX117" s="38"/>
      <c r="JY117" s="38"/>
      <c r="JZ117" s="38"/>
      <c r="KA117" s="38"/>
      <c r="KB117" s="38"/>
      <c r="KC117" s="38"/>
      <c r="KD117" s="38"/>
      <c r="KE117" s="38"/>
      <c r="KF117" s="38"/>
      <c r="KG117" s="38"/>
      <c r="KH117" s="38"/>
      <c r="KI117" s="38"/>
      <c r="KJ117" s="38"/>
      <c r="KK117" s="38"/>
      <c r="KL117" s="38"/>
      <c r="KM117" s="38"/>
      <c r="KN117" s="38"/>
      <c r="KO117" s="38"/>
      <c r="KP117" s="38"/>
      <c r="KQ117" s="38"/>
      <c r="KR117" s="38"/>
      <c r="KS117" s="38"/>
      <c r="KT117" s="38"/>
      <c r="KU117" s="38"/>
      <c r="KV117" s="38"/>
      <c r="KW117" s="38"/>
      <c r="KX117" s="38"/>
      <c r="KY117" s="38"/>
      <c r="KZ117" s="38"/>
      <c r="LA117" s="38"/>
      <c r="LB117" s="38"/>
      <c r="LC117" s="38"/>
      <c r="LD117" s="38"/>
      <c r="LE117" s="38"/>
      <c r="LF117" s="38"/>
      <c r="LG117" s="38"/>
      <c r="LH117" s="38"/>
      <c r="LI117" s="38"/>
      <c r="LJ117" s="38"/>
      <c r="LK117" s="38"/>
      <c r="LL117" s="38"/>
      <c r="LM117" s="38"/>
      <c r="LN117" s="38"/>
      <c r="LO117" s="38"/>
      <c r="LP117" s="38"/>
      <c r="LQ117" s="38"/>
      <c r="LR117" s="38"/>
      <c r="LS117" s="38"/>
      <c r="LT117" s="38"/>
      <c r="LU117" s="38"/>
      <c r="LV117" s="38"/>
      <c r="LW117" s="38"/>
      <c r="LX117" s="38"/>
      <c r="LY117" s="38"/>
      <c r="LZ117" s="38"/>
      <c r="MA117" s="38"/>
      <c r="MB117" s="38"/>
      <c r="MC117" s="38"/>
      <c r="MD117" s="38"/>
      <c r="ME117" s="38"/>
      <c r="MF117" s="38"/>
      <c r="ML117" s="3">
        <f t="shared" ref="ML117:OH117" si="91">SUM(ML108:ML112,ML115:ML116)-ML105</f>
        <v>108574.62</v>
      </c>
      <c r="MX117" s="3">
        <f t="shared" si="91"/>
        <v>-21892.400000000023</v>
      </c>
      <c r="ND117" s="3">
        <f t="shared" si="91"/>
        <v>46332.979999999981</v>
      </c>
      <c r="NJ117" s="3">
        <f t="shared" si="91"/>
        <v>-32019.79999999993</v>
      </c>
      <c r="NP117" s="3">
        <f t="shared" si="91"/>
        <v>0</v>
      </c>
      <c r="NV117" s="3">
        <f t="shared" si="91"/>
        <v>0</v>
      </c>
      <c r="OB117" s="3">
        <f t="shared" si="91"/>
        <v>5634.75</v>
      </c>
      <c r="OH117" s="3">
        <f t="shared" si="91"/>
        <v>3696.3000000000466</v>
      </c>
      <c r="ON117" s="3">
        <f>SUM(ON108:ON112,ON115:ON116)-ON105</f>
        <v>89128.560000000056</v>
      </c>
      <c r="OT117" s="3">
        <f>SUM(OT108:OT112,OT115:OT116)-OT105</f>
        <v>267696.24</v>
      </c>
      <c r="OZ117" s="3">
        <f>SUM(OZ108:OZ112,OZ115)-OZ105</f>
        <v>79797.850000000093</v>
      </c>
      <c r="PF117" s="3">
        <f>SUM(PF108:PF112,PF115)-PF105</f>
        <v>246655.09999999963</v>
      </c>
      <c r="PL117" s="3">
        <f>SUM(PL108:PL112,PL115)-PL105</f>
        <v>0</v>
      </c>
      <c r="PR117" s="3">
        <f>SUM(PR108:PR112,PR115)-PR105</f>
        <v>0</v>
      </c>
      <c r="PX117" s="3">
        <f>SUM(PX108:PX112,PX115)-PX105</f>
        <v>361651.36000000127</v>
      </c>
      <c r="QD117" s="3">
        <f>SUM(QD108:QD112,QD115)-QD105</f>
        <v>467163.49000000209</v>
      </c>
      <c r="QJ117" s="3">
        <f>SUM(QJ108:QJ112,QJ115)-QJ105</f>
        <v>598053.03000000119</v>
      </c>
      <c r="QP117" s="3">
        <f>SUM(QP108:QP112,QP115)-QP105</f>
        <v>872292.31999999657</v>
      </c>
      <c r="QV117" s="3">
        <f>SUM(QV108:QV112,QV115)-QV105</f>
        <v>0</v>
      </c>
      <c r="RB117" s="3">
        <f>SUM(RB108:RB112,RB115)-RB105</f>
        <v>1169853.2599999979</v>
      </c>
      <c r="RH117" s="3">
        <f>SUM(RH108:RH112,RH115)-RH105</f>
        <v>1047243.2699999996</v>
      </c>
      <c r="RN117" s="3">
        <f>SUM(RN108:RN112,RN115)-RN105</f>
        <v>0</v>
      </c>
      <c r="RT117" s="3">
        <f>SUM(RT108:RT112,RT115)-RT105</f>
        <v>0</v>
      </c>
      <c r="RZ117" s="3">
        <f>SUM(RZ108:RZ112,RZ115)-RZ105</f>
        <v>3193773.5</v>
      </c>
      <c r="SF117" s="3">
        <f>SUM(SF108:SF112,SF115)-SF105</f>
        <v>0</v>
      </c>
      <c r="SL117" s="3">
        <f>SUM(SL108:SL112,SL115)-SL105</f>
        <v>1973146.7899999991</v>
      </c>
      <c r="SR117" s="3">
        <f>SUM(SR108:SR112,SR115)-SR105</f>
        <v>0</v>
      </c>
      <c r="SX117" s="3">
        <f>SUM(SX108:SX112,SX115)-SX105</f>
        <v>1772285.5799999982</v>
      </c>
      <c r="TD117" s="3">
        <f>SUM(TD108:TD112,TD115)-TD105</f>
        <v>4897294.9899999984</v>
      </c>
      <c r="TJ117" s="3">
        <f>SUM(TJ108:TJ112,TJ115)-TJ105</f>
        <v>2110997.549999997</v>
      </c>
      <c r="TP117" s="3">
        <f>SUM(TP108:TP112,TP115)-TP105</f>
        <v>2113363.2300000004</v>
      </c>
      <c r="TV117" s="3">
        <f>SUM(TV108:TV112,TV115)-TV105</f>
        <v>2099018.120000001</v>
      </c>
    </row>
    <row r="118" spans="1:543" x14ac:dyDescent="0.2">
      <c r="A118" s="41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  <c r="IL118" s="42"/>
      <c r="IM118" s="42"/>
      <c r="IN118" s="42"/>
      <c r="IO118" s="42"/>
      <c r="IP118" s="42"/>
      <c r="IQ118" s="42"/>
      <c r="IR118" s="42"/>
      <c r="IS118" s="42"/>
      <c r="IT118" s="42"/>
      <c r="IU118" s="42"/>
      <c r="IV118" s="42"/>
      <c r="IW118" s="42"/>
      <c r="IX118" s="42"/>
      <c r="IY118" s="42"/>
      <c r="IZ118" s="42"/>
      <c r="JA118" s="42"/>
      <c r="JB118" s="42"/>
      <c r="JC118" s="42"/>
      <c r="JD118" s="42"/>
      <c r="JE118" s="42"/>
      <c r="JF118" s="42"/>
      <c r="JG118" s="42"/>
      <c r="JH118" s="42"/>
      <c r="JI118" s="42"/>
      <c r="JJ118" s="42"/>
      <c r="JK118" s="42"/>
      <c r="JL118" s="42"/>
      <c r="JM118" s="42"/>
      <c r="JN118" s="42"/>
      <c r="JO118" s="42"/>
      <c r="JP118" s="42"/>
      <c r="JQ118" s="42"/>
      <c r="JR118" s="42"/>
      <c r="JS118" s="42"/>
      <c r="JT118" s="42"/>
      <c r="JU118" s="42"/>
      <c r="JV118" s="42"/>
      <c r="JW118" s="42"/>
      <c r="JX118" s="42"/>
      <c r="JY118" s="42"/>
      <c r="JZ118" s="42"/>
      <c r="KA118" s="42"/>
      <c r="KB118" s="42"/>
      <c r="KC118" s="42"/>
      <c r="KD118" s="42"/>
      <c r="KE118" s="42"/>
      <c r="KF118" s="42"/>
      <c r="KG118" s="42"/>
      <c r="KH118" s="42"/>
      <c r="KI118" s="42"/>
      <c r="KJ118" s="42"/>
      <c r="KK118" s="42"/>
      <c r="KL118" s="42"/>
      <c r="KM118" s="42"/>
      <c r="KN118" s="42"/>
      <c r="KO118" s="42"/>
      <c r="KP118" s="42"/>
      <c r="KQ118" s="42"/>
      <c r="KR118" s="42"/>
      <c r="KS118" s="42"/>
      <c r="KT118" s="42"/>
      <c r="KU118" s="42"/>
      <c r="KV118" s="42"/>
      <c r="KW118" s="42"/>
      <c r="KX118" s="42"/>
      <c r="KY118" s="42"/>
      <c r="KZ118" s="42"/>
      <c r="LA118" s="42"/>
      <c r="LB118" s="42"/>
      <c r="LC118" s="42"/>
      <c r="LD118" s="42"/>
      <c r="LE118" s="42"/>
      <c r="LF118" s="42"/>
      <c r="LG118" s="42"/>
      <c r="LH118" s="42"/>
      <c r="LI118" s="42"/>
      <c r="LJ118" s="42"/>
      <c r="LK118" s="42"/>
      <c r="LL118" s="42"/>
      <c r="LM118" s="42"/>
      <c r="LN118" s="42"/>
      <c r="LO118" s="42"/>
      <c r="LP118" s="42"/>
      <c r="LQ118" s="42"/>
      <c r="LR118" s="42"/>
      <c r="LS118" s="42"/>
      <c r="LT118" s="42"/>
      <c r="LU118" s="42"/>
      <c r="LV118" s="42"/>
      <c r="LW118" s="42"/>
      <c r="LX118" s="42"/>
      <c r="LY118" s="42"/>
      <c r="LZ118" s="42"/>
      <c r="MA118" s="42"/>
      <c r="MB118" s="42"/>
      <c r="MC118" s="42"/>
      <c r="MD118" s="42"/>
      <c r="ME118" s="42"/>
      <c r="MF118" s="42"/>
      <c r="MG118" s="42"/>
      <c r="MH118" s="42"/>
      <c r="MI118" s="42"/>
      <c r="MJ118" s="42"/>
      <c r="MK118" s="42"/>
      <c r="ML118" s="42"/>
      <c r="MM118" s="42"/>
      <c r="MN118" s="42"/>
      <c r="MO118" s="42"/>
      <c r="MP118" s="42"/>
      <c r="MQ118" s="42"/>
      <c r="MR118" s="42"/>
      <c r="MS118" s="42"/>
      <c r="MT118" s="42"/>
      <c r="MU118" s="42"/>
      <c r="MV118" s="42"/>
      <c r="MW118" s="42"/>
      <c r="MX118" s="42"/>
      <c r="MY118" s="42"/>
      <c r="MZ118" s="42"/>
      <c r="NA118" s="42"/>
      <c r="NB118" s="42"/>
      <c r="NC118" s="42"/>
      <c r="ND118" s="42"/>
      <c r="NE118" s="42"/>
      <c r="NF118" s="42"/>
      <c r="NG118" s="42"/>
      <c r="NH118" s="42"/>
      <c r="NI118" s="42"/>
      <c r="NJ118" s="42"/>
      <c r="NK118" s="42"/>
      <c r="NL118" s="42"/>
      <c r="NM118" s="42"/>
      <c r="NN118" s="42"/>
      <c r="NO118" s="42"/>
      <c r="NP118" s="42"/>
      <c r="NQ118" s="42"/>
      <c r="NR118" s="42"/>
      <c r="NS118" s="42"/>
      <c r="NT118" s="42"/>
      <c r="NU118" s="42"/>
      <c r="NV118" s="42"/>
      <c r="NW118" s="42"/>
      <c r="NX118" s="42"/>
      <c r="NY118" s="42"/>
      <c r="NZ118" s="42"/>
      <c r="OA118" s="42"/>
      <c r="OB118" s="42"/>
      <c r="OC118" s="42"/>
      <c r="OD118" s="42"/>
      <c r="OE118" s="42"/>
      <c r="OF118" s="42"/>
      <c r="OG118" s="42"/>
      <c r="OH118" s="42"/>
      <c r="OI118" s="42"/>
      <c r="OJ118" s="42"/>
      <c r="OK118" s="42"/>
      <c r="OL118" s="42"/>
      <c r="OM118" s="42"/>
      <c r="ON118" s="42"/>
      <c r="OO118" s="42"/>
      <c r="OP118" s="42"/>
      <c r="OQ118" s="42"/>
      <c r="OR118" s="42"/>
      <c r="OS118" s="42"/>
      <c r="OT118" s="42"/>
      <c r="OU118" s="42"/>
      <c r="OV118" s="42"/>
      <c r="OW118" s="42"/>
      <c r="OX118" s="42"/>
      <c r="OY118" s="42"/>
      <c r="OZ118" s="42"/>
      <c r="PA118" s="42"/>
      <c r="PB118" s="42"/>
      <c r="PC118" s="42"/>
      <c r="PD118" s="42"/>
      <c r="PE118" s="42"/>
      <c r="PF118" s="42"/>
      <c r="PG118" s="42"/>
      <c r="PH118" s="42"/>
      <c r="PI118" s="42"/>
      <c r="PJ118" s="42"/>
      <c r="PK118" s="42"/>
      <c r="PL118" s="42"/>
      <c r="PM118" s="42"/>
      <c r="PN118" s="42"/>
      <c r="PO118" s="42"/>
      <c r="PP118" s="42"/>
      <c r="PQ118" s="42"/>
      <c r="PR118" s="42"/>
      <c r="PS118" s="42"/>
      <c r="PT118" s="42"/>
      <c r="PU118" s="42"/>
      <c r="PV118" s="42"/>
      <c r="PW118" s="42"/>
      <c r="PX118" s="42"/>
      <c r="PY118" s="42"/>
      <c r="PZ118" s="42"/>
      <c r="QA118" s="42"/>
      <c r="QB118" s="42"/>
      <c r="QC118" s="42"/>
      <c r="QD118" s="42"/>
      <c r="QE118" s="42"/>
      <c r="QF118" s="42"/>
      <c r="QG118" s="42"/>
      <c r="QH118" s="42"/>
      <c r="QI118" s="42"/>
      <c r="QJ118" s="42"/>
      <c r="QK118" s="42"/>
      <c r="QL118" s="42"/>
      <c r="QM118" s="42"/>
      <c r="QN118" s="42"/>
      <c r="QO118" s="42"/>
      <c r="QP118" s="42"/>
      <c r="QQ118" s="42"/>
      <c r="QR118" s="42"/>
      <c r="QS118" s="42"/>
      <c r="QT118" s="42"/>
      <c r="QU118" s="42"/>
      <c r="QV118" s="42"/>
      <c r="QW118" s="42"/>
      <c r="QX118" s="42"/>
      <c r="QY118" s="42"/>
      <c r="QZ118" s="42"/>
      <c r="RA118" s="42"/>
      <c r="RB118" s="42"/>
      <c r="RC118" s="42"/>
      <c r="RD118" s="42"/>
      <c r="RE118" s="42"/>
      <c r="RF118" s="42"/>
      <c r="RG118" s="42"/>
      <c r="RH118" s="42"/>
      <c r="RI118" s="42"/>
      <c r="RJ118" s="42"/>
      <c r="RK118" s="42"/>
      <c r="RL118" s="42"/>
      <c r="RM118" s="42"/>
      <c r="RN118" s="42"/>
      <c r="RO118" s="42"/>
      <c r="RP118" s="42"/>
      <c r="RQ118" s="42"/>
      <c r="RR118" s="42"/>
      <c r="RS118" s="42"/>
      <c r="RT118" s="42"/>
      <c r="RU118" s="42"/>
      <c r="RV118" s="42"/>
      <c r="RW118" s="42"/>
      <c r="RX118" s="42"/>
      <c r="RY118" s="42"/>
      <c r="RZ118" s="42"/>
      <c r="SA118" s="42"/>
      <c r="SB118" s="42"/>
      <c r="SC118" s="42"/>
      <c r="SD118" s="42"/>
      <c r="SE118" s="42"/>
      <c r="SF118" s="42"/>
      <c r="SG118" s="42"/>
      <c r="SH118" s="42"/>
      <c r="SI118" s="42"/>
      <c r="SJ118" s="42"/>
      <c r="SK118" s="42"/>
      <c r="SL118" s="42"/>
      <c r="SM118" s="42"/>
      <c r="SN118" s="42"/>
      <c r="SO118" s="42"/>
      <c r="SP118" s="42"/>
      <c r="SQ118" s="42"/>
      <c r="SR118" s="42"/>
      <c r="SS118" s="42"/>
      <c r="ST118" s="42"/>
      <c r="SU118" s="42"/>
      <c r="SV118" s="42"/>
      <c r="SW118" s="42"/>
      <c r="SX118" s="42"/>
      <c r="SY118" s="42"/>
      <c r="SZ118" s="42"/>
      <c r="TA118" s="42"/>
      <c r="TB118" s="42"/>
      <c r="TC118" s="42"/>
      <c r="TD118" s="42"/>
      <c r="TE118" s="42"/>
      <c r="TF118" s="42"/>
      <c r="TG118" s="42"/>
      <c r="TH118" s="42"/>
      <c r="TI118" s="42"/>
      <c r="TJ118" s="42"/>
      <c r="TK118" s="42"/>
      <c r="TL118" s="42"/>
      <c r="TM118" s="42"/>
      <c r="TN118" s="42"/>
      <c r="TO118" s="42"/>
      <c r="TP118" s="42"/>
      <c r="TQ118" s="42"/>
      <c r="TR118" s="42"/>
      <c r="TS118" s="42"/>
      <c r="TT118" s="42"/>
      <c r="TU118" s="42"/>
      <c r="TV118" s="42"/>
      <c r="TW118" s="42"/>
    </row>
    <row r="119" spans="1:543" x14ac:dyDescent="0.2">
      <c r="A119" s="60" t="s">
        <v>708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  <c r="IV119" s="38"/>
      <c r="IW119" s="38"/>
      <c r="IX119" s="38"/>
      <c r="IY119" s="38"/>
      <c r="IZ119" s="38"/>
      <c r="JA119" s="38"/>
      <c r="JB119" s="38"/>
      <c r="JC119" s="38"/>
      <c r="JD119" s="38"/>
      <c r="JE119" s="38"/>
      <c r="JF119" s="38"/>
      <c r="JG119" s="38"/>
      <c r="JH119" s="38"/>
      <c r="JI119" s="38"/>
      <c r="JJ119" s="38"/>
      <c r="JK119" s="38"/>
      <c r="JL119" s="38"/>
      <c r="JM119" s="38"/>
      <c r="JN119" s="38"/>
      <c r="JO119" s="38"/>
      <c r="JP119" s="38"/>
      <c r="JQ119" s="38"/>
      <c r="JR119" s="38"/>
      <c r="JS119" s="38"/>
      <c r="JT119" s="38"/>
      <c r="JU119" s="38"/>
      <c r="JV119" s="38"/>
      <c r="JW119" s="38"/>
      <c r="JX119" s="38"/>
      <c r="JY119" s="38"/>
      <c r="JZ119" s="38"/>
      <c r="KA119" s="38"/>
      <c r="KB119" s="38"/>
      <c r="KC119" s="38"/>
      <c r="KD119" s="38"/>
      <c r="KE119" s="38"/>
      <c r="KF119" s="38"/>
      <c r="KG119" s="38"/>
      <c r="KH119" s="38"/>
      <c r="KI119" s="38"/>
      <c r="KJ119" s="38"/>
      <c r="KK119" s="38"/>
      <c r="KL119" s="38"/>
      <c r="KM119" s="38"/>
      <c r="KN119" s="38"/>
      <c r="KO119" s="38"/>
      <c r="KP119" s="38"/>
      <c r="KQ119" s="38"/>
      <c r="KR119" s="38"/>
      <c r="KS119" s="38"/>
      <c r="KT119" s="38"/>
      <c r="KU119" s="38"/>
      <c r="KV119" s="38"/>
      <c r="KW119" s="38"/>
      <c r="KX119" s="38"/>
      <c r="KY119" s="38"/>
      <c r="KZ119" s="38"/>
      <c r="LA119" s="38"/>
      <c r="LB119" s="38"/>
      <c r="LC119" s="38"/>
      <c r="LD119" s="38"/>
      <c r="LE119" s="38"/>
      <c r="LF119" s="38"/>
      <c r="LG119" s="38"/>
      <c r="LH119" s="38"/>
      <c r="LI119" s="38"/>
      <c r="LJ119" s="38"/>
      <c r="LK119" s="38"/>
      <c r="LL119" s="38"/>
      <c r="LM119" s="38"/>
      <c r="LN119" s="38"/>
      <c r="LO119" s="38"/>
      <c r="LP119" s="38"/>
      <c r="LQ119" s="38"/>
      <c r="LR119" s="38"/>
      <c r="LS119" s="38"/>
      <c r="LT119" s="38"/>
      <c r="LU119" s="38"/>
      <c r="LV119" s="38"/>
      <c r="LW119" s="38"/>
      <c r="LX119" s="38"/>
      <c r="LY119" s="38"/>
      <c r="LZ119" s="38"/>
      <c r="MA119" s="38"/>
      <c r="MB119" s="38"/>
      <c r="MC119" s="38"/>
      <c r="MD119" s="38"/>
      <c r="ME119" s="38"/>
      <c r="MF119" s="38"/>
      <c r="MG119" s="38"/>
      <c r="MH119" s="38"/>
      <c r="MI119" s="38"/>
      <c r="MJ119" s="38"/>
      <c r="MK119" s="38"/>
      <c r="ML119" s="38"/>
      <c r="MM119" s="38"/>
      <c r="MN119" s="38"/>
      <c r="MO119" s="38"/>
      <c r="MP119" s="38"/>
      <c r="MQ119" s="38"/>
      <c r="MS119" s="38"/>
      <c r="MT119" s="38"/>
      <c r="MU119" s="38"/>
      <c r="MV119" s="38"/>
      <c r="MW119" s="38"/>
      <c r="MX119" s="38"/>
      <c r="MY119" s="38"/>
      <c r="MZ119" s="38"/>
      <c r="NA119" s="38"/>
      <c r="NB119" s="38"/>
      <c r="NC119" s="38"/>
      <c r="ND119" s="38"/>
      <c r="NE119" s="38"/>
      <c r="NF119" s="38"/>
      <c r="NG119" s="38"/>
      <c r="NH119" s="38"/>
      <c r="NI119" s="38"/>
      <c r="NJ119" s="38"/>
      <c r="NK119" s="38"/>
      <c r="NL119" s="38"/>
      <c r="NM119" s="38"/>
      <c r="NN119" s="38"/>
      <c r="NO119" s="38"/>
      <c r="NP119" s="38"/>
      <c r="NQ119" s="38"/>
      <c r="NR119" s="38"/>
      <c r="NS119" s="38"/>
      <c r="NT119" s="38"/>
      <c r="NU119" s="38"/>
      <c r="NV119" s="38"/>
      <c r="NW119" s="38"/>
      <c r="NX119" s="38"/>
      <c r="NY119" s="38"/>
      <c r="NZ119" s="38"/>
      <c r="OA119" s="38"/>
      <c r="OB119" s="38"/>
      <c r="OC119" s="38"/>
      <c r="OD119" s="38"/>
      <c r="OE119" s="38"/>
      <c r="OF119" s="38"/>
      <c r="OG119" s="38"/>
      <c r="OH119" s="38"/>
      <c r="OI119" s="38"/>
      <c r="OJ119" s="38"/>
      <c r="OK119" s="38"/>
      <c r="OL119" s="38"/>
      <c r="OM119" s="38"/>
      <c r="ON119" s="38"/>
      <c r="OO119" s="38"/>
      <c r="OP119" s="38"/>
      <c r="OQ119" s="38"/>
      <c r="OR119" s="38"/>
      <c r="OS119" s="38"/>
      <c r="OT119" s="38"/>
      <c r="OU119" s="38"/>
      <c r="OV119" s="38"/>
      <c r="OW119" s="38"/>
      <c r="OX119" s="38"/>
      <c r="OY119" s="38"/>
      <c r="OZ119" s="38"/>
      <c r="PA119" s="38"/>
      <c r="PB119" s="38"/>
      <c r="PC119" s="38"/>
      <c r="PD119" s="38"/>
      <c r="PE119" s="38"/>
      <c r="PF119" s="38"/>
      <c r="PG119" s="38"/>
      <c r="PH119" s="38"/>
      <c r="PI119" s="38"/>
      <c r="PJ119" s="38"/>
      <c r="PK119" s="38"/>
      <c r="PL119" s="38"/>
      <c r="PM119" s="38"/>
      <c r="PN119" s="38"/>
      <c r="PO119" s="38"/>
      <c r="PP119" s="38"/>
      <c r="PQ119" s="38"/>
      <c r="PR119" s="38"/>
      <c r="PS119" s="38"/>
      <c r="PT119" s="38"/>
      <c r="PU119" s="38"/>
      <c r="PV119" s="38"/>
      <c r="PW119" s="38"/>
      <c r="PX119" s="38"/>
      <c r="PY119" s="38"/>
      <c r="PZ119" s="38"/>
      <c r="QA119" s="38"/>
      <c r="QB119" s="38"/>
      <c r="QC119" s="38"/>
      <c r="QD119" s="38"/>
      <c r="QE119" s="38"/>
      <c r="QF119" s="38"/>
      <c r="QG119" s="38"/>
      <c r="QH119" s="38"/>
      <c r="QI119" s="38"/>
      <c r="QJ119" s="38"/>
      <c r="QK119" s="38"/>
      <c r="QL119" s="38"/>
      <c r="QM119" s="38"/>
      <c r="QN119" s="38"/>
      <c r="QO119" s="38"/>
      <c r="QP119" s="38"/>
      <c r="QQ119" s="38"/>
      <c r="QR119" s="38"/>
      <c r="QS119" s="38"/>
      <c r="QT119" s="38"/>
      <c r="QU119" s="38"/>
      <c r="QV119" s="38"/>
      <c r="QW119" s="38"/>
      <c r="QX119" s="38"/>
      <c r="QY119" s="38"/>
      <c r="QZ119" s="38"/>
      <c r="RA119" s="38"/>
      <c r="RB119" s="38"/>
      <c r="RC119" s="38"/>
      <c r="RD119" s="38"/>
      <c r="RE119" s="38"/>
      <c r="RF119" s="38"/>
      <c r="RG119" s="38"/>
      <c r="RH119" s="38"/>
      <c r="RI119" s="38"/>
      <c r="RJ119" s="38"/>
      <c r="RK119" s="38"/>
      <c r="RL119" s="38"/>
      <c r="RM119" s="38"/>
      <c r="RN119" s="38"/>
      <c r="RO119" s="38"/>
      <c r="RP119" s="38"/>
      <c r="RQ119" s="38"/>
      <c r="RR119" s="38"/>
      <c r="RS119" s="38"/>
      <c r="RT119" s="38"/>
      <c r="RU119" s="38"/>
      <c r="RV119" s="38"/>
      <c r="RW119" s="38"/>
      <c r="RX119" s="38"/>
      <c r="RY119" s="38"/>
      <c r="RZ119" s="38"/>
      <c r="SA119" s="38"/>
      <c r="SB119" s="38"/>
      <c r="SC119" s="38"/>
      <c r="SD119" s="38"/>
      <c r="SE119" s="38"/>
      <c r="SF119" s="38"/>
      <c r="SG119" s="38"/>
      <c r="SH119" s="38"/>
      <c r="SI119" s="38"/>
      <c r="SJ119" s="38"/>
      <c r="SK119" s="38"/>
      <c r="SL119" s="38"/>
      <c r="SM119" s="38"/>
      <c r="SN119" s="38"/>
      <c r="SO119" s="38"/>
      <c r="SP119" s="38"/>
      <c r="SQ119" s="38"/>
      <c r="SR119" s="38"/>
      <c r="SS119" s="38"/>
      <c r="ST119" s="38"/>
      <c r="SU119" s="38"/>
      <c r="SV119" s="38"/>
      <c r="SW119" s="38"/>
      <c r="SX119" s="38"/>
      <c r="SY119" s="38"/>
      <c r="SZ119" s="38"/>
      <c r="TA119" s="38"/>
      <c r="TB119" s="38"/>
      <c r="TC119" s="38"/>
      <c r="TD119" s="38"/>
      <c r="TE119" s="38"/>
      <c r="TF119" s="38"/>
      <c r="TG119" s="38"/>
      <c r="TH119" s="38"/>
      <c r="TI119" s="38"/>
      <c r="TJ119" s="38"/>
      <c r="TK119" s="38"/>
      <c r="TL119" s="38"/>
      <c r="TM119" s="38"/>
      <c r="TN119" s="38"/>
      <c r="TO119" s="38"/>
      <c r="TP119" s="38"/>
      <c r="TQ119" s="38"/>
      <c r="TR119" s="38"/>
      <c r="TS119" s="38"/>
      <c r="TT119" s="38"/>
      <c r="TU119" s="38"/>
      <c r="TV119" s="38"/>
      <c r="TW119" s="38"/>
    </row>
    <row r="120" spans="1:543" x14ac:dyDescent="0.2">
      <c r="A120" s="16" t="s">
        <v>603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  <c r="IV120" s="38"/>
      <c r="IW120" s="38"/>
      <c r="IX120" s="38"/>
      <c r="IY120" s="38"/>
      <c r="IZ120" s="38"/>
      <c r="JA120" s="38"/>
      <c r="JB120" s="38"/>
      <c r="JC120" s="38"/>
      <c r="JD120" s="38"/>
      <c r="JE120" s="38"/>
      <c r="JF120" s="38"/>
      <c r="JG120" s="38"/>
      <c r="JH120" s="38"/>
      <c r="JI120" s="38"/>
      <c r="JJ120" s="38"/>
      <c r="JK120" s="38"/>
      <c r="JL120" s="38"/>
      <c r="JM120" s="38"/>
      <c r="JN120" s="38"/>
      <c r="JO120" s="38"/>
      <c r="JP120" s="38"/>
      <c r="JQ120" s="38"/>
      <c r="JR120" s="38"/>
      <c r="JS120" s="38"/>
      <c r="JT120" s="38"/>
      <c r="JU120" s="38"/>
      <c r="JV120" s="38"/>
      <c r="JW120" s="38"/>
      <c r="JX120" s="38"/>
      <c r="JY120" s="38"/>
      <c r="JZ120" s="38"/>
      <c r="KA120" s="38"/>
      <c r="KB120" s="38"/>
      <c r="KC120" s="38"/>
      <c r="KD120" s="38"/>
      <c r="KE120" s="38"/>
      <c r="KF120" s="38"/>
      <c r="KG120" s="38"/>
      <c r="KH120" s="38"/>
      <c r="KI120" s="38"/>
      <c r="KJ120" s="38"/>
      <c r="KK120" s="38"/>
      <c r="KL120" s="38"/>
      <c r="KM120" s="38"/>
      <c r="KN120" s="38"/>
      <c r="KO120" s="38"/>
      <c r="KP120" s="38"/>
      <c r="KQ120" s="38"/>
      <c r="KR120" s="38"/>
      <c r="KS120" s="38"/>
      <c r="KT120" s="38"/>
      <c r="KU120" s="38"/>
      <c r="KV120" s="38"/>
      <c r="KW120" s="38"/>
      <c r="KX120" s="38"/>
      <c r="KY120" s="38"/>
      <c r="KZ120" s="38"/>
      <c r="LA120" s="38"/>
      <c r="LB120" s="38"/>
      <c r="LC120" s="38"/>
      <c r="LD120" s="38"/>
      <c r="LE120" s="38"/>
      <c r="LF120" s="38"/>
      <c r="LG120" s="38"/>
      <c r="LH120" s="38"/>
      <c r="LI120" s="38"/>
      <c r="LJ120" s="38"/>
      <c r="LK120" s="38"/>
      <c r="LL120" s="38"/>
      <c r="LM120" s="38"/>
      <c r="LN120" s="38"/>
      <c r="LO120" s="38"/>
      <c r="LP120" s="38"/>
      <c r="LQ120" s="38"/>
      <c r="LR120" s="38"/>
      <c r="LS120" s="38"/>
      <c r="LT120" s="38"/>
      <c r="LU120" s="38"/>
      <c r="LV120" s="38"/>
      <c r="LW120" s="38"/>
      <c r="LX120" s="38"/>
      <c r="LY120" s="38"/>
      <c r="LZ120" s="38"/>
      <c r="MA120" s="38"/>
      <c r="MB120" s="38"/>
      <c r="MC120" s="38"/>
      <c r="MD120" s="38"/>
      <c r="ME120" s="38"/>
      <c r="MF120" s="38"/>
      <c r="MG120" s="38"/>
      <c r="MH120" s="38"/>
      <c r="MI120" s="38"/>
      <c r="MJ120" s="38"/>
      <c r="MK120" s="38"/>
      <c r="ML120" s="38"/>
      <c r="MM120" s="38"/>
      <c r="MN120" s="38"/>
      <c r="MO120" s="38"/>
      <c r="MP120" s="38"/>
      <c r="MQ120" s="38"/>
      <c r="MS120" s="38"/>
      <c r="MT120" s="38"/>
      <c r="MU120" s="38"/>
      <c r="MV120" s="38"/>
      <c r="MW120" s="38"/>
      <c r="MX120" s="38"/>
      <c r="MY120" s="38"/>
      <c r="MZ120" s="38"/>
      <c r="NA120" s="38"/>
      <c r="NB120" s="38"/>
      <c r="NC120" s="38"/>
      <c r="ND120" s="38"/>
      <c r="NE120" s="38"/>
      <c r="NF120" s="38"/>
      <c r="NG120" s="38"/>
      <c r="NH120" s="38"/>
      <c r="NI120" s="38"/>
      <c r="NJ120" s="38"/>
      <c r="NK120" s="38"/>
      <c r="NL120" s="38"/>
      <c r="NM120" s="38"/>
      <c r="NN120" s="38"/>
      <c r="NO120" s="38"/>
      <c r="NP120" s="38"/>
      <c r="NQ120" s="38"/>
      <c r="NR120" s="38"/>
      <c r="NS120" s="38"/>
      <c r="NT120" s="38"/>
      <c r="NU120" s="38"/>
      <c r="NV120" s="38"/>
      <c r="NW120" s="38"/>
      <c r="NX120" s="38"/>
      <c r="NY120" s="38"/>
      <c r="NZ120" s="38"/>
      <c r="OA120" s="38"/>
      <c r="OB120" s="38"/>
      <c r="OC120" s="38"/>
      <c r="OD120" s="38"/>
      <c r="OE120" s="38"/>
      <c r="OF120" s="38"/>
      <c r="OG120" s="38"/>
      <c r="OH120" s="38"/>
      <c r="OI120" s="38"/>
      <c r="OJ120" s="38"/>
      <c r="OK120" s="38"/>
      <c r="OL120" s="38"/>
      <c r="OM120" s="38"/>
      <c r="ON120" s="38"/>
      <c r="OO120" s="38"/>
      <c r="OP120" s="38"/>
      <c r="OQ120" s="38"/>
      <c r="OR120" s="38"/>
      <c r="OS120" s="38"/>
      <c r="OT120" s="38"/>
      <c r="OU120" s="38"/>
      <c r="OV120" s="38"/>
      <c r="OW120" s="38"/>
      <c r="OX120" s="38"/>
      <c r="OY120" s="38"/>
      <c r="OZ120" s="38"/>
      <c r="PA120" s="38"/>
      <c r="PB120" s="38"/>
      <c r="PC120" s="38"/>
      <c r="PD120" s="38"/>
      <c r="PE120" s="38"/>
      <c r="PF120" s="38"/>
      <c r="PG120" s="38"/>
      <c r="PH120" s="38"/>
      <c r="PI120" s="38"/>
      <c r="PJ120" s="38"/>
      <c r="PK120" s="38"/>
      <c r="PL120" s="38"/>
      <c r="PM120" s="38"/>
      <c r="PN120" s="38"/>
      <c r="PO120" s="38"/>
      <c r="PP120" s="38"/>
      <c r="PQ120" s="38"/>
      <c r="PR120" s="38"/>
      <c r="PS120" s="38"/>
      <c r="PT120" s="38"/>
      <c r="PU120" s="38"/>
      <c r="PV120" s="38"/>
      <c r="PW120" s="38"/>
      <c r="PX120" s="38"/>
      <c r="PY120" s="38"/>
      <c r="PZ120" s="38"/>
      <c r="QA120" s="38"/>
      <c r="QB120" s="38"/>
      <c r="QC120" s="38"/>
      <c r="QD120" s="38"/>
      <c r="QE120" s="38"/>
      <c r="QF120" s="38"/>
      <c r="QG120" s="38"/>
      <c r="QH120" s="38"/>
      <c r="QI120" s="38"/>
      <c r="QJ120" s="38"/>
      <c r="QK120" s="38"/>
      <c r="QL120" s="38"/>
      <c r="QM120" s="38"/>
      <c r="QN120" s="38"/>
      <c r="QO120" s="38"/>
      <c r="QP120" s="38"/>
      <c r="QQ120" s="38"/>
      <c r="QR120" s="38"/>
      <c r="QS120" s="38"/>
      <c r="QT120" s="38"/>
      <c r="QU120" s="38"/>
      <c r="QV120" s="38"/>
      <c r="QW120" s="38"/>
      <c r="QX120" s="38"/>
      <c r="QY120" s="38"/>
      <c r="QZ120" s="38"/>
      <c r="RA120" s="38"/>
      <c r="RB120" s="38"/>
      <c r="RC120" s="38"/>
      <c r="RD120" s="38"/>
      <c r="RE120" s="38"/>
      <c r="RF120" s="38"/>
      <c r="RG120" s="38"/>
      <c r="RH120" s="38"/>
      <c r="RI120" s="38"/>
      <c r="RJ120" s="38"/>
      <c r="RK120" s="38"/>
      <c r="RL120" s="38"/>
      <c r="RM120" s="38"/>
      <c r="RN120" s="38"/>
      <c r="RO120" s="38"/>
      <c r="RP120" s="38"/>
      <c r="RQ120" s="38"/>
      <c r="RR120" s="38"/>
      <c r="RS120" s="38"/>
      <c r="RT120" s="38"/>
      <c r="RU120" s="38"/>
      <c r="RV120" s="38"/>
      <c r="RW120" s="38"/>
      <c r="RX120" s="38"/>
      <c r="RY120" s="38"/>
      <c r="RZ120" s="38"/>
      <c r="SA120" s="38"/>
      <c r="SB120" s="38"/>
      <c r="SC120" s="38"/>
      <c r="SD120" s="38"/>
      <c r="SE120" s="38"/>
      <c r="SF120" s="38"/>
      <c r="SG120" s="38"/>
      <c r="SH120" s="38"/>
      <c r="SI120" s="38"/>
      <c r="SJ120" s="38"/>
      <c r="SK120" s="38"/>
      <c r="SL120" s="38"/>
      <c r="SM120" s="38"/>
      <c r="SN120" s="38"/>
      <c r="SO120" s="38"/>
      <c r="SP120" s="38"/>
      <c r="SQ120" s="38"/>
      <c r="SR120" s="38"/>
      <c r="SS120" s="38"/>
      <c r="ST120" s="38"/>
      <c r="SU120" s="38"/>
      <c r="SV120" s="38"/>
      <c r="SW120" s="38"/>
      <c r="SX120" s="38"/>
      <c r="SY120" s="38"/>
      <c r="SZ120" s="38"/>
      <c r="TA120" s="38"/>
      <c r="TB120" s="38"/>
      <c r="TC120" s="38"/>
      <c r="TD120" s="38"/>
      <c r="TE120" s="38"/>
      <c r="TF120" s="38"/>
      <c r="TG120" s="38"/>
      <c r="TH120" s="38"/>
      <c r="TI120" s="38"/>
      <c r="TJ120" s="38"/>
      <c r="TK120" s="38"/>
      <c r="TL120" s="38"/>
      <c r="TM120" s="38"/>
      <c r="TN120" s="38"/>
      <c r="TO120" s="38"/>
      <c r="TP120" s="38"/>
      <c r="TQ120" s="38"/>
      <c r="TR120" s="38"/>
      <c r="TS120" s="38"/>
      <c r="TT120" s="38"/>
      <c r="TU120" s="38"/>
      <c r="TV120" s="38"/>
      <c r="TW120" s="38"/>
    </row>
    <row r="121" spans="1:543" x14ac:dyDescent="0.2">
      <c r="A121" s="16" t="s">
        <v>604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  <c r="IV121" s="38"/>
      <c r="IW121" s="38"/>
      <c r="IX121" s="38"/>
      <c r="IY121" s="38"/>
      <c r="IZ121" s="38"/>
      <c r="JA121" s="38"/>
      <c r="JB121" s="38"/>
      <c r="JC121" s="38"/>
      <c r="JD121" s="38"/>
      <c r="JE121" s="38"/>
      <c r="JF121" s="38"/>
      <c r="JG121" s="38"/>
      <c r="JH121" s="38"/>
      <c r="JI121" s="38"/>
      <c r="JJ121" s="38"/>
      <c r="JK121" s="38"/>
      <c r="JL121" s="38"/>
      <c r="JM121" s="38"/>
      <c r="JN121" s="38"/>
      <c r="JO121" s="38"/>
      <c r="JP121" s="38"/>
      <c r="JQ121" s="38"/>
      <c r="JR121" s="38"/>
      <c r="JS121" s="38"/>
      <c r="JT121" s="38"/>
      <c r="JU121" s="38"/>
      <c r="JV121" s="38"/>
      <c r="JW121" s="38"/>
      <c r="JX121" s="38"/>
      <c r="JY121" s="38"/>
      <c r="JZ121" s="38"/>
      <c r="KA121" s="38"/>
      <c r="KB121" s="38"/>
      <c r="KC121" s="38"/>
      <c r="KD121" s="38"/>
      <c r="KE121" s="38"/>
      <c r="KF121" s="38"/>
      <c r="KG121" s="38"/>
      <c r="KH121" s="38"/>
      <c r="KI121" s="38"/>
      <c r="KJ121" s="38"/>
      <c r="KK121" s="38"/>
      <c r="KL121" s="38"/>
      <c r="KM121" s="38"/>
      <c r="KN121" s="38"/>
      <c r="KO121" s="38"/>
      <c r="KP121" s="38"/>
      <c r="KQ121" s="38"/>
      <c r="KR121" s="38"/>
      <c r="KS121" s="38"/>
      <c r="KT121" s="38"/>
      <c r="KU121" s="38"/>
      <c r="KV121" s="38"/>
      <c r="KW121" s="38"/>
      <c r="KX121" s="38"/>
      <c r="KY121" s="38"/>
      <c r="KZ121" s="38"/>
      <c r="LA121" s="38"/>
      <c r="LB121" s="38"/>
      <c r="LC121" s="38"/>
      <c r="LD121" s="38"/>
      <c r="LE121" s="38"/>
      <c r="LF121" s="38"/>
      <c r="LG121" s="38"/>
      <c r="LH121" s="38"/>
      <c r="LI121" s="38"/>
      <c r="LJ121" s="38"/>
      <c r="LK121" s="38"/>
      <c r="LL121" s="38"/>
      <c r="LM121" s="38"/>
      <c r="LN121" s="38"/>
      <c r="LO121" s="38"/>
      <c r="LP121" s="38"/>
      <c r="LQ121" s="38"/>
      <c r="LR121" s="38"/>
      <c r="LS121" s="38"/>
      <c r="LT121" s="38"/>
      <c r="LU121" s="38"/>
      <c r="LV121" s="38"/>
      <c r="LW121" s="38"/>
      <c r="LX121" s="38"/>
      <c r="LY121" s="38"/>
      <c r="LZ121" s="38"/>
      <c r="MA121" s="38"/>
      <c r="MB121" s="38"/>
      <c r="MC121" s="38"/>
      <c r="MD121" s="38"/>
      <c r="ME121" s="38"/>
      <c r="MF121" s="38"/>
      <c r="MG121" s="38"/>
      <c r="MH121" s="38"/>
      <c r="MI121" s="38"/>
      <c r="MJ121" s="38"/>
      <c r="MK121" s="38"/>
      <c r="ML121" s="38"/>
      <c r="MM121" s="38"/>
      <c r="MN121" s="38"/>
      <c r="MO121" s="38"/>
      <c r="MP121" s="38"/>
      <c r="MQ121" s="38"/>
      <c r="MR121" s="3">
        <v>19916.13</v>
      </c>
      <c r="MS121" s="38"/>
      <c r="MT121" s="38"/>
      <c r="MU121" s="38"/>
      <c r="MV121" s="38"/>
      <c r="MW121" s="38"/>
      <c r="MX121" s="38"/>
      <c r="MY121" s="38"/>
      <c r="MZ121" s="38"/>
      <c r="NA121" s="38"/>
      <c r="NB121" s="38"/>
      <c r="NC121" s="38"/>
      <c r="ND121" s="38"/>
      <c r="NE121" s="38"/>
      <c r="NF121" s="38"/>
      <c r="NG121" s="38"/>
      <c r="NH121" s="38"/>
      <c r="NI121" s="38"/>
      <c r="NJ121" s="38"/>
      <c r="NK121" s="38"/>
      <c r="NL121" s="38"/>
      <c r="NM121" s="38"/>
      <c r="NN121" s="38"/>
      <c r="NO121" s="38"/>
      <c r="NP121" s="38"/>
      <c r="NQ121" s="38"/>
      <c r="NR121" s="38"/>
      <c r="NS121" s="38"/>
      <c r="NT121" s="38"/>
      <c r="NU121" s="38"/>
      <c r="NV121" s="38"/>
      <c r="NW121" s="38"/>
      <c r="NX121" s="38"/>
      <c r="NY121" s="38"/>
      <c r="NZ121" s="38"/>
      <c r="OA121" s="38"/>
      <c r="OB121" s="38"/>
      <c r="OC121" s="38"/>
      <c r="OD121" s="38"/>
      <c r="OE121" s="38"/>
      <c r="OF121" s="38"/>
      <c r="OG121" s="38"/>
      <c r="OH121" s="38"/>
      <c r="OI121" s="38"/>
      <c r="OJ121" s="38"/>
      <c r="OK121" s="38"/>
      <c r="OL121" s="38"/>
      <c r="OM121" s="38"/>
      <c r="ON121" s="38"/>
      <c r="OO121" s="38"/>
      <c r="OP121" s="38"/>
      <c r="OQ121" s="38"/>
      <c r="OR121" s="38"/>
      <c r="OS121" s="38"/>
      <c r="OT121" s="38"/>
      <c r="OU121" s="38"/>
      <c r="OV121" s="38"/>
      <c r="OW121" s="38"/>
      <c r="OX121" s="38"/>
      <c r="OY121" s="38"/>
      <c r="OZ121" s="38"/>
      <c r="PA121" s="38"/>
      <c r="PB121" s="38"/>
      <c r="PC121" s="38"/>
      <c r="PD121" s="38"/>
      <c r="PE121" s="38"/>
      <c r="PF121" s="38"/>
      <c r="PG121" s="38"/>
      <c r="PH121" s="38"/>
      <c r="PI121" s="38"/>
      <c r="PJ121" s="38"/>
      <c r="PK121" s="38"/>
      <c r="PL121" s="38"/>
      <c r="PM121" s="38"/>
      <c r="PN121" s="38"/>
      <c r="PO121" s="38"/>
      <c r="PP121" s="38"/>
      <c r="PQ121" s="38"/>
      <c r="PR121" s="38"/>
      <c r="PS121" s="38"/>
      <c r="PT121" s="38"/>
      <c r="PU121" s="38"/>
      <c r="PV121" s="38"/>
      <c r="PW121" s="38"/>
      <c r="PX121" s="38"/>
      <c r="PY121" s="38"/>
      <c r="PZ121" s="38"/>
      <c r="QA121" s="38"/>
      <c r="QB121" s="38"/>
      <c r="QC121" s="38"/>
      <c r="QD121" s="38"/>
      <c r="QE121" s="38"/>
      <c r="QF121" s="38"/>
      <c r="QG121" s="38"/>
      <c r="QH121" s="38"/>
      <c r="QI121" s="38"/>
      <c r="QJ121" s="38"/>
      <c r="QK121" s="38"/>
      <c r="QL121" s="38"/>
      <c r="QM121" s="38"/>
      <c r="QN121" s="38"/>
      <c r="QO121" s="38"/>
      <c r="QP121" s="38"/>
      <c r="QQ121" s="38"/>
      <c r="QR121" s="38"/>
      <c r="QS121" s="38"/>
      <c r="QT121" s="38"/>
      <c r="QU121" s="38"/>
      <c r="QV121" s="38"/>
      <c r="QW121" s="38"/>
      <c r="QX121" s="38"/>
      <c r="QY121" s="38"/>
      <c r="QZ121" s="38"/>
      <c r="RA121" s="38"/>
      <c r="RB121" s="38"/>
      <c r="RC121" s="38"/>
      <c r="RD121" s="38"/>
      <c r="RE121" s="38"/>
      <c r="RF121" s="38"/>
      <c r="RG121" s="38"/>
      <c r="RH121" s="38"/>
      <c r="RI121" s="38"/>
      <c r="RJ121" s="38"/>
      <c r="RK121" s="38"/>
      <c r="RL121" s="38"/>
      <c r="RM121" s="38"/>
      <c r="RN121" s="38"/>
      <c r="RO121" s="38"/>
      <c r="RP121" s="38"/>
      <c r="RQ121" s="38"/>
      <c r="RR121" s="38"/>
      <c r="RS121" s="38"/>
      <c r="RT121" s="38"/>
      <c r="RU121" s="38"/>
      <c r="RV121" s="38"/>
      <c r="RW121" s="38"/>
      <c r="RX121" s="38"/>
      <c r="RY121" s="38"/>
      <c r="RZ121" s="38"/>
      <c r="SA121" s="38"/>
      <c r="SB121" s="38"/>
      <c r="SC121" s="38"/>
      <c r="SD121" s="38"/>
      <c r="SE121" s="38"/>
      <c r="SF121" s="38"/>
      <c r="SG121" s="38"/>
      <c r="SH121" s="38"/>
      <c r="SI121" s="38"/>
      <c r="SJ121" s="38"/>
      <c r="SK121" s="38"/>
      <c r="SL121" s="38"/>
      <c r="SM121" s="38"/>
      <c r="SN121" s="38"/>
      <c r="SO121" s="38"/>
      <c r="SP121" s="38"/>
      <c r="SQ121" s="38"/>
      <c r="SR121" s="38"/>
      <c r="SS121" s="38"/>
      <c r="ST121" s="38"/>
      <c r="SU121" s="38"/>
      <c r="SV121" s="38"/>
      <c r="SW121" s="38"/>
      <c r="SX121" s="38"/>
      <c r="SY121" s="38"/>
      <c r="SZ121" s="38"/>
      <c r="TA121" s="38"/>
      <c r="TB121" s="38"/>
      <c r="TC121" s="38"/>
      <c r="TD121" s="38"/>
      <c r="TE121" s="38"/>
      <c r="TF121" s="38"/>
      <c r="TG121" s="38"/>
      <c r="TH121" s="38"/>
      <c r="TI121" s="38"/>
      <c r="TJ121" s="38"/>
      <c r="TK121" s="38"/>
      <c r="TL121" s="38"/>
      <c r="TM121" s="38"/>
      <c r="TN121" s="38"/>
      <c r="TO121" s="38"/>
      <c r="TP121" s="38"/>
      <c r="TQ121" s="38"/>
      <c r="TR121" s="38"/>
      <c r="TS121" s="38"/>
      <c r="TT121" s="38"/>
      <c r="TU121" s="38"/>
      <c r="TV121" s="38"/>
      <c r="TW121" s="38"/>
    </row>
    <row r="122" spans="1:543" x14ac:dyDescent="0.2">
      <c r="A122" s="16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  <c r="IV122" s="38"/>
      <c r="IW122" s="38"/>
      <c r="IX122" s="38"/>
      <c r="IY122" s="38"/>
      <c r="IZ122" s="38"/>
      <c r="JA122" s="38"/>
      <c r="JB122" s="38"/>
      <c r="JC122" s="38"/>
      <c r="JD122" s="38"/>
      <c r="JE122" s="38"/>
      <c r="JF122" s="38"/>
      <c r="JG122" s="38"/>
      <c r="JH122" s="38"/>
      <c r="JI122" s="38"/>
      <c r="JJ122" s="38"/>
      <c r="JK122" s="38"/>
      <c r="JL122" s="38"/>
      <c r="JM122" s="38"/>
      <c r="JN122" s="38"/>
      <c r="JO122" s="38"/>
      <c r="JP122" s="38"/>
      <c r="JQ122" s="38"/>
      <c r="JR122" s="38"/>
      <c r="JS122" s="38"/>
      <c r="JT122" s="38"/>
      <c r="JU122" s="38"/>
      <c r="JV122" s="38"/>
      <c r="JW122" s="38"/>
      <c r="JX122" s="38"/>
      <c r="JY122" s="38"/>
      <c r="JZ122" s="38"/>
      <c r="KA122" s="38"/>
      <c r="KB122" s="38"/>
      <c r="KC122" s="38"/>
      <c r="KD122" s="38"/>
      <c r="KE122" s="38"/>
      <c r="KF122" s="38"/>
      <c r="KG122" s="38"/>
      <c r="KH122" s="38"/>
      <c r="KI122" s="38"/>
      <c r="KJ122" s="38"/>
      <c r="KK122" s="38"/>
      <c r="KL122" s="38"/>
      <c r="KM122" s="38"/>
      <c r="KN122" s="38"/>
      <c r="KO122" s="38"/>
      <c r="KP122" s="38"/>
      <c r="KQ122" s="38"/>
      <c r="KR122" s="38"/>
      <c r="KS122" s="38"/>
      <c r="KT122" s="38"/>
      <c r="KU122" s="38"/>
      <c r="KV122" s="38"/>
      <c r="KW122" s="38"/>
      <c r="KX122" s="38"/>
      <c r="KY122" s="38"/>
      <c r="KZ122" s="38"/>
      <c r="LA122" s="38"/>
      <c r="LB122" s="38"/>
      <c r="LC122" s="38"/>
      <c r="LD122" s="38"/>
      <c r="LE122" s="38"/>
      <c r="LF122" s="38"/>
      <c r="LG122" s="38"/>
      <c r="LH122" s="38"/>
      <c r="LI122" s="38"/>
      <c r="LJ122" s="38"/>
      <c r="LK122" s="38"/>
      <c r="LL122" s="38"/>
      <c r="LM122" s="38"/>
      <c r="LN122" s="38"/>
      <c r="LO122" s="38"/>
      <c r="LP122" s="38"/>
      <c r="LQ122" s="38"/>
      <c r="LR122" s="38"/>
      <c r="LS122" s="38"/>
      <c r="LT122" s="38"/>
      <c r="LU122" s="38"/>
      <c r="LV122" s="38"/>
      <c r="LW122" s="38"/>
      <c r="LX122" s="38"/>
      <c r="LY122" s="38"/>
      <c r="LZ122" s="38"/>
      <c r="MA122" s="38"/>
      <c r="MB122" s="38"/>
      <c r="MC122" s="38"/>
      <c r="MD122" s="38"/>
      <c r="ME122" s="38"/>
      <c r="MF122" s="38"/>
      <c r="MG122" s="38"/>
      <c r="MH122" s="38"/>
      <c r="MI122" s="38"/>
      <c r="MJ122" s="38"/>
      <c r="MK122" s="38"/>
      <c r="ML122" s="38"/>
      <c r="MM122" s="38"/>
      <c r="MN122" s="38"/>
      <c r="MO122" s="38"/>
      <c r="MP122" s="38"/>
      <c r="MQ122" s="38"/>
      <c r="MS122" s="38"/>
      <c r="MT122" s="38"/>
      <c r="MU122" s="38"/>
      <c r="MV122" s="38"/>
      <c r="MW122" s="38"/>
      <c r="MX122" s="38"/>
      <c r="MY122" s="38"/>
      <c r="MZ122" s="38"/>
      <c r="NA122" s="38"/>
      <c r="NB122" s="38"/>
      <c r="NC122" s="38"/>
      <c r="ND122" s="38"/>
      <c r="NE122" s="38"/>
      <c r="NF122" s="38"/>
      <c r="NG122" s="38"/>
      <c r="NH122" s="38"/>
      <c r="NI122" s="38"/>
      <c r="NJ122" s="38"/>
      <c r="NK122" s="38"/>
      <c r="NL122" s="38"/>
      <c r="NM122" s="38"/>
      <c r="NN122" s="38"/>
      <c r="NO122" s="38"/>
      <c r="NP122" s="38"/>
      <c r="NQ122" s="38"/>
      <c r="NR122" s="38"/>
      <c r="NS122" s="38"/>
      <c r="NT122" s="38"/>
      <c r="NU122" s="38"/>
      <c r="NV122" s="38"/>
      <c r="NW122" s="38"/>
      <c r="NX122" s="38"/>
      <c r="NY122" s="38"/>
      <c r="NZ122" s="38"/>
      <c r="OA122" s="38"/>
      <c r="OB122" s="38"/>
      <c r="OC122" s="38"/>
      <c r="OD122" s="38"/>
      <c r="OE122" s="38"/>
      <c r="OF122" s="38"/>
      <c r="OG122" s="38"/>
      <c r="OH122" s="38"/>
      <c r="OI122" s="38"/>
      <c r="OJ122" s="38"/>
      <c r="OK122" s="38"/>
      <c r="OL122" s="38"/>
      <c r="OM122" s="38"/>
      <c r="ON122" s="38"/>
      <c r="OO122" s="38"/>
      <c r="OP122" s="38"/>
      <c r="OQ122" s="38"/>
      <c r="OR122" s="38"/>
      <c r="OS122" s="38"/>
      <c r="OT122" s="38"/>
      <c r="OU122" s="38"/>
      <c r="OV122" s="38"/>
      <c r="OW122" s="38"/>
      <c r="OX122" s="38"/>
      <c r="OY122" s="38"/>
      <c r="OZ122" s="38"/>
      <c r="PA122" s="38"/>
      <c r="PB122" s="38"/>
      <c r="PC122" s="38"/>
      <c r="PD122" s="38"/>
      <c r="PE122" s="38"/>
      <c r="PF122" s="38"/>
      <c r="PG122" s="38"/>
      <c r="PH122" s="38"/>
      <c r="PI122" s="38"/>
      <c r="PJ122" s="38"/>
      <c r="PK122" s="38"/>
      <c r="PL122" s="38"/>
      <c r="PM122" s="38"/>
      <c r="PN122" s="38"/>
      <c r="PO122" s="38"/>
      <c r="PP122" s="38"/>
      <c r="PQ122" s="38"/>
      <c r="PR122" s="38"/>
      <c r="PS122" s="38"/>
      <c r="PT122" s="38"/>
      <c r="PU122" s="38"/>
      <c r="PV122" s="38"/>
      <c r="PW122" s="38"/>
      <c r="PX122" s="38"/>
      <c r="PY122" s="38"/>
      <c r="PZ122" s="38"/>
      <c r="QA122" s="38"/>
      <c r="QB122" s="38"/>
      <c r="QC122" s="38"/>
      <c r="QD122" s="38"/>
      <c r="QE122" s="38"/>
      <c r="QF122" s="38"/>
      <c r="QG122" s="38"/>
      <c r="QH122" s="38"/>
      <c r="QI122" s="38"/>
      <c r="QJ122" s="38"/>
      <c r="QK122" s="38"/>
      <c r="QL122" s="38"/>
      <c r="QM122" s="38"/>
      <c r="QN122" s="38"/>
      <c r="QO122" s="38"/>
      <c r="QP122" s="38"/>
      <c r="QQ122" s="38"/>
      <c r="QR122" s="38"/>
      <c r="QS122" s="38"/>
      <c r="QT122" s="38"/>
      <c r="QU122" s="38"/>
      <c r="QV122" s="38"/>
      <c r="QW122" s="38"/>
      <c r="QX122" s="38"/>
      <c r="QY122" s="38"/>
      <c r="QZ122" s="38"/>
      <c r="RA122" s="38"/>
      <c r="RB122" s="38"/>
      <c r="RC122" s="38"/>
      <c r="RD122" s="38"/>
      <c r="RE122" s="38"/>
      <c r="RF122" s="38"/>
      <c r="RG122" s="38"/>
      <c r="RH122" s="38"/>
      <c r="RI122" s="38"/>
      <c r="RJ122" s="38"/>
      <c r="RK122" s="38"/>
      <c r="RL122" s="38"/>
      <c r="RM122" s="38"/>
      <c r="RN122" s="38"/>
      <c r="RO122" s="38"/>
      <c r="RP122" s="38"/>
      <c r="RQ122" s="38"/>
      <c r="RR122" s="38"/>
      <c r="RS122" s="38"/>
      <c r="RT122" s="38"/>
      <c r="RU122" s="38"/>
      <c r="RV122" s="38"/>
      <c r="RW122" s="38"/>
      <c r="RX122" s="38"/>
      <c r="RY122" s="38"/>
      <c r="RZ122" s="38"/>
      <c r="SA122" s="38"/>
      <c r="SB122" s="38"/>
      <c r="SC122" s="38"/>
      <c r="SD122" s="38"/>
      <c r="SE122" s="38"/>
      <c r="SF122" s="38"/>
      <c r="SG122" s="38"/>
      <c r="SH122" s="38"/>
      <c r="SI122" s="38"/>
      <c r="SJ122" s="38"/>
      <c r="SK122" s="38"/>
      <c r="SL122" s="38"/>
      <c r="SM122" s="38"/>
      <c r="SN122" s="38"/>
      <c r="SO122" s="38"/>
      <c r="SP122" s="38"/>
      <c r="SQ122" s="38"/>
      <c r="SR122" s="38"/>
      <c r="SS122" s="38"/>
      <c r="ST122" s="38"/>
      <c r="SU122" s="38"/>
      <c r="SV122" s="38"/>
      <c r="SW122" s="38"/>
      <c r="SX122" s="38"/>
      <c r="SY122" s="38"/>
      <c r="SZ122" s="38"/>
      <c r="TA122" s="38"/>
      <c r="TB122" s="38"/>
      <c r="TC122" s="38"/>
      <c r="TD122" s="38"/>
      <c r="TE122" s="38"/>
      <c r="TF122" s="38"/>
      <c r="TG122" s="38"/>
      <c r="TH122" s="38"/>
      <c r="TI122" s="38"/>
      <c r="TJ122" s="38"/>
      <c r="TK122" s="38"/>
      <c r="TL122" s="38"/>
      <c r="TM122" s="38"/>
      <c r="TN122" s="38"/>
      <c r="TO122" s="38"/>
      <c r="TP122" s="38"/>
      <c r="TQ122" s="38"/>
      <c r="TR122" s="38"/>
      <c r="TS122" s="38"/>
      <c r="TT122" s="38"/>
      <c r="TU122" s="38"/>
      <c r="TV122" s="38"/>
      <c r="TW122" s="38"/>
    </row>
    <row r="123" spans="1:543" x14ac:dyDescent="0.2">
      <c r="A123" s="16" t="s">
        <v>624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  <c r="IV123" s="38"/>
      <c r="IW123" s="38"/>
      <c r="IX123" s="38"/>
      <c r="IY123" s="38"/>
      <c r="IZ123" s="38"/>
      <c r="JA123" s="38"/>
      <c r="JB123" s="38"/>
      <c r="JC123" s="38"/>
      <c r="JD123" s="38"/>
      <c r="JE123" s="38"/>
      <c r="JF123" s="38"/>
      <c r="JG123" s="38"/>
      <c r="JH123" s="38"/>
      <c r="JI123" s="38"/>
      <c r="JJ123" s="38"/>
      <c r="JK123" s="38"/>
      <c r="JL123" s="38"/>
      <c r="JM123" s="38"/>
      <c r="JN123" s="38"/>
      <c r="JO123" s="38"/>
      <c r="JP123" s="38"/>
      <c r="JQ123" s="38"/>
      <c r="JR123" s="38"/>
      <c r="JS123" s="38"/>
      <c r="JT123" s="38"/>
      <c r="JU123" s="38"/>
      <c r="JV123" s="38"/>
      <c r="JW123" s="38"/>
      <c r="JX123" s="38"/>
      <c r="JY123" s="38"/>
      <c r="JZ123" s="38"/>
      <c r="KA123" s="38"/>
      <c r="KB123" s="38"/>
      <c r="KC123" s="38"/>
      <c r="KD123" s="38"/>
      <c r="KE123" s="38"/>
      <c r="KF123" s="38"/>
      <c r="KG123" s="38"/>
      <c r="KH123" s="38"/>
      <c r="KI123" s="38"/>
      <c r="KJ123" s="38"/>
      <c r="KK123" s="38"/>
      <c r="KL123" s="38"/>
      <c r="KM123" s="38"/>
      <c r="KN123" s="38"/>
      <c r="KO123" s="38"/>
      <c r="KP123" s="38"/>
      <c r="KQ123" s="38"/>
      <c r="KR123" s="38"/>
      <c r="KS123" s="38"/>
      <c r="KT123" s="38"/>
      <c r="KU123" s="38"/>
      <c r="KV123" s="38"/>
      <c r="KW123" s="38"/>
      <c r="KX123" s="38"/>
      <c r="KY123" s="38"/>
      <c r="KZ123" s="38"/>
      <c r="LA123" s="38"/>
      <c r="LB123" s="38"/>
      <c r="LC123" s="38"/>
      <c r="LD123" s="38"/>
      <c r="LE123" s="38"/>
      <c r="LF123" s="38"/>
      <c r="LG123" s="38"/>
      <c r="LH123" s="38"/>
      <c r="LI123" s="38"/>
      <c r="LJ123" s="38"/>
      <c r="LK123" s="38"/>
      <c r="LL123" s="38"/>
      <c r="LM123" s="38"/>
      <c r="LN123" s="38"/>
      <c r="LO123" s="38"/>
      <c r="LP123" s="38"/>
      <c r="LQ123" s="38"/>
      <c r="LR123" s="38"/>
      <c r="LS123" s="38"/>
      <c r="LT123" s="38"/>
      <c r="LU123" s="38"/>
      <c r="LV123" s="38"/>
      <c r="LW123" s="38"/>
      <c r="LX123" s="38"/>
      <c r="LY123" s="38"/>
      <c r="LZ123" s="38"/>
      <c r="MA123" s="38"/>
      <c r="MB123" s="38"/>
      <c r="MC123" s="38"/>
      <c r="MD123" s="38"/>
      <c r="ME123" s="38"/>
      <c r="MF123" s="38"/>
      <c r="MG123" s="38"/>
      <c r="MH123" s="38"/>
      <c r="MI123" s="38"/>
      <c r="MJ123" s="38"/>
      <c r="MK123" s="38"/>
      <c r="ML123" s="38"/>
      <c r="MM123" s="38"/>
      <c r="MN123" s="38"/>
      <c r="MO123" s="38"/>
      <c r="MP123" s="38"/>
      <c r="MQ123" s="38"/>
      <c r="MS123" s="38"/>
      <c r="MT123" s="38"/>
      <c r="MU123" s="38"/>
      <c r="MV123" s="38"/>
      <c r="MW123" s="38"/>
      <c r="MX123" s="38"/>
      <c r="MY123" s="38"/>
      <c r="MZ123" s="38"/>
      <c r="NA123" s="38"/>
      <c r="NB123" s="38"/>
      <c r="NC123" s="38"/>
      <c r="ND123" s="38"/>
      <c r="NE123" s="38"/>
      <c r="NF123" s="38"/>
      <c r="NG123" s="38"/>
      <c r="NH123" s="38"/>
      <c r="NI123" s="38"/>
      <c r="NJ123" s="38"/>
      <c r="NK123" s="38"/>
      <c r="NL123" s="38"/>
      <c r="NM123" s="38"/>
      <c r="NN123" s="38"/>
      <c r="NO123" s="38"/>
      <c r="NP123" s="38"/>
      <c r="NQ123" s="38"/>
      <c r="NR123" s="38"/>
      <c r="NS123" s="38"/>
      <c r="NT123" s="38"/>
      <c r="NU123" s="38"/>
      <c r="NV123" s="38"/>
      <c r="NW123" s="38"/>
      <c r="NX123" s="38"/>
      <c r="NY123" s="38"/>
      <c r="NZ123" s="38"/>
      <c r="OA123" s="38"/>
      <c r="OB123" s="38"/>
      <c r="OC123" s="38"/>
      <c r="OD123" s="38"/>
      <c r="OE123" s="38"/>
      <c r="OF123" s="38"/>
      <c r="OG123" s="38"/>
      <c r="OH123" s="38"/>
      <c r="OI123" s="38"/>
      <c r="OJ123" s="38"/>
      <c r="OK123" s="38"/>
      <c r="OL123" s="38"/>
      <c r="OM123" s="38"/>
      <c r="ON123" s="38"/>
      <c r="OO123" s="38"/>
      <c r="OP123" s="38"/>
      <c r="OQ123" s="38"/>
      <c r="OR123" s="38"/>
      <c r="OS123" s="38"/>
      <c r="OT123" s="38"/>
      <c r="OU123" s="38"/>
      <c r="OV123" s="38"/>
      <c r="OW123" s="38"/>
      <c r="OX123" s="38"/>
      <c r="OY123" s="38"/>
      <c r="OZ123" s="38"/>
      <c r="PA123" s="38"/>
      <c r="PB123" s="38"/>
      <c r="PC123" s="38"/>
      <c r="PD123" s="38"/>
      <c r="PE123" s="38"/>
      <c r="PF123" s="38"/>
      <c r="PG123" s="38"/>
      <c r="PH123" s="38"/>
      <c r="PI123" s="38"/>
      <c r="PJ123" s="38"/>
      <c r="PK123" s="38"/>
      <c r="PL123" s="38"/>
      <c r="PM123" s="38"/>
      <c r="PN123" s="38"/>
      <c r="PO123" s="38"/>
      <c r="PP123" s="38"/>
      <c r="PQ123" s="38"/>
      <c r="PR123" s="38"/>
      <c r="PS123" s="38"/>
      <c r="PT123" s="38"/>
      <c r="PU123" s="38"/>
      <c r="PV123" s="38"/>
      <c r="PW123" s="38"/>
      <c r="PX123" s="38"/>
      <c r="PY123" s="38"/>
      <c r="PZ123" s="38"/>
      <c r="QA123" s="38"/>
      <c r="QB123" s="38"/>
      <c r="QC123" s="38"/>
      <c r="QD123" s="38"/>
      <c r="QE123" s="38"/>
      <c r="QF123" s="38"/>
      <c r="QG123" s="38"/>
      <c r="QH123" s="38"/>
      <c r="QI123" s="38"/>
      <c r="QJ123" s="38"/>
      <c r="QK123" s="38"/>
      <c r="QL123" s="38"/>
      <c r="QM123" s="38"/>
      <c r="QN123" s="38"/>
      <c r="QO123" s="38"/>
      <c r="QP123" s="38"/>
      <c r="QQ123" s="38"/>
      <c r="QR123" s="38"/>
      <c r="QS123" s="38"/>
      <c r="QT123" s="38"/>
      <c r="QU123" s="38"/>
      <c r="QV123" s="38"/>
      <c r="QW123" s="38"/>
      <c r="QX123" s="38"/>
      <c r="QY123" s="38"/>
      <c r="QZ123" s="38"/>
      <c r="RA123" s="38"/>
      <c r="RB123" s="38"/>
      <c r="RC123" s="38"/>
      <c r="RD123" s="38"/>
      <c r="RE123" s="38"/>
      <c r="RF123" s="38"/>
      <c r="RG123" s="38"/>
      <c r="RH123" s="38"/>
      <c r="RI123" s="38"/>
      <c r="RJ123" s="38"/>
      <c r="RK123" s="38"/>
      <c r="RL123" s="38"/>
      <c r="RM123" s="38"/>
      <c r="RN123" s="38"/>
      <c r="RO123" s="38"/>
      <c r="RP123" s="38"/>
      <c r="RQ123" s="38"/>
      <c r="RR123" s="38"/>
      <c r="RS123" s="38"/>
      <c r="RT123" s="38"/>
      <c r="RU123" s="38"/>
      <c r="RV123" s="38"/>
      <c r="RW123" s="38"/>
      <c r="RX123" s="38"/>
      <c r="RY123" s="38"/>
      <c r="RZ123" s="38"/>
      <c r="SA123" s="38"/>
      <c r="SB123" s="38"/>
      <c r="SC123" s="38"/>
      <c r="SD123" s="38"/>
      <c r="SE123" s="38"/>
      <c r="SF123" s="38"/>
      <c r="SG123" s="38"/>
      <c r="SH123" s="38"/>
      <c r="SI123" s="38"/>
      <c r="SJ123" s="38"/>
      <c r="SK123" s="38"/>
      <c r="SL123" s="38"/>
      <c r="SM123" s="38"/>
      <c r="SN123" s="38"/>
      <c r="SO123" s="38"/>
      <c r="SP123" s="38"/>
      <c r="SQ123" s="38"/>
      <c r="SR123" s="38"/>
      <c r="SS123" s="38"/>
      <c r="ST123" s="38"/>
      <c r="SU123" s="38"/>
      <c r="SV123" s="38"/>
      <c r="SW123" s="38"/>
      <c r="SX123" s="38"/>
      <c r="SY123" s="38"/>
      <c r="SZ123" s="38"/>
      <c r="TA123" s="38"/>
      <c r="TB123" s="38"/>
      <c r="TC123" s="38"/>
      <c r="TD123" s="38"/>
      <c r="TE123" s="38"/>
      <c r="TF123" s="38"/>
      <c r="TG123" s="38"/>
      <c r="TH123" s="38"/>
      <c r="TI123" s="38"/>
      <c r="TJ123" s="38"/>
      <c r="TK123" s="38"/>
      <c r="TL123" s="38"/>
      <c r="TM123" s="38"/>
      <c r="TN123" s="38"/>
      <c r="TO123" s="38"/>
      <c r="TP123" s="38"/>
      <c r="TQ123" s="38"/>
      <c r="TR123" s="38"/>
      <c r="TS123" s="38"/>
      <c r="TT123" s="38"/>
      <c r="TU123" s="38"/>
      <c r="TV123" s="38"/>
      <c r="TW123" s="38"/>
    </row>
    <row r="124" spans="1:543" x14ac:dyDescent="0.2">
      <c r="A124" s="16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  <c r="IV124" s="38"/>
      <c r="IW124" s="38"/>
      <c r="IX124" s="38"/>
      <c r="IY124" s="38"/>
      <c r="IZ124" s="38"/>
      <c r="JA124" s="38"/>
      <c r="JB124" s="38"/>
      <c r="JC124" s="38"/>
      <c r="JD124" s="38"/>
      <c r="JE124" s="38"/>
      <c r="JF124" s="38"/>
      <c r="JG124" s="38"/>
      <c r="JH124" s="38"/>
      <c r="JI124" s="38"/>
      <c r="JJ124" s="38"/>
      <c r="JK124" s="38"/>
      <c r="JL124" s="38"/>
      <c r="JM124" s="38"/>
      <c r="JN124" s="38"/>
      <c r="JO124" s="38"/>
      <c r="JP124" s="38"/>
      <c r="JQ124" s="38"/>
      <c r="JR124" s="38"/>
      <c r="JS124" s="38"/>
      <c r="JT124" s="38"/>
      <c r="JU124" s="38"/>
      <c r="JV124" s="38"/>
      <c r="JW124" s="38"/>
      <c r="JX124" s="38"/>
      <c r="JY124" s="38"/>
      <c r="JZ124" s="38"/>
      <c r="KA124" s="38"/>
      <c r="KB124" s="38"/>
      <c r="KC124" s="38"/>
      <c r="KD124" s="38"/>
      <c r="KE124" s="38"/>
      <c r="KF124" s="38"/>
      <c r="KG124" s="38"/>
      <c r="KH124" s="38"/>
      <c r="KI124" s="38"/>
      <c r="KJ124" s="38"/>
      <c r="KK124" s="38"/>
      <c r="KL124" s="38"/>
      <c r="KM124" s="38"/>
      <c r="KN124" s="38"/>
      <c r="KO124" s="38"/>
      <c r="KP124" s="38"/>
      <c r="KQ124" s="38"/>
      <c r="KR124" s="38"/>
      <c r="KS124" s="38"/>
      <c r="KT124" s="38"/>
      <c r="KU124" s="38"/>
      <c r="KV124" s="38"/>
      <c r="KW124" s="38"/>
      <c r="KX124" s="38"/>
      <c r="KY124" s="38"/>
      <c r="KZ124" s="38"/>
      <c r="LA124" s="38"/>
      <c r="LB124" s="38"/>
      <c r="LC124" s="38"/>
      <c r="LD124" s="38"/>
      <c r="LE124" s="38"/>
      <c r="LF124" s="38"/>
      <c r="LG124" s="38"/>
      <c r="LH124" s="38"/>
      <c r="LI124" s="38"/>
      <c r="LJ124" s="38"/>
      <c r="LK124" s="38"/>
      <c r="LL124" s="38"/>
      <c r="LM124" s="38"/>
      <c r="LN124" s="38"/>
      <c r="LO124" s="38"/>
      <c r="LP124" s="38"/>
      <c r="LQ124" s="38"/>
      <c r="LR124" s="38"/>
      <c r="LS124" s="38"/>
      <c r="LT124" s="38"/>
      <c r="LU124" s="38"/>
      <c r="LV124" s="38"/>
      <c r="LW124" s="38"/>
      <c r="LX124" s="38"/>
      <c r="LY124" s="38"/>
      <c r="LZ124" s="38"/>
      <c r="MA124" s="38"/>
      <c r="MB124" s="38"/>
      <c r="MC124" s="38"/>
      <c r="MD124" s="38"/>
      <c r="ME124" s="38"/>
      <c r="MF124" s="38"/>
      <c r="MG124" s="38"/>
      <c r="MH124" s="38"/>
      <c r="MI124" s="38"/>
      <c r="MJ124" s="38"/>
      <c r="MK124" s="38"/>
      <c r="ML124" s="38"/>
      <c r="MM124" s="38"/>
      <c r="MN124" s="38"/>
      <c r="MO124" s="38"/>
      <c r="MP124" s="38"/>
      <c r="MQ124" s="38"/>
      <c r="MS124" s="38"/>
      <c r="MT124" s="38"/>
      <c r="MU124" s="38"/>
      <c r="MV124" s="38"/>
      <c r="MW124" s="38"/>
      <c r="MX124" s="38"/>
      <c r="MY124" s="38"/>
      <c r="MZ124" s="38"/>
      <c r="NA124" s="38"/>
      <c r="NB124" s="38"/>
      <c r="NC124" s="38"/>
      <c r="ND124" s="38"/>
      <c r="NE124" s="38"/>
      <c r="NF124" s="38"/>
      <c r="NG124" s="38"/>
      <c r="NH124" s="38"/>
      <c r="NI124" s="38"/>
      <c r="NJ124" s="38"/>
      <c r="NK124" s="38"/>
      <c r="NL124" s="38"/>
      <c r="NM124" s="38"/>
      <c r="NN124" s="38"/>
      <c r="NO124" s="38"/>
      <c r="NP124" s="38"/>
      <c r="NQ124" s="38"/>
      <c r="NR124" s="38"/>
      <c r="NS124" s="38"/>
      <c r="NT124" s="38"/>
      <c r="NU124" s="38"/>
      <c r="NV124" s="38"/>
      <c r="NW124" s="38"/>
      <c r="NX124" s="38"/>
      <c r="NY124" s="38"/>
      <c r="NZ124" s="38"/>
      <c r="OA124" s="38"/>
      <c r="OB124" s="38"/>
      <c r="OC124" s="38"/>
      <c r="OD124" s="38"/>
      <c r="OE124" s="38"/>
      <c r="OF124" s="38"/>
      <c r="OG124" s="38"/>
      <c r="OH124" s="38"/>
      <c r="OI124" s="38"/>
      <c r="OJ124" s="38"/>
      <c r="OK124" s="38"/>
      <c r="OL124" s="38"/>
      <c r="OM124" s="38"/>
      <c r="ON124" s="38"/>
      <c r="OO124" s="38"/>
      <c r="OP124" s="38"/>
      <c r="OQ124" s="38"/>
      <c r="OR124" s="38"/>
      <c r="OS124" s="38"/>
      <c r="OT124" s="38"/>
      <c r="OU124" s="38"/>
      <c r="OV124" s="38"/>
      <c r="OW124" s="38"/>
      <c r="OX124" s="38"/>
      <c r="OY124" s="38"/>
      <c r="OZ124" s="38"/>
      <c r="PA124" s="38"/>
      <c r="PB124" s="38"/>
      <c r="PC124" s="38"/>
      <c r="PD124" s="38"/>
      <c r="PE124" s="38"/>
      <c r="PF124" s="38"/>
      <c r="PG124" s="38"/>
      <c r="PH124" s="38"/>
      <c r="PI124" s="38"/>
      <c r="PJ124" s="38"/>
      <c r="PK124" s="38"/>
      <c r="PL124" s="38"/>
      <c r="PM124" s="38"/>
      <c r="PN124" s="38"/>
      <c r="PO124" s="38"/>
      <c r="PP124" s="38"/>
      <c r="PQ124" s="38"/>
      <c r="PR124" s="38"/>
      <c r="PS124" s="38"/>
      <c r="PT124" s="38"/>
      <c r="PU124" s="38"/>
      <c r="PV124" s="38"/>
      <c r="PW124" s="38"/>
      <c r="PX124" s="38"/>
      <c r="PY124" s="38"/>
      <c r="PZ124" s="38"/>
      <c r="QA124" s="38"/>
      <c r="QB124" s="38"/>
      <c r="QC124" s="38"/>
      <c r="QD124" s="38"/>
      <c r="QE124" s="38"/>
      <c r="QF124" s="38"/>
      <c r="QG124" s="38"/>
      <c r="QH124" s="38"/>
      <c r="QI124" s="38"/>
      <c r="QJ124" s="38"/>
      <c r="QK124" s="38"/>
      <c r="QL124" s="38"/>
      <c r="QM124" s="38"/>
      <c r="QN124" s="38"/>
      <c r="QO124" s="38"/>
      <c r="QP124" s="38"/>
      <c r="QQ124" s="38"/>
      <c r="QR124" s="38"/>
      <c r="QS124" s="38"/>
      <c r="QT124" s="38"/>
      <c r="QU124" s="38"/>
      <c r="QV124" s="38"/>
      <c r="QW124" s="38"/>
      <c r="QX124" s="38"/>
      <c r="QY124" s="38"/>
      <c r="QZ124" s="38"/>
      <c r="RA124" s="38"/>
      <c r="RB124" s="38"/>
      <c r="RC124" s="38"/>
      <c r="RD124" s="38"/>
      <c r="RE124" s="38"/>
      <c r="RF124" s="38"/>
      <c r="RG124" s="38"/>
      <c r="RH124" s="38"/>
      <c r="RI124" s="38"/>
      <c r="RJ124" s="38"/>
      <c r="RK124" s="38"/>
      <c r="RL124" s="38"/>
      <c r="RM124" s="38"/>
      <c r="RN124" s="38"/>
      <c r="RO124" s="38"/>
      <c r="RP124" s="38"/>
      <c r="RQ124" s="38"/>
      <c r="RR124" s="38"/>
      <c r="RS124" s="38"/>
      <c r="RT124" s="38"/>
      <c r="RU124" s="38"/>
      <c r="RV124" s="38"/>
      <c r="RW124" s="38"/>
      <c r="RX124" s="38"/>
      <c r="RY124" s="38"/>
      <c r="RZ124" s="38"/>
      <c r="SA124" s="38"/>
      <c r="SB124" s="38"/>
      <c r="SC124" s="38"/>
      <c r="SD124" s="38"/>
      <c r="SE124" s="38"/>
      <c r="SF124" s="38"/>
      <c r="SG124" s="38"/>
      <c r="SH124" s="38"/>
      <c r="SI124" s="38"/>
      <c r="SJ124" s="38"/>
      <c r="SK124" s="38"/>
      <c r="SL124" s="38"/>
      <c r="SM124" s="38"/>
      <c r="SN124" s="38"/>
      <c r="SO124" s="38"/>
      <c r="SP124" s="38"/>
      <c r="SQ124" s="38"/>
      <c r="SR124" s="38"/>
      <c r="SS124" s="38"/>
      <c r="ST124" s="38"/>
      <c r="SU124" s="38"/>
      <c r="SV124" s="38"/>
      <c r="SW124" s="38"/>
      <c r="SX124" s="38"/>
      <c r="SY124" s="38"/>
      <c r="SZ124" s="38"/>
      <c r="TA124" s="38"/>
      <c r="TB124" s="38"/>
      <c r="TC124" s="38"/>
      <c r="TD124" s="38"/>
      <c r="TE124" s="38"/>
      <c r="TF124" s="38"/>
      <c r="TG124" s="38"/>
      <c r="TH124" s="38"/>
      <c r="TI124" s="38"/>
      <c r="TJ124" s="38"/>
      <c r="TK124" s="38"/>
      <c r="TL124" s="38"/>
      <c r="TM124" s="38"/>
      <c r="TN124" s="38"/>
      <c r="TO124" s="38"/>
      <c r="TP124" s="38"/>
      <c r="TQ124" s="38"/>
      <c r="TR124" s="38"/>
      <c r="TS124" s="38"/>
      <c r="TT124" s="38"/>
      <c r="TU124" s="38"/>
      <c r="TV124" s="38"/>
      <c r="TW124" s="38"/>
    </row>
    <row r="125" spans="1:543" x14ac:dyDescent="0.2">
      <c r="A125" s="16" t="s">
        <v>605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  <c r="IV125" s="38"/>
      <c r="IW125" s="38"/>
      <c r="IX125" s="38"/>
      <c r="IY125" s="38"/>
      <c r="IZ125" s="38"/>
      <c r="JA125" s="38"/>
      <c r="JB125" s="38"/>
      <c r="JC125" s="38"/>
      <c r="JD125" s="38"/>
      <c r="JE125" s="38"/>
      <c r="JF125" s="38"/>
      <c r="JG125" s="38"/>
      <c r="JH125" s="38"/>
      <c r="JI125" s="38"/>
      <c r="JJ125" s="38"/>
      <c r="JK125" s="38"/>
      <c r="JL125" s="38"/>
      <c r="JM125" s="38"/>
      <c r="JN125" s="38"/>
      <c r="JO125" s="38"/>
      <c r="JP125" s="38"/>
      <c r="JQ125" s="38"/>
      <c r="JR125" s="38"/>
      <c r="JS125" s="38"/>
      <c r="JT125" s="38"/>
      <c r="JU125" s="38"/>
      <c r="JV125" s="38"/>
      <c r="JW125" s="38"/>
      <c r="JX125" s="38"/>
      <c r="JY125" s="38"/>
      <c r="JZ125" s="38"/>
      <c r="KA125" s="38"/>
      <c r="KB125" s="38"/>
      <c r="KC125" s="38"/>
      <c r="KD125" s="38"/>
      <c r="KE125" s="38"/>
      <c r="KF125" s="38"/>
      <c r="KG125" s="38"/>
      <c r="KH125" s="38"/>
      <c r="KI125" s="38"/>
      <c r="KJ125" s="38"/>
      <c r="KK125" s="38"/>
      <c r="KL125" s="38"/>
      <c r="KM125" s="38"/>
      <c r="KN125" s="38"/>
      <c r="KO125" s="38"/>
      <c r="KP125" s="38"/>
      <c r="KQ125" s="38"/>
      <c r="KR125" s="38"/>
      <c r="KS125" s="38"/>
      <c r="KT125" s="38"/>
      <c r="KU125" s="38"/>
      <c r="KV125" s="38"/>
      <c r="KW125" s="38"/>
      <c r="KX125" s="38"/>
      <c r="KY125" s="38"/>
      <c r="KZ125" s="38"/>
      <c r="LA125" s="38"/>
      <c r="LB125" s="38"/>
      <c r="LC125" s="38"/>
      <c r="LD125" s="38"/>
      <c r="LE125" s="38"/>
      <c r="LF125" s="38"/>
      <c r="LG125" s="38"/>
      <c r="LH125" s="38"/>
      <c r="LI125" s="38"/>
      <c r="LJ125" s="38"/>
      <c r="LK125" s="38"/>
      <c r="LL125" s="38"/>
      <c r="LM125" s="38"/>
      <c r="LN125" s="38"/>
      <c r="LO125" s="38"/>
      <c r="LP125" s="38"/>
      <c r="LQ125" s="38"/>
      <c r="LR125" s="38"/>
      <c r="LS125" s="38"/>
      <c r="LT125" s="38"/>
      <c r="LU125" s="38"/>
      <c r="LV125" s="38"/>
      <c r="LW125" s="38"/>
      <c r="LX125" s="38"/>
      <c r="LY125" s="38"/>
      <c r="LZ125" s="38"/>
      <c r="MA125" s="38"/>
      <c r="MB125" s="38"/>
      <c r="MC125" s="38"/>
      <c r="MD125" s="38"/>
      <c r="ME125" s="38"/>
      <c r="MF125" s="38"/>
      <c r="MG125" s="38"/>
      <c r="MH125" s="38"/>
      <c r="MI125" s="38"/>
      <c r="MJ125" s="38"/>
      <c r="MK125" s="38"/>
      <c r="ML125" s="38"/>
      <c r="MM125" s="38"/>
      <c r="MN125" s="38"/>
      <c r="MO125" s="38"/>
      <c r="MP125" s="38"/>
      <c r="MQ125" s="38"/>
      <c r="MR125" s="3">
        <v>144424.38</v>
      </c>
      <c r="MS125" s="38"/>
      <c r="MT125" s="38"/>
      <c r="MU125" s="38"/>
      <c r="MV125" s="38"/>
      <c r="MW125" s="38"/>
      <c r="MX125" s="38"/>
      <c r="MY125" s="38"/>
      <c r="MZ125" s="38"/>
      <c r="NA125" s="38"/>
      <c r="NB125" s="38"/>
      <c r="NC125" s="38"/>
      <c r="ND125" s="38"/>
      <c r="NE125" s="38"/>
      <c r="NF125" s="38"/>
      <c r="NG125" s="38"/>
      <c r="NH125" s="38"/>
      <c r="NI125" s="38"/>
      <c r="NJ125" s="38"/>
      <c r="NK125" s="38"/>
      <c r="NL125" s="38"/>
      <c r="NM125" s="38"/>
      <c r="NN125" s="38"/>
      <c r="NO125" s="38"/>
      <c r="NP125" s="38"/>
      <c r="NQ125" s="38"/>
      <c r="NR125" s="38"/>
      <c r="NS125" s="38"/>
      <c r="NT125" s="38"/>
      <c r="NU125" s="38"/>
      <c r="NV125" s="38"/>
      <c r="NW125" s="38"/>
      <c r="NX125" s="38"/>
      <c r="NY125" s="38"/>
      <c r="NZ125" s="38"/>
      <c r="OA125" s="38"/>
      <c r="OB125" s="38"/>
      <c r="OC125" s="38"/>
      <c r="OD125" s="38"/>
      <c r="OE125" s="38"/>
      <c r="OF125" s="38"/>
      <c r="OG125" s="38"/>
      <c r="OH125" s="38"/>
      <c r="OI125" s="38"/>
      <c r="OJ125" s="38"/>
      <c r="OK125" s="38"/>
      <c r="OL125" s="38"/>
      <c r="OM125" s="38"/>
      <c r="ON125" s="38"/>
      <c r="OO125" s="38"/>
      <c r="OP125" s="38"/>
      <c r="OQ125" s="38"/>
      <c r="OR125" s="38"/>
      <c r="OS125" s="38"/>
      <c r="OT125" s="38"/>
      <c r="OU125" s="38"/>
      <c r="OV125" s="38"/>
      <c r="OW125" s="38"/>
      <c r="OX125" s="38"/>
      <c r="OY125" s="38"/>
      <c r="OZ125" s="38"/>
      <c r="PA125" s="38"/>
      <c r="PB125" s="38"/>
      <c r="PC125" s="38"/>
      <c r="PD125" s="38"/>
      <c r="PE125" s="38"/>
      <c r="PF125" s="38"/>
      <c r="PG125" s="38"/>
      <c r="PH125" s="38"/>
      <c r="PI125" s="38"/>
      <c r="PJ125" s="38"/>
      <c r="PK125" s="38"/>
      <c r="PL125" s="38"/>
      <c r="PM125" s="38"/>
      <c r="PN125" s="38"/>
      <c r="PO125" s="38"/>
      <c r="PP125" s="38"/>
      <c r="PQ125" s="38"/>
      <c r="PR125" s="38"/>
      <c r="PS125" s="38"/>
      <c r="PT125" s="38"/>
      <c r="PU125" s="38"/>
      <c r="PV125" s="38"/>
      <c r="PW125" s="38"/>
      <c r="PX125" s="38"/>
      <c r="PY125" s="38"/>
      <c r="PZ125" s="38"/>
      <c r="QA125" s="38"/>
      <c r="QB125" s="38"/>
      <c r="QC125" s="38"/>
      <c r="QD125" s="38"/>
      <c r="QE125" s="38"/>
      <c r="QF125" s="38"/>
      <c r="QG125" s="38"/>
      <c r="QH125" s="38"/>
      <c r="QI125" s="38"/>
      <c r="QJ125" s="38"/>
      <c r="QK125" s="38"/>
      <c r="QL125" s="38"/>
      <c r="QM125" s="38"/>
      <c r="QN125" s="38"/>
      <c r="QO125" s="38"/>
      <c r="QP125" s="38"/>
      <c r="QQ125" s="38"/>
      <c r="QR125" s="38"/>
      <c r="QS125" s="38"/>
      <c r="QT125" s="38"/>
      <c r="QU125" s="38"/>
      <c r="QV125" s="38"/>
      <c r="QW125" s="38"/>
      <c r="QX125" s="38"/>
      <c r="QY125" s="38"/>
      <c r="QZ125" s="38"/>
      <c r="RA125" s="38"/>
      <c r="RB125" s="38"/>
      <c r="RC125" s="38"/>
      <c r="RD125" s="38"/>
      <c r="RE125" s="38"/>
      <c r="RF125" s="38"/>
      <c r="RG125" s="38"/>
      <c r="RH125" s="38"/>
      <c r="RI125" s="38"/>
      <c r="RJ125" s="38"/>
      <c r="RK125" s="38"/>
      <c r="RL125" s="38"/>
      <c r="RM125" s="38"/>
      <c r="RN125" s="38"/>
      <c r="RO125" s="38"/>
      <c r="RP125" s="38"/>
      <c r="RQ125" s="38"/>
      <c r="RR125" s="38"/>
      <c r="RS125" s="38"/>
      <c r="RT125" s="38"/>
      <c r="RU125" s="38"/>
      <c r="RV125" s="38"/>
      <c r="RW125" s="38"/>
      <c r="RX125" s="38"/>
      <c r="RY125" s="38"/>
      <c r="RZ125" s="38"/>
      <c r="SA125" s="38"/>
      <c r="SB125" s="38"/>
      <c r="SC125" s="38"/>
      <c r="SD125" s="38"/>
      <c r="SE125" s="38"/>
      <c r="SF125" s="38"/>
      <c r="SG125" s="38"/>
      <c r="SH125" s="38"/>
      <c r="SI125" s="38"/>
      <c r="SJ125" s="38"/>
      <c r="SK125" s="38"/>
      <c r="SL125" s="38"/>
      <c r="SM125" s="38"/>
      <c r="SN125" s="38"/>
      <c r="SO125" s="38"/>
      <c r="SP125" s="38"/>
      <c r="SQ125" s="38"/>
      <c r="SR125" s="38"/>
      <c r="SS125" s="38"/>
      <c r="ST125" s="38"/>
      <c r="SU125" s="38"/>
      <c r="SV125" s="38"/>
      <c r="SW125" s="38"/>
      <c r="SX125" s="38"/>
      <c r="SY125" s="38"/>
      <c r="SZ125" s="38"/>
      <c r="TA125" s="38"/>
      <c r="TB125" s="38"/>
      <c r="TC125" s="38"/>
      <c r="TD125" s="38"/>
      <c r="TE125" s="38"/>
      <c r="TF125" s="38"/>
      <c r="TG125" s="38"/>
      <c r="TH125" s="38"/>
      <c r="TI125" s="38"/>
      <c r="TJ125" s="38"/>
      <c r="TK125" s="38"/>
      <c r="TL125" s="38"/>
      <c r="TM125" s="38"/>
      <c r="TN125" s="38"/>
      <c r="TO125" s="38"/>
      <c r="TP125" s="38"/>
      <c r="TQ125" s="38"/>
      <c r="TR125" s="38"/>
      <c r="TS125" s="38"/>
      <c r="TT125" s="38"/>
      <c r="TU125" s="38"/>
      <c r="TV125" s="38"/>
      <c r="TW125" s="38"/>
    </row>
    <row r="126" spans="1:543" x14ac:dyDescent="0.2">
      <c r="A126" s="16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  <c r="IV126" s="38"/>
      <c r="IW126" s="38"/>
      <c r="IX126" s="38"/>
      <c r="IY126" s="38"/>
      <c r="IZ126" s="38"/>
      <c r="JA126" s="38"/>
      <c r="JB126" s="38"/>
      <c r="JC126" s="38"/>
      <c r="JD126" s="38"/>
      <c r="JE126" s="38"/>
      <c r="JF126" s="38"/>
      <c r="JG126" s="38"/>
      <c r="JH126" s="38"/>
      <c r="JI126" s="38"/>
      <c r="JJ126" s="38"/>
      <c r="JK126" s="38"/>
      <c r="JL126" s="38"/>
      <c r="JM126" s="38"/>
      <c r="JN126" s="38"/>
      <c r="JO126" s="38"/>
      <c r="JP126" s="38"/>
      <c r="JQ126" s="38"/>
      <c r="JR126" s="38"/>
      <c r="JS126" s="38"/>
      <c r="JT126" s="38"/>
      <c r="JU126" s="38"/>
      <c r="JV126" s="38"/>
      <c r="JW126" s="38"/>
      <c r="JX126" s="38"/>
      <c r="JY126" s="38"/>
      <c r="JZ126" s="38"/>
      <c r="KA126" s="38"/>
      <c r="KB126" s="38"/>
      <c r="KC126" s="38"/>
      <c r="KD126" s="38"/>
      <c r="KE126" s="38"/>
      <c r="KF126" s="38"/>
      <c r="KG126" s="38"/>
      <c r="KH126" s="38"/>
      <c r="KI126" s="38"/>
      <c r="KJ126" s="38"/>
      <c r="KK126" s="38"/>
      <c r="KL126" s="38"/>
      <c r="KM126" s="38"/>
      <c r="KN126" s="38"/>
      <c r="KO126" s="38"/>
      <c r="KP126" s="38"/>
      <c r="KQ126" s="38"/>
      <c r="KR126" s="38"/>
      <c r="KS126" s="38"/>
      <c r="KT126" s="38"/>
      <c r="KU126" s="38"/>
      <c r="KV126" s="38"/>
      <c r="KW126" s="38"/>
      <c r="KX126" s="38"/>
      <c r="KY126" s="38"/>
      <c r="KZ126" s="38"/>
      <c r="LA126" s="38"/>
      <c r="LB126" s="38"/>
      <c r="LC126" s="38"/>
      <c r="LD126" s="38"/>
      <c r="LE126" s="38"/>
      <c r="LF126" s="38"/>
      <c r="LG126" s="38"/>
      <c r="LH126" s="38"/>
      <c r="LI126" s="38"/>
      <c r="LJ126" s="38"/>
      <c r="LK126" s="38"/>
      <c r="LL126" s="38"/>
      <c r="LM126" s="38"/>
      <c r="LN126" s="38"/>
      <c r="LO126" s="38"/>
      <c r="LP126" s="38"/>
      <c r="LQ126" s="38"/>
      <c r="LR126" s="38"/>
      <c r="LS126" s="38"/>
      <c r="LT126" s="38"/>
      <c r="LU126" s="38"/>
      <c r="LV126" s="38"/>
      <c r="LW126" s="38"/>
      <c r="LX126" s="38"/>
      <c r="LY126" s="38"/>
      <c r="LZ126" s="38"/>
      <c r="MA126" s="38"/>
      <c r="MB126" s="38"/>
      <c r="MC126" s="38"/>
      <c r="MD126" s="38"/>
      <c r="ME126" s="38"/>
      <c r="MF126" s="38"/>
      <c r="MG126" s="38"/>
      <c r="MH126" s="38"/>
      <c r="MI126" s="38"/>
      <c r="MJ126" s="38"/>
      <c r="MK126" s="38"/>
      <c r="ML126" s="38"/>
      <c r="MM126" s="38"/>
      <c r="MN126" s="38"/>
      <c r="MO126" s="38"/>
      <c r="MP126" s="38"/>
      <c r="MQ126" s="38"/>
      <c r="MS126" s="38"/>
      <c r="MT126" s="38"/>
      <c r="MU126" s="38"/>
      <c r="MV126" s="38"/>
      <c r="MW126" s="38"/>
      <c r="MX126" s="38"/>
      <c r="MY126" s="38"/>
      <c r="MZ126" s="38"/>
      <c r="NA126" s="38"/>
      <c r="NB126" s="38"/>
      <c r="NC126" s="38"/>
      <c r="ND126" s="38"/>
      <c r="NE126" s="38"/>
      <c r="NF126" s="38"/>
      <c r="NG126" s="38"/>
      <c r="NH126" s="38"/>
      <c r="NI126" s="38"/>
      <c r="NJ126" s="38"/>
      <c r="NK126" s="38"/>
      <c r="NL126" s="38"/>
      <c r="NM126" s="38"/>
      <c r="NN126" s="38"/>
      <c r="NO126" s="38"/>
      <c r="NP126" s="38"/>
      <c r="NQ126" s="38"/>
      <c r="NR126" s="38"/>
      <c r="NS126" s="38"/>
      <c r="NT126" s="38"/>
      <c r="NU126" s="38"/>
      <c r="NV126" s="38"/>
      <c r="NW126" s="38"/>
      <c r="NX126" s="38"/>
      <c r="NY126" s="38"/>
      <c r="NZ126" s="38"/>
      <c r="OA126" s="38"/>
      <c r="OB126" s="38"/>
      <c r="OC126" s="38"/>
      <c r="OD126" s="38"/>
      <c r="OE126" s="38"/>
      <c r="OF126" s="38"/>
      <c r="OG126" s="38"/>
      <c r="OH126" s="38"/>
      <c r="OI126" s="38"/>
      <c r="OJ126" s="38"/>
      <c r="OK126" s="38"/>
      <c r="OL126" s="38"/>
      <c r="OM126" s="38"/>
      <c r="ON126" s="38"/>
      <c r="OO126" s="38"/>
      <c r="OP126" s="38"/>
      <c r="OQ126" s="38"/>
      <c r="OR126" s="38"/>
      <c r="OS126" s="38"/>
      <c r="OT126" s="38"/>
      <c r="OU126" s="38"/>
      <c r="OV126" s="38"/>
      <c r="OW126" s="38"/>
      <c r="OX126" s="38"/>
      <c r="OY126" s="38"/>
      <c r="OZ126" s="38"/>
      <c r="PA126" s="38"/>
      <c r="PB126" s="38"/>
      <c r="PC126" s="38"/>
      <c r="PD126" s="38"/>
      <c r="PE126" s="38"/>
      <c r="PF126" s="38"/>
      <c r="PG126" s="38"/>
      <c r="PH126" s="38"/>
      <c r="PI126" s="38"/>
      <c r="PJ126" s="38"/>
      <c r="PK126" s="38"/>
      <c r="PL126" s="38"/>
      <c r="PM126" s="38"/>
      <c r="PN126" s="38"/>
      <c r="PO126" s="38"/>
      <c r="PP126" s="38"/>
      <c r="PQ126" s="38"/>
      <c r="PR126" s="38"/>
      <c r="PS126" s="38"/>
      <c r="PT126" s="38"/>
      <c r="PU126" s="38"/>
      <c r="PV126" s="38"/>
      <c r="PW126" s="38"/>
      <c r="PX126" s="38"/>
      <c r="PY126" s="38"/>
      <c r="PZ126" s="38"/>
      <c r="QA126" s="38"/>
      <c r="QB126" s="38"/>
      <c r="QC126" s="38"/>
      <c r="QD126" s="38"/>
      <c r="QE126" s="38"/>
      <c r="QF126" s="38"/>
      <c r="QG126" s="38"/>
      <c r="QH126" s="38"/>
      <c r="QI126" s="38"/>
      <c r="QJ126" s="38"/>
      <c r="QK126" s="38"/>
      <c r="QL126" s="38"/>
      <c r="QM126" s="38"/>
      <c r="QN126" s="38"/>
      <c r="QO126" s="38"/>
      <c r="QP126" s="38"/>
      <c r="QQ126" s="38"/>
      <c r="QR126" s="38"/>
      <c r="QS126" s="38"/>
      <c r="QT126" s="38"/>
      <c r="QU126" s="38"/>
      <c r="QV126" s="38"/>
      <c r="QW126" s="38"/>
      <c r="QX126" s="38"/>
      <c r="QY126" s="38"/>
      <c r="QZ126" s="38"/>
      <c r="RA126" s="38"/>
      <c r="RB126" s="38"/>
      <c r="RC126" s="38"/>
      <c r="RD126" s="38"/>
      <c r="RE126" s="38"/>
      <c r="RF126" s="38"/>
      <c r="RG126" s="38"/>
      <c r="RH126" s="38"/>
      <c r="RI126" s="38"/>
      <c r="RJ126" s="38"/>
      <c r="RK126" s="38"/>
      <c r="RL126" s="38"/>
      <c r="RM126" s="38"/>
      <c r="RN126" s="38"/>
      <c r="RO126" s="38"/>
      <c r="RP126" s="38"/>
      <c r="RQ126" s="38"/>
      <c r="RR126" s="38"/>
      <c r="RS126" s="38"/>
      <c r="RT126" s="38"/>
      <c r="RU126" s="38"/>
      <c r="RV126" s="38"/>
      <c r="RW126" s="38"/>
      <c r="RX126" s="38"/>
      <c r="RY126" s="38"/>
      <c r="RZ126" s="38"/>
      <c r="SA126" s="38"/>
      <c r="SB126" s="38"/>
      <c r="SC126" s="38"/>
      <c r="SD126" s="38"/>
      <c r="SE126" s="38"/>
      <c r="SF126" s="38"/>
      <c r="SG126" s="38"/>
      <c r="SH126" s="38"/>
      <c r="SI126" s="38"/>
      <c r="SJ126" s="38"/>
      <c r="SK126" s="38"/>
      <c r="SL126" s="38"/>
      <c r="SM126" s="38"/>
      <c r="SN126" s="38"/>
      <c r="SO126" s="38"/>
      <c r="SP126" s="38"/>
      <c r="SQ126" s="38"/>
      <c r="SR126" s="38"/>
      <c r="SS126" s="38"/>
      <c r="ST126" s="38"/>
      <c r="SU126" s="38"/>
      <c r="SV126" s="38"/>
      <c r="SW126" s="38"/>
      <c r="SX126" s="38"/>
      <c r="SY126" s="38"/>
      <c r="SZ126" s="38"/>
      <c r="TA126" s="38"/>
      <c r="TB126" s="38"/>
      <c r="TC126" s="38"/>
      <c r="TD126" s="38"/>
      <c r="TE126" s="38"/>
      <c r="TF126" s="38"/>
      <c r="TG126" s="38"/>
      <c r="TH126" s="38"/>
      <c r="TI126" s="38"/>
      <c r="TJ126" s="38"/>
      <c r="TK126" s="38"/>
      <c r="TL126" s="38"/>
      <c r="TM126" s="38"/>
      <c r="TN126" s="38"/>
      <c r="TO126" s="38"/>
      <c r="TP126" s="38"/>
      <c r="TQ126" s="38"/>
      <c r="TR126" s="38"/>
      <c r="TS126" s="38"/>
      <c r="TT126" s="38"/>
      <c r="TU126" s="38"/>
      <c r="TV126" s="38"/>
      <c r="TW126" s="38"/>
    </row>
    <row r="127" spans="1:543" x14ac:dyDescent="0.2">
      <c r="A127" s="16" t="s">
        <v>606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B127" s="38"/>
      <c r="IC127" s="38"/>
      <c r="ID127" s="38"/>
      <c r="IE127" s="38"/>
      <c r="IF127" s="38"/>
      <c r="IG127" s="38"/>
      <c r="IH127" s="38"/>
      <c r="II127" s="38"/>
      <c r="IJ127" s="38"/>
      <c r="IK127" s="38"/>
      <c r="IL127" s="38"/>
      <c r="IM127" s="38"/>
      <c r="IN127" s="38"/>
      <c r="IO127" s="38"/>
      <c r="IP127" s="38"/>
      <c r="IQ127" s="38"/>
      <c r="IR127" s="38"/>
      <c r="IS127" s="38"/>
      <c r="IT127" s="38"/>
      <c r="IU127" s="38"/>
      <c r="IV127" s="38"/>
      <c r="IW127" s="38"/>
      <c r="IX127" s="38"/>
      <c r="IY127" s="38"/>
      <c r="IZ127" s="38"/>
      <c r="JA127" s="38"/>
      <c r="JB127" s="38"/>
      <c r="JC127" s="38"/>
      <c r="JD127" s="38"/>
      <c r="JE127" s="38"/>
      <c r="JF127" s="38"/>
      <c r="JG127" s="38"/>
      <c r="JH127" s="38"/>
      <c r="JI127" s="38"/>
      <c r="JJ127" s="38"/>
      <c r="JK127" s="38"/>
      <c r="JL127" s="38"/>
      <c r="JM127" s="38"/>
      <c r="JN127" s="38"/>
      <c r="JO127" s="38"/>
      <c r="JP127" s="38"/>
      <c r="JQ127" s="38"/>
      <c r="JR127" s="38"/>
      <c r="JS127" s="38"/>
      <c r="JT127" s="38"/>
      <c r="JU127" s="38"/>
      <c r="JV127" s="38"/>
      <c r="JW127" s="38"/>
      <c r="JX127" s="38"/>
      <c r="JY127" s="38"/>
      <c r="JZ127" s="38"/>
      <c r="KA127" s="38"/>
      <c r="KB127" s="38"/>
      <c r="KC127" s="38"/>
      <c r="KD127" s="38"/>
      <c r="KE127" s="38"/>
      <c r="KF127" s="38"/>
      <c r="KG127" s="38"/>
      <c r="KH127" s="38"/>
      <c r="KI127" s="38"/>
      <c r="KJ127" s="38"/>
      <c r="KK127" s="38"/>
      <c r="KL127" s="38"/>
      <c r="KM127" s="38"/>
      <c r="KN127" s="38"/>
      <c r="KO127" s="38"/>
      <c r="KP127" s="38"/>
      <c r="KQ127" s="38"/>
      <c r="KR127" s="38"/>
      <c r="KS127" s="38"/>
      <c r="KT127" s="38"/>
      <c r="KU127" s="38"/>
      <c r="KV127" s="38"/>
      <c r="KW127" s="38"/>
      <c r="KX127" s="38"/>
      <c r="KY127" s="38"/>
      <c r="KZ127" s="38"/>
      <c r="LA127" s="38"/>
      <c r="LB127" s="38"/>
      <c r="LC127" s="38"/>
      <c r="LD127" s="38"/>
      <c r="LE127" s="38"/>
      <c r="LF127" s="38"/>
      <c r="LG127" s="38"/>
      <c r="LH127" s="38"/>
      <c r="LI127" s="38"/>
      <c r="LJ127" s="38"/>
      <c r="LK127" s="38"/>
      <c r="LL127" s="38"/>
      <c r="LM127" s="38"/>
      <c r="LN127" s="38"/>
      <c r="LO127" s="38"/>
      <c r="LP127" s="38"/>
      <c r="LQ127" s="38"/>
      <c r="LR127" s="38"/>
      <c r="LS127" s="38"/>
      <c r="LT127" s="38"/>
      <c r="LU127" s="38"/>
      <c r="LV127" s="38"/>
      <c r="LW127" s="38"/>
      <c r="LX127" s="38"/>
      <c r="LY127" s="38"/>
      <c r="LZ127" s="38"/>
      <c r="MA127" s="38"/>
      <c r="MB127" s="38"/>
      <c r="MC127" s="38"/>
      <c r="MD127" s="38"/>
      <c r="ME127" s="38"/>
      <c r="MF127" s="38"/>
      <c r="MG127" s="38"/>
      <c r="MH127" s="38"/>
      <c r="MI127" s="38"/>
      <c r="MJ127" s="38"/>
      <c r="MK127" s="38"/>
      <c r="ML127" s="38"/>
      <c r="MM127" s="38"/>
      <c r="MN127" s="38"/>
      <c r="MO127" s="38"/>
      <c r="MP127" s="38"/>
      <c r="MQ127" s="38"/>
      <c r="MS127" s="38"/>
      <c r="MT127" s="38"/>
      <c r="MU127" s="38"/>
      <c r="MV127" s="38"/>
      <c r="MW127" s="38"/>
      <c r="MX127" s="38"/>
      <c r="MY127" s="38"/>
      <c r="MZ127" s="38"/>
      <c r="NA127" s="38"/>
      <c r="NB127" s="38"/>
      <c r="NC127" s="38"/>
      <c r="ND127" s="38"/>
      <c r="NE127" s="38"/>
      <c r="NF127" s="38"/>
      <c r="NG127" s="38"/>
      <c r="NH127" s="38"/>
      <c r="NI127" s="38"/>
      <c r="NJ127" s="38"/>
      <c r="NK127" s="38"/>
      <c r="NL127" s="38"/>
      <c r="NM127" s="38"/>
      <c r="NN127" s="38"/>
      <c r="NO127" s="38"/>
      <c r="NP127" s="38"/>
      <c r="NQ127" s="38"/>
      <c r="NR127" s="38"/>
      <c r="NS127" s="38"/>
      <c r="NT127" s="38"/>
      <c r="NU127" s="38"/>
      <c r="NV127" s="38"/>
      <c r="NW127" s="38"/>
      <c r="NX127" s="38"/>
      <c r="NY127" s="38"/>
      <c r="NZ127" s="38"/>
      <c r="OA127" s="38"/>
      <c r="OB127" s="38"/>
      <c r="OC127" s="38"/>
      <c r="OD127" s="38"/>
      <c r="OE127" s="38"/>
      <c r="OF127" s="38"/>
      <c r="OG127" s="38"/>
      <c r="OH127" s="38"/>
      <c r="OI127" s="38"/>
      <c r="OJ127" s="38"/>
      <c r="OK127" s="38"/>
      <c r="OL127" s="38"/>
      <c r="OM127" s="38"/>
      <c r="ON127" s="38"/>
      <c r="OO127" s="38"/>
      <c r="OP127" s="38"/>
      <c r="OQ127" s="38"/>
      <c r="OR127" s="38"/>
      <c r="OS127" s="38"/>
      <c r="OT127" s="38"/>
      <c r="OU127" s="38"/>
      <c r="OV127" s="38"/>
      <c r="OW127" s="38"/>
      <c r="OX127" s="38"/>
      <c r="OY127" s="38"/>
      <c r="OZ127" s="38"/>
      <c r="PA127" s="38"/>
      <c r="PB127" s="38"/>
      <c r="PC127" s="38"/>
      <c r="PD127" s="38"/>
      <c r="PE127" s="38"/>
      <c r="PF127" s="38"/>
      <c r="PG127" s="38"/>
      <c r="PH127" s="38"/>
      <c r="PI127" s="38"/>
      <c r="PJ127" s="38"/>
      <c r="PK127" s="38"/>
      <c r="PL127" s="38"/>
      <c r="PM127" s="38"/>
      <c r="PN127" s="38"/>
      <c r="PO127" s="38"/>
      <c r="PP127" s="38"/>
      <c r="PQ127" s="38"/>
      <c r="PR127" s="38"/>
      <c r="PS127" s="38"/>
      <c r="PT127" s="38"/>
      <c r="PU127" s="38"/>
      <c r="PV127" s="38"/>
      <c r="PW127" s="38"/>
      <c r="PX127" s="38"/>
      <c r="PY127" s="38"/>
      <c r="PZ127" s="38"/>
      <c r="QA127" s="38"/>
      <c r="QB127" s="38"/>
      <c r="QC127" s="38"/>
      <c r="QD127" s="38"/>
      <c r="QE127" s="38"/>
      <c r="QF127" s="38"/>
      <c r="QG127" s="38"/>
      <c r="QH127" s="38"/>
      <c r="QI127" s="38"/>
      <c r="QJ127" s="38"/>
      <c r="QK127" s="38"/>
      <c r="QL127" s="38"/>
      <c r="QM127" s="38"/>
      <c r="QN127" s="38"/>
      <c r="QO127" s="38"/>
      <c r="QP127" s="38"/>
      <c r="QQ127" s="38"/>
      <c r="QR127" s="38"/>
      <c r="QS127" s="38"/>
      <c r="QT127" s="38"/>
      <c r="QU127" s="38"/>
      <c r="QV127" s="38"/>
      <c r="QW127" s="38"/>
      <c r="QX127" s="38"/>
      <c r="QY127" s="38"/>
      <c r="QZ127" s="38"/>
      <c r="RA127" s="38"/>
      <c r="RB127" s="38"/>
      <c r="RC127" s="38"/>
      <c r="RD127" s="38"/>
      <c r="RE127" s="38"/>
      <c r="RF127" s="38"/>
      <c r="RG127" s="38"/>
      <c r="RH127" s="38"/>
      <c r="RI127" s="38"/>
      <c r="RJ127" s="38"/>
      <c r="RK127" s="38"/>
      <c r="RL127" s="38"/>
      <c r="RM127" s="38"/>
      <c r="RN127" s="38"/>
      <c r="RO127" s="38"/>
      <c r="RP127" s="38"/>
      <c r="RQ127" s="38"/>
      <c r="RR127" s="38"/>
      <c r="RS127" s="38"/>
      <c r="RT127" s="38"/>
      <c r="RU127" s="38"/>
      <c r="RV127" s="38"/>
      <c r="RW127" s="38"/>
      <c r="RX127" s="38"/>
      <c r="RY127" s="38"/>
      <c r="RZ127" s="38"/>
      <c r="SA127" s="38"/>
      <c r="SB127" s="38"/>
      <c r="SC127" s="38"/>
      <c r="SD127" s="38"/>
      <c r="SE127" s="38"/>
      <c r="SF127" s="38"/>
      <c r="SG127" s="38"/>
      <c r="SH127" s="38"/>
      <c r="SI127" s="38"/>
      <c r="SJ127" s="38"/>
      <c r="SK127" s="38"/>
      <c r="SL127" s="38"/>
      <c r="SM127" s="38"/>
      <c r="SN127" s="38"/>
      <c r="SO127" s="38"/>
      <c r="SP127" s="38"/>
      <c r="SQ127" s="38"/>
      <c r="SR127" s="38"/>
      <c r="SS127" s="38"/>
      <c r="ST127" s="38"/>
      <c r="SU127" s="38"/>
      <c r="SV127" s="38"/>
      <c r="SW127" s="38"/>
      <c r="SX127" s="38"/>
      <c r="SY127" s="38"/>
      <c r="SZ127" s="38"/>
      <c r="TA127" s="38"/>
      <c r="TB127" s="38"/>
      <c r="TC127" s="38"/>
      <c r="TD127" s="38"/>
      <c r="TE127" s="38"/>
      <c r="TF127" s="38"/>
      <c r="TG127" s="38"/>
      <c r="TH127" s="38"/>
      <c r="TI127" s="38"/>
      <c r="TJ127" s="38"/>
      <c r="TK127" s="38"/>
      <c r="TL127" s="38"/>
      <c r="TM127" s="38"/>
      <c r="TN127" s="38"/>
      <c r="TO127" s="38"/>
      <c r="TP127" s="38"/>
      <c r="TQ127" s="38"/>
      <c r="TR127" s="38"/>
      <c r="TS127" s="38"/>
      <c r="TT127" s="38"/>
      <c r="TU127" s="38"/>
      <c r="TV127" s="38"/>
      <c r="TW127" s="38"/>
    </row>
    <row r="128" spans="1:543" x14ac:dyDescent="0.2">
      <c r="A128" s="16" t="s">
        <v>690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3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B128" s="38"/>
      <c r="IC128" s="38"/>
      <c r="ID128" s="38"/>
      <c r="IE128" s="38"/>
      <c r="IF128" s="38"/>
      <c r="IG128" s="38"/>
      <c r="IH128" s="38"/>
      <c r="II128" s="38"/>
      <c r="IJ128" s="38"/>
      <c r="IK128" s="38"/>
      <c r="IL128" s="38"/>
      <c r="IM128" s="38"/>
      <c r="IN128" s="38"/>
      <c r="IO128" s="38"/>
      <c r="IP128" s="38"/>
      <c r="IQ128" s="38"/>
      <c r="IR128" s="38"/>
      <c r="IS128" s="38"/>
      <c r="IT128" s="38"/>
      <c r="IU128" s="38"/>
      <c r="IV128" s="38"/>
      <c r="IW128" s="38"/>
      <c r="IX128" s="38"/>
      <c r="IY128" s="38"/>
      <c r="IZ128" s="38"/>
      <c r="JA128" s="38"/>
      <c r="JB128" s="38"/>
      <c r="JC128" s="38"/>
      <c r="JD128" s="38"/>
      <c r="JE128" s="38"/>
      <c r="JF128" s="38"/>
      <c r="JG128" s="38"/>
      <c r="JH128" s="38"/>
      <c r="JI128" s="38"/>
      <c r="JJ128" s="38"/>
      <c r="JK128" s="38"/>
      <c r="JL128" s="38"/>
      <c r="JM128" s="38"/>
      <c r="JN128" s="38"/>
      <c r="JO128" s="38"/>
      <c r="JP128" s="38"/>
      <c r="JQ128" s="38"/>
      <c r="JR128" s="38"/>
      <c r="JS128" s="38"/>
      <c r="JT128" s="38"/>
      <c r="JU128" s="38"/>
      <c r="JV128" s="38"/>
      <c r="JW128" s="38"/>
      <c r="JX128" s="38"/>
      <c r="JY128" s="38"/>
      <c r="JZ128" s="38"/>
      <c r="KA128" s="38"/>
      <c r="KB128" s="38"/>
      <c r="KC128" s="38"/>
      <c r="KD128" s="38"/>
      <c r="KE128" s="38"/>
      <c r="KF128" s="38"/>
      <c r="KG128" s="38"/>
      <c r="KH128" s="38"/>
      <c r="KI128" s="38"/>
      <c r="KJ128" s="38"/>
      <c r="KK128" s="38"/>
      <c r="KL128" s="38"/>
      <c r="KM128" s="38"/>
      <c r="KN128" s="38"/>
      <c r="KO128" s="38"/>
      <c r="KP128" s="38"/>
      <c r="KQ128" s="38"/>
      <c r="KR128" s="38"/>
      <c r="KS128" s="38"/>
      <c r="KT128" s="38"/>
      <c r="KU128" s="38"/>
      <c r="KV128" s="38"/>
      <c r="KW128" s="38"/>
      <c r="KX128" s="38"/>
      <c r="KY128" s="38"/>
      <c r="KZ128" s="38"/>
      <c r="LA128" s="38"/>
      <c r="LB128" s="38"/>
      <c r="LC128" s="38"/>
      <c r="LD128" s="38"/>
      <c r="LE128" s="38"/>
      <c r="LF128" s="38"/>
      <c r="LG128" s="38"/>
      <c r="LH128" s="38"/>
      <c r="LI128" s="38"/>
      <c r="LJ128" s="38"/>
      <c r="LK128" s="38"/>
      <c r="LL128" s="38"/>
      <c r="LM128" s="38"/>
      <c r="LN128" s="38"/>
      <c r="LO128" s="38"/>
      <c r="LP128" s="38"/>
      <c r="LQ128" s="38"/>
      <c r="LR128" s="38"/>
      <c r="LS128" s="38"/>
      <c r="LT128" s="38"/>
      <c r="LU128" s="38"/>
      <c r="LV128" s="38"/>
      <c r="LW128" s="38"/>
      <c r="LX128" s="38"/>
      <c r="LY128" s="38"/>
      <c r="LZ128" s="38"/>
      <c r="MA128" s="38"/>
      <c r="MB128" s="38"/>
      <c r="MC128" s="38"/>
      <c r="MD128" s="38"/>
      <c r="ME128" s="38"/>
      <c r="MF128" s="38"/>
      <c r="MG128" s="38"/>
      <c r="MH128" s="38"/>
      <c r="MI128" s="38"/>
      <c r="MJ128" s="38"/>
      <c r="MK128" s="38"/>
      <c r="ML128" s="38"/>
      <c r="MM128" s="38"/>
      <c r="MN128" s="38"/>
      <c r="MO128" s="38"/>
      <c r="MP128" s="38"/>
      <c r="MQ128" s="38"/>
      <c r="MS128" s="38"/>
      <c r="MT128" s="38"/>
      <c r="MU128" s="38"/>
      <c r="MV128" s="38"/>
      <c r="MW128" s="38"/>
      <c r="MX128" s="38"/>
      <c r="MY128" s="38"/>
      <c r="MZ128" s="38"/>
      <c r="NA128" s="38"/>
      <c r="NB128" s="38"/>
      <c r="NC128" s="38"/>
      <c r="ND128" s="38"/>
      <c r="NE128" s="38"/>
      <c r="NF128" s="38"/>
      <c r="NG128" s="38"/>
      <c r="NH128" s="38"/>
      <c r="NI128" s="38"/>
      <c r="NJ128" s="38"/>
      <c r="NK128" s="38"/>
      <c r="NL128" s="38"/>
      <c r="NM128" s="38"/>
      <c r="NN128" s="38"/>
      <c r="NO128" s="38"/>
      <c r="NP128" s="38"/>
      <c r="NQ128" s="38"/>
      <c r="NR128" s="38"/>
      <c r="NS128" s="38"/>
      <c r="NT128" s="38"/>
      <c r="NU128" s="38"/>
      <c r="NV128" s="38"/>
      <c r="NW128" s="38"/>
      <c r="NX128" s="38"/>
      <c r="NY128" s="38"/>
      <c r="NZ128" s="38"/>
      <c r="OA128" s="38"/>
      <c r="OB128" s="38"/>
      <c r="OC128" s="38"/>
      <c r="OD128" s="38"/>
      <c r="OE128" s="38"/>
      <c r="OF128" s="38"/>
      <c r="OG128" s="38"/>
      <c r="OH128" s="38"/>
      <c r="OI128" s="38"/>
      <c r="OJ128" s="38"/>
      <c r="OK128" s="38"/>
      <c r="OL128" s="38"/>
      <c r="OM128" s="38"/>
      <c r="ON128" s="38"/>
      <c r="OO128" s="38"/>
      <c r="OP128" s="38"/>
      <c r="OQ128" s="38"/>
      <c r="OR128" s="38"/>
      <c r="OS128" s="38"/>
      <c r="OT128" s="38"/>
      <c r="OU128" s="38"/>
      <c r="OV128" s="38"/>
      <c r="OW128" s="38"/>
      <c r="OX128" s="38"/>
      <c r="OY128" s="38"/>
      <c r="OZ128" s="38"/>
      <c r="PA128" s="38"/>
      <c r="PB128" s="38"/>
      <c r="PC128" s="38"/>
      <c r="PD128" s="38"/>
      <c r="PE128" s="38"/>
      <c r="PF128" s="38"/>
      <c r="PG128" s="38"/>
      <c r="PH128" s="38"/>
      <c r="PI128" s="38"/>
      <c r="PJ128" s="38"/>
      <c r="PK128" s="38"/>
      <c r="PL128" s="38"/>
      <c r="PM128" s="38"/>
      <c r="PN128" s="38"/>
      <c r="PO128" s="38"/>
      <c r="PP128" s="38"/>
      <c r="PQ128" s="38"/>
      <c r="PR128" s="38"/>
      <c r="PS128" s="38"/>
      <c r="PT128" s="38"/>
      <c r="PU128" s="38"/>
      <c r="PV128" s="38"/>
      <c r="PW128" s="38"/>
      <c r="PX128" s="38"/>
      <c r="PY128" s="38"/>
      <c r="PZ128" s="38"/>
      <c r="QA128" s="38"/>
      <c r="QB128" s="38"/>
      <c r="QC128" s="38"/>
      <c r="QD128" s="38"/>
      <c r="QE128" s="38"/>
      <c r="QF128" s="38"/>
      <c r="QG128" s="38"/>
      <c r="QH128" s="38"/>
      <c r="QI128" s="38"/>
      <c r="QJ128" s="38"/>
      <c r="QK128" s="38"/>
      <c r="QL128" s="38"/>
      <c r="QM128" s="38"/>
      <c r="QN128" s="38"/>
      <c r="QO128" s="38"/>
      <c r="QP128" s="38"/>
      <c r="QQ128" s="38"/>
      <c r="QR128" s="38"/>
      <c r="QS128" s="38"/>
      <c r="QT128" s="38"/>
      <c r="QU128" s="38"/>
      <c r="QV128" s="38"/>
      <c r="QW128" s="38"/>
      <c r="QX128" s="38"/>
      <c r="QY128" s="38"/>
      <c r="QZ128" s="38"/>
      <c r="RA128" s="38"/>
      <c r="RB128" s="38"/>
      <c r="RC128" s="38"/>
      <c r="RD128" s="38"/>
      <c r="RE128" s="38"/>
      <c r="RF128" s="38"/>
      <c r="RG128" s="38"/>
      <c r="RH128" s="38"/>
      <c r="RI128" s="38"/>
      <c r="RJ128" s="38"/>
      <c r="RK128" s="38"/>
      <c r="RL128" s="38"/>
      <c r="RM128" s="38"/>
      <c r="RN128" s="38"/>
      <c r="RO128" s="38"/>
      <c r="RP128" s="38"/>
      <c r="RQ128" s="38"/>
      <c r="RR128" s="38"/>
      <c r="RS128" s="38"/>
      <c r="RT128" s="38"/>
      <c r="RU128" s="38"/>
      <c r="RV128" s="38"/>
      <c r="RW128" s="38"/>
      <c r="RX128" s="38"/>
      <c r="RY128" s="38"/>
      <c r="RZ128" s="38"/>
      <c r="SA128" s="38"/>
      <c r="SB128" s="38"/>
      <c r="SC128" s="38"/>
      <c r="SD128" s="38"/>
      <c r="SE128" s="38"/>
      <c r="SF128" s="38"/>
      <c r="SG128" s="38"/>
      <c r="SH128" s="38"/>
      <c r="SI128" s="38"/>
      <c r="SJ128" s="38"/>
      <c r="SK128" s="38"/>
      <c r="SL128" s="38"/>
      <c r="SM128" s="38"/>
      <c r="SN128" s="38"/>
      <c r="SO128" s="38"/>
      <c r="SP128" s="38"/>
      <c r="SQ128" s="38"/>
      <c r="SR128" s="38"/>
      <c r="SS128" s="38"/>
      <c r="ST128" s="38"/>
      <c r="SU128" s="38"/>
      <c r="SV128" s="38"/>
      <c r="SW128" s="38"/>
      <c r="SX128" s="38"/>
      <c r="SY128" s="38"/>
      <c r="SZ128" s="38"/>
      <c r="TA128" s="38"/>
      <c r="TB128" s="38"/>
      <c r="TC128" s="38"/>
      <c r="TD128" s="38"/>
      <c r="TE128" s="38"/>
      <c r="TF128" s="38"/>
      <c r="TG128" s="38"/>
      <c r="TH128" s="38"/>
      <c r="TI128" s="38"/>
      <c r="TJ128" s="38"/>
      <c r="TK128" s="38"/>
      <c r="TL128" s="38"/>
      <c r="TM128" s="38"/>
      <c r="TN128" s="38"/>
      <c r="TO128" s="38"/>
      <c r="TP128" s="38"/>
      <c r="TQ128" s="38"/>
      <c r="TR128" s="38"/>
      <c r="TS128" s="38"/>
      <c r="TT128" s="38"/>
      <c r="TU128" s="38"/>
      <c r="TV128" s="38"/>
      <c r="TW128" s="38"/>
    </row>
    <row r="129" spans="1:543" x14ac:dyDescent="0.2">
      <c r="A129" s="17" t="s">
        <v>607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  <c r="IV129" s="38"/>
      <c r="IW129" s="38"/>
      <c r="IX129" s="38"/>
      <c r="IY129" s="38"/>
      <c r="IZ129" s="38"/>
      <c r="JA129" s="38"/>
      <c r="JB129" s="38"/>
      <c r="JC129" s="38"/>
      <c r="JD129" s="38"/>
      <c r="JE129" s="38"/>
      <c r="JF129" s="38"/>
      <c r="JG129" s="38"/>
      <c r="JH129" s="38"/>
      <c r="JI129" s="38"/>
      <c r="JJ129" s="38"/>
      <c r="JK129" s="38"/>
      <c r="JL129" s="38"/>
      <c r="JM129" s="38"/>
      <c r="JN129" s="38"/>
      <c r="JO129" s="38"/>
      <c r="JP129" s="38"/>
      <c r="JQ129" s="38"/>
      <c r="JR129" s="38"/>
      <c r="JS129" s="38"/>
      <c r="JT129" s="38"/>
      <c r="JU129" s="38"/>
      <c r="JV129" s="38"/>
      <c r="JW129" s="38"/>
      <c r="JX129" s="38"/>
      <c r="JY129" s="38"/>
      <c r="JZ129" s="38"/>
      <c r="KA129" s="38"/>
      <c r="KB129" s="38"/>
      <c r="KC129" s="38"/>
      <c r="KD129" s="38"/>
      <c r="KE129" s="38"/>
      <c r="KF129" s="38"/>
      <c r="KG129" s="38"/>
      <c r="KH129" s="38"/>
      <c r="KI129" s="38"/>
      <c r="KJ129" s="38"/>
      <c r="KK129" s="38"/>
      <c r="KL129" s="38"/>
      <c r="KM129" s="38"/>
      <c r="KN129" s="38"/>
      <c r="KO129" s="38"/>
      <c r="KP129" s="38"/>
      <c r="KQ129" s="38"/>
      <c r="KR129" s="38"/>
      <c r="KS129" s="38"/>
      <c r="KT129" s="38"/>
      <c r="KU129" s="38"/>
      <c r="KV129" s="38"/>
      <c r="KW129" s="38"/>
      <c r="KX129" s="38"/>
      <c r="KY129" s="38"/>
      <c r="KZ129" s="38"/>
      <c r="LA129" s="38"/>
      <c r="LB129" s="38"/>
      <c r="LC129" s="38"/>
      <c r="LD129" s="38"/>
      <c r="LE129" s="38"/>
      <c r="LF129" s="38"/>
      <c r="LG129" s="38"/>
      <c r="LH129" s="38"/>
      <c r="LI129" s="38"/>
      <c r="LJ129" s="38"/>
      <c r="LK129" s="38"/>
      <c r="LL129" s="38"/>
      <c r="LM129" s="38"/>
      <c r="LN129" s="38"/>
      <c r="LO129" s="38"/>
      <c r="LP129" s="38"/>
      <c r="LQ129" s="38"/>
      <c r="LR129" s="38"/>
      <c r="LS129" s="38"/>
      <c r="LT129" s="38"/>
      <c r="LU129" s="38"/>
      <c r="LV129" s="38"/>
      <c r="LW129" s="38"/>
      <c r="LX129" s="38"/>
      <c r="LY129" s="38"/>
      <c r="LZ129" s="38"/>
      <c r="MA129" s="38"/>
      <c r="MB129" s="38"/>
      <c r="MC129" s="38"/>
      <c r="MD129" s="38"/>
      <c r="ME129" s="38"/>
      <c r="MF129" s="38"/>
      <c r="MG129" s="38"/>
      <c r="MH129" s="38"/>
      <c r="MI129" s="38"/>
      <c r="MJ129" s="38"/>
      <c r="MK129" s="38"/>
      <c r="ML129" s="38"/>
      <c r="MM129" s="38"/>
      <c r="MN129" s="38"/>
      <c r="MO129" s="38"/>
      <c r="MP129" s="38"/>
      <c r="MQ129" s="38"/>
      <c r="MR129" s="3">
        <v>668000</v>
      </c>
      <c r="MS129" s="38"/>
      <c r="MT129" s="38"/>
      <c r="MU129" s="38"/>
      <c r="MV129" s="38"/>
      <c r="MW129" s="38"/>
      <c r="MX129" s="38"/>
      <c r="MY129" s="38"/>
      <c r="MZ129" s="38"/>
      <c r="NA129" s="38"/>
      <c r="NB129" s="38"/>
      <c r="NC129" s="38"/>
      <c r="ND129" s="38"/>
      <c r="NE129" s="38"/>
      <c r="NF129" s="38"/>
      <c r="NG129" s="38"/>
      <c r="NH129" s="38"/>
      <c r="NI129" s="38"/>
      <c r="NJ129" s="38"/>
      <c r="NK129" s="38"/>
      <c r="NL129" s="38"/>
      <c r="NM129" s="38"/>
      <c r="NN129" s="38"/>
      <c r="NO129" s="38"/>
      <c r="NP129" s="38"/>
      <c r="NQ129" s="38"/>
      <c r="NR129" s="38"/>
      <c r="NS129" s="38"/>
      <c r="NT129" s="38"/>
      <c r="NU129" s="38"/>
      <c r="NV129" s="38"/>
      <c r="NW129" s="38"/>
      <c r="NX129" s="38"/>
      <c r="NY129" s="38"/>
      <c r="NZ129" s="38"/>
      <c r="OA129" s="38"/>
      <c r="OB129" s="38"/>
      <c r="OC129" s="38"/>
      <c r="OD129" s="38"/>
      <c r="OE129" s="38"/>
      <c r="OF129" s="38"/>
      <c r="OG129" s="38"/>
      <c r="OH129" s="38"/>
      <c r="OI129" s="38"/>
      <c r="OJ129" s="38"/>
      <c r="OK129" s="38"/>
      <c r="OL129" s="38"/>
      <c r="OM129" s="38"/>
      <c r="ON129" s="38"/>
      <c r="OO129" s="38"/>
      <c r="OP129" s="38"/>
      <c r="OQ129" s="38"/>
      <c r="OR129" s="38"/>
      <c r="OS129" s="38"/>
      <c r="OT129" s="38"/>
      <c r="OU129" s="38"/>
      <c r="OV129" s="38"/>
      <c r="OW129" s="38"/>
      <c r="OX129" s="38"/>
      <c r="OY129" s="38"/>
      <c r="OZ129" s="38"/>
      <c r="PA129" s="38"/>
      <c r="PB129" s="38"/>
      <c r="PC129" s="38"/>
      <c r="PD129" s="38"/>
      <c r="PE129" s="38"/>
      <c r="PF129" s="38"/>
      <c r="PG129" s="38"/>
      <c r="PH129" s="38"/>
      <c r="PI129" s="38"/>
      <c r="PJ129" s="38"/>
      <c r="PK129" s="38"/>
      <c r="PL129" s="38"/>
      <c r="PM129" s="38"/>
      <c r="PN129" s="38"/>
      <c r="PO129" s="38"/>
      <c r="PP129" s="38"/>
      <c r="PQ129" s="38"/>
      <c r="PR129" s="38"/>
      <c r="PS129" s="38"/>
      <c r="PT129" s="38"/>
      <c r="PU129" s="38"/>
      <c r="PV129" s="38"/>
      <c r="PW129" s="38"/>
      <c r="PX129" s="38"/>
      <c r="PY129" s="38"/>
      <c r="PZ129" s="38"/>
      <c r="QA129" s="38"/>
      <c r="QB129" s="38"/>
      <c r="QC129" s="38"/>
      <c r="QD129" s="38"/>
      <c r="QE129" s="38"/>
      <c r="QF129" s="38"/>
      <c r="QG129" s="38"/>
      <c r="QH129" s="38"/>
      <c r="QI129" s="38"/>
      <c r="QJ129" s="38"/>
      <c r="QK129" s="38"/>
      <c r="QL129" s="38"/>
      <c r="QM129" s="38"/>
      <c r="QN129" s="38"/>
      <c r="QO129" s="38"/>
      <c r="QP129" s="38"/>
      <c r="QQ129" s="38"/>
      <c r="QR129" s="38"/>
      <c r="QS129" s="38"/>
      <c r="QT129" s="38"/>
      <c r="QU129" s="38"/>
      <c r="QV129" s="38"/>
      <c r="QW129" s="38"/>
      <c r="QX129" s="38"/>
      <c r="QY129" s="38"/>
      <c r="QZ129" s="38"/>
      <c r="RA129" s="38"/>
      <c r="RB129" s="38"/>
      <c r="RC129" s="38"/>
      <c r="RD129" s="38"/>
      <c r="RE129" s="38"/>
      <c r="RF129" s="38"/>
      <c r="RG129" s="38"/>
      <c r="RH129" s="38"/>
      <c r="RI129" s="38"/>
      <c r="RJ129" s="38"/>
      <c r="RK129" s="38"/>
      <c r="RL129" s="38"/>
      <c r="RM129" s="38"/>
      <c r="RN129" s="38"/>
      <c r="RO129" s="38"/>
      <c r="RP129" s="38"/>
      <c r="RQ129" s="38"/>
      <c r="RR129" s="38"/>
      <c r="RS129" s="38"/>
      <c r="RT129" s="38"/>
      <c r="RU129" s="38"/>
      <c r="RV129" s="38"/>
      <c r="RW129" s="38"/>
      <c r="RX129" s="38"/>
      <c r="RY129" s="38"/>
      <c r="RZ129" s="38"/>
      <c r="SA129" s="38"/>
      <c r="SB129" s="38"/>
      <c r="SC129" s="38"/>
      <c r="SD129" s="38"/>
      <c r="SE129" s="38"/>
      <c r="SF129" s="38"/>
      <c r="SG129" s="38"/>
      <c r="SH129" s="38"/>
      <c r="SI129" s="38"/>
      <c r="SJ129" s="38"/>
      <c r="SK129" s="38"/>
      <c r="SL129" s="38"/>
      <c r="SM129" s="38"/>
      <c r="SN129" s="38"/>
      <c r="SO129" s="38"/>
      <c r="SP129" s="38"/>
      <c r="SQ129" s="38"/>
      <c r="SR129" s="38"/>
      <c r="SS129" s="38"/>
      <c r="ST129" s="38"/>
      <c r="SU129" s="38"/>
      <c r="SV129" s="38"/>
      <c r="SW129" s="38"/>
      <c r="SX129" s="38"/>
      <c r="SY129" s="38"/>
      <c r="SZ129" s="38"/>
      <c r="TA129" s="38"/>
      <c r="TB129" s="38"/>
      <c r="TC129" s="38"/>
      <c r="TD129" s="38"/>
      <c r="TE129" s="38"/>
      <c r="TF129" s="38"/>
      <c r="TG129" s="38"/>
      <c r="TH129" s="38"/>
      <c r="TI129" s="38"/>
      <c r="TJ129" s="38"/>
      <c r="TK129" s="38"/>
      <c r="TL129" s="38"/>
      <c r="TM129" s="38"/>
      <c r="TN129" s="38"/>
      <c r="TO129" s="38"/>
      <c r="TP129" s="38"/>
      <c r="TQ129" s="38"/>
      <c r="TR129" s="38"/>
      <c r="TS129" s="38"/>
      <c r="TT129" s="38"/>
      <c r="TU129" s="38"/>
      <c r="TV129" s="38"/>
      <c r="TW129" s="38"/>
    </row>
    <row r="130" spans="1:543" x14ac:dyDescent="0.2">
      <c r="A130" s="16" t="s">
        <v>636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  <c r="IV130" s="38"/>
      <c r="IW130" s="38"/>
      <c r="IX130" s="38"/>
      <c r="IY130" s="38"/>
      <c r="IZ130" s="38"/>
      <c r="JA130" s="38"/>
      <c r="JB130" s="38"/>
      <c r="JC130" s="38"/>
      <c r="JD130" s="38"/>
      <c r="JE130" s="38"/>
      <c r="JF130" s="38"/>
      <c r="JG130" s="38"/>
      <c r="JH130" s="38"/>
      <c r="JI130" s="38"/>
      <c r="JJ130" s="38"/>
      <c r="JK130" s="38"/>
      <c r="JL130" s="38"/>
      <c r="JM130" s="38"/>
      <c r="JN130" s="38"/>
      <c r="JO130" s="38"/>
      <c r="JP130" s="38"/>
      <c r="JQ130" s="38"/>
      <c r="JR130" s="38"/>
      <c r="JS130" s="38"/>
      <c r="JT130" s="38"/>
      <c r="JU130" s="38"/>
      <c r="JV130" s="38"/>
      <c r="JW130" s="38"/>
      <c r="JX130" s="38"/>
      <c r="JY130" s="38"/>
      <c r="JZ130" s="38"/>
      <c r="KA130" s="38"/>
      <c r="KB130" s="38"/>
      <c r="KC130" s="38"/>
      <c r="KD130" s="38"/>
      <c r="KE130" s="38"/>
      <c r="KF130" s="38"/>
      <c r="KG130" s="38"/>
      <c r="KH130" s="38"/>
      <c r="KI130" s="38"/>
      <c r="KJ130" s="38"/>
      <c r="KK130" s="38"/>
      <c r="KL130" s="38"/>
      <c r="KM130" s="38"/>
      <c r="KN130" s="38"/>
      <c r="KO130" s="38"/>
      <c r="KP130" s="38"/>
      <c r="KQ130" s="38"/>
      <c r="KR130" s="38"/>
      <c r="KS130" s="38"/>
      <c r="KT130" s="38"/>
      <c r="KU130" s="38"/>
      <c r="KV130" s="38"/>
      <c r="KW130" s="38"/>
      <c r="KX130" s="38"/>
      <c r="KY130" s="38"/>
      <c r="KZ130" s="38"/>
      <c r="LA130" s="38"/>
      <c r="LB130" s="38"/>
      <c r="LC130" s="38"/>
      <c r="LD130" s="38"/>
      <c r="LE130" s="38"/>
      <c r="LF130" s="38"/>
      <c r="LG130" s="38"/>
      <c r="LH130" s="38"/>
      <c r="LI130" s="38"/>
      <c r="LJ130" s="38"/>
      <c r="LK130" s="38"/>
      <c r="LL130" s="38"/>
      <c r="LM130" s="38"/>
      <c r="LN130" s="38"/>
      <c r="LO130" s="38"/>
      <c r="LP130" s="38"/>
      <c r="LQ130" s="38"/>
      <c r="LR130" s="38"/>
      <c r="LS130" s="38"/>
      <c r="LT130" s="38"/>
      <c r="LU130" s="38"/>
      <c r="LV130" s="38"/>
      <c r="LW130" s="38"/>
      <c r="LX130" s="38"/>
      <c r="LY130" s="38"/>
      <c r="LZ130" s="38"/>
      <c r="MA130" s="38"/>
      <c r="MB130" s="38"/>
      <c r="MC130" s="38"/>
      <c r="MD130" s="38"/>
      <c r="ME130" s="38"/>
      <c r="MF130" s="38"/>
      <c r="MG130" s="38"/>
      <c r="MH130" s="38"/>
      <c r="MI130" s="38"/>
      <c r="MJ130" s="38"/>
      <c r="MK130" s="38"/>
      <c r="ML130" s="38"/>
      <c r="MM130" s="38"/>
      <c r="MN130" s="38"/>
      <c r="MO130" s="38"/>
      <c r="MP130" s="38"/>
      <c r="MQ130" s="38"/>
      <c r="MS130" s="38"/>
      <c r="MT130" s="38"/>
      <c r="MU130" s="38"/>
      <c r="MV130" s="38"/>
      <c r="MW130" s="38"/>
      <c r="MX130" s="38"/>
      <c r="MY130" s="38"/>
      <c r="MZ130" s="38"/>
      <c r="NA130" s="38"/>
      <c r="NB130" s="38"/>
      <c r="NC130" s="38"/>
      <c r="ND130" s="38"/>
      <c r="NE130" s="38"/>
      <c r="NF130" s="38"/>
      <c r="NG130" s="38"/>
      <c r="NH130" s="38"/>
      <c r="NI130" s="38"/>
      <c r="NJ130" s="38"/>
      <c r="NK130" s="38"/>
      <c r="NL130" s="38"/>
      <c r="NM130" s="38"/>
      <c r="NN130" s="38"/>
      <c r="NO130" s="38"/>
      <c r="NP130" s="38"/>
      <c r="NQ130" s="38"/>
      <c r="NR130" s="38"/>
      <c r="NS130" s="38"/>
      <c r="NT130" s="38"/>
      <c r="NU130" s="38"/>
      <c r="NV130" s="38"/>
      <c r="NW130" s="38"/>
      <c r="NX130" s="38"/>
      <c r="NY130" s="38"/>
      <c r="NZ130" s="38"/>
      <c r="OA130" s="38"/>
      <c r="OB130" s="38"/>
      <c r="OC130" s="38"/>
      <c r="OD130" s="38"/>
      <c r="OE130" s="38"/>
      <c r="OF130" s="38"/>
      <c r="OG130" s="38"/>
      <c r="OH130" s="38"/>
      <c r="OI130" s="38"/>
      <c r="OJ130" s="38"/>
      <c r="OK130" s="38"/>
      <c r="OL130" s="38"/>
      <c r="OM130" s="38"/>
      <c r="ON130" s="38"/>
      <c r="OO130" s="38"/>
      <c r="OP130" s="38"/>
      <c r="OQ130" s="38"/>
      <c r="OR130" s="38"/>
      <c r="OS130" s="38"/>
      <c r="OT130" s="38"/>
      <c r="OU130" s="38"/>
      <c r="OV130" s="38"/>
      <c r="OW130" s="38"/>
      <c r="OX130" s="38"/>
      <c r="OY130" s="38"/>
      <c r="OZ130" s="38"/>
      <c r="PA130" s="38"/>
      <c r="PB130" s="38"/>
      <c r="PC130" s="38"/>
      <c r="PD130" s="38"/>
      <c r="PE130" s="38"/>
      <c r="PF130" s="38"/>
      <c r="PG130" s="38"/>
      <c r="PH130" s="38"/>
      <c r="PI130" s="38"/>
      <c r="PJ130" s="38"/>
      <c r="PK130" s="38"/>
      <c r="PL130" s="38"/>
      <c r="PM130" s="38"/>
      <c r="PN130" s="38"/>
      <c r="PO130" s="38"/>
      <c r="PP130" s="38"/>
      <c r="PQ130" s="38"/>
      <c r="PR130" s="38"/>
      <c r="PS130" s="38"/>
      <c r="PT130" s="38"/>
      <c r="PU130" s="38"/>
      <c r="PV130" s="38"/>
      <c r="PW130" s="38"/>
      <c r="PX130" s="38"/>
      <c r="PY130" s="38"/>
      <c r="PZ130" s="38"/>
      <c r="QA130" s="38"/>
      <c r="QB130" s="38"/>
      <c r="QC130" s="38"/>
      <c r="QD130" s="38"/>
      <c r="QE130" s="38"/>
      <c r="QF130" s="38"/>
      <c r="QG130" s="38"/>
      <c r="QH130" s="38"/>
      <c r="QI130" s="38"/>
      <c r="QJ130" s="38"/>
      <c r="QK130" s="38"/>
      <c r="QL130" s="38"/>
      <c r="QM130" s="38"/>
      <c r="QN130" s="38"/>
      <c r="QO130" s="38"/>
      <c r="QP130" s="38"/>
      <c r="QQ130" s="38"/>
      <c r="QR130" s="38"/>
      <c r="QS130" s="38"/>
      <c r="QT130" s="38"/>
      <c r="QU130" s="38"/>
      <c r="QV130" s="38"/>
      <c r="QW130" s="38"/>
      <c r="QX130" s="38"/>
      <c r="QY130" s="38"/>
      <c r="QZ130" s="38"/>
      <c r="RA130" s="38"/>
      <c r="RB130" s="38"/>
      <c r="RC130" s="38"/>
      <c r="RD130" s="38"/>
      <c r="RE130" s="38"/>
      <c r="RF130" s="38"/>
      <c r="RG130" s="38"/>
      <c r="RH130" s="38"/>
      <c r="RI130" s="38"/>
      <c r="RJ130" s="38"/>
      <c r="RK130" s="38"/>
      <c r="RL130" s="38"/>
      <c r="RM130" s="38"/>
      <c r="RN130" s="38"/>
      <c r="RO130" s="38"/>
      <c r="RP130" s="38"/>
      <c r="RQ130" s="38"/>
      <c r="RR130" s="38"/>
      <c r="RS130" s="38"/>
      <c r="RT130" s="38"/>
      <c r="RU130" s="38"/>
      <c r="RV130" s="38"/>
      <c r="RW130" s="38"/>
      <c r="RX130" s="38"/>
      <c r="RY130" s="38"/>
      <c r="RZ130" s="38"/>
      <c r="SA130" s="38"/>
      <c r="SB130" s="38"/>
      <c r="SC130" s="38"/>
      <c r="SD130" s="38"/>
      <c r="SE130" s="38"/>
      <c r="SF130" s="38"/>
      <c r="SG130" s="38"/>
      <c r="SH130" s="38"/>
      <c r="SI130" s="38"/>
      <c r="SJ130" s="38"/>
      <c r="SK130" s="38"/>
      <c r="SL130" s="38"/>
      <c r="SM130" s="38"/>
      <c r="SN130" s="38"/>
      <c r="SO130" s="38"/>
      <c r="SP130" s="38"/>
      <c r="SQ130" s="38"/>
      <c r="SR130" s="38"/>
      <c r="SS130" s="38"/>
      <c r="ST130" s="38"/>
      <c r="SU130" s="38"/>
      <c r="SV130" s="38"/>
      <c r="SW130" s="38"/>
      <c r="SX130" s="38"/>
      <c r="SY130" s="38"/>
      <c r="SZ130" s="38"/>
      <c r="TA130" s="38"/>
      <c r="TB130" s="38"/>
      <c r="TC130" s="38"/>
      <c r="TD130" s="38"/>
      <c r="TE130" s="38"/>
      <c r="TF130" s="38"/>
      <c r="TG130" s="38"/>
      <c r="TH130" s="38"/>
      <c r="TI130" s="38"/>
      <c r="TJ130" s="38"/>
      <c r="TK130" s="38"/>
      <c r="TL130" s="38"/>
      <c r="TM130" s="38"/>
      <c r="TN130" s="38"/>
      <c r="TO130" s="38"/>
      <c r="TP130" s="38"/>
      <c r="TQ130" s="38"/>
      <c r="TR130" s="38"/>
      <c r="TS130" s="38"/>
      <c r="TT130" s="38"/>
      <c r="TU130" s="38"/>
      <c r="TV130" s="38"/>
      <c r="TW130" s="38"/>
    </row>
    <row r="131" spans="1:543" x14ac:dyDescent="0.2">
      <c r="A131" s="17" t="s">
        <v>608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  <c r="IV131" s="38"/>
      <c r="IW131" s="38"/>
      <c r="IX131" s="38"/>
      <c r="IY131" s="38"/>
      <c r="IZ131" s="38"/>
      <c r="JA131" s="38"/>
      <c r="JB131" s="38"/>
      <c r="JC131" s="38"/>
      <c r="JD131" s="38"/>
      <c r="JE131" s="38"/>
      <c r="JF131" s="38"/>
      <c r="JG131" s="38"/>
      <c r="JH131" s="38"/>
      <c r="JI131" s="38"/>
      <c r="JJ131" s="38"/>
      <c r="JK131" s="38"/>
      <c r="JL131" s="38"/>
      <c r="JM131" s="38"/>
      <c r="JN131" s="38"/>
      <c r="JO131" s="38"/>
      <c r="JP131" s="38"/>
      <c r="JQ131" s="38"/>
      <c r="JR131" s="38"/>
      <c r="JS131" s="38"/>
      <c r="JT131" s="38"/>
      <c r="JU131" s="38"/>
      <c r="JV131" s="38"/>
      <c r="JW131" s="38"/>
      <c r="JX131" s="38"/>
      <c r="JY131" s="38"/>
      <c r="JZ131" s="38"/>
      <c r="KA131" s="38"/>
      <c r="KB131" s="38"/>
      <c r="KC131" s="38"/>
      <c r="KD131" s="38"/>
      <c r="KE131" s="38"/>
      <c r="KF131" s="38"/>
      <c r="KG131" s="38"/>
      <c r="KH131" s="38"/>
      <c r="KI131" s="38"/>
      <c r="KJ131" s="38"/>
      <c r="KK131" s="38"/>
      <c r="KL131" s="38"/>
      <c r="KM131" s="38"/>
      <c r="KN131" s="38"/>
      <c r="KO131" s="38"/>
      <c r="KP131" s="38"/>
      <c r="KQ131" s="38"/>
      <c r="KR131" s="38"/>
      <c r="KS131" s="38"/>
      <c r="KT131" s="38"/>
      <c r="KU131" s="38"/>
      <c r="KV131" s="38"/>
      <c r="KW131" s="38"/>
      <c r="KX131" s="38"/>
      <c r="KY131" s="38"/>
      <c r="KZ131" s="38"/>
      <c r="LA131" s="38"/>
      <c r="LB131" s="38"/>
      <c r="LC131" s="38"/>
      <c r="LD131" s="38"/>
      <c r="LE131" s="38"/>
      <c r="LF131" s="38"/>
      <c r="LG131" s="38"/>
      <c r="LH131" s="38"/>
      <c r="LI131" s="38"/>
      <c r="LJ131" s="38"/>
      <c r="LK131" s="38"/>
      <c r="LL131" s="38"/>
      <c r="LM131" s="38"/>
      <c r="LN131" s="38"/>
      <c r="LO131" s="38"/>
      <c r="LP131" s="38"/>
      <c r="LQ131" s="38"/>
      <c r="LR131" s="38"/>
      <c r="LS131" s="38"/>
      <c r="LT131" s="38"/>
      <c r="LU131" s="38"/>
      <c r="LV131" s="38"/>
      <c r="LW131" s="38"/>
      <c r="LX131" s="38"/>
      <c r="LY131" s="38"/>
      <c r="LZ131" s="38"/>
      <c r="MA131" s="38"/>
      <c r="MB131" s="38"/>
      <c r="MC131" s="38"/>
      <c r="MD131" s="38"/>
      <c r="ME131" s="38"/>
      <c r="MF131" s="38"/>
      <c r="MG131" s="38"/>
      <c r="MH131" s="38"/>
      <c r="MI131" s="38"/>
      <c r="MJ131" s="38"/>
      <c r="MK131" s="38"/>
      <c r="ML131" s="38"/>
      <c r="MM131" s="38"/>
      <c r="MN131" s="38"/>
      <c r="MO131" s="38"/>
      <c r="MP131" s="38"/>
      <c r="MQ131" s="38"/>
      <c r="MR131" s="3">
        <v>144960</v>
      </c>
      <c r="MS131" s="38"/>
      <c r="MT131" s="38"/>
      <c r="MU131" s="38"/>
      <c r="MV131" s="38"/>
      <c r="MW131" s="38"/>
      <c r="MX131" s="38"/>
      <c r="MY131" s="38"/>
      <c r="MZ131" s="38"/>
      <c r="NA131" s="38"/>
      <c r="NB131" s="38"/>
      <c r="NC131" s="38"/>
      <c r="ND131" s="38"/>
      <c r="NE131" s="38"/>
      <c r="NF131" s="38"/>
      <c r="NG131" s="38"/>
      <c r="NH131" s="38"/>
      <c r="NI131" s="38"/>
      <c r="NJ131" s="38"/>
      <c r="NK131" s="38"/>
      <c r="NL131" s="38"/>
      <c r="NM131" s="38"/>
      <c r="NN131" s="38"/>
      <c r="NO131" s="38"/>
      <c r="NP131" s="38"/>
      <c r="NQ131" s="38"/>
      <c r="NR131" s="38"/>
      <c r="NS131" s="38"/>
      <c r="NT131" s="38"/>
      <c r="NU131" s="38"/>
      <c r="NV131" s="38"/>
      <c r="NW131" s="38"/>
      <c r="NX131" s="38"/>
      <c r="NY131" s="38"/>
      <c r="NZ131" s="38"/>
      <c r="OA131" s="38"/>
      <c r="OB131" s="38"/>
      <c r="OC131" s="38"/>
      <c r="OD131" s="38"/>
      <c r="OE131" s="38"/>
      <c r="OF131" s="38"/>
      <c r="OG131" s="38"/>
      <c r="OH131" s="38"/>
      <c r="OI131" s="38"/>
      <c r="OJ131" s="38"/>
      <c r="OK131" s="38"/>
      <c r="OL131" s="38"/>
      <c r="OM131" s="38"/>
      <c r="ON131" s="38"/>
      <c r="OO131" s="38"/>
      <c r="OP131" s="38"/>
      <c r="OQ131" s="38"/>
      <c r="OR131" s="38"/>
      <c r="OS131" s="38"/>
      <c r="OT131" s="38"/>
      <c r="OU131" s="38"/>
      <c r="OV131" s="38"/>
      <c r="OW131" s="38"/>
      <c r="OX131" s="38"/>
      <c r="OY131" s="38"/>
      <c r="OZ131" s="38"/>
      <c r="PA131" s="38"/>
      <c r="PB131" s="38"/>
      <c r="PC131" s="38"/>
      <c r="PD131" s="38"/>
      <c r="PE131" s="38"/>
      <c r="PF131" s="38"/>
      <c r="PG131" s="38"/>
      <c r="PH131" s="38"/>
      <c r="PI131" s="38"/>
      <c r="PJ131" s="38"/>
      <c r="PK131" s="38"/>
      <c r="PL131" s="38"/>
      <c r="PM131" s="38"/>
      <c r="PN131" s="38"/>
      <c r="PO131" s="38"/>
      <c r="PP131" s="38"/>
      <c r="PQ131" s="38"/>
      <c r="PR131" s="38"/>
      <c r="PS131" s="38"/>
      <c r="PT131" s="38"/>
      <c r="PU131" s="38"/>
      <c r="PV131" s="38"/>
      <c r="PW131" s="38"/>
      <c r="PX131" s="38"/>
      <c r="PY131" s="38"/>
      <c r="PZ131" s="38"/>
      <c r="QA131" s="38"/>
      <c r="QB131" s="38"/>
      <c r="QC131" s="38"/>
      <c r="QD131" s="38"/>
      <c r="QE131" s="38"/>
      <c r="QF131" s="38"/>
      <c r="QG131" s="38"/>
      <c r="QH131" s="38"/>
      <c r="QI131" s="38"/>
      <c r="QJ131" s="38"/>
      <c r="QK131" s="38"/>
      <c r="QL131" s="38"/>
      <c r="QM131" s="38"/>
      <c r="QN131" s="38"/>
      <c r="QO131" s="38"/>
      <c r="QP131" s="38"/>
      <c r="QQ131" s="38"/>
      <c r="QR131" s="38"/>
      <c r="QS131" s="38"/>
      <c r="QT131" s="38"/>
      <c r="QU131" s="38"/>
      <c r="QV131" s="38"/>
      <c r="QW131" s="38"/>
      <c r="QX131" s="38"/>
      <c r="QY131" s="38"/>
      <c r="QZ131" s="38"/>
      <c r="RA131" s="38"/>
      <c r="RB131" s="38"/>
      <c r="RC131" s="38"/>
      <c r="RD131" s="38"/>
      <c r="RE131" s="38"/>
      <c r="RF131" s="38"/>
      <c r="RG131" s="38"/>
      <c r="RH131" s="38"/>
      <c r="RI131" s="38"/>
      <c r="RJ131" s="38"/>
      <c r="RK131" s="38"/>
      <c r="RL131" s="38"/>
      <c r="RM131" s="38"/>
      <c r="RN131" s="38"/>
      <c r="RO131" s="38"/>
      <c r="RP131" s="38"/>
      <c r="RQ131" s="38"/>
      <c r="RR131" s="38"/>
      <c r="RS131" s="38"/>
      <c r="RT131" s="38"/>
      <c r="RU131" s="38"/>
      <c r="RV131" s="38"/>
      <c r="RW131" s="38"/>
      <c r="RX131" s="38"/>
      <c r="RY131" s="38"/>
      <c r="RZ131" s="38"/>
      <c r="SA131" s="38"/>
      <c r="SB131" s="38"/>
      <c r="SC131" s="38"/>
      <c r="SD131" s="38"/>
      <c r="SE131" s="38"/>
      <c r="SF131" s="38"/>
      <c r="SG131" s="38"/>
      <c r="SH131" s="38"/>
      <c r="SI131" s="38"/>
      <c r="SJ131" s="38"/>
      <c r="SK131" s="38"/>
      <c r="SL131" s="38"/>
      <c r="SM131" s="38"/>
      <c r="SN131" s="38"/>
      <c r="SO131" s="38"/>
      <c r="SP131" s="38"/>
      <c r="SQ131" s="38"/>
      <c r="SR131" s="38"/>
      <c r="SS131" s="38"/>
      <c r="ST131" s="38"/>
      <c r="SU131" s="38"/>
      <c r="SV131" s="38"/>
      <c r="SW131" s="38"/>
      <c r="SX131" s="38"/>
      <c r="SY131" s="38"/>
      <c r="SZ131" s="38"/>
      <c r="TA131" s="38"/>
      <c r="TB131" s="38"/>
      <c r="TC131" s="38"/>
      <c r="TD131" s="38"/>
      <c r="TE131" s="38"/>
      <c r="TF131" s="38"/>
      <c r="TG131" s="38"/>
      <c r="TH131" s="38"/>
      <c r="TI131" s="38"/>
      <c r="TJ131" s="38"/>
      <c r="TK131" s="38"/>
      <c r="TL131" s="38"/>
      <c r="TM131" s="38"/>
      <c r="TN131" s="38"/>
      <c r="TO131" s="38"/>
      <c r="TP131" s="38"/>
      <c r="TQ131" s="38"/>
      <c r="TR131" s="38"/>
      <c r="TS131" s="38"/>
      <c r="TT131" s="38"/>
      <c r="TU131" s="38"/>
      <c r="TV131" s="38"/>
      <c r="TW131" s="38"/>
    </row>
    <row r="132" spans="1:543" x14ac:dyDescent="0.2">
      <c r="A132" s="17" t="s">
        <v>609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  <c r="IV132" s="38"/>
      <c r="IW132" s="38"/>
      <c r="IX132" s="38"/>
      <c r="IY132" s="38"/>
      <c r="IZ132" s="38"/>
      <c r="JA132" s="38"/>
      <c r="JB132" s="38"/>
      <c r="JC132" s="38"/>
      <c r="JD132" s="38"/>
      <c r="JE132" s="38"/>
      <c r="JF132" s="38"/>
      <c r="JG132" s="38"/>
      <c r="JH132" s="38"/>
      <c r="JI132" s="38"/>
      <c r="JJ132" s="38"/>
      <c r="JK132" s="38"/>
      <c r="JL132" s="38"/>
      <c r="JM132" s="38"/>
      <c r="JN132" s="38"/>
      <c r="JO132" s="38"/>
      <c r="JP132" s="38"/>
      <c r="JQ132" s="38"/>
      <c r="JR132" s="38"/>
      <c r="JS132" s="38"/>
      <c r="JT132" s="38"/>
      <c r="JU132" s="38"/>
      <c r="JV132" s="38"/>
      <c r="JW132" s="38"/>
      <c r="JX132" s="38"/>
      <c r="JY132" s="38"/>
      <c r="JZ132" s="38"/>
      <c r="KA132" s="38"/>
      <c r="KB132" s="38"/>
      <c r="KC132" s="38"/>
      <c r="KD132" s="38"/>
      <c r="KE132" s="38"/>
      <c r="KF132" s="38"/>
      <c r="KG132" s="38"/>
      <c r="KH132" s="38"/>
      <c r="KI132" s="38"/>
      <c r="KJ132" s="38"/>
      <c r="KK132" s="38"/>
      <c r="KL132" s="38"/>
      <c r="KM132" s="38"/>
      <c r="KN132" s="38"/>
      <c r="KO132" s="38"/>
      <c r="KP132" s="38"/>
      <c r="KQ132" s="38"/>
      <c r="KR132" s="38"/>
      <c r="KS132" s="38"/>
      <c r="KT132" s="38"/>
      <c r="KU132" s="38"/>
      <c r="KV132" s="38"/>
      <c r="KW132" s="38"/>
      <c r="KX132" s="38"/>
      <c r="KY132" s="38"/>
      <c r="KZ132" s="38"/>
      <c r="LA132" s="38"/>
      <c r="LB132" s="38"/>
      <c r="LC132" s="38"/>
      <c r="LD132" s="38"/>
      <c r="LE132" s="38"/>
      <c r="LF132" s="38"/>
      <c r="LG132" s="38"/>
      <c r="LH132" s="38"/>
      <c r="LI132" s="38"/>
      <c r="LJ132" s="38"/>
      <c r="LK132" s="38"/>
      <c r="LL132" s="38"/>
      <c r="LM132" s="38"/>
      <c r="LN132" s="38"/>
      <c r="LO132" s="38"/>
      <c r="LP132" s="38"/>
      <c r="LQ132" s="38"/>
      <c r="LR132" s="38"/>
      <c r="LS132" s="38"/>
      <c r="LT132" s="38"/>
      <c r="LU132" s="38"/>
      <c r="LV132" s="38"/>
      <c r="LW132" s="38"/>
      <c r="LX132" s="38"/>
      <c r="LY132" s="38"/>
      <c r="LZ132" s="38"/>
      <c r="MA132" s="38"/>
      <c r="MB132" s="38"/>
      <c r="MC132" s="38"/>
      <c r="MD132" s="38"/>
      <c r="ME132" s="38"/>
      <c r="MF132" s="38"/>
      <c r="MG132" s="38"/>
      <c r="MH132" s="38"/>
      <c r="MI132" s="38"/>
      <c r="MJ132" s="38"/>
      <c r="MK132" s="38"/>
      <c r="ML132" s="38"/>
      <c r="MM132" s="38"/>
      <c r="MN132" s="38"/>
      <c r="MO132" s="38"/>
      <c r="MP132" s="38"/>
      <c r="MQ132" s="38"/>
      <c r="MR132" s="3">
        <v>508280.82</v>
      </c>
      <c r="MS132" s="38"/>
      <c r="MT132" s="38"/>
      <c r="MU132" s="38"/>
      <c r="MV132" s="38"/>
      <c r="MW132" s="38"/>
      <c r="MX132" s="38"/>
      <c r="MY132" s="38"/>
      <c r="MZ132" s="38"/>
      <c r="NA132" s="38"/>
      <c r="NB132" s="38"/>
      <c r="NC132" s="38"/>
      <c r="ND132" s="38"/>
      <c r="NE132" s="38"/>
      <c r="NF132" s="38"/>
      <c r="NG132" s="38"/>
      <c r="NH132" s="38"/>
      <c r="NI132" s="38"/>
      <c r="NJ132" s="38"/>
      <c r="NK132" s="38"/>
      <c r="NL132" s="38"/>
      <c r="NM132" s="38"/>
      <c r="NN132" s="38"/>
      <c r="NO132" s="38"/>
      <c r="NP132" s="38"/>
      <c r="NQ132" s="38"/>
      <c r="NR132" s="38"/>
      <c r="NS132" s="38"/>
      <c r="NT132" s="38"/>
      <c r="NU132" s="38"/>
      <c r="NV132" s="38"/>
      <c r="NW132" s="38"/>
      <c r="NX132" s="38"/>
      <c r="NY132" s="38"/>
      <c r="NZ132" s="38"/>
      <c r="OA132" s="38"/>
      <c r="OB132" s="38"/>
      <c r="OC132" s="38"/>
      <c r="OD132" s="38"/>
      <c r="OE132" s="38"/>
      <c r="OF132" s="38"/>
      <c r="OG132" s="38"/>
      <c r="OH132" s="38"/>
      <c r="OI132" s="38"/>
      <c r="OJ132" s="38"/>
      <c r="OK132" s="38"/>
      <c r="OL132" s="38"/>
      <c r="OM132" s="38"/>
      <c r="ON132" s="38"/>
      <c r="OO132" s="38"/>
      <c r="OP132" s="38"/>
      <c r="OQ132" s="38"/>
      <c r="OR132" s="38"/>
      <c r="OS132" s="38"/>
      <c r="OT132" s="38"/>
      <c r="OU132" s="38"/>
      <c r="OV132" s="38"/>
      <c r="OW132" s="38"/>
      <c r="OX132" s="38"/>
      <c r="OY132" s="38"/>
      <c r="OZ132" s="38"/>
      <c r="PA132" s="38"/>
      <c r="PB132" s="38"/>
      <c r="PC132" s="38"/>
      <c r="PD132" s="38"/>
      <c r="PE132" s="38"/>
      <c r="PF132" s="38"/>
      <c r="PG132" s="38"/>
      <c r="PH132" s="38"/>
      <c r="PI132" s="38"/>
      <c r="PJ132" s="38"/>
      <c r="PK132" s="38"/>
      <c r="PL132" s="38"/>
      <c r="PM132" s="38"/>
      <c r="PN132" s="38"/>
      <c r="PO132" s="38"/>
      <c r="PP132" s="38"/>
      <c r="PQ132" s="38"/>
      <c r="PR132" s="38"/>
      <c r="PS132" s="38"/>
      <c r="PT132" s="38"/>
      <c r="PU132" s="38"/>
      <c r="PV132" s="38"/>
      <c r="PW132" s="38"/>
      <c r="PX132" s="38"/>
      <c r="PY132" s="38"/>
      <c r="PZ132" s="38"/>
      <c r="QA132" s="38"/>
      <c r="QB132" s="38"/>
      <c r="QC132" s="38"/>
      <c r="QD132" s="38"/>
      <c r="QE132" s="38"/>
      <c r="QF132" s="38"/>
      <c r="QG132" s="38"/>
      <c r="QH132" s="38"/>
      <c r="QI132" s="38"/>
      <c r="QJ132" s="38"/>
      <c r="QK132" s="38"/>
      <c r="QL132" s="38"/>
      <c r="QM132" s="38"/>
      <c r="QN132" s="38"/>
      <c r="QO132" s="38"/>
      <c r="QP132" s="38"/>
      <c r="QQ132" s="38"/>
      <c r="QR132" s="38"/>
      <c r="QS132" s="38"/>
      <c r="QT132" s="38"/>
      <c r="QU132" s="38"/>
      <c r="QV132" s="38"/>
      <c r="QW132" s="38"/>
      <c r="QX132" s="38"/>
      <c r="QY132" s="38"/>
      <c r="QZ132" s="38"/>
      <c r="RA132" s="38"/>
      <c r="RB132" s="38"/>
      <c r="RC132" s="38"/>
      <c r="RD132" s="38"/>
      <c r="RE132" s="38"/>
      <c r="RF132" s="38"/>
      <c r="RG132" s="38"/>
      <c r="RH132" s="38"/>
      <c r="RI132" s="38"/>
      <c r="RJ132" s="38"/>
      <c r="RK132" s="38"/>
      <c r="RL132" s="38"/>
      <c r="RM132" s="38"/>
      <c r="RN132" s="38"/>
      <c r="RO132" s="38"/>
      <c r="RP132" s="38"/>
      <c r="RQ132" s="38"/>
      <c r="RR132" s="38"/>
      <c r="RS132" s="38"/>
      <c r="RT132" s="38"/>
      <c r="RU132" s="38"/>
      <c r="RV132" s="38"/>
      <c r="RW132" s="38"/>
      <c r="RX132" s="38"/>
      <c r="RY132" s="38"/>
      <c r="RZ132" s="38"/>
      <c r="SA132" s="38"/>
      <c r="SB132" s="38"/>
      <c r="SC132" s="38"/>
      <c r="SD132" s="38"/>
      <c r="SE132" s="38"/>
      <c r="SF132" s="38"/>
      <c r="SG132" s="38"/>
      <c r="SH132" s="38"/>
      <c r="SI132" s="38"/>
      <c r="SJ132" s="38"/>
      <c r="SK132" s="38"/>
      <c r="SL132" s="38"/>
      <c r="SM132" s="38"/>
      <c r="SN132" s="38"/>
      <c r="SO132" s="38"/>
      <c r="SP132" s="38"/>
      <c r="SQ132" s="38"/>
      <c r="SR132" s="38"/>
      <c r="SS132" s="38"/>
      <c r="ST132" s="38"/>
      <c r="SU132" s="38"/>
      <c r="SV132" s="38"/>
      <c r="SW132" s="38"/>
      <c r="SX132" s="38"/>
      <c r="SY132" s="38"/>
      <c r="SZ132" s="38"/>
      <c r="TA132" s="38"/>
      <c r="TB132" s="38"/>
      <c r="TC132" s="38"/>
      <c r="TD132" s="38"/>
      <c r="TE132" s="38"/>
      <c r="TF132" s="38"/>
      <c r="TG132" s="38"/>
      <c r="TH132" s="38"/>
      <c r="TI132" s="38"/>
      <c r="TJ132" s="38"/>
      <c r="TK132" s="38"/>
      <c r="TL132" s="38"/>
      <c r="TM132" s="38"/>
      <c r="TN132" s="38"/>
      <c r="TO132" s="38"/>
      <c r="TP132" s="38"/>
      <c r="TQ132" s="38"/>
      <c r="TR132" s="38"/>
      <c r="TS132" s="38"/>
      <c r="TT132" s="38"/>
      <c r="TU132" s="38"/>
      <c r="TV132" s="38"/>
      <c r="TW132" s="38"/>
    </row>
    <row r="133" spans="1:543" x14ac:dyDescent="0.2">
      <c r="A133" s="17" t="s">
        <v>610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  <c r="IV133" s="38"/>
      <c r="IW133" s="38"/>
      <c r="IX133" s="38"/>
      <c r="IY133" s="38"/>
      <c r="IZ133" s="38"/>
      <c r="JA133" s="38"/>
      <c r="JB133" s="38"/>
      <c r="JC133" s="38"/>
      <c r="JD133" s="38"/>
      <c r="JE133" s="38"/>
      <c r="JF133" s="38"/>
      <c r="JG133" s="38"/>
      <c r="JH133" s="38"/>
      <c r="JI133" s="38"/>
      <c r="JJ133" s="38"/>
      <c r="JK133" s="38"/>
      <c r="JL133" s="38"/>
      <c r="JM133" s="38"/>
      <c r="JN133" s="38"/>
      <c r="JO133" s="38"/>
      <c r="JP133" s="38"/>
      <c r="JQ133" s="38"/>
      <c r="JR133" s="38"/>
      <c r="JS133" s="38"/>
      <c r="JT133" s="38"/>
      <c r="JU133" s="38"/>
      <c r="JV133" s="38"/>
      <c r="JW133" s="38"/>
      <c r="JX133" s="38"/>
      <c r="JY133" s="38"/>
      <c r="JZ133" s="38"/>
      <c r="KA133" s="38"/>
      <c r="KB133" s="38"/>
      <c r="KC133" s="38"/>
      <c r="KD133" s="38"/>
      <c r="KE133" s="38"/>
      <c r="KF133" s="38"/>
      <c r="KG133" s="38"/>
      <c r="KH133" s="38"/>
      <c r="KI133" s="38"/>
      <c r="KJ133" s="38"/>
      <c r="KK133" s="38"/>
      <c r="KL133" s="38"/>
      <c r="KM133" s="38"/>
      <c r="KN133" s="38"/>
      <c r="KO133" s="38"/>
      <c r="KP133" s="38"/>
      <c r="KQ133" s="38"/>
      <c r="KR133" s="38"/>
      <c r="KS133" s="38"/>
      <c r="KT133" s="38"/>
      <c r="KU133" s="38"/>
      <c r="KV133" s="38"/>
      <c r="KW133" s="38"/>
      <c r="KX133" s="38"/>
      <c r="KY133" s="38"/>
      <c r="KZ133" s="38"/>
      <c r="LA133" s="38"/>
      <c r="LB133" s="38"/>
      <c r="LC133" s="38"/>
      <c r="LD133" s="38"/>
      <c r="LE133" s="38"/>
      <c r="LF133" s="38"/>
      <c r="LG133" s="38"/>
      <c r="LH133" s="38"/>
      <c r="LI133" s="38"/>
      <c r="LJ133" s="38"/>
      <c r="LK133" s="38"/>
      <c r="LL133" s="38"/>
      <c r="LM133" s="38"/>
      <c r="LN133" s="38"/>
      <c r="LO133" s="38"/>
      <c r="LP133" s="38"/>
      <c r="LQ133" s="38"/>
      <c r="LR133" s="38"/>
      <c r="LS133" s="38"/>
      <c r="LT133" s="38"/>
      <c r="LU133" s="38"/>
      <c r="LV133" s="38"/>
      <c r="LW133" s="38"/>
      <c r="LX133" s="38"/>
      <c r="LY133" s="38"/>
      <c r="LZ133" s="38"/>
      <c r="MA133" s="38"/>
      <c r="MB133" s="38"/>
      <c r="MC133" s="38"/>
      <c r="MD133" s="38"/>
      <c r="ME133" s="38"/>
      <c r="MF133" s="38"/>
      <c r="MG133" s="38"/>
      <c r="MH133" s="38"/>
      <c r="MI133" s="38"/>
      <c r="MJ133" s="38"/>
      <c r="MK133" s="38"/>
      <c r="ML133" s="38"/>
      <c r="MM133" s="38"/>
      <c r="MN133" s="38"/>
      <c r="MO133" s="38"/>
      <c r="MP133" s="38"/>
      <c r="MQ133" s="38"/>
      <c r="MR133" s="3">
        <v>14417.78</v>
      </c>
      <c r="MS133" s="38"/>
      <c r="MT133" s="38"/>
      <c r="MU133" s="38"/>
      <c r="MV133" s="38"/>
      <c r="MW133" s="38"/>
      <c r="MX133" s="38"/>
      <c r="MY133" s="38"/>
      <c r="MZ133" s="38"/>
      <c r="NA133" s="38"/>
      <c r="NB133" s="38"/>
      <c r="NC133" s="38"/>
      <c r="ND133" s="38"/>
      <c r="NE133" s="38"/>
      <c r="NF133" s="38"/>
      <c r="NG133" s="38"/>
      <c r="NH133" s="38"/>
      <c r="NI133" s="38"/>
      <c r="NJ133" s="38"/>
      <c r="NK133" s="38"/>
      <c r="NL133" s="38"/>
      <c r="NM133" s="38"/>
      <c r="NN133" s="38"/>
      <c r="NO133" s="38"/>
      <c r="NP133" s="38"/>
      <c r="NQ133" s="38"/>
      <c r="NR133" s="38"/>
      <c r="NS133" s="38"/>
      <c r="NT133" s="38"/>
      <c r="NU133" s="38"/>
      <c r="NV133" s="38"/>
      <c r="NW133" s="38"/>
      <c r="NX133" s="38"/>
      <c r="NY133" s="38"/>
      <c r="NZ133" s="38"/>
      <c r="OA133" s="38"/>
      <c r="OB133" s="38"/>
      <c r="OC133" s="38"/>
      <c r="OD133" s="38"/>
      <c r="OE133" s="38"/>
      <c r="OF133" s="38"/>
      <c r="OG133" s="38"/>
      <c r="OH133" s="38"/>
      <c r="OI133" s="38"/>
      <c r="OJ133" s="38"/>
      <c r="OK133" s="38"/>
      <c r="OL133" s="38"/>
      <c r="OM133" s="38"/>
      <c r="ON133" s="38"/>
      <c r="OO133" s="38"/>
      <c r="OP133" s="38"/>
      <c r="OQ133" s="38"/>
      <c r="OR133" s="38"/>
      <c r="OS133" s="38"/>
      <c r="OT133" s="38"/>
      <c r="OU133" s="38"/>
      <c r="OV133" s="38"/>
      <c r="OW133" s="38"/>
      <c r="OX133" s="38"/>
      <c r="OY133" s="38"/>
      <c r="OZ133" s="38"/>
      <c r="PA133" s="38"/>
      <c r="PB133" s="38"/>
      <c r="PC133" s="38"/>
      <c r="PD133" s="38"/>
      <c r="PE133" s="38"/>
      <c r="PF133" s="38"/>
      <c r="PG133" s="38"/>
      <c r="PH133" s="38"/>
      <c r="PI133" s="38"/>
      <c r="PJ133" s="38"/>
      <c r="PK133" s="38"/>
      <c r="PL133" s="38"/>
      <c r="PM133" s="38"/>
      <c r="PN133" s="38"/>
      <c r="PO133" s="38"/>
      <c r="PP133" s="38"/>
      <c r="PQ133" s="38"/>
      <c r="PR133" s="38"/>
      <c r="PS133" s="38"/>
      <c r="PT133" s="38"/>
      <c r="PU133" s="38"/>
      <c r="PV133" s="38"/>
      <c r="PW133" s="38"/>
      <c r="PX133" s="38"/>
      <c r="PY133" s="38"/>
      <c r="PZ133" s="38"/>
      <c r="QA133" s="38"/>
      <c r="QB133" s="38"/>
      <c r="QC133" s="38"/>
      <c r="QD133" s="38"/>
      <c r="QE133" s="38"/>
      <c r="QF133" s="38"/>
      <c r="QG133" s="38"/>
      <c r="QH133" s="38"/>
      <c r="QI133" s="38"/>
      <c r="QJ133" s="38"/>
      <c r="QK133" s="38"/>
      <c r="QL133" s="38"/>
      <c r="QM133" s="38"/>
      <c r="QN133" s="38"/>
      <c r="QO133" s="38"/>
      <c r="QP133" s="38"/>
      <c r="QQ133" s="38"/>
      <c r="QR133" s="38"/>
      <c r="QS133" s="38"/>
      <c r="QT133" s="38"/>
      <c r="QU133" s="38"/>
      <c r="QV133" s="38"/>
      <c r="QW133" s="38"/>
      <c r="QX133" s="38"/>
      <c r="QY133" s="38"/>
      <c r="QZ133" s="38"/>
      <c r="RA133" s="38"/>
      <c r="RB133" s="38"/>
      <c r="RC133" s="38"/>
      <c r="RD133" s="38"/>
      <c r="RE133" s="38"/>
      <c r="RF133" s="38"/>
      <c r="RG133" s="38"/>
      <c r="RH133" s="38"/>
      <c r="RI133" s="38"/>
      <c r="RJ133" s="38"/>
      <c r="RK133" s="38"/>
      <c r="RL133" s="38"/>
      <c r="RM133" s="38"/>
      <c r="RN133" s="38"/>
      <c r="RO133" s="38"/>
      <c r="RP133" s="38"/>
      <c r="RQ133" s="38"/>
      <c r="RR133" s="38"/>
      <c r="RS133" s="38"/>
      <c r="RT133" s="38"/>
      <c r="RU133" s="38"/>
      <c r="RV133" s="38"/>
      <c r="RW133" s="38"/>
      <c r="RX133" s="38"/>
      <c r="RY133" s="38"/>
      <c r="RZ133" s="38"/>
      <c r="SA133" s="38"/>
      <c r="SB133" s="38"/>
      <c r="SC133" s="38"/>
      <c r="SD133" s="38"/>
      <c r="SE133" s="38"/>
      <c r="SF133" s="38"/>
      <c r="SG133" s="38"/>
      <c r="SH133" s="38"/>
      <c r="SI133" s="38"/>
      <c r="SJ133" s="38"/>
      <c r="SK133" s="38"/>
      <c r="SL133" s="38"/>
      <c r="SM133" s="38"/>
      <c r="SN133" s="38"/>
      <c r="SO133" s="38"/>
      <c r="SP133" s="38"/>
      <c r="SQ133" s="38"/>
      <c r="SR133" s="38"/>
      <c r="SS133" s="38"/>
      <c r="ST133" s="38"/>
      <c r="SU133" s="38"/>
      <c r="SV133" s="38"/>
      <c r="SW133" s="38"/>
      <c r="SX133" s="38"/>
      <c r="SY133" s="38"/>
      <c r="SZ133" s="38"/>
      <c r="TA133" s="38"/>
      <c r="TB133" s="38"/>
      <c r="TC133" s="38"/>
      <c r="TD133" s="38"/>
      <c r="TE133" s="38"/>
      <c r="TF133" s="38"/>
      <c r="TG133" s="38"/>
      <c r="TH133" s="38"/>
      <c r="TI133" s="38"/>
      <c r="TJ133" s="38"/>
      <c r="TK133" s="38"/>
      <c r="TL133" s="38"/>
      <c r="TM133" s="38"/>
      <c r="TN133" s="38"/>
      <c r="TO133" s="38"/>
      <c r="TP133" s="38"/>
      <c r="TQ133" s="38"/>
      <c r="TR133" s="38"/>
      <c r="TS133" s="38"/>
      <c r="TT133" s="38"/>
      <c r="TU133" s="38"/>
      <c r="TV133" s="38"/>
      <c r="TW133" s="38"/>
    </row>
    <row r="134" spans="1:543" x14ac:dyDescent="0.2">
      <c r="A134" s="17" t="s">
        <v>611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  <c r="IV134" s="38"/>
      <c r="IW134" s="38"/>
      <c r="IX134" s="38"/>
      <c r="IY134" s="38"/>
      <c r="IZ134" s="38"/>
      <c r="JA134" s="38"/>
      <c r="JB134" s="38"/>
      <c r="JC134" s="38"/>
      <c r="JD134" s="38"/>
      <c r="JE134" s="38"/>
      <c r="JF134" s="38"/>
      <c r="JG134" s="38"/>
      <c r="JH134" s="38"/>
      <c r="JI134" s="38"/>
      <c r="JJ134" s="38"/>
      <c r="JK134" s="38"/>
      <c r="JL134" s="38"/>
      <c r="JM134" s="38"/>
      <c r="JN134" s="38"/>
      <c r="JO134" s="38"/>
      <c r="JP134" s="38"/>
      <c r="JQ134" s="38"/>
      <c r="JR134" s="38"/>
      <c r="JS134" s="38"/>
      <c r="JT134" s="38"/>
      <c r="JU134" s="38"/>
      <c r="JV134" s="38"/>
      <c r="JW134" s="38"/>
      <c r="JX134" s="38"/>
      <c r="JY134" s="38"/>
      <c r="JZ134" s="38"/>
      <c r="KA134" s="38"/>
      <c r="KB134" s="38"/>
      <c r="KC134" s="38"/>
      <c r="KD134" s="38"/>
      <c r="KE134" s="38"/>
      <c r="KF134" s="38"/>
      <c r="KG134" s="38"/>
      <c r="KH134" s="38"/>
      <c r="KI134" s="38"/>
      <c r="KJ134" s="38"/>
      <c r="KK134" s="38"/>
      <c r="KL134" s="38"/>
      <c r="KM134" s="38"/>
      <c r="KN134" s="38"/>
      <c r="KO134" s="38"/>
      <c r="KP134" s="38"/>
      <c r="KQ134" s="38"/>
      <c r="KR134" s="38"/>
      <c r="KS134" s="38"/>
      <c r="KT134" s="38"/>
      <c r="KU134" s="38"/>
      <c r="KV134" s="38"/>
      <c r="KW134" s="38"/>
      <c r="KX134" s="38"/>
      <c r="KY134" s="38"/>
      <c r="KZ134" s="38"/>
      <c r="LA134" s="38"/>
      <c r="LB134" s="38"/>
      <c r="LC134" s="38"/>
      <c r="LD134" s="38"/>
      <c r="LE134" s="38"/>
      <c r="LF134" s="38"/>
      <c r="LG134" s="38"/>
      <c r="LH134" s="38"/>
      <c r="LI134" s="38"/>
      <c r="LJ134" s="38"/>
      <c r="LK134" s="38"/>
      <c r="LL134" s="38"/>
      <c r="LM134" s="38"/>
      <c r="LN134" s="38"/>
      <c r="LO134" s="38"/>
      <c r="LP134" s="38"/>
      <c r="LQ134" s="38"/>
      <c r="LR134" s="38"/>
      <c r="LS134" s="38"/>
      <c r="LT134" s="38"/>
      <c r="LU134" s="38"/>
      <c r="LV134" s="38"/>
      <c r="LW134" s="38"/>
      <c r="LX134" s="38"/>
      <c r="LY134" s="38"/>
      <c r="LZ134" s="38"/>
      <c r="MA134" s="38"/>
      <c r="MB134" s="38"/>
      <c r="MC134" s="38"/>
      <c r="MD134" s="38"/>
      <c r="ME134" s="38"/>
      <c r="MF134" s="38"/>
      <c r="MG134" s="38"/>
      <c r="MH134" s="38"/>
      <c r="MI134" s="38"/>
      <c r="MJ134" s="38"/>
      <c r="MK134" s="38"/>
      <c r="ML134" s="38"/>
      <c r="MM134" s="38"/>
      <c r="MN134" s="38"/>
      <c r="MO134" s="38"/>
      <c r="MP134" s="38"/>
      <c r="MQ134" s="38"/>
      <c r="MR134" s="3">
        <v>341.4</v>
      </c>
      <c r="MS134" s="38"/>
      <c r="MT134" s="38"/>
      <c r="MU134" s="38"/>
      <c r="MV134" s="38"/>
      <c r="MW134" s="38"/>
      <c r="MX134" s="38"/>
      <c r="MY134" s="38"/>
      <c r="MZ134" s="38"/>
      <c r="NA134" s="38"/>
      <c r="NB134" s="38"/>
      <c r="NC134" s="38"/>
      <c r="ND134" s="38"/>
      <c r="NE134" s="38"/>
      <c r="NF134" s="38"/>
      <c r="NG134" s="38"/>
      <c r="NH134" s="38"/>
      <c r="NI134" s="38"/>
      <c r="NJ134" s="38"/>
      <c r="NK134" s="38"/>
      <c r="NL134" s="38"/>
      <c r="NM134" s="38"/>
      <c r="NN134" s="38"/>
      <c r="NO134" s="38"/>
      <c r="NP134" s="38"/>
      <c r="NQ134" s="38"/>
      <c r="NR134" s="38"/>
      <c r="NS134" s="38"/>
      <c r="NT134" s="38"/>
      <c r="NU134" s="38"/>
      <c r="NV134" s="38"/>
      <c r="NW134" s="38"/>
      <c r="NX134" s="38"/>
      <c r="NY134" s="38"/>
      <c r="NZ134" s="38"/>
      <c r="OA134" s="38"/>
      <c r="OB134" s="38"/>
      <c r="OC134" s="38"/>
      <c r="OD134" s="38"/>
      <c r="OE134" s="38"/>
      <c r="OF134" s="38"/>
      <c r="OG134" s="38"/>
      <c r="OH134" s="38"/>
      <c r="OI134" s="38"/>
      <c r="OJ134" s="38"/>
      <c r="OK134" s="38"/>
      <c r="OL134" s="38"/>
      <c r="OM134" s="38"/>
      <c r="ON134" s="38"/>
      <c r="OO134" s="38"/>
      <c r="OP134" s="38"/>
      <c r="OQ134" s="38"/>
      <c r="OR134" s="38"/>
      <c r="OS134" s="38"/>
      <c r="OT134" s="38"/>
      <c r="OU134" s="38"/>
      <c r="OV134" s="38"/>
      <c r="OW134" s="38"/>
      <c r="OX134" s="38"/>
      <c r="OY134" s="38"/>
      <c r="OZ134" s="38"/>
      <c r="PA134" s="38"/>
      <c r="PB134" s="38"/>
      <c r="PC134" s="38"/>
      <c r="PD134" s="38"/>
      <c r="PE134" s="38"/>
      <c r="PF134" s="38"/>
      <c r="PG134" s="38"/>
      <c r="PH134" s="38"/>
      <c r="PI134" s="38"/>
      <c r="PJ134" s="38"/>
      <c r="PK134" s="38"/>
      <c r="PL134" s="38"/>
      <c r="PM134" s="38"/>
      <c r="PN134" s="38"/>
      <c r="PO134" s="38"/>
      <c r="PP134" s="38"/>
      <c r="PQ134" s="38"/>
      <c r="PR134" s="38"/>
      <c r="PS134" s="38"/>
      <c r="PT134" s="38"/>
      <c r="PU134" s="38"/>
      <c r="PV134" s="38"/>
      <c r="PW134" s="38"/>
      <c r="PX134" s="38"/>
      <c r="PY134" s="38"/>
      <c r="PZ134" s="38"/>
      <c r="QA134" s="38"/>
      <c r="QB134" s="38"/>
      <c r="QC134" s="38"/>
      <c r="QD134" s="38"/>
      <c r="QE134" s="38"/>
      <c r="QF134" s="38"/>
      <c r="QG134" s="38"/>
      <c r="QH134" s="38"/>
      <c r="QI134" s="38"/>
      <c r="QJ134" s="38"/>
      <c r="QK134" s="38"/>
      <c r="QL134" s="38"/>
      <c r="QM134" s="38"/>
      <c r="QN134" s="38"/>
      <c r="QO134" s="38"/>
      <c r="QP134" s="38"/>
      <c r="QQ134" s="38"/>
      <c r="QR134" s="38"/>
      <c r="QS134" s="38"/>
      <c r="QT134" s="38"/>
      <c r="QU134" s="38"/>
      <c r="QV134" s="38"/>
      <c r="QW134" s="38"/>
      <c r="QX134" s="38"/>
      <c r="QY134" s="38"/>
      <c r="QZ134" s="38"/>
      <c r="RA134" s="38"/>
      <c r="RB134" s="38"/>
      <c r="RC134" s="38"/>
      <c r="RD134" s="38"/>
      <c r="RE134" s="38"/>
      <c r="RF134" s="38"/>
      <c r="RG134" s="38"/>
      <c r="RH134" s="38"/>
      <c r="RI134" s="38"/>
      <c r="RJ134" s="38"/>
      <c r="RK134" s="38"/>
      <c r="RL134" s="38"/>
      <c r="RM134" s="38"/>
      <c r="RN134" s="38"/>
      <c r="RO134" s="38"/>
      <c r="RP134" s="38"/>
      <c r="RQ134" s="38"/>
      <c r="RR134" s="38"/>
      <c r="RS134" s="38"/>
      <c r="RT134" s="38"/>
      <c r="RU134" s="38"/>
      <c r="RV134" s="38"/>
      <c r="RW134" s="38"/>
      <c r="RX134" s="38"/>
      <c r="RY134" s="38"/>
      <c r="RZ134" s="38"/>
      <c r="SA134" s="38"/>
      <c r="SB134" s="38"/>
      <c r="SC134" s="38"/>
      <c r="SD134" s="38"/>
      <c r="SE134" s="38"/>
      <c r="SF134" s="38"/>
      <c r="SG134" s="38"/>
      <c r="SH134" s="38"/>
      <c r="SI134" s="38"/>
      <c r="SJ134" s="38"/>
      <c r="SK134" s="38"/>
      <c r="SL134" s="38"/>
      <c r="SM134" s="38"/>
      <c r="SN134" s="38"/>
      <c r="SO134" s="38"/>
      <c r="SP134" s="38"/>
      <c r="SQ134" s="38"/>
      <c r="SR134" s="38"/>
      <c r="SS134" s="38"/>
      <c r="ST134" s="38"/>
      <c r="SU134" s="38"/>
      <c r="SV134" s="38"/>
      <c r="SW134" s="38"/>
      <c r="SX134" s="38"/>
      <c r="SY134" s="38"/>
      <c r="SZ134" s="38"/>
      <c r="TA134" s="38"/>
      <c r="TB134" s="38"/>
      <c r="TC134" s="38"/>
      <c r="TD134" s="38"/>
      <c r="TE134" s="38"/>
      <c r="TF134" s="38"/>
      <c r="TG134" s="38"/>
      <c r="TH134" s="38"/>
      <c r="TI134" s="38"/>
      <c r="TJ134" s="38"/>
      <c r="TK134" s="38"/>
      <c r="TL134" s="38"/>
      <c r="TM134" s="38"/>
      <c r="TN134" s="38"/>
      <c r="TO134" s="38"/>
      <c r="TP134" s="38"/>
      <c r="TQ134" s="38"/>
      <c r="TR134" s="38"/>
      <c r="TS134" s="38"/>
      <c r="TT134" s="38"/>
      <c r="TU134" s="38"/>
      <c r="TV134" s="38"/>
      <c r="TW134" s="38"/>
    </row>
    <row r="135" spans="1:543" x14ac:dyDescent="0.2">
      <c r="A135" s="10" t="s">
        <v>582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  <c r="IV135" s="38"/>
      <c r="IW135" s="38"/>
      <c r="IX135" s="38"/>
      <c r="IY135" s="38"/>
      <c r="IZ135" s="38"/>
      <c r="JA135" s="38"/>
      <c r="JB135" s="38"/>
      <c r="JC135" s="38"/>
      <c r="JD135" s="38"/>
      <c r="JE135" s="38"/>
      <c r="JF135" s="38"/>
      <c r="JG135" s="38"/>
      <c r="JH135" s="38"/>
      <c r="JI135" s="38"/>
      <c r="JJ135" s="38"/>
      <c r="JK135" s="38"/>
      <c r="JL135" s="38"/>
      <c r="JM135" s="38"/>
      <c r="JN135" s="38"/>
      <c r="JO135" s="38"/>
      <c r="JP135" s="38"/>
      <c r="JQ135" s="38"/>
      <c r="JR135" s="38"/>
      <c r="JS135" s="38"/>
      <c r="JT135" s="38"/>
      <c r="JU135" s="38"/>
      <c r="JV135" s="38"/>
      <c r="JW135" s="38"/>
      <c r="JX135" s="38"/>
      <c r="JY135" s="38"/>
      <c r="JZ135" s="38"/>
      <c r="KA135" s="38"/>
      <c r="KB135" s="38"/>
      <c r="KC135" s="38"/>
      <c r="KD135" s="38"/>
      <c r="KE135" s="38"/>
      <c r="KF135" s="38"/>
      <c r="KG135" s="38"/>
      <c r="KH135" s="38"/>
      <c r="KI135" s="38"/>
      <c r="KJ135" s="38"/>
      <c r="KK135" s="38"/>
      <c r="KL135" s="38"/>
      <c r="KM135" s="38"/>
      <c r="KN135" s="38"/>
      <c r="KO135" s="38"/>
      <c r="KP135" s="38"/>
      <c r="KQ135" s="38"/>
      <c r="KR135" s="38"/>
      <c r="KS135" s="38"/>
      <c r="KT135" s="38"/>
      <c r="KU135" s="38"/>
      <c r="KV135" s="38"/>
      <c r="KW135" s="38"/>
      <c r="KX135" s="38"/>
      <c r="KY135" s="38"/>
      <c r="KZ135" s="38"/>
      <c r="LA135" s="38"/>
      <c r="LB135" s="38"/>
      <c r="LC135" s="38"/>
      <c r="LD135" s="38"/>
      <c r="LE135" s="38"/>
      <c r="LF135" s="38"/>
      <c r="LG135" s="38"/>
      <c r="LH135" s="38"/>
      <c r="LI135" s="38"/>
      <c r="LJ135" s="38"/>
      <c r="LK135" s="38"/>
      <c r="LL135" s="38"/>
      <c r="LM135" s="38"/>
      <c r="LN135" s="38"/>
      <c r="LO135" s="38"/>
      <c r="LP135" s="38"/>
      <c r="LQ135" s="38"/>
      <c r="LR135" s="38"/>
      <c r="LS135" s="38"/>
      <c r="LT135" s="38"/>
      <c r="LU135" s="38"/>
      <c r="LV135" s="38"/>
      <c r="LW135" s="38"/>
      <c r="LX135" s="38"/>
      <c r="LY135" s="38"/>
      <c r="LZ135" s="38"/>
      <c r="MA135" s="38"/>
      <c r="MB135" s="38"/>
      <c r="MC135" s="38"/>
      <c r="MD135" s="38"/>
      <c r="ME135" s="38"/>
      <c r="MF135" s="38"/>
      <c r="MG135" s="38"/>
      <c r="MH135" s="38"/>
      <c r="MI135" s="38"/>
      <c r="MJ135" s="38"/>
      <c r="MK135" s="38"/>
      <c r="ML135" s="38"/>
      <c r="MM135" s="38"/>
      <c r="MN135" s="38"/>
      <c r="MO135" s="38"/>
      <c r="MP135" s="38"/>
      <c r="MQ135" s="38"/>
      <c r="MR135" s="3">
        <f>SUM(MR131:MR134)-MR129</f>
        <v>0</v>
      </c>
      <c r="MS135" s="38"/>
      <c r="MT135" s="38"/>
      <c r="MU135" s="38"/>
      <c r="MV135" s="38"/>
      <c r="MW135" s="38"/>
      <c r="MX135" s="38"/>
      <c r="MY135" s="38"/>
      <c r="MZ135" s="38"/>
      <c r="NA135" s="38"/>
      <c r="NB135" s="38"/>
      <c r="NC135" s="38"/>
      <c r="ND135" s="38"/>
      <c r="NE135" s="38"/>
      <c r="NF135" s="38"/>
      <c r="NG135" s="38"/>
      <c r="NH135" s="38"/>
      <c r="NI135" s="38"/>
      <c r="NJ135" s="38"/>
      <c r="NK135" s="38"/>
      <c r="NL135" s="38"/>
      <c r="NM135" s="38"/>
      <c r="NN135" s="38"/>
      <c r="NO135" s="38"/>
      <c r="NP135" s="38"/>
      <c r="NQ135" s="38"/>
      <c r="NR135" s="38"/>
      <c r="NS135" s="38"/>
      <c r="NT135" s="38"/>
      <c r="NU135" s="38"/>
      <c r="NV135" s="38"/>
      <c r="NW135" s="38"/>
      <c r="NX135" s="38"/>
      <c r="NY135" s="38"/>
      <c r="NZ135" s="38"/>
      <c r="OA135" s="38"/>
      <c r="OB135" s="38"/>
      <c r="OC135" s="38"/>
      <c r="OD135" s="38"/>
      <c r="OE135" s="38"/>
      <c r="OF135" s="38"/>
      <c r="OG135" s="38"/>
      <c r="OH135" s="38"/>
      <c r="OI135" s="38"/>
      <c r="OJ135" s="38"/>
      <c r="OK135" s="38"/>
      <c r="OL135" s="38"/>
      <c r="OM135" s="38"/>
      <c r="ON135" s="38"/>
      <c r="OO135" s="38"/>
      <c r="OP135" s="38"/>
      <c r="OQ135" s="38"/>
      <c r="OR135" s="38"/>
      <c r="OS135" s="38"/>
      <c r="OT135" s="38"/>
      <c r="OU135" s="38"/>
      <c r="OV135" s="38"/>
      <c r="OW135" s="38"/>
      <c r="OX135" s="38"/>
      <c r="OY135" s="38"/>
      <c r="OZ135" s="38"/>
      <c r="PA135" s="38"/>
      <c r="PB135" s="38"/>
      <c r="PC135" s="38"/>
      <c r="PD135" s="38"/>
      <c r="PE135" s="38"/>
      <c r="PF135" s="38"/>
      <c r="PG135" s="38"/>
      <c r="PH135" s="38"/>
      <c r="PI135" s="38"/>
      <c r="PJ135" s="38"/>
      <c r="PK135" s="38"/>
      <c r="PL135" s="38"/>
      <c r="PM135" s="38"/>
      <c r="PN135" s="38"/>
      <c r="PO135" s="38"/>
      <c r="PP135" s="38"/>
      <c r="PQ135" s="38"/>
      <c r="PR135" s="38"/>
      <c r="PS135" s="38"/>
      <c r="PT135" s="38"/>
      <c r="PU135" s="38"/>
      <c r="PV135" s="38"/>
      <c r="PW135" s="38"/>
      <c r="PX135" s="38"/>
      <c r="PY135" s="38"/>
      <c r="PZ135" s="38"/>
      <c r="QA135" s="38"/>
      <c r="QB135" s="38"/>
      <c r="QC135" s="38"/>
      <c r="QD135" s="38"/>
      <c r="QE135" s="38"/>
      <c r="QF135" s="38"/>
      <c r="QG135" s="38"/>
      <c r="QH135" s="38"/>
      <c r="QI135" s="38"/>
      <c r="QJ135" s="38"/>
      <c r="QK135" s="38"/>
      <c r="QL135" s="38"/>
      <c r="QM135" s="38"/>
      <c r="QN135" s="38"/>
      <c r="QO135" s="38"/>
      <c r="QP135" s="38"/>
      <c r="QQ135" s="38"/>
      <c r="QR135" s="38"/>
      <c r="QS135" s="38"/>
      <c r="QT135" s="38"/>
      <c r="QU135" s="38"/>
      <c r="QV135" s="38"/>
      <c r="QW135" s="38"/>
      <c r="QX135" s="38"/>
      <c r="QY135" s="38"/>
      <c r="QZ135" s="38"/>
      <c r="RA135" s="38"/>
      <c r="RB135" s="38"/>
      <c r="RC135" s="38"/>
      <c r="RD135" s="38"/>
      <c r="RE135" s="38"/>
      <c r="RF135" s="38"/>
      <c r="RG135" s="38"/>
      <c r="RH135" s="38"/>
      <c r="RI135" s="38"/>
      <c r="RJ135" s="38"/>
      <c r="RK135" s="38"/>
      <c r="RL135" s="38"/>
      <c r="RM135" s="38"/>
      <c r="RN135" s="38"/>
      <c r="RO135" s="38"/>
      <c r="RP135" s="38"/>
      <c r="RQ135" s="38"/>
      <c r="RR135" s="38"/>
      <c r="RS135" s="38"/>
      <c r="RT135" s="38"/>
      <c r="RU135" s="38"/>
      <c r="RV135" s="38"/>
      <c r="RW135" s="38"/>
      <c r="RX135" s="38"/>
      <c r="RY135" s="38"/>
      <c r="RZ135" s="38"/>
      <c r="SA135" s="38"/>
      <c r="SB135" s="38"/>
      <c r="SC135" s="38"/>
      <c r="SD135" s="38"/>
      <c r="SE135" s="38"/>
      <c r="SF135" s="38"/>
      <c r="SG135" s="38"/>
      <c r="SH135" s="38"/>
      <c r="SI135" s="38"/>
      <c r="SJ135" s="38"/>
      <c r="SK135" s="38"/>
      <c r="SL135" s="38"/>
      <c r="SM135" s="38"/>
      <c r="SN135" s="38"/>
      <c r="SO135" s="38"/>
      <c r="SP135" s="38"/>
      <c r="SQ135" s="38"/>
      <c r="SR135" s="38"/>
      <c r="SS135" s="38"/>
      <c r="ST135" s="38"/>
      <c r="SU135" s="38"/>
      <c r="SV135" s="38"/>
      <c r="SW135" s="38"/>
      <c r="SX135" s="38"/>
      <c r="SY135" s="38"/>
      <c r="SZ135" s="38"/>
      <c r="TA135" s="38"/>
      <c r="TB135" s="38"/>
      <c r="TC135" s="38"/>
      <c r="TD135" s="38"/>
      <c r="TE135" s="38"/>
      <c r="TF135" s="38"/>
      <c r="TG135" s="38"/>
      <c r="TH135" s="38"/>
      <c r="TI135" s="38"/>
      <c r="TJ135" s="38"/>
      <c r="TK135" s="38"/>
      <c r="TL135" s="38"/>
      <c r="TM135" s="38"/>
      <c r="TN135" s="38"/>
      <c r="TO135" s="38"/>
      <c r="TP135" s="38"/>
      <c r="TQ135" s="38"/>
      <c r="TR135" s="38"/>
      <c r="TS135" s="38"/>
      <c r="TT135" s="38"/>
      <c r="TU135" s="38"/>
      <c r="TV135" s="38"/>
      <c r="TW135" s="38"/>
    </row>
    <row r="136" spans="1:543" x14ac:dyDescent="0.2">
      <c r="A136" s="10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  <c r="IV136" s="38"/>
      <c r="IW136" s="38"/>
      <c r="IX136" s="38"/>
      <c r="IY136" s="38"/>
      <c r="IZ136" s="38"/>
      <c r="JA136" s="38"/>
      <c r="JB136" s="38"/>
      <c r="JC136" s="38"/>
      <c r="JD136" s="38"/>
      <c r="JE136" s="38"/>
      <c r="JF136" s="38"/>
      <c r="JG136" s="38"/>
      <c r="JH136" s="38"/>
      <c r="JI136" s="38"/>
      <c r="JJ136" s="38"/>
      <c r="JK136" s="38"/>
      <c r="JL136" s="38"/>
      <c r="JM136" s="38"/>
      <c r="JN136" s="38"/>
      <c r="JO136" s="38"/>
      <c r="JP136" s="38"/>
      <c r="JQ136" s="38"/>
      <c r="JR136" s="38"/>
      <c r="JS136" s="38"/>
      <c r="JT136" s="38"/>
      <c r="JU136" s="38"/>
      <c r="JV136" s="38"/>
      <c r="JW136" s="38"/>
      <c r="JX136" s="38"/>
      <c r="JY136" s="38"/>
      <c r="JZ136" s="38"/>
      <c r="KA136" s="38"/>
      <c r="KB136" s="38"/>
      <c r="KC136" s="38"/>
      <c r="KD136" s="38"/>
      <c r="KE136" s="38"/>
      <c r="KF136" s="38"/>
      <c r="KG136" s="38"/>
      <c r="KH136" s="38"/>
      <c r="KI136" s="38"/>
      <c r="KJ136" s="38"/>
      <c r="KK136" s="38"/>
      <c r="KL136" s="38"/>
      <c r="KM136" s="38"/>
      <c r="KN136" s="38"/>
      <c r="KO136" s="38"/>
      <c r="KP136" s="38"/>
      <c r="KQ136" s="38"/>
      <c r="KR136" s="38"/>
      <c r="KS136" s="38"/>
      <c r="KT136" s="38"/>
      <c r="KU136" s="38"/>
      <c r="KV136" s="38"/>
      <c r="KW136" s="38"/>
      <c r="KX136" s="38"/>
      <c r="KY136" s="38"/>
      <c r="KZ136" s="38"/>
      <c r="LA136" s="38"/>
      <c r="LB136" s="38"/>
      <c r="LC136" s="38"/>
      <c r="LD136" s="38"/>
      <c r="LE136" s="38"/>
      <c r="LF136" s="38"/>
      <c r="LG136" s="38"/>
      <c r="LH136" s="38"/>
      <c r="LI136" s="38"/>
      <c r="LJ136" s="38"/>
      <c r="LK136" s="38"/>
      <c r="LL136" s="38"/>
      <c r="LM136" s="38"/>
      <c r="LN136" s="38"/>
      <c r="LO136" s="38"/>
      <c r="LP136" s="38"/>
      <c r="LQ136" s="38"/>
      <c r="LR136" s="38"/>
      <c r="LS136" s="38"/>
      <c r="LT136" s="38"/>
      <c r="LU136" s="38"/>
      <c r="LV136" s="38"/>
      <c r="LW136" s="38"/>
      <c r="LX136" s="38"/>
      <c r="LY136" s="38"/>
      <c r="LZ136" s="38"/>
      <c r="MA136" s="38"/>
      <c r="MB136" s="38"/>
      <c r="MC136" s="38"/>
      <c r="MD136" s="38"/>
      <c r="ME136" s="38"/>
      <c r="MF136" s="38"/>
      <c r="MG136" s="38"/>
      <c r="MH136" s="38"/>
      <c r="MI136" s="38"/>
      <c r="MJ136" s="38"/>
      <c r="MK136" s="38"/>
      <c r="ML136" s="38"/>
      <c r="MM136" s="38"/>
      <c r="MN136" s="38"/>
      <c r="MO136" s="38"/>
      <c r="MP136" s="38"/>
      <c r="MQ136" s="38"/>
      <c r="MS136" s="38"/>
      <c r="MT136" s="38"/>
      <c r="MU136" s="38"/>
      <c r="MV136" s="38"/>
      <c r="MW136" s="38"/>
      <c r="MX136" s="38"/>
      <c r="MY136" s="38"/>
      <c r="MZ136" s="38"/>
      <c r="NA136" s="38"/>
      <c r="NB136" s="38"/>
      <c r="NC136" s="38"/>
      <c r="ND136" s="38"/>
      <c r="NE136" s="38"/>
      <c r="NF136" s="38"/>
      <c r="NG136" s="38"/>
      <c r="NH136" s="38"/>
      <c r="NI136" s="38"/>
      <c r="NJ136" s="38"/>
      <c r="NK136" s="38"/>
      <c r="NL136" s="38"/>
      <c r="NM136" s="38"/>
      <c r="NN136" s="38"/>
      <c r="NO136" s="38"/>
      <c r="NP136" s="38"/>
      <c r="NQ136" s="38"/>
      <c r="NR136" s="38"/>
      <c r="NS136" s="38"/>
      <c r="NT136" s="38"/>
      <c r="NU136" s="38"/>
      <c r="NV136" s="38"/>
      <c r="NW136" s="38"/>
      <c r="NX136" s="38"/>
      <c r="NY136" s="38"/>
      <c r="NZ136" s="38"/>
      <c r="OA136" s="38"/>
      <c r="OB136" s="38"/>
      <c r="OC136" s="38"/>
      <c r="OD136" s="38"/>
      <c r="OE136" s="38"/>
      <c r="OF136" s="38"/>
      <c r="OG136" s="38"/>
      <c r="OH136" s="38"/>
      <c r="OI136" s="38"/>
      <c r="OJ136" s="38"/>
      <c r="OK136" s="38"/>
      <c r="OL136" s="38"/>
      <c r="OM136" s="38"/>
      <c r="ON136" s="38"/>
      <c r="OO136" s="38"/>
      <c r="OP136" s="38"/>
      <c r="OQ136" s="38"/>
      <c r="OR136" s="38"/>
      <c r="OS136" s="38"/>
      <c r="OT136" s="38"/>
      <c r="OU136" s="38"/>
      <c r="OV136" s="38"/>
      <c r="OW136" s="38"/>
      <c r="OX136" s="38"/>
      <c r="OY136" s="38"/>
      <c r="OZ136" s="38"/>
      <c r="PA136" s="38"/>
      <c r="PB136" s="38"/>
      <c r="PC136" s="38"/>
      <c r="PD136" s="38"/>
      <c r="PE136" s="38"/>
      <c r="PF136" s="38"/>
      <c r="PG136" s="38"/>
      <c r="PH136" s="38"/>
      <c r="PI136" s="38"/>
      <c r="PJ136" s="38"/>
      <c r="PK136" s="38"/>
      <c r="PL136" s="38"/>
      <c r="PM136" s="38"/>
      <c r="PN136" s="38"/>
      <c r="PO136" s="38"/>
      <c r="PP136" s="38"/>
      <c r="PQ136" s="38"/>
      <c r="PR136" s="38"/>
      <c r="PS136" s="38"/>
      <c r="PT136" s="38"/>
      <c r="PU136" s="38"/>
      <c r="PV136" s="38"/>
      <c r="PW136" s="38"/>
      <c r="PX136" s="38"/>
      <c r="PY136" s="38"/>
      <c r="PZ136" s="38"/>
      <c r="QA136" s="38"/>
      <c r="QB136" s="38"/>
      <c r="QC136" s="38"/>
      <c r="QD136" s="38"/>
      <c r="QE136" s="38"/>
      <c r="QF136" s="38"/>
      <c r="QG136" s="38"/>
      <c r="QH136" s="38"/>
      <c r="QI136" s="38"/>
      <c r="QJ136" s="38"/>
      <c r="QK136" s="38"/>
      <c r="QL136" s="38"/>
      <c r="QM136" s="38"/>
      <c r="QN136" s="38"/>
      <c r="QO136" s="38"/>
      <c r="QP136" s="38"/>
      <c r="QQ136" s="38"/>
      <c r="QR136" s="38"/>
      <c r="QS136" s="38"/>
      <c r="QT136" s="38"/>
      <c r="QU136" s="38"/>
      <c r="QV136" s="38"/>
      <c r="QW136" s="38"/>
      <c r="QX136" s="38"/>
      <c r="QY136" s="38"/>
      <c r="QZ136" s="38"/>
      <c r="RA136" s="38"/>
      <c r="RB136" s="38"/>
      <c r="RC136" s="38"/>
      <c r="RD136" s="38"/>
      <c r="RE136" s="38"/>
      <c r="RF136" s="38"/>
      <c r="RG136" s="38"/>
      <c r="RH136" s="38"/>
      <c r="RI136" s="38"/>
      <c r="RJ136" s="38"/>
      <c r="RK136" s="38"/>
      <c r="RL136" s="38"/>
      <c r="RM136" s="38"/>
      <c r="RN136" s="38"/>
      <c r="RO136" s="38"/>
      <c r="RP136" s="38"/>
      <c r="RQ136" s="38"/>
      <c r="RR136" s="38"/>
      <c r="RS136" s="38"/>
      <c r="RT136" s="38"/>
      <c r="RU136" s="38"/>
      <c r="RV136" s="38"/>
      <c r="RW136" s="38"/>
      <c r="RX136" s="38"/>
      <c r="RY136" s="38"/>
      <c r="RZ136" s="38"/>
      <c r="SA136" s="38"/>
      <c r="SB136" s="38"/>
      <c r="SC136" s="38"/>
      <c r="SD136" s="38"/>
      <c r="SE136" s="38"/>
      <c r="SF136" s="38"/>
      <c r="SG136" s="38"/>
      <c r="SH136" s="38"/>
      <c r="SI136" s="38"/>
      <c r="SJ136" s="38"/>
      <c r="SK136" s="38"/>
      <c r="SL136" s="38"/>
      <c r="SM136" s="38"/>
      <c r="SN136" s="38"/>
      <c r="SO136" s="38"/>
      <c r="SP136" s="38"/>
      <c r="SQ136" s="38"/>
      <c r="SR136" s="38"/>
      <c r="SS136" s="38"/>
      <c r="ST136" s="38"/>
      <c r="SU136" s="38"/>
      <c r="SV136" s="38"/>
      <c r="SW136" s="38"/>
      <c r="SX136" s="38"/>
      <c r="SY136" s="38"/>
      <c r="SZ136" s="38"/>
      <c r="TA136" s="38"/>
      <c r="TB136" s="38"/>
      <c r="TC136" s="38"/>
      <c r="TD136" s="38"/>
      <c r="TE136" s="38"/>
      <c r="TF136" s="38"/>
      <c r="TG136" s="38"/>
      <c r="TH136" s="38"/>
      <c r="TI136" s="38"/>
      <c r="TJ136" s="38"/>
      <c r="TK136" s="38"/>
      <c r="TL136" s="38"/>
      <c r="TM136" s="38"/>
      <c r="TN136" s="38"/>
      <c r="TO136" s="38"/>
      <c r="TP136" s="38"/>
      <c r="TQ136" s="38"/>
      <c r="TR136" s="38"/>
      <c r="TS136" s="38"/>
      <c r="TT136" s="38"/>
      <c r="TU136" s="38"/>
      <c r="TV136" s="38"/>
      <c r="TW136" s="38"/>
    </row>
    <row r="137" spans="1:543" x14ac:dyDescent="0.2">
      <c r="A137" s="16" t="s">
        <v>612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  <c r="IV137" s="38"/>
      <c r="IW137" s="38"/>
      <c r="IX137" s="38"/>
      <c r="IY137" s="38"/>
      <c r="IZ137" s="38"/>
      <c r="JA137" s="38"/>
      <c r="JB137" s="38"/>
      <c r="JC137" s="38"/>
      <c r="JD137" s="38"/>
      <c r="JE137" s="38"/>
      <c r="JF137" s="38"/>
      <c r="JG137" s="38"/>
      <c r="JH137" s="38"/>
      <c r="JI137" s="38"/>
      <c r="JJ137" s="38"/>
      <c r="JK137" s="38"/>
      <c r="JL137" s="38"/>
      <c r="JM137" s="38"/>
      <c r="JN137" s="38"/>
      <c r="JO137" s="38"/>
      <c r="JP137" s="38"/>
      <c r="JQ137" s="38"/>
      <c r="JR137" s="38"/>
      <c r="JS137" s="38"/>
      <c r="JT137" s="38"/>
      <c r="JU137" s="38"/>
      <c r="JV137" s="38"/>
      <c r="JW137" s="38"/>
      <c r="JX137" s="38"/>
      <c r="JY137" s="38"/>
      <c r="JZ137" s="38"/>
      <c r="KA137" s="38"/>
      <c r="KB137" s="38"/>
      <c r="KC137" s="38"/>
      <c r="KD137" s="38"/>
      <c r="KE137" s="38"/>
      <c r="KF137" s="38"/>
      <c r="KG137" s="38"/>
      <c r="KH137" s="38"/>
      <c r="KI137" s="38"/>
      <c r="KJ137" s="38"/>
      <c r="KK137" s="38"/>
      <c r="KL137" s="38"/>
      <c r="KM137" s="38"/>
      <c r="KN137" s="38"/>
      <c r="KO137" s="38"/>
      <c r="KP137" s="38"/>
      <c r="KQ137" s="38"/>
      <c r="KR137" s="38"/>
      <c r="KS137" s="38"/>
      <c r="KT137" s="38"/>
      <c r="KU137" s="38"/>
      <c r="KV137" s="38"/>
      <c r="KW137" s="38"/>
      <c r="KX137" s="38"/>
      <c r="KY137" s="38"/>
      <c r="KZ137" s="38"/>
      <c r="LA137" s="38"/>
      <c r="LB137" s="38"/>
      <c r="LC137" s="38"/>
      <c r="LD137" s="38"/>
      <c r="LE137" s="38"/>
      <c r="LF137" s="38"/>
      <c r="LG137" s="38"/>
      <c r="LH137" s="38"/>
      <c r="LI137" s="38"/>
      <c r="LJ137" s="38"/>
      <c r="LK137" s="38"/>
      <c r="LL137" s="38"/>
      <c r="LM137" s="38"/>
      <c r="LN137" s="38"/>
      <c r="LO137" s="38"/>
      <c r="LP137" s="38"/>
      <c r="LQ137" s="38"/>
      <c r="LR137" s="38"/>
      <c r="LS137" s="38"/>
      <c r="LT137" s="38"/>
      <c r="LU137" s="38"/>
      <c r="LV137" s="38"/>
      <c r="LW137" s="38"/>
      <c r="LX137" s="38"/>
      <c r="LY137" s="38"/>
      <c r="LZ137" s="38"/>
      <c r="MA137" s="38"/>
      <c r="MB137" s="38"/>
      <c r="MC137" s="38"/>
      <c r="MD137" s="38"/>
      <c r="ME137" s="38"/>
      <c r="MF137" s="38"/>
      <c r="MG137" s="38"/>
      <c r="MH137" s="38"/>
      <c r="MI137" s="38"/>
      <c r="MJ137" s="38"/>
      <c r="MK137" s="38"/>
      <c r="ML137" s="38"/>
      <c r="MM137" s="38"/>
      <c r="MN137" s="38"/>
      <c r="MO137" s="38"/>
      <c r="MP137" s="38"/>
      <c r="MQ137" s="38"/>
      <c r="MS137" s="38"/>
      <c r="MT137" s="38"/>
      <c r="MU137" s="38"/>
      <c r="MV137" s="38"/>
      <c r="MW137" s="38"/>
      <c r="MX137" s="38"/>
      <c r="MY137" s="38"/>
      <c r="MZ137" s="38"/>
      <c r="NA137" s="38"/>
      <c r="NB137" s="38"/>
      <c r="NC137" s="38"/>
      <c r="ND137" s="38"/>
      <c r="NE137" s="38"/>
      <c r="NF137" s="38"/>
      <c r="NG137" s="38"/>
      <c r="NH137" s="38"/>
      <c r="NI137" s="38"/>
      <c r="NJ137" s="38"/>
      <c r="NK137" s="38"/>
      <c r="NL137" s="38"/>
      <c r="NM137" s="38"/>
      <c r="NN137" s="38"/>
      <c r="NO137" s="38"/>
      <c r="NP137" s="38"/>
      <c r="NQ137" s="38"/>
      <c r="NR137" s="38"/>
      <c r="NS137" s="38"/>
      <c r="NT137" s="38"/>
      <c r="NU137" s="38"/>
      <c r="NV137" s="38"/>
      <c r="NW137" s="38"/>
      <c r="NX137" s="38"/>
      <c r="NY137" s="38"/>
      <c r="NZ137" s="38"/>
      <c r="OA137" s="38"/>
      <c r="OB137" s="38"/>
      <c r="OC137" s="38"/>
      <c r="OD137" s="38"/>
      <c r="OE137" s="38"/>
      <c r="OF137" s="38"/>
      <c r="OG137" s="38"/>
      <c r="OH137" s="38"/>
      <c r="OI137" s="38"/>
      <c r="OJ137" s="38"/>
      <c r="OK137" s="38"/>
      <c r="OL137" s="38"/>
      <c r="OM137" s="38"/>
      <c r="ON137" s="38"/>
      <c r="OO137" s="38"/>
      <c r="OP137" s="38"/>
      <c r="OQ137" s="38"/>
      <c r="OR137" s="38"/>
      <c r="OS137" s="38"/>
      <c r="OT137" s="38"/>
      <c r="OU137" s="38"/>
      <c r="OV137" s="38"/>
      <c r="OW137" s="38"/>
      <c r="OX137" s="38"/>
      <c r="OY137" s="38"/>
      <c r="OZ137" s="38"/>
      <c r="PA137" s="38"/>
      <c r="PB137" s="38"/>
      <c r="PC137" s="38"/>
      <c r="PD137" s="38"/>
      <c r="PE137" s="38"/>
      <c r="PF137" s="38"/>
      <c r="PG137" s="38"/>
      <c r="PH137" s="38"/>
      <c r="PI137" s="38"/>
      <c r="PJ137" s="38"/>
      <c r="PK137" s="38"/>
      <c r="PL137" s="38"/>
      <c r="PM137" s="38"/>
      <c r="PN137" s="38"/>
      <c r="PO137" s="38"/>
      <c r="PP137" s="38"/>
      <c r="PQ137" s="38"/>
      <c r="PR137" s="38"/>
      <c r="PS137" s="38"/>
      <c r="PT137" s="38"/>
      <c r="PU137" s="38"/>
      <c r="PV137" s="38"/>
      <c r="PW137" s="38"/>
      <c r="PX137" s="38"/>
      <c r="PY137" s="38"/>
      <c r="PZ137" s="38"/>
      <c r="QA137" s="38"/>
      <c r="QB137" s="38"/>
      <c r="QC137" s="38"/>
      <c r="QD137" s="38"/>
      <c r="QE137" s="38"/>
      <c r="QF137" s="38"/>
      <c r="QG137" s="38"/>
      <c r="QH137" s="38"/>
      <c r="QI137" s="38"/>
      <c r="QJ137" s="38"/>
      <c r="QK137" s="38"/>
      <c r="QL137" s="38"/>
      <c r="QM137" s="38"/>
      <c r="QN137" s="38"/>
      <c r="QO137" s="38"/>
      <c r="QP137" s="38"/>
      <c r="QQ137" s="38"/>
      <c r="QR137" s="38"/>
      <c r="QS137" s="38"/>
      <c r="QT137" s="38"/>
      <c r="QU137" s="38"/>
      <c r="QV137" s="38"/>
      <c r="QW137" s="38"/>
      <c r="QX137" s="38"/>
      <c r="QY137" s="38"/>
      <c r="QZ137" s="38"/>
      <c r="RA137" s="38"/>
      <c r="RB137" s="38"/>
      <c r="RC137" s="38"/>
      <c r="RD137" s="38"/>
      <c r="RE137" s="38"/>
      <c r="RF137" s="38"/>
      <c r="RG137" s="38"/>
      <c r="RH137" s="38"/>
      <c r="RI137" s="38"/>
      <c r="RJ137" s="38"/>
      <c r="RK137" s="38"/>
      <c r="RL137" s="38"/>
      <c r="RM137" s="38"/>
      <c r="RN137" s="38"/>
      <c r="RO137" s="38"/>
      <c r="RP137" s="38"/>
      <c r="RQ137" s="38"/>
      <c r="RR137" s="38"/>
      <c r="RS137" s="38"/>
      <c r="RT137" s="38"/>
      <c r="RU137" s="38"/>
      <c r="RV137" s="38"/>
      <c r="RW137" s="38"/>
      <c r="RX137" s="38"/>
      <c r="RY137" s="38"/>
      <c r="RZ137" s="38"/>
      <c r="SA137" s="38"/>
      <c r="SB137" s="38"/>
      <c r="SC137" s="38"/>
      <c r="SD137" s="38"/>
      <c r="SE137" s="38"/>
      <c r="SF137" s="38"/>
      <c r="SG137" s="38"/>
      <c r="SH137" s="38"/>
      <c r="SI137" s="38"/>
      <c r="SJ137" s="38"/>
      <c r="SK137" s="38"/>
      <c r="SL137" s="38"/>
      <c r="SM137" s="38"/>
      <c r="SN137" s="38"/>
      <c r="SO137" s="38"/>
      <c r="SP137" s="38"/>
      <c r="SQ137" s="38"/>
      <c r="SR137" s="38"/>
      <c r="SS137" s="38"/>
      <c r="ST137" s="38"/>
      <c r="SU137" s="38"/>
      <c r="SV137" s="38"/>
      <c r="SW137" s="38"/>
      <c r="SX137" s="38"/>
      <c r="SY137" s="38"/>
      <c r="SZ137" s="38"/>
      <c r="TA137" s="38"/>
      <c r="TB137" s="38"/>
      <c r="TC137" s="38"/>
      <c r="TD137" s="38"/>
      <c r="TE137" s="38"/>
      <c r="TF137" s="38"/>
      <c r="TG137" s="38"/>
      <c r="TH137" s="38"/>
      <c r="TI137" s="38"/>
      <c r="TJ137" s="38"/>
      <c r="TK137" s="38"/>
      <c r="TL137" s="38"/>
      <c r="TM137" s="38"/>
      <c r="TN137" s="38"/>
      <c r="TO137" s="38"/>
      <c r="TP137" s="38"/>
      <c r="TQ137" s="38"/>
      <c r="TR137" s="38"/>
      <c r="TS137" s="38"/>
      <c r="TT137" s="38"/>
      <c r="TU137" s="38"/>
      <c r="TV137" s="38"/>
      <c r="TW137" s="38"/>
    </row>
    <row r="138" spans="1:543" x14ac:dyDescent="0.2">
      <c r="A138" s="17" t="s">
        <v>613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  <c r="IV138" s="38"/>
      <c r="IW138" s="38"/>
      <c r="IX138" s="38"/>
      <c r="IY138" s="38"/>
      <c r="IZ138" s="38"/>
      <c r="JA138" s="38"/>
      <c r="JB138" s="38"/>
      <c r="JC138" s="38"/>
      <c r="JD138" s="38"/>
      <c r="JE138" s="38"/>
      <c r="JF138" s="38"/>
      <c r="JG138" s="38"/>
      <c r="JH138" s="38"/>
      <c r="JI138" s="38"/>
      <c r="JJ138" s="38"/>
      <c r="JK138" s="38"/>
      <c r="JL138" s="38"/>
      <c r="JM138" s="38"/>
      <c r="JN138" s="38"/>
      <c r="JO138" s="38"/>
      <c r="JP138" s="38"/>
      <c r="JQ138" s="38"/>
      <c r="JR138" s="38"/>
      <c r="JS138" s="38"/>
      <c r="JT138" s="38"/>
      <c r="JU138" s="38"/>
      <c r="JV138" s="38"/>
      <c r="JW138" s="38"/>
      <c r="JX138" s="38"/>
      <c r="JY138" s="38"/>
      <c r="JZ138" s="38"/>
      <c r="KA138" s="38"/>
      <c r="KB138" s="38"/>
      <c r="KC138" s="38"/>
      <c r="KD138" s="38"/>
      <c r="KE138" s="38"/>
      <c r="KF138" s="38"/>
      <c r="KG138" s="38"/>
      <c r="KH138" s="38"/>
      <c r="KI138" s="38"/>
      <c r="KJ138" s="38"/>
      <c r="KK138" s="38"/>
      <c r="KL138" s="38"/>
      <c r="KM138" s="38"/>
      <c r="KN138" s="38"/>
      <c r="KO138" s="38"/>
      <c r="KP138" s="38"/>
      <c r="KQ138" s="38"/>
      <c r="KR138" s="38"/>
      <c r="KS138" s="38"/>
      <c r="KT138" s="38"/>
      <c r="KU138" s="38"/>
      <c r="KV138" s="38"/>
      <c r="KW138" s="38"/>
      <c r="KX138" s="38"/>
      <c r="KY138" s="38"/>
      <c r="KZ138" s="38"/>
      <c r="LA138" s="38"/>
      <c r="LB138" s="38"/>
      <c r="LC138" s="38"/>
      <c r="LD138" s="38"/>
      <c r="LE138" s="38"/>
      <c r="LF138" s="38"/>
      <c r="LG138" s="38"/>
      <c r="LH138" s="38"/>
      <c r="LI138" s="38"/>
      <c r="LJ138" s="38"/>
      <c r="LK138" s="38"/>
      <c r="LL138" s="38"/>
      <c r="LM138" s="38"/>
      <c r="LN138" s="38"/>
      <c r="LO138" s="38"/>
      <c r="LP138" s="38"/>
      <c r="LQ138" s="38"/>
      <c r="LR138" s="38"/>
      <c r="LS138" s="38"/>
      <c r="LT138" s="38"/>
      <c r="LU138" s="38"/>
      <c r="LV138" s="38"/>
      <c r="LW138" s="38"/>
      <c r="LX138" s="38"/>
      <c r="LY138" s="38"/>
      <c r="LZ138" s="38"/>
      <c r="MA138" s="38"/>
      <c r="MB138" s="38"/>
      <c r="MC138" s="38"/>
      <c r="MD138" s="38"/>
      <c r="ME138" s="38"/>
      <c r="MF138" s="38"/>
      <c r="MG138" s="38"/>
      <c r="MH138" s="38"/>
      <c r="MI138" s="38"/>
      <c r="MJ138" s="38"/>
      <c r="MK138" s="38"/>
      <c r="ML138" s="38"/>
      <c r="MM138" s="38"/>
      <c r="MN138" s="38"/>
      <c r="MO138" s="38"/>
      <c r="MP138" s="38"/>
      <c r="MQ138" s="38"/>
      <c r="MR138" s="3">
        <v>956000</v>
      </c>
      <c r="MS138" s="38"/>
      <c r="MT138" s="38"/>
      <c r="MU138" s="38"/>
      <c r="MV138" s="38"/>
      <c r="MW138" s="38"/>
      <c r="MX138" s="38"/>
      <c r="MY138" s="38"/>
      <c r="MZ138" s="38"/>
      <c r="NA138" s="38"/>
      <c r="NB138" s="38"/>
      <c r="NC138" s="38"/>
      <c r="ND138" s="38"/>
      <c r="NE138" s="38"/>
      <c r="NF138" s="38"/>
      <c r="NG138" s="38"/>
      <c r="NH138" s="38"/>
      <c r="NI138" s="38"/>
      <c r="NJ138" s="38"/>
      <c r="NK138" s="38"/>
      <c r="NL138" s="38"/>
      <c r="NM138" s="38"/>
      <c r="NN138" s="38"/>
      <c r="NO138" s="38"/>
      <c r="NP138" s="38"/>
      <c r="NQ138" s="38"/>
      <c r="NR138" s="38"/>
      <c r="NS138" s="38"/>
      <c r="NT138" s="38"/>
      <c r="NU138" s="38"/>
      <c r="NV138" s="38"/>
      <c r="NW138" s="38"/>
      <c r="NX138" s="38"/>
      <c r="NY138" s="38"/>
      <c r="NZ138" s="38"/>
      <c r="OA138" s="38"/>
      <c r="OB138" s="38"/>
      <c r="OC138" s="38"/>
      <c r="OD138" s="38"/>
      <c r="OE138" s="38"/>
      <c r="OF138" s="38"/>
      <c r="OG138" s="38"/>
      <c r="OH138" s="38"/>
      <c r="OI138" s="38"/>
      <c r="OJ138" s="38"/>
      <c r="OK138" s="38"/>
      <c r="OL138" s="38"/>
      <c r="OM138" s="38"/>
      <c r="ON138" s="38"/>
      <c r="OO138" s="38"/>
      <c r="OP138" s="38"/>
      <c r="OQ138" s="38"/>
      <c r="OR138" s="38"/>
      <c r="OS138" s="38"/>
      <c r="OT138" s="38"/>
      <c r="OU138" s="38"/>
      <c r="OV138" s="38"/>
      <c r="OW138" s="38"/>
      <c r="OX138" s="38"/>
      <c r="OY138" s="38"/>
      <c r="OZ138" s="38"/>
      <c r="PA138" s="38"/>
      <c r="PB138" s="38"/>
      <c r="PC138" s="38"/>
      <c r="PD138" s="38"/>
      <c r="PE138" s="38"/>
      <c r="PF138" s="38"/>
      <c r="PG138" s="38"/>
      <c r="PH138" s="38"/>
      <c r="PI138" s="38"/>
      <c r="PJ138" s="38"/>
      <c r="PK138" s="38"/>
      <c r="PL138" s="38"/>
      <c r="PM138" s="38"/>
      <c r="PN138" s="38"/>
      <c r="PO138" s="38"/>
      <c r="PP138" s="38"/>
      <c r="PQ138" s="38"/>
      <c r="PR138" s="38"/>
      <c r="PS138" s="38"/>
      <c r="PT138" s="38"/>
      <c r="PU138" s="38"/>
      <c r="PV138" s="38"/>
      <c r="PW138" s="38"/>
      <c r="PX138" s="38"/>
      <c r="PY138" s="38"/>
      <c r="PZ138" s="38"/>
      <c r="QA138" s="38"/>
      <c r="QB138" s="38"/>
      <c r="QC138" s="38"/>
      <c r="QD138" s="38"/>
      <c r="QE138" s="38"/>
      <c r="QF138" s="38"/>
      <c r="QG138" s="38"/>
      <c r="QH138" s="38"/>
      <c r="QI138" s="38"/>
      <c r="QJ138" s="38"/>
      <c r="QK138" s="38"/>
      <c r="QL138" s="38"/>
      <c r="QM138" s="38"/>
      <c r="QN138" s="38"/>
      <c r="QO138" s="38"/>
      <c r="QP138" s="38"/>
      <c r="QQ138" s="38"/>
      <c r="QR138" s="38"/>
      <c r="QS138" s="38"/>
      <c r="QT138" s="38"/>
      <c r="QU138" s="38"/>
      <c r="QV138" s="38"/>
      <c r="QW138" s="38"/>
      <c r="QX138" s="38"/>
      <c r="QY138" s="38"/>
      <c r="QZ138" s="38"/>
      <c r="RA138" s="38"/>
      <c r="RB138" s="38"/>
      <c r="RC138" s="38"/>
      <c r="RD138" s="38"/>
      <c r="RE138" s="38"/>
      <c r="RF138" s="38"/>
      <c r="RG138" s="38"/>
      <c r="RH138" s="38"/>
      <c r="RI138" s="38"/>
      <c r="RJ138" s="38"/>
      <c r="RK138" s="38"/>
      <c r="RL138" s="38"/>
      <c r="RM138" s="38"/>
      <c r="RN138" s="38"/>
      <c r="RO138" s="38"/>
      <c r="RP138" s="38"/>
      <c r="RQ138" s="38"/>
      <c r="RR138" s="38"/>
      <c r="RS138" s="38"/>
      <c r="RT138" s="38"/>
      <c r="RU138" s="38"/>
      <c r="RV138" s="38"/>
      <c r="RW138" s="38"/>
      <c r="RX138" s="38"/>
      <c r="RY138" s="38"/>
      <c r="RZ138" s="38"/>
      <c r="SA138" s="38"/>
      <c r="SB138" s="38"/>
      <c r="SC138" s="38"/>
      <c r="SD138" s="38"/>
      <c r="SE138" s="38"/>
      <c r="SF138" s="38"/>
      <c r="SG138" s="38"/>
      <c r="SH138" s="38"/>
      <c r="SI138" s="38"/>
      <c r="SJ138" s="38"/>
      <c r="SK138" s="38"/>
      <c r="SL138" s="38"/>
      <c r="SM138" s="38"/>
      <c r="SN138" s="38"/>
      <c r="SO138" s="38"/>
      <c r="SP138" s="38"/>
      <c r="SQ138" s="38"/>
      <c r="SR138" s="38"/>
      <c r="SS138" s="38"/>
      <c r="ST138" s="38"/>
      <c r="SU138" s="38"/>
      <c r="SV138" s="38"/>
      <c r="SW138" s="38"/>
      <c r="SX138" s="38"/>
      <c r="SY138" s="38"/>
      <c r="SZ138" s="38"/>
      <c r="TA138" s="38"/>
      <c r="TB138" s="38"/>
      <c r="TC138" s="38"/>
      <c r="TD138" s="38"/>
      <c r="TE138" s="38"/>
      <c r="TF138" s="38"/>
      <c r="TG138" s="38"/>
      <c r="TH138" s="38"/>
      <c r="TI138" s="38"/>
      <c r="TJ138" s="38"/>
      <c r="TK138" s="38"/>
      <c r="TL138" s="38"/>
      <c r="TM138" s="38"/>
      <c r="TN138" s="38"/>
      <c r="TO138" s="38"/>
      <c r="TP138" s="38"/>
      <c r="TQ138" s="38"/>
      <c r="TR138" s="38"/>
      <c r="TS138" s="38"/>
      <c r="TT138" s="38"/>
      <c r="TU138" s="38"/>
      <c r="TV138" s="38"/>
      <c r="TW138" s="38"/>
    </row>
    <row r="139" spans="1:543" x14ac:dyDescent="0.2">
      <c r="A139" s="17" t="s">
        <v>689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  <c r="IV139" s="38"/>
      <c r="IW139" s="38"/>
      <c r="IX139" s="38"/>
      <c r="IY139" s="38"/>
      <c r="IZ139" s="38"/>
      <c r="JA139" s="38"/>
      <c r="JB139" s="38"/>
      <c r="JC139" s="38"/>
      <c r="JD139" s="38"/>
      <c r="JE139" s="38"/>
      <c r="JF139" s="38"/>
      <c r="JG139" s="38"/>
      <c r="JH139" s="38"/>
      <c r="JI139" s="38"/>
      <c r="JJ139" s="38"/>
      <c r="JK139" s="38"/>
      <c r="JL139" s="38"/>
      <c r="JM139" s="38"/>
      <c r="JN139" s="38"/>
      <c r="JO139" s="38"/>
      <c r="JP139" s="38"/>
      <c r="JQ139" s="38"/>
      <c r="JR139" s="38"/>
      <c r="JS139" s="38"/>
      <c r="JT139" s="38"/>
      <c r="JU139" s="38"/>
      <c r="JV139" s="38"/>
      <c r="JW139" s="38"/>
      <c r="JX139" s="38"/>
      <c r="JY139" s="38"/>
      <c r="JZ139" s="38"/>
      <c r="KA139" s="38"/>
      <c r="KB139" s="38"/>
      <c r="KC139" s="38"/>
      <c r="KD139" s="38"/>
      <c r="KE139" s="38"/>
      <c r="KF139" s="38"/>
      <c r="KG139" s="38"/>
      <c r="KH139" s="38"/>
      <c r="KI139" s="38"/>
      <c r="KJ139" s="38"/>
      <c r="KK139" s="38"/>
      <c r="KL139" s="38"/>
      <c r="KM139" s="38"/>
      <c r="KN139" s="38"/>
      <c r="KO139" s="38"/>
      <c r="KP139" s="38"/>
      <c r="KQ139" s="38"/>
      <c r="KR139" s="38"/>
      <c r="KS139" s="38"/>
      <c r="KT139" s="38"/>
      <c r="KU139" s="38"/>
      <c r="KV139" s="38"/>
      <c r="KW139" s="38"/>
      <c r="KX139" s="38"/>
      <c r="KY139" s="38"/>
      <c r="KZ139" s="38"/>
      <c r="LA139" s="38"/>
      <c r="LB139" s="38"/>
      <c r="LC139" s="38"/>
      <c r="LD139" s="38"/>
      <c r="LE139" s="38"/>
      <c r="LF139" s="38"/>
      <c r="LG139" s="38"/>
      <c r="LH139" s="38"/>
      <c r="LI139" s="38"/>
      <c r="LJ139" s="38"/>
      <c r="LK139" s="38"/>
      <c r="LL139" s="38"/>
      <c r="LM139" s="38"/>
      <c r="LN139" s="38"/>
      <c r="LO139" s="38"/>
      <c r="LP139" s="38"/>
      <c r="LQ139" s="38"/>
      <c r="LR139" s="38"/>
      <c r="LS139" s="38"/>
      <c r="LT139" s="38"/>
      <c r="LU139" s="38"/>
      <c r="LV139" s="38"/>
      <c r="LW139" s="38"/>
      <c r="LX139" s="38"/>
      <c r="LY139" s="38"/>
      <c r="LZ139" s="38"/>
      <c r="MA139" s="38"/>
      <c r="MB139" s="38"/>
      <c r="MC139" s="38"/>
      <c r="MD139" s="38"/>
      <c r="ME139" s="38"/>
      <c r="MF139" s="38"/>
      <c r="MG139" s="38"/>
      <c r="MH139" s="38"/>
      <c r="MI139" s="38"/>
      <c r="MJ139" s="38"/>
      <c r="MK139" s="38"/>
      <c r="ML139" s="38"/>
      <c r="MM139" s="38"/>
      <c r="MN139" s="38"/>
      <c r="MO139" s="38"/>
      <c r="MP139" s="38"/>
      <c r="MQ139" s="38"/>
      <c r="MR139" s="3">
        <v>2500000</v>
      </c>
      <c r="MS139" s="38"/>
      <c r="MT139" s="38"/>
      <c r="MU139" s="38"/>
      <c r="MV139" s="38"/>
      <c r="MW139" s="38"/>
      <c r="MX139" s="38"/>
      <c r="MY139" s="38"/>
      <c r="MZ139" s="38"/>
      <c r="NA139" s="38"/>
      <c r="NB139" s="38"/>
      <c r="NC139" s="38"/>
      <c r="ND139" s="38"/>
      <c r="NE139" s="38"/>
      <c r="NF139" s="38"/>
      <c r="NG139" s="38"/>
      <c r="NH139" s="38"/>
      <c r="NI139" s="38"/>
      <c r="NJ139" s="38"/>
      <c r="NK139" s="38"/>
      <c r="NL139" s="38"/>
      <c r="NM139" s="38"/>
      <c r="NN139" s="38"/>
      <c r="NO139" s="38"/>
      <c r="NP139" s="38"/>
      <c r="NQ139" s="38"/>
      <c r="NR139" s="38"/>
      <c r="NS139" s="38"/>
      <c r="NT139" s="38"/>
      <c r="NU139" s="38"/>
      <c r="NV139" s="38"/>
      <c r="NW139" s="38"/>
      <c r="NX139" s="38"/>
      <c r="NY139" s="38"/>
      <c r="NZ139" s="38"/>
      <c r="OA139" s="38"/>
      <c r="OB139" s="38"/>
      <c r="OC139" s="38"/>
      <c r="OD139" s="38"/>
      <c r="OE139" s="38"/>
      <c r="OF139" s="38"/>
      <c r="OG139" s="38"/>
      <c r="OH139" s="38"/>
      <c r="OI139" s="38"/>
      <c r="OJ139" s="38"/>
      <c r="OK139" s="38"/>
      <c r="OL139" s="38"/>
      <c r="OM139" s="38"/>
      <c r="ON139" s="38"/>
      <c r="OO139" s="38"/>
      <c r="OP139" s="38"/>
      <c r="OQ139" s="38"/>
      <c r="OR139" s="38"/>
      <c r="OS139" s="38"/>
      <c r="OT139" s="38"/>
      <c r="OU139" s="38"/>
      <c r="OV139" s="38"/>
      <c r="OW139" s="38"/>
      <c r="OX139" s="38"/>
      <c r="OY139" s="38"/>
      <c r="OZ139" s="38"/>
      <c r="PA139" s="38"/>
      <c r="PB139" s="38"/>
      <c r="PC139" s="38"/>
      <c r="PD139" s="38"/>
      <c r="PE139" s="38"/>
      <c r="PF139" s="38"/>
      <c r="PG139" s="38"/>
      <c r="PH139" s="38"/>
      <c r="PI139" s="38"/>
      <c r="PJ139" s="38"/>
      <c r="PK139" s="38"/>
      <c r="PL139" s="38"/>
      <c r="PM139" s="38"/>
      <c r="PN139" s="38"/>
      <c r="PO139" s="38"/>
      <c r="PP139" s="38"/>
      <c r="PQ139" s="38"/>
      <c r="PR139" s="38"/>
      <c r="PS139" s="38"/>
      <c r="PT139" s="38"/>
      <c r="PU139" s="38"/>
      <c r="PV139" s="38"/>
      <c r="PW139" s="38"/>
      <c r="PX139" s="38"/>
      <c r="PY139" s="38"/>
      <c r="PZ139" s="38"/>
      <c r="QA139" s="38"/>
      <c r="QB139" s="38"/>
      <c r="QC139" s="38"/>
      <c r="QD139" s="38"/>
      <c r="QE139" s="38"/>
      <c r="QF139" s="38"/>
      <c r="QG139" s="38"/>
      <c r="QH139" s="38"/>
      <c r="QI139" s="38"/>
      <c r="QJ139" s="38"/>
      <c r="QK139" s="38"/>
      <c r="QL139" s="38"/>
      <c r="QM139" s="38"/>
      <c r="QN139" s="38"/>
      <c r="QO139" s="38"/>
      <c r="QP139" s="38"/>
      <c r="QQ139" s="38"/>
      <c r="QR139" s="38"/>
      <c r="QS139" s="38"/>
      <c r="QT139" s="38"/>
      <c r="QU139" s="38"/>
      <c r="QV139" s="38"/>
      <c r="QW139" s="38"/>
      <c r="QX139" s="38"/>
      <c r="QY139" s="38"/>
      <c r="QZ139" s="38"/>
      <c r="RA139" s="38"/>
      <c r="RB139" s="38"/>
      <c r="RC139" s="38"/>
      <c r="RD139" s="38"/>
      <c r="RE139" s="38"/>
      <c r="RF139" s="38"/>
      <c r="RG139" s="38"/>
      <c r="RH139" s="38"/>
      <c r="RI139" s="38"/>
      <c r="RJ139" s="38"/>
      <c r="RK139" s="38"/>
      <c r="RL139" s="38"/>
      <c r="RM139" s="38"/>
      <c r="RN139" s="38"/>
      <c r="RO139" s="38"/>
      <c r="RP139" s="38"/>
      <c r="RQ139" s="38"/>
      <c r="RR139" s="38"/>
      <c r="RS139" s="38"/>
      <c r="RT139" s="38"/>
      <c r="RU139" s="38"/>
      <c r="RV139" s="38"/>
      <c r="RW139" s="38"/>
      <c r="RX139" s="38"/>
      <c r="RY139" s="38"/>
      <c r="RZ139" s="38"/>
      <c r="SA139" s="38"/>
      <c r="SB139" s="38"/>
      <c r="SC139" s="38"/>
      <c r="SD139" s="38"/>
      <c r="SE139" s="38"/>
      <c r="SF139" s="38"/>
      <c r="SG139" s="38"/>
      <c r="SH139" s="38"/>
      <c r="SI139" s="38"/>
      <c r="SJ139" s="38"/>
      <c r="SK139" s="38"/>
      <c r="SL139" s="38"/>
      <c r="SM139" s="38"/>
      <c r="SN139" s="38"/>
      <c r="SO139" s="38"/>
      <c r="SP139" s="38"/>
      <c r="SQ139" s="38"/>
      <c r="SR139" s="38"/>
      <c r="SS139" s="38"/>
      <c r="ST139" s="38"/>
      <c r="SU139" s="38"/>
      <c r="SV139" s="38"/>
      <c r="SW139" s="38"/>
      <c r="SX139" s="38"/>
      <c r="SY139" s="38"/>
      <c r="SZ139" s="38"/>
      <c r="TA139" s="38"/>
      <c r="TB139" s="38"/>
      <c r="TC139" s="38"/>
      <c r="TD139" s="38"/>
      <c r="TE139" s="38"/>
      <c r="TF139" s="38"/>
      <c r="TG139" s="38"/>
      <c r="TH139" s="38"/>
      <c r="TI139" s="38"/>
      <c r="TJ139" s="38"/>
      <c r="TK139" s="38"/>
      <c r="TL139" s="38"/>
      <c r="TM139" s="38"/>
      <c r="TN139" s="38"/>
      <c r="TO139" s="38"/>
      <c r="TP139" s="38"/>
      <c r="TQ139" s="38"/>
      <c r="TR139" s="38"/>
      <c r="TS139" s="38"/>
      <c r="TT139" s="38"/>
      <c r="TU139" s="38"/>
      <c r="TV139" s="38"/>
      <c r="TW139" s="38"/>
    </row>
    <row r="140" spans="1:543" x14ac:dyDescent="0.2">
      <c r="A140" s="17" t="s">
        <v>614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  <c r="IV140" s="38"/>
      <c r="IW140" s="38"/>
      <c r="IX140" s="38"/>
      <c r="IY140" s="38"/>
      <c r="IZ140" s="38"/>
      <c r="JA140" s="38"/>
      <c r="JB140" s="38"/>
      <c r="JC140" s="38"/>
      <c r="JD140" s="38"/>
      <c r="JE140" s="38"/>
      <c r="JF140" s="38"/>
      <c r="JG140" s="38"/>
      <c r="JH140" s="38"/>
      <c r="JI140" s="38"/>
      <c r="JJ140" s="38"/>
      <c r="JK140" s="38"/>
      <c r="JL140" s="38"/>
      <c r="JM140" s="38"/>
      <c r="JN140" s="38"/>
      <c r="JO140" s="38"/>
      <c r="JP140" s="38"/>
      <c r="JQ140" s="38"/>
      <c r="JR140" s="38"/>
      <c r="JS140" s="38"/>
      <c r="JT140" s="38"/>
      <c r="JU140" s="38"/>
      <c r="JV140" s="38"/>
      <c r="JW140" s="38"/>
      <c r="JX140" s="38"/>
      <c r="JY140" s="38"/>
      <c r="JZ140" s="38"/>
      <c r="KA140" s="38"/>
      <c r="KB140" s="38"/>
      <c r="KC140" s="38"/>
      <c r="KD140" s="38"/>
      <c r="KE140" s="38"/>
      <c r="KF140" s="38"/>
      <c r="KG140" s="38"/>
      <c r="KH140" s="38"/>
      <c r="KI140" s="38"/>
      <c r="KJ140" s="38"/>
      <c r="KK140" s="38"/>
      <c r="KL140" s="38"/>
      <c r="KM140" s="38"/>
      <c r="KN140" s="38"/>
      <c r="KO140" s="38"/>
      <c r="KP140" s="38"/>
      <c r="KQ140" s="38"/>
      <c r="KR140" s="38"/>
      <c r="KS140" s="38"/>
      <c r="KT140" s="38"/>
      <c r="KU140" s="38"/>
      <c r="KV140" s="38"/>
      <c r="KW140" s="38"/>
      <c r="KX140" s="38"/>
      <c r="KY140" s="38"/>
      <c r="KZ140" s="38"/>
      <c r="LA140" s="38"/>
      <c r="LB140" s="38"/>
      <c r="LC140" s="38"/>
      <c r="LD140" s="38"/>
      <c r="LE140" s="38"/>
      <c r="LF140" s="38"/>
      <c r="LG140" s="38"/>
      <c r="LH140" s="38"/>
      <c r="LI140" s="38"/>
      <c r="LJ140" s="38"/>
      <c r="LK140" s="38"/>
      <c r="LL140" s="38"/>
      <c r="LM140" s="38"/>
      <c r="LN140" s="38"/>
      <c r="LO140" s="38"/>
      <c r="LP140" s="38"/>
      <c r="LQ140" s="38"/>
      <c r="LR140" s="38"/>
      <c r="LS140" s="38"/>
      <c r="LT140" s="38"/>
      <c r="LU140" s="38"/>
      <c r="LV140" s="38"/>
      <c r="LW140" s="38"/>
      <c r="LX140" s="38"/>
      <c r="LY140" s="38"/>
      <c r="LZ140" s="38"/>
      <c r="MA140" s="38"/>
      <c r="MB140" s="38"/>
      <c r="MC140" s="38"/>
      <c r="MD140" s="38"/>
      <c r="ME140" s="38"/>
      <c r="MF140" s="38"/>
      <c r="MG140" s="38"/>
      <c r="MH140" s="38"/>
      <c r="MI140" s="38"/>
      <c r="MJ140" s="38"/>
      <c r="MK140" s="38"/>
      <c r="ML140" s="38"/>
      <c r="MM140" s="38"/>
      <c r="MN140" s="38"/>
      <c r="MO140" s="38"/>
      <c r="MP140" s="38"/>
      <c r="MQ140" s="38"/>
      <c r="MR140" s="3">
        <v>1253660</v>
      </c>
      <c r="MS140" s="38"/>
      <c r="MT140" s="38"/>
      <c r="MU140" s="38"/>
      <c r="MV140" s="38"/>
      <c r="MW140" s="38"/>
      <c r="MX140" s="38"/>
      <c r="MY140" s="38"/>
      <c r="MZ140" s="38"/>
      <c r="NA140" s="38"/>
      <c r="NB140" s="38"/>
      <c r="NC140" s="38"/>
      <c r="ND140" s="38"/>
      <c r="NE140" s="38"/>
      <c r="NF140" s="38"/>
      <c r="NG140" s="38"/>
      <c r="NH140" s="38"/>
      <c r="NI140" s="38"/>
      <c r="NJ140" s="38"/>
      <c r="NK140" s="38"/>
      <c r="NL140" s="38"/>
      <c r="NM140" s="38"/>
      <c r="NN140" s="38"/>
      <c r="NO140" s="38"/>
      <c r="NP140" s="38"/>
      <c r="NQ140" s="38"/>
      <c r="NR140" s="38"/>
      <c r="NS140" s="38"/>
      <c r="NT140" s="38"/>
      <c r="NU140" s="38"/>
      <c r="NV140" s="38"/>
      <c r="NW140" s="38"/>
      <c r="NX140" s="38"/>
      <c r="NY140" s="38"/>
      <c r="NZ140" s="38"/>
      <c r="OA140" s="38"/>
      <c r="OB140" s="38"/>
      <c r="OC140" s="38"/>
      <c r="OD140" s="38"/>
      <c r="OE140" s="38"/>
      <c r="OF140" s="38"/>
      <c r="OG140" s="38"/>
      <c r="OH140" s="38"/>
      <c r="OI140" s="38"/>
      <c r="OJ140" s="38"/>
      <c r="OK140" s="38"/>
      <c r="OL140" s="38"/>
      <c r="OM140" s="38"/>
      <c r="ON140" s="38"/>
      <c r="OO140" s="38"/>
      <c r="OP140" s="38"/>
      <c r="OQ140" s="38"/>
      <c r="OR140" s="38"/>
      <c r="OS140" s="38"/>
      <c r="OT140" s="38"/>
      <c r="OU140" s="38"/>
      <c r="OV140" s="38"/>
      <c r="OW140" s="38"/>
      <c r="OX140" s="38"/>
      <c r="OY140" s="38"/>
      <c r="OZ140" s="38"/>
      <c r="PA140" s="38"/>
      <c r="PB140" s="38"/>
      <c r="PC140" s="38"/>
      <c r="PD140" s="38"/>
      <c r="PE140" s="38"/>
      <c r="PF140" s="38"/>
      <c r="PG140" s="38"/>
      <c r="PH140" s="38"/>
      <c r="PI140" s="38"/>
      <c r="PJ140" s="38"/>
      <c r="PK140" s="38"/>
      <c r="PL140" s="38"/>
      <c r="PM140" s="38"/>
      <c r="PN140" s="38"/>
      <c r="PO140" s="38"/>
      <c r="PP140" s="38"/>
      <c r="PQ140" s="38"/>
      <c r="PR140" s="38"/>
      <c r="PS140" s="38"/>
      <c r="PT140" s="38"/>
      <c r="PU140" s="38"/>
      <c r="PV140" s="38"/>
      <c r="PW140" s="38"/>
      <c r="PX140" s="38"/>
      <c r="PY140" s="38"/>
      <c r="PZ140" s="38"/>
      <c r="QA140" s="38"/>
      <c r="QB140" s="38"/>
      <c r="QC140" s="38"/>
      <c r="QD140" s="38"/>
      <c r="QE140" s="38"/>
      <c r="QF140" s="38"/>
      <c r="QG140" s="38"/>
      <c r="QH140" s="38"/>
      <c r="QI140" s="38"/>
      <c r="QJ140" s="38"/>
      <c r="QK140" s="38"/>
      <c r="QL140" s="38"/>
      <c r="QM140" s="38"/>
      <c r="QN140" s="38"/>
      <c r="QO140" s="38"/>
      <c r="QP140" s="38"/>
      <c r="QQ140" s="38"/>
      <c r="QR140" s="38"/>
      <c r="QS140" s="38"/>
      <c r="QT140" s="38"/>
      <c r="QU140" s="38"/>
      <c r="QV140" s="38"/>
      <c r="QW140" s="38"/>
      <c r="QX140" s="38"/>
      <c r="QY140" s="38"/>
      <c r="QZ140" s="38"/>
      <c r="RA140" s="38"/>
      <c r="RB140" s="38"/>
      <c r="RC140" s="38"/>
      <c r="RD140" s="38"/>
      <c r="RE140" s="38"/>
      <c r="RF140" s="38"/>
      <c r="RG140" s="38"/>
      <c r="RH140" s="38"/>
      <c r="RI140" s="38"/>
      <c r="RJ140" s="38"/>
      <c r="RK140" s="38"/>
      <c r="RL140" s="38"/>
      <c r="RM140" s="38"/>
      <c r="RN140" s="38"/>
      <c r="RO140" s="38"/>
      <c r="RP140" s="38"/>
      <c r="RQ140" s="38"/>
      <c r="RR140" s="38"/>
      <c r="RS140" s="38"/>
      <c r="RT140" s="38"/>
      <c r="RU140" s="38"/>
      <c r="RV140" s="38"/>
      <c r="RW140" s="38"/>
      <c r="RX140" s="38"/>
      <c r="RY140" s="38"/>
      <c r="RZ140" s="38"/>
      <c r="SA140" s="38"/>
      <c r="SB140" s="38"/>
      <c r="SC140" s="38"/>
      <c r="SD140" s="38"/>
      <c r="SE140" s="38"/>
      <c r="SF140" s="38"/>
      <c r="SG140" s="38"/>
      <c r="SH140" s="38"/>
      <c r="SI140" s="38"/>
      <c r="SJ140" s="38"/>
      <c r="SK140" s="38"/>
      <c r="SL140" s="38"/>
      <c r="SM140" s="38"/>
      <c r="SN140" s="38"/>
      <c r="SO140" s="38"/>
      <c r="SP140" s="38"/>
      <c r="SQ140" s="38"/>
      <c r="SR140" s="38"/>
      <c r="SS140" s="38"/>
      <c r="ST140" s="38"/>
      <c r="SU140" s="38"/>
      <c r="SV140" s="38"/>
      <c r="SW140" s="38"/>
      <c r="SX140" s="38"/>
      <c r="SY140" s="38"/>
      <c r="SZ140" s="38"/>
      <c r="TA140" s="38"/>
      <c r="TB140" s="38"/>
      <c r="TC140" s="38"/>
      <c r="TD140" s="38"/>
      <c r="TE140" s="38"/>
      <c r="TF140" s="38"/>
      <c r="TG140" s="38"/>
      <c r="TH140" s="38"/>
      <c r="TI140" s="38"/>
      <c r="TJ140" s="38"/>
      <c r="TK140" s="38"/>
      <c r="TL140" s="38"/>
      <c r="TM140" s="38"/>
      <c r="TN140" s="38"/>
      <c r="TO140" s="38"/>
      <c r="TP140" s="38"/>
      <c r="TQ140" s="38"/>
      <c r="TR140" s="38"/>
      <c r="TS140" s="38"/>
      <c r="TT140" s="38"/>
      <c r="TU140" s="38"/>
      <c r="TV140" s="38"/>
      <c r="TW140" s="38"/>
    </row>
    <row r="141" spans="1:543" x14ac:dyDescent="0.2">
      <c r="A141" s="17" t="s">
        <v>615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  <c r="IV141" s="38"/>
      <c r="IW141" s="38"/>
      <c r="IX141" s="38"/>
      <c r="IY141" s="38"/>
      <c r="IZ141" s="38"/>
      <c r="JA141" s="38"/>
      <c r="JB141" s="38"/>
      <c r="JC141" s="38"/>
      <c r="JD141" s="38"/>
      <c r="JE141" s="38"/>
      <c r="JF141" s="38"/>
      <c r="JG141" s="38"/>
      <c r="JH141" s="38"/>
      <c r="JI141" s="38"/>
      <c r="JJ141" s="38"/>
      <c r="JK141" s="38"/>
      <c r="JL141" s="38"/>
      <c r="JM141" s="38"/>
      <c r="JN141" s="38"/>
      <c r="JO141" s="38"/>
      <c r="JP141" s="38"/>
      <c r="JQ141" s="38"/>
      <c r="JR141" s="38"/>
      <c r="JS141" s="38"/>
      <c r="JT141" s="38"/>
      <c r="JU141" s="38"/>
      <c r="JV141" s="38"/>
      <c r="JW141" s="38"/>
      <c r="JX141" s="38"/>
      <c r="JY141" s="38"/>
      <c r="JZ141" s="38"/>
      <c r="KA141" s="38"/>
      <c r="KB141" s="38"/>
      <c r="KC141" s="38"/>
      <c r="KD141" s="38"/>
      <c r="KE141" s="38"/>
      <c r="KF141" s="38"/>
      <c r="KG141" s="38"/>
      <c r="KH141" s="38"/>
      <c r="KI141" s="38"/>
      <c r="KJ141" s="38"/>
      <c r="KK141" s="38"/>
      <c r="KL141" s="38"/>
      <c r="KM141" s="38"/>
      <c r="KN141" s="38"/>
      <c r="KO141" s="38"/>
      <c r="KP141" s="38"/>
      <c r="KQ141" s="38"/>
      <c r="KR141" s="38"/>
      <c r="KS141" s="38"/>
      <c r="KT141" s="38"/>
      <c r="KU141" s="38"/>
      <c r="KV141" s="38"/>
      <c r="KW141" s="38"/>
      <c r="KX141" s="38"/>
      <c r="KY141" s="38"/>
      <c r="KZ141" s="38"/>
      <c r="LA141" s="38"/>
      <c r="LB141" s="38"/>
      <c r="LC141" s="38"/>
      <c r="LD141" s="38"/>
      <c r="LE141" s="38"/>
      <c r="LF141" s="38"/>
      <c r="LG141" s="38"/>
      <c r="LH141" s="38"/>
      <c r="LI141" s="38"/>
      <c r="LJ141" s="38"/>
      <c r="LK141" s="38"/>
      <c r="LL141" s="38"/>
      <c r="LM141" s="38"/>
      <c r="LN141" s="38"/>
      <c r="LO141" s="38"/>
      <c r="LP141" s="38"/>
      <c r="LQ141" s="38"/>
      <c r="LR141" s="38"/>
      <c r="LS141" s="38"/>
      <c r="LT141" s="38"/>
      <c r="LU141" s="38"/>
      <c r="LV141" s="38"/>
      <c r="LW141" s="38"/>
      <c r="LX141" s="38"/>
      <c r="LY141" s="38"/>
      <c r="LZ141" s="38"/>
      <c r="MA141" s="38"/>
      <c r="MB141" s="38"/>
      <c r="MC141" s="38"/>
      <c r="MD141" s="38"/>
      <c r="ME141" s="38"/>
      <c r="MF141" s="38"/>
      <c r="MG141" s="38"/>
      <c r="MH141" s="38"/>
      <c r="MI141" s="38"/>
      <c r="MJ141" s="38"/>
      <c r="MK141" s="38"/>
      <c r="ML141" s="38"/>
      <c r="MM141" s="38"/>
      <c r="MN141" s="38"/>
      <c r="MO141" s="38"/>
      <c r="MP141" s="38"/>
      <c r="MQ141" s="38"/>
      <c r="MR141" s="3">
        <v>1253660</v>
      </c>
      <c r="MS141" s="38"/>
      <c r="MT141" s="38"/>
      <c r="MU141" s="38"/>
      <c r="MV141" s="38"/>
      <c r="MW141" s="38"/>
      <c r="MX141" s="38"/>
      <c r="MY141" s="38"/>
      <c r="MZ141" s="38"/>
      <c r="NA141" s="38"/>
      <c r="NB141" s="38"/>
      <c r="NC141" s="38"/>
      <c r="ND141" s="38"/>
      <c r="NE141" s="38"/>
      <c r="NF141" s="38"/>
      <c r="NG141" s="38"/>
      <c r="NH141" s="38"/>
      <c r="NI141" s="38"/>
      <c r="NJ141" s="38"/>
      <c r="NK141" s="38"/>
      <c r="NL141" s="38"/>
      <c r="NM141" s="38"/>
      <c r="NN141" s="38"/>
      <c r="NO141" s="38"/>
      <c r="NP141" s="38"/>
      <c r="NQ141" s="38"/>
      <c r="NR141" s="38"/>
      <c r="NS141" s="38"/>
      <c r="NT141" s="38"/>
      <c r="NU141" s="38"/>
      <c r="NV141" s="38"/>
      <c r="NW141" s="38"/>
      <c r="NX141" s="38"/>
      <c r="NY141" s="38"/>
      <c r="NZ141" s="38"/>
      <c r="OA141" s="38"/>
      <c r="OB141" s="38"/>
      <c r="OC141" s="38"/>
      <c r="OD141" s="38"/>
      <c r="OE141" s="38"/>
      <c r="OF141" s="38"/>
      <c r="OG141" s="38"/>
      <c r="OH141" s="38"/>
      <c r="OI141" s="38"/>
      <c r="OJ141" s="38"/>
      <c r="OK141" s="38"/>
      <c r="OL141" s="38"/>
      <c r="OM141" s="38"/>
      <c r="ON141" s="38"/>
      <c r="OO141" s="38"/>
      <c r="OP141" s="38"/>
      <c r="OQ141" s="38"/>
      <c r="OR141" s="38"/>
      <c r="OS141" s="38"/>
      <c r="OT141" s="38"/>
      <c r="OU141" s="38"/>
      <c r="OV141" s="38"/>
      <c r="OW141" s="38"/>
      <c r="OX141" s="38"/>
      <c r="OY141" s="38"/>
      <c r="OZ141" s="38"/>
      <c r="PA141" s="38"/>
      <c r="PB141" s="38"/>
      <c r="PC141" s="38"/>
      <c r="PD141" s="38"/>
      <c r="PE141" s="38"/>
      <c r="PF141" s="38"/>
      <c r="PG141" s="38"/>
      <c r="PH141" s="38"/>
      <c r="PI141" s="38"/>
      <c r="PJ141" s="38"/>
      <c r="PK141" s="38"/>
      <c r="PL141" s="38"/>
      <c r="PM141" s="38"/>
      <c r="PN141" s="38"/>
      <c r="PO141" s="38"/>
      <c r="PP141" s="38"/>
      <c r="PQ141" s="38"/>
      <c r="PR141" s="38"/>
      <c r="PS141" s="38"/>
      <c r="PT141" s="38"/>
      <c r="PU141" s="38"/>
      <c r="PV141" s="38"/>
      <c r="PW141" s="38"/>
      <c r="PX141" s="38"/>
      <c r="PY141" s="38"/>
      <c r="PZ141" s="38"/>
      <c r="QA141" s="38"/>
      <c r="QB141" s="38"/>
      <c r="QC141" s="38"/>
      <c r="QD141" s="38"/>
      <c r="QE141" s="38"/>
      <c r="QF141" s="38"/>
      <c r="QG141" s="38"/>
      <c r="QH141" s="38"/>
      <c r="QI141" s="38"/>
      <c r="QJ141" s="38"/>
      <c r="QK141" s="38"/>
      <c r="QL141" s="38"/>
      <c r="QM141" s="38"/>
      <c r="QN141" s="38"/>
      <c r="QO141" s="38"/>
      <c r="QP141" s="38"/>
      <c r="QQ141" s="38"/>
      <c r="QR141" s="38"/>
      <c r="QS141" s="38"/>
      <c r="QT141" s="38"/>
      <c r="QU141" s="38"/>
      <c r="QV141" s="38"/>
      <c r="QW141" s="38"/>
      <c r="QX141" s="38"/>
      <c r="QY141" s="38"/>
      <c r="QZ141" s="38"/>
      <c r="RA141" s="38"/>
      <c r="RB141" s="38"/>
      <c r="RC141" s="38"/>
      <c r="RD141" s="38"/>
      <c r="RE141" s="38"/>
      <c r="RF141" s="38"/>
      <c r="RG141" s="38"/>
      <c r="RH141" s="38"/>
      <c r="RI141" s="38"/>
      <c r="RJ141" s="38"/>
      <c r="RK141" s="38"/>
      <c r="RL141" s="38"/>
      <c r="RM141" s="38"/>
      <c r="RN141" s="38"/>
      <c r="RO141" s="38"/>
      <c r="RP141" s="38"/>
      <c r="RQ141" s="38"/>
      <c r="RR141" s="38"/>
      <c r="RS141" s="38"/>
      <c r="RT141" s="38"/>
      <c r="RU141" s="38"/>
      <c r="RV141" s="38"/>
      <c r="RW141" s="38"/>
      <c r="RX141" s="38"/>
      <c r="RY141" s="38"/>
      <c r="RZ141" s="38"/>
      <c r="SA141" s="38"/>
      <c r="SB141" s="38"/>
      <c r="SC141" s="38"/>
      <c r="SD141" s="38"/>
      <c r="SE141" s="38"/>
      <c r="SF141" s="38"/>
      <c r="SG141" s="38"/>
      <c r="SH141" s="38"/>
      <c r="SI141" s="38"/>
      <c r="SJ141" s="38"/>
      <c r="SK141" s="38"/>
      <c r="SL141" s="38"/>
      <c r="SM141" s="38"/>
      <c r="SN141" s="38"/>
      <c r="SO141" s="38"/>
      <c r="SP141" s="38"/>
      <c r="SQ141" s="38"/>
      <c r="SR141" s="38"/>
      <c r="SS141" s="38"/>
      <c r="ST141" s="38"/>
      <c r="SU141" s="38"/>
      <c r="SV141" s="38"/>
      <c r="SW141" s="38"/>
      <c r="SX141" s="38"/>
      <c r="SY141" s="38"/>
      <c r="SZ141" s="38"/>
      <c r="TA141" s="38"/>
      <c r="TB141" s="38"/>
      <c r="TC141" s="38"/>
      <c r="TD141" s="38"/>
      <c r="TE141" s="38"/>
      <c r="TF141" s="38"/>
      <c r="TG141" s="38"/>
      <c r="TH141" s="38"/>
      <c r="TI141" s="38"/>
      <c r="TJ141" s="38"/>
      <c r="TK141" s="38"/>
      <c r="TL141" s="38"/>
      <c r="TM141" s="38"/>
      <c r="TN141" s="38"/>
      <c r="TO141" s="38"/>
      <c r="TP141" s="38"/>
      <c r="TQ141" s="38"/>
      <c r="TR141" s="38"/>
      <c r="TS141" s="38"/>
      <c r="TT141" s="38"/>
      <c r="TU141" s="38"/>
      <c r="TV141" s="38"/>
      <c r="TW141" s="38"/>
    </row>
    <row r="142" spans="1:543" x14ac:dyDescent="0.2">
      <c r="A142" s="17" t="s">
        <v>616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  <c r="IV142" s="38"/>
      <c r="IW142" s="38"/>
      <c r="IX142" s="38"/>
      <c r="IY142" s="38"/>
      <c r="IZ142" s="38"/>
      <c r="JA142" s="38"/>
      <c r="JB142" s="38"/>
      <c r="JC142" s="38"/>
      <c r="JD142" s="38"/>
      <c r="JE142" s="38"/>
      <c r="JF142" s="38"/>
      <c r="JG142" s="38"/>
      <c r="JH142" s="38"/>
      <c r="JI142" s="38"/>
      <c r="JJ142" s="38"/>
      <c r="JK142" s="38"/>
      <c r="JL142" s="38"/>
      <c r="JM142" s="38"/>
      <c r="JN142" s="38"/>
      <c r="JO142" s="38"/>
      <c r="JP142" s="38"/>
      <c r="JQ142" s="38"/>
      <c r="JR142" s="38"/>
      <c r="JS142" s="38"/>
      <c r="JT142" s="38"/>
      <c r="JU142" s="38"/>
      <c r="JV142" s="38"/>
      <c r="JW142" s="38"/>
      <c r="JX142" s="38"/>
      <c r="JY142" s="38"/>
      <c r="JZ142" s="38"/>
      <c r="KA142" s="38"/>
      <c r="KB142" s="38"/>
      <c r="KC142" s="38"/>
      <c r="KD142" s="38"/>
      <c r="KE142" s="38"/>
      <c r="KF142" s="38"/>
      <c r="KG142" s="38"/>
      <c r="KH142" s="38"/>
      <c r="KI142" s="38"/>
      <c r="KJ142" s="38"/>
      <c r="KK142" s="38"/>
      <c r="KL142" s="38"/>
      <c r="KM142" s="38"/>
      <c r="KN142" s="38"/>
      <c r="KO142" s="38"/>
      <c r="KP142" s="38"/>
      <c r="KQ142" s="38"/>
      <c r="KR142" s="38"/>
      <c r="KS142" s="38"/>
      <c r="KT142" s="38"/>
      <c r="KU142" s="38"/>
      <c r="KV142" s="38"/>
      <c r="KW142" s="38"/>
      <c r="KX142" s="38"/>
      <c r="KY142" s="38"/>
      <c r="KZ142" s="38"/>
      <c r="LA142" s="38"/>
      <c r="LB142" s="38"/>
      <c r="LC142" s="38"/>
      <c r="LD142" s="38"/>
      <c r="LE142" s="38"/>
      <c r="LF142" s="38"/>
      <c r="LG142" s="38"/>
      <c r="LH142" s="38"/>
      <c r="LI142" s="38"/>
      <c r="LJ142" s="38"/>
      <c r="LK142" s="38"/>
      <c r="LL142" s="38"/>
      <c r="LM142" s="38"/>
      <c r="LN142" s="38"/>
      <c r="LO142" s="38"/>
      <c r="LP142" s="38"/>
      <c r="LQ142" s="38"/>
      <c r="LR142" s="38"/>
      <c r="LS142" s="38"/>
      <c r="LT142" s="38"/>
      <c r="LU142" s="38"/>
      <c r="LV142" s="38"/>
      <c r="LW142" s="38"/>
      <c r="LX142" s="38"/>
      <c r="LY142" s="38"/>
      <c r="LZ142" s="38"/>
      <c r="MA142" s="38"/>
      <c r="MB142" s="38"/>
      <c r="MC142" s="38"/>
      <c r="MD142" s="38"/>
      <c r="ME142" s="38"/>
      <c r="MF142" s="38"/>
      <c r="MG142" s="38"/>
      <c r="MH142" s="38"/>
      <c r="MI142" s="38"/>
      <c r="MJ142" s="38"/>
      <c r="MK142" s="38"/>
      <c r="ML142" s="38"/>
      <c r="MM142" s="38"/>
      <c r="MN142" s="38"/>
      <c r="MO142" s="38"/>
      <c r="MP142" s="38"/>
      <c r="MQ142" s="38"/>
      <c r="MR142" s="3">
        <v>1562000</v>
      </c>
      <c r="MS142" s="38"/>
      <c r="MT142" s="38"/>
      <c r="MU142" s="38"/>
      <c r="MV142" s="38"/>
      <c r="MW142" s="38"/>
      <c r="MX142" s="38"/>
      <c r="MY142" s="38"/>
      <c r="MZ142" s="38"/>
      <c r="NA142" s="38"/>
      <c r="NB142" s="38"/>
      <c r="NC142" s="38"/>
      <c r="ND142" s="38"/>
      <c r="NE142" s="38"/>
      <c r="NF142" s="38"/>
      <c r="NG142" s="38"/>
      <c r="NH142" s="38"/>
      <c r="NI142" s="38"/>
      <c r="NJ142" s="38"/>
      <c r="NK142" s="38"/>
      <c r="NL142" s="38"/>
      <c r="NM142" s="38"/>
      <c r="NN142" s="38"/>
      <c r="NO142" s="38"/>
      <c r="NP142" s="38"/>
      <c r="NQ142" s="38"/>
      <c r="NR142" s="38"/>
      <c r="NS142" s="38"/>
      <c r="NT142" s="38"/>
      <c r="NU142" s="38"/>
      <c r="NV142" s="38"/>
      <c r="NW142" s="38"/>
      <c r="NX142" s="38"/>
      <c r="NY142" s="38"/>
      <c r="NZ142" s="38"/>
      <c r="OA142" s="38"/>
      <c r="OB142" s="38"/>
      <c r="OC142" s="38"/>
      <c r="OD142" s="38"/>
      <c r="OE142" s="38"/>
      <c r="OF142" s="38"/>
      <c r="OG142" s="38"/>
      <c r="OH142" s="38"/>
      <c r="OI142" s="38"/>
      <c r="OJ142" s="38"/>
      <c r="OK142" s="38"/>
      <c r="OL142" s="38"/>
      <c r="OM142" s="38"/>
      <c r="ON142" s="38"/>
      <c r="OO142" s="38"/>
      <c r="OP142" s="38"/>
      <c r="OQ142" s="38"/>
      <c r="OR142" s="38"/>
      <c r="OS142" s="38"/>
      <c r="OT142" s="38"/>
      <c r="OU142" s="38"/>
      <c r="OV142" s="38"/>
      <c r="OW142" s="38"/>
      <c r="OX142" s="38"/>
      <c r="OY142" s="38"/>
      <c r="OZ142" s="38"/>
      <c r="PA142" s="38"/>
      <c r="PB142" s="38"/>
      <c r="PC142" s="38"/>
      <c r="PD142" s="38"/>
      <c r="PE142" s="38"/>
      <c r="PF142" s="38"/>
      <c r="PG142" s="38"/>
      <c r="PH142" s="38"/>
      <c r="PI142" s="38"/>
      <c r="PJ142" s="38"/>
      <c r="PK142" s="38"/>
      <c r="PL142" s="38"/>
      <c r="PM142" s="38"/>
      <c r="PN142" s="38"/>
      <c r="PO142" s="38"/>
      <c r="PP142" s="38"/>
      <c r="PQ142" s="38"/>
      <c r="PR142" s="38"/>
      <c r="PS142" s="38"/>
      <c r="PT142" s="38"/>
      <c r="PU142" s="38"/>
      <c r="PV142" s="38"/>
      <c r="PW142" s="38"/>
      <c r="PX142" s="38"/>
      <c r="PY142" s="38"/>
      <c r="PZ142" s="38"/>
      <c r="QA142" s="38"/>
      <c r="QB142" s="38"/>
      <c r="QC142" s="38"/>
      <c r="QD142" s="38"/>
      <c r="QE142" s="38"/>
      <c r="QF142" s="38"/>
      <c r="QG142" s="38"/>
      <c r="QH142" s="38"/>
      <c r="QI142" s="38"/>
      <c r="QJ142" s="38"/>
      <c r="QK142" s="38"/>
      <c r="QL142" s="38"/>
      <c r="QM142" s="38"/>
      <c r="QN142" s="38"/>
      <c r="QO142" s="38"/>
      <c r="QP142" s="38"/>
      <c r="QQ142" s="38"/>
      <c r="QR142" s="38"/>
      <c r="QS142" s="38"/>
      <c r="QT142" s="38"/>
      <c r="QU142" s="38"/>
      <c r="QV142" s="38"/>
      <c r="QW142" s="38"/>
      <c r="QX142" s="38"/>
      <c r="QY142" s="38"/>
      <c r="QZ142" s="38"/>
      <c r="RA142" s="38"/>
      <c r="RB142" s="38"/>
      <c r="RC142" s="38"/>
      <c r="RD142" s="38"/>
      <c r="RE142" s="38"/>
      <c r="RF142" s="38"/>
      <c r="RG142" s="38"/>
      <c r="RH142" s="38"/>
      <c r="RI142" s="38"/>
      <c r="RJ142" s="38"/>
      <c r="RK142" s="38"/>
      <c r="RL142" s="38"/>
      <c r="RM142" s="38"/>
      <c r="RN142" s="38"/>
      <c r="RO142" s="38"/>
      <c r="RP142" s="38"/>
      <c r="RQ142" s="38"/>
      <c r="RR142" s="38"/>
      <c r="RS142" s="38"/>
      <c r="RT142" s="38"/>
      <c r="RU142" s="38"/>
      <c r="RV142" s="38"/>
      <c r="RW142" s="38"/>
      <c r="RX142" s="38"/>
      <c r="RY142" s="38"/>
      <c r="RZ142" s="38"/>
      <c r="SA142" s="38"/>
      <c r="SB142" s="38"/>
      <c r="SC142" s="38"/>
      <c r="SD142" s="38"/>
      <c r="SE142" s="38"/>
      <c r="SF142" s="38"/>
      <c r="SG142" s="38"/>
      <c r="SH142" s="38"/>
      <c r="SI142" s="38"/>
      <c r="SJ142" s="38"/>
      <c r="SK142" s="38"/>
      <c r="SL142" s="38"/>
      <c r="SM142" s="38"/>
      <c r="SN142" s="38"/>
      <c r="SO142" s="38"/>
      <c r="SP142" s="38"/>
      <c r="SQ142" s="38"/>
      <c r="SR142" s="38"/>
      <c r="SS142" s="38"/>
      <c r="ST142" s="38"/>
      <c r="SU142" s="38"/>
      <c r="SV142" s="38"/>
      <c r="SW142" s="38"/>
      <c r="SX142" s="38"/>
      <c r="SY142" s="38"/>
      <c r="SZ142" s="38"/>
      <c r="TA142" s="38"/>
      <c r="TB142" s="38"/>
      <c r="TC142" s="38"/>
      <c r="TD142" s="38"/>
      <c r="TE142" s="38"/>
      <c r="TF142" s="38"/>
      <c r="TG142" s="38"/>
      <c r="TH142" s="38"/>
      <c r="TI142" s="38"/>
      <c r="TJ142" s="38"/>
      <c r="TK142" s="38"/>
      <c r="TL142" s="38"/>
      <c r="TM142" s="38"/>
      <c r="TN142" s="38"/>
      <c r="TO142" s="38"/>
      <c r="TP142" s="38"/>
      <c r="TQ142" s="38"/>
      <c r="TR142" s="38"/>
      <c r="TS142" s="38"/>
      <c r="TT142" s="38"/>
      <c r="TU142" s="38"/>
      <c r="TV142" s="38"/>
      <c r="TW142" s="38"/>
    </row>
    <row r="143" spans="1:543" x14ac:dyDescent="0.2">
      <c r="A143" s="17" t="s">
        <v>617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  <c r="IV143" s="38"/>
      <c r="IW143" s="38"/>
      <c r="IX143" s="38"/>
      <c r="IY143" s="38"/>
      <c r="IZ143" s="38"/>
      <c r="JA143" s="38"/>
      <c r="JB143" s="38"/>
      <c r="JC143" s="38"/>
      <c r="JD143" s="38"/>
      <c r="JE143" s="38"/>
      <c r="JF143" s="38"/>
      <c r="JG143" s="38"/>
      <c r="JH143" s="38"/>
      <c r="JI143" s="38"/>
      <c r="JJ143" s="38"/>
      <c r="JK143" s="38"/>
      <c r="JL143" s="38"/>
      <c r="JM143" s="38"/>
      <c r="JN143" s="38"/>
      <c r="JO143" s="38"/>
      <c r="JP143" s="38"/>
      <c r="JQ143" s="38"/>
      <c r="JR143" s="38"/>
      <c r="JS143" s="38"/>
      <c r="JT143" s="38"/>
      <c r="JU143" s="38"/>
      <c r="JV143" s="38"/>
      <c r="JW143" s="38"/>
      <c r="JX143" s="38"/>
      <c r="JY143" s="38"/>
      <c r="JZ143" s="38"/>
      <c r="KA143" s="38"/>
      <c r="KB143" s="38"/>
      <c r="KC143" s="38"/>
      <c r="KD143" s="38"/>
      <c r="KE143" s="38"/>
      <c r="KF143" s="38"/>
      <c r="KG143" s="38"/>
      <c r="KH143" s="38"/>
      <c r="KI143" s="38"/>
      <c r="KJ143" s="38"/>
      <c r="KK143" s="38"/>
      <c r="KL143" s="38"/>
      <c r="KM143" s="38"/>
      <c r="KN143" s="38"/>
      <c r="KO143" s="38"/>
      <c r="KP143" s="38"/>
      <c r="KQ143" s="38"/>
      <c r="KR143" s="38"/>
      <c r="KS143" s="38"/>
      <c r="KT143" s="38"/>
      <c r="KU143" s="38"/>
      <c r="KV143" s="38"/>
      <c r="KW143" s="38"/>
      <c r="KX143" s="38"/>
      <c r="KY143" s="38"/>
      <c r="KZ143" s="38"/>
      <c r="LA143" s="38"/>
      <c r="LB143" s="38"/>
      <c r="LC143" s="38"/>
      <c r="LD143" s="38"/>
      <c r="LE143" s="38"/>
      <c r="LF143" s="38"/>
      <c r="LG143" s="38"/>
      <c r="LH143" s="38"/>
      <c r="LI143" s="38"/>
      <c r="LJ143" s="38"/>
      <c r="LK143" s="38"/>
      <c r="LL143" s="38"/>
      <c r="LM143" s="38"/>
      <c r="LN143" s="38"/>
      <c r="LO143" s="38"/>
      <c r="LP143" s="38"/>
      <c r="LQ143" s="38"/>
      <c r="LR143" s="38"/>
      <c r="LS143" s="38"/>
      <c r="LT143" s="38"/>
      <c r="LU143" s="38"/>
      <c r="LV143" s="38"/>
      <c r="LW143" s="38"/>
      <c r="LX143" s="38"/>
      <c r="LY143" s="38"/>
      <c r="LZ143" s="38"/>
      <c r="MA143" s="38"/>
      <c r="MB143" s="38"/>
      <c r="MC143" s="38"/>
      <c r="MD143" s="38"/>
      <c r="ME143" s="38"/>
      <c r="MF143" s="38"/>
      <c r="MG143" s="38"/>
      <c r="MH143" s="38"/>
      <c r="MI143" s="38"/>
      <c r="MJ143" s="38"/>
      <c r="MK143" s="38"/>
      <c r="ML143" s="38"/>
      <c r="MM143" s="38"/>
      <c r="MN143" s="38"/>
      <c r="MO143" s="38"/>
      <c r="MP143" s="38"/>
      <c r="MQ143" s="38"/>
      <c r="MR143" s="3">
        <v>1894000</v>
      </c>
      <c r="MS143" s="38"/>
      <c r="MT143" s="38"/>
      <c r="MU143" s="38"/>
      <c r="MV143" s="38"/>
      <c r="MW143" s="38"/>
      <c r="MX143" s="38"/>
      <c r="MY143" s="38"/>
      <c r="MZ143" s="38"/>
      <c r="NA143" s="38"/>
      <c r="NB143" s="38"/>
      <c r="NC143" s="38"/>
      <c r="ND143" s="38"/>
      <c r="NE143" s="38"/>
      <c r="NF143" s="38"/>
      <c r="NG143" s="38"/>
      <c r="NH143" s="38"/>
      <c r="NI143" s="38"/>
      <c r="NJ143" s="38"/>
      <c r="NK143" s="38"/>
      <c r="NL143" s="38"/>
      <c r="NM143" s="38"/>
      <c r="NN143" s="38"/>
      <c r="NO143" s="38"/>
      <c r="NP143" s="38"/>
      <c r="NQ143" s="38"/>
      <c r="NR143" s="38"/>
      <c r="NS143" s="38"/>
      <c r="NT143" s="38"/>
      <c r="NU143" s="38"/>
      <c r="NV143" s="38"/>
      <c r="NW143" s="38"/>
      <c r="NX143" s="38"/>
      <c r="NY143" s="38"/>
      <c r="NZ143" s="38"/>
      <c r="OA143" s="38"/>
      <c r="OB143" s="38"/>
      <c r="OC143" s="38"/>
      <c r="OD143" s="38"/>
      <c r="OE143" s="38"/>
      <c r="OF143" s="38"/>
      <c r="OG143" s="38"/>
      <c r="OH143" s="38"/>
      <c r="OI143" s="38"/>
      <c r="OJ143" s="38"/>
      <c r="OK143" s="38"/>
      <c r="OL143" s="38"/>
      <c r="OM143" s="38"/>
      <c r="ON143" s="38"/>
      <c r="OO143" s="38"/>
      <c r="OP143" s="38"/>
      <c r="OQ143" s="38"/>
      <c r="OR143" s="38"/>
      <c r="OS143" s="38"/>
      <c r="OT143" s="38"/>
      <c r="OU143" s="38"/>
      <c r="OV143" s="38"/>
      <c r="OW143" s="38"/>
      <c r="OX143" s="38"/>
      <c r="OY143" s="38"/>
      <c r="OZ143" s="38"/>
      <c r="PA143" s="38"/>
      <c r="PB143" s="38"/>
      <c r="PC143" s="38"/>
      <c r="PD143" s="38"/>
      <c r="PE143" s="38"/>
      <c r="PF143" s="38"/>
      <c r="PG143" s="38"/>
      <c r="PH143" s="38"/>
      <c r="PI143" s="38"/>
      <c r="PJ143" s="38"/>
      <c r="PK143" s="38"/>
      <c r="PL143" s="38"/>
      <c r="PM143" s="38"/>
      <c r="PN143" s="38"/>
      <c r="PO143" s="38"/>
      <c r="PP143" s="38"/>
      <c r="PQ143" s="38"/>
      <c r="PR143" s="38"/>
      <c r="PS143" s="38"/>
      <c r="PT143" s="38"/>
      <c r="PU143" s="38"/>
      <c r="PV143" s="38"/>
      <c r="PW143" s="38"/>
      <c r="PX143" s="38"/>
      <c r="PY143" s="38"/>
      <c r="PZ143" s="38"/>
      <c r="QA143" s="38"/>
      <c r="QB143" s="38"/>
      <c r="QC143" s="38"/>
      <c r="QD143" s="38"/>
      <c r="QE143" s="38"/>
      <c r="QF143" s="38"/>
      <c r="QG143" s="38"/>
      <c r="QH143" s="38"/>
      <c r="QI143" s="38"/>
      <c r="QJ143" s="38"/>
      <c r="QK143" s="38"/>
      <c r="QL143" s="38"/>
      <c r="QM143" s="38"/>
      <c r="QN143" s="38"/>
      <c r="QO143" s="38"/>
      <c r="QP143" s="38"/>
      <c r="QQ143" s="38"/>
      <c r="QR143" s="38"/>
      <c r="QS143" s="38"/>
      <c r="QT143" s="38"/>
      <c r="QU143" s="38"/>
      <c r="QV143" s="38"/>
      <c r="QW143" s="38"/>
      <c r="QX143" s="38"/>
      <c r="QY143" s="38"/>
      <c r="QZ143" s="38"/>
      <c r="RA143" s="38"/>
      <c r="RB143" s="38"/>
      <c r="RC143" s="38"/>
      <c r="RD143" s="38"/>
      <c r="RE143" s="38"/>
      <c r="RF143" s="38"/>
      <c r="RG143" s="38"/>
      <c r="RH143" s="38"/>
      <c r="RI143" s="38"/>
      <c r="RJ143" s="38"/>
      <c r="RK143" s="38"/>
      <c r="RL143" s="38"/>
      <c r="RM143" s="38"/>
      <c r="RN143" s="38"/>
      <c r="RO143" s="38"/>
      <c r="RP143" s="38"/>
      <c r="RQ143" s="38"/>
      <c r="RR143" s="38"/>
      <c r="RS143" s="38"/>
      <c r="RT143" s="38"/>
      <c r="RU143" s="38"/>
      <c r="RV143" s="38"/>
      <c r="RW143" s="38"/>
      <c r="RX143" s="38"/>
      <c r="RY143" s="38"/>
      <c r="RZ143" s="38"/>
      <c r="SA143" s="38"/>
      <c r="SB143" s="38"/>
      <c r="SC143" s="38"/>
      <c r="SD143" s="38"/>
      <c r="SE143" s="38"/>
      <c r="SF143" s="38"/>
      <c r="SG143" s="38"/>
      <c r="SH143" s="38"/>
      <c r="SI143" s="38"/>
      <c r="SJ143" s="38"/>
      <c r="SK143" s="38"/>
      <c r="SL143" s="38"/>
      <c r="SM143" s="38"/>
      <c r="SN143" s="38"/>
      <c r="SO143" s="38"/>
      <c r="SP143" s="38"/>
      <c r="SQ143" s="38"/>
      <c r="SR143" s="38"/>
      <c r="SS143" s="38"/>
      <c r="ST143" s="38"/>
      <c r="SU143" s="38"/>
      <c r="SV143" s="38"/>
      <c r="SW143" s="38"/>
      <c r="SX143" s="38"/>
      <c r="SY143" s="38"/>
      <c r="SZ143" s="38"/>
      <c r="TA143" s="38"/>
      <c r="TB143" s="38"/>
      <c r="TC143" s="38"/>
      <c r="TD143" s="38"/>
      <c r="TE143" s="38"/>
      <c r="TF143" s="38"/>
      <c r="TG143" s="38"/>
      <c r="TH143" s="38"/>
      <c r="TI143" s="38"/>
      <c r="TJ143" s="38"/>
      <c r="TK143" s="38"/>
      <c r="TL143" s="38"/>
      <c r="TM143" s="38"/>
      <c r="TN143" s="38"/>
      <c r="TO143" s="38"/>
      <c r="TP143" s="38"/>
      <c r="TQ143" s="38"/>
      <c r="TR143" s="38"/>
      <c r="TS143" s="38"/>
      <c r="TT143" s="38"/>
      <c r="TU143" s="38"/>
      <c r="TV143" s="38"/>
      <c r="TW143" s="38"/>
    </row>
    <row r="144" spans="1:543" x14ac:dyDescent="0.2">
      <c r="A144" s="10" t="s">
        <v>582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  <c r="IV144" s="38"/>
      <c r="IW144" s="38"/>
      <c r="IX144" s="38"/>
      <c r="IY144" s="38"/>
      <c r="IZ144" s="38"/>
      <c r="JA144" s="38"/>
      <c r="JB144" s="38"/>
      <c r="JC144" s="38"/>
      <c r="JD144" s="38"/>
      <c r="JE144" s="38"/>
      <c r="JF144" s="38"/>
      <c r="JG144" s="38"/>
      <c r="JH144" s="38"/>
      <c r="JI144" s="38"/>
      <c r="JJ144" s="38"/>
      <c r="JK144" s="38"/>
      <c r="JL144" s="38"/>
      <c r="JM144" s="38"/>
      <c r="JN144" s="38"/>
      <c r="JO144" s="38"/>
      <c r="JP144" s="38"/>
      <c r="JQ144" s="38"/>
      <c r="JR144" s="38"/>
      <c r="JS144" s="38"/>
      <c r="JT144" s="38"/>
      <c r="JU144" s="38"/>
      <c r="JV144" s="38"/>
      <c r="JW144" s="38"/>
      <c r="JX144" s="38"/>
      <c r="JY144" s="38"/>
      <c r="JZ144" s="38"/>
      <c r="KA144" s="38"/>
      <c r="KB144" s="38"/>
      <c r="KC144" s="38"/>
      <c r="KD144" s="38"/>
      <c r="KE144" s="38"/>
      <c r="KF144" s="38"/>
      <c r="KG144" s="38"/>
      <c r="KH144" s="38"/>
      <c r="KI144" s="38"/>
      <c r="KJ144" s="38"/>
      <c r="KK144" s="38"/>
      <c r="KL144" s="38"/>
      <c r="KM144" s="38"/>
      <c r="KN144" s="38"/>
      <c r="KO144" s="38"/>
      <c r="KP144" s="38"/>
      <c r="KQ144" s="38"/>
      <c r="KR144" s="38"/>
      <c r="KS144" s="38"/>
      <c r="KT144" s="38"/>
      <c r="KU144" s="38"/>
      <c r="KV144" s="38"/>
      <c r="KW144" s="38"/>
      <c r="KX144" s="38"/>
      <c r="KY144" s="38"/>
      <c r="KZ144" s="38"/>
      <c r="LA144" s="38"/>
      <c r="LB144" s="38"/>
      <c r="LC144" s="38"/>
      <c r="LD144" s="38"/>
      <c r="LE144" s="38"/>
      <c r="LF144" s="38"/>
      <c r="LG144" s="38"/>
      <c r="LH144" s="38"/>
      <c r="LI144" s="38"/>
      <c r="LJ144" s="38"/>
      <c r="LK144" s="38"/>
      <c r="LL144" s="38"/>
      <c r="LM144" s="38"/>
      <c r="LN144" s="38"/>
      <c r="LO144" s="38"/>
      <c r="LP144" s="38"/>
      <c r="LQ144" s="38"/>
      <c r="LR144" s="38"/>
      <c r="LS144" s="38"/>
      <c r="LT144" s="38"/>
      <c r="LU144" s="38"/>
      <c r="LV144" s="38"/>
      <c r="LW144" s="38"/>
      <c r="LX144" s="38"/>
      <c r="LY144" s="38"/>
      <c r="LZ144" s="38"/>
      <c r="MA144" s="38"/>
      <c r="MB144" s="38"/>
      <c r="MC144" s="38"/>
      <c r="MD144" s="38"/>
      <c r="ME144" s="38"/>
      <c r="MF144" s="38"/>
      <c r="MG144" s="38"/>
      <c r="MH144" s="38"/>
      <c r="MI144" s="38"/>
      <c r="MJ144" s="38"/>
      <c r="MK144" s="38"/>
      <c r="ML144" s="38"/>
      <c r="MM144" s="38"/>
      <c r="MN144" s="38"/>
      <c r="MO144" s="38"/>
      <c r="MP144" s="38"/>
      <c r="MQ144" s="38"/>
      <c r="MR144" s="3">
        <f>MR138+MR139-MR142-MR143</f>
        <v>0</v>
      </c>
      <c r="MS144" s="38"/>
      <c r="MT144" s="38"/>
      <c r="MU144" s="38"/>
      <c r="MV144" s="38"/>
      <c r="MW144" s="38"/>
      <c r="MX144" s="38"/>
      <c r="MY144" s="38"/>
      <c r="MZ144" s="38"/>
      <c r="NA144" s="38"/>
      <c r="NB144" s="38"/>
      <c r="NC144" s="38"/>
      <c r="ND144" s="38"/>
      <c r="NE144" s="38"/>
      <c r="NF144" s="38"/>
      <c r="NG144" s="38"/>
      <c r="NH144" s="38"/>
      <c r="NI144" s="38"/>
      <c r="NJ144" s="38"/>
      <c r="NK144" s="38"/>
      <c r="NL144" s="38"/>
      <c r="NM144" s="38"/>
      <c r="NN144" s="38"/>
      <c r="NO144" s="38"/>
      <c r="NP144" s="38"/>
      <c r="NQ144" s="38"/>
      <c r="NR144" s="38"/>
      <c r="NS144" s="38"/>
      <c r="NT144" s="38"/>
      <c r="NU144" s="38"/>
      <c r="NV144" s="38"/>
      <c r="NW144" s="38"/>
      <c r="NX144" s="38"/>
      <c r="NY144" s="38"/>
      <c r="NZ144" s="38"/>
      <c r="OA144" s="38"/>
      <c r="OB144" s="38"/>
      <c r="OC144" s="38"/>
      <c r="OD144" s="38"/>
      <c r="OE144" s="38"/>
      <c r="OF144" s="38"/>
      <c r="OG144" s="38"/>
      <c r="OH144" s="38"/>
      <c r="OI144" s="38"/>
      <c r="OJ144" s="38"/>
      <c r="OK144" s="38"/>
      <c r="OL144" s="38"/>
      <c r="OM144" s="38"/>
      <c r="ON144" s="38"/>
      <c r="OO144" s="38"/>
      <c r="OP144" s="38"/>
      <c r="OQ144" s="38"/>
      <c r="OR144" s="38"/>
      <c r="OS144" s="38"/>
      <c r="OT144" s="38"/>
      <c r="OU144" s="38"/>
      <c r="OV144" s="38"/>
      <c r="OW144" s="38"/>
      <c r="OX144" s="38"/>
      <c r="OY144" s="38"/>
      <c r="OZ144" s="38"/>
      <c r="PA144" s="38"/>
      <c r="PB144" s="38"/>
      <c r="PC144" s="38"/>
      <c r="PD144" s="38"/>
      <c r="PE144" s="38"/>
      <c r="PF144" s="38"/>
      <c r="PG144" s="38"/>
      <c r="PH144" s="38"/>
      <c r="PI144" s="38"/>
      <c r="PJ144" s="38"/>
      <c r="PK144" s="38"/>
      <c r="PL144" s="38"/>
      <c r="PM144" s="38"/>
      <c r="PN144" s="38"/>
      <c r="PO144" s="38"/>
      <c r="PP144" s="38"/>
      <c r="PQ144" s="38"/>
      <c r="PR144" s="38"/>
      <c r="PS144" s="38"/>
      <c r="PT144" s="38"/>
      <c r="PU144" s="38"/>
      <c r="PV144" s="38"/>
      <c r="PW144" s="38"/>
      <c r="PX144" s="38"/>
      <c r="PY144" s="38"/>
      <c r="PZ144" s="38"/>
      <c r="QA144" s="38"/>
      <c r="QB144" s="38"/>
      <c r="QC144" s="38"/>
      <c r="QD144" s="38"/>
      <c r="QE144" s="38"/>
      <c r="QF144" s="38"/>
      <c r="QG144" s="38"/>
      <c r="QH144" s="38"/>
      <c r="QI144" s="38"/>
      <c r="QJ144" s="38"/>
      <c r="QK144" s="38"/>
      <c r="QL144" s="38"/>
      <c r="QM144" s="38"/>
      <c r="QN144" s="38"/>
      <c r="QO144" s="38"/>
      <c r="QP144" s="38"/>
      <c r="QQ144" s="38"/>
      <c r="QR144" s="38"/>
      <c r="QS144" s="38"/>
      <c r="QT144" s="38"/>
      <c r="QU144" s="38"/>
      <c r="QV144" s="38"/>
      <c r="QW144" s="38"/>
      <c r="QX144" s="38"/>
      <c r="QY144" s="38"/>
      <c r="QZ144" s="38"/>
      <c r="RA144" s="38"/>
      <c r="RB144" s="38"/>
      <c r="RC144" s="38"/>
      <c r="RD144" s="38"/>
      <c r="RE144" s="38"/>
      <c r="RF144" s="38"/>
      <c r="RG144" s="38"/>
      <c r="RH144" s="38"/>
      <c r="RI144" s="38"/>
      <c r="RJ144" s="38"/>
      <c r="RK144" s="38"/>
      <c r="RL144" s="38"/>
      <c r="RM144" s="38"/>
      <c r="RN144" s="38"/>
      <c r="RO144" s="38"/>
      <c r="RP144" s="38"/>
      <c r="RQ144" s="38"/>
      <c r="RR144" s="38"/>
      <c r="RS144" s="38"/>
      <c r="RT144" s="38"/>
      <c r="RU144" s="38"/>
      <c r="RV144" s="38"/>
      <c r="RW144" s="38"/>
      <c r="RX144" s="38"/>
      <c r="RY144" s="38"/>
      <c r="RZ144" s="38"/>
      <c r="SA144" s="38"/>
      <c r="SB144" s="38"/>
      <c r="SC144" s="38"/>
      <c r="SD144" s="38"/>
      <c r="SE144" s="38"/>
      <c r="SF144" s="38"/>
      <c r="SG144" s="38"/>
      <c r="SH144" s="38"/>
      <c r="SI144" s="38"/>
      <c r="SJ144" s="38"/>
      <c r="SK144" s="38"/>
      <c r="SL144" s="38"/>
      <c r="SM144" s="38"/>
      <c r="SN144" s="38"/>
      <c r="SO144" s="38"/>
      <c r="SP144" s="38"/>
      <c r="SQ144" s="38"/>
      <c r="SR144" s="38"/>
      <c r="SS144" s="38"/>
      <c r="ST144" s="38"/>
      <c r="SU144" s="38"/>
      <c r="SV144" s="38"/>
      <c r="SW144" s="38"/>
      <c r="SX144" s="38"/>
      <c r="SY144" s="38"/>
      <c r="SZ144" s="38"/>
      <c r="TA144" s="38"/>
      <c r="TB144" s="38"/>
      <c r="TC144" s="38"/>
      <c r="TD144" s="38"/>
      <c r="TE144" s="38"/>
      <c r="TF144" s="38"/>
      <c r="TG144" s="38"/>
      <c r="TH144" s="38"/>
      <c r="TI144" s="38"/>
      <c r="TJ144" s="38"/>
      <c r="TK144" s="38"/>
      <c r="TL144" s="38"/>
      <c r="TM144" s="38"/>
      <c r="TN144" s="38"/>
      <c r="TO144" s="38"/>
      <c r="TP144" s="38"/>
      <c r="TQ144" s="38"/>
      <c r="TR144" s="38"/>
      <c r="TS144" s="38"/>
      <c r="TT144" s="38"/>
      <c r="TU144" s="38"/>
      <c r="TV144" s="38"/>
      <c r="TW144" s="38"/>
    </row>
    <row r="145" spans="1:543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  <c r="IW145" s="23"/>
      <c r="IX145" s="23"/>
      <c r="IY145" s="23"/>
      <c r="IZ145" s="23"/>
      <c r="JA145" s="23"/>
      <c r="JB145" s="23"/>
      <c r="JC145" s="23"/>
      <c r="JD145" s="23"/>
      <c r="JE145" s="23"/>
      <c r="JF145" s="23"/>
      <c r="JG145" s="23"/>
      <c r="JH145" s="23"/>
      <c r="JI145" s="23"/>
      <c r="JJ145" s="23"/>
      <c r="JK145" s="23"/>
      <c r="JL145" s="23"/>
      <c r="JM145" s="23"/>
      <c r="JN145" s="23"/>
      <c r="JO145" s="23"/>
      <c r="JP145" s="23"/>
      <c r="JQ145" s="23"/>
      <c r="JR145" s="23"/>
      <c r="JS145" s="23"/>
      <c r="JT145" s="23"/>
      <c r="JU145" s="23"/>
      <c r="JV145" s="23"/>
      <c r="JW145" s="23"/>
      <c r="JX145" s="23"/>
      <c r="JY145" s="23"/>
      <c r="JZ145" s="23"/>
      <c r="KA145" s="23"/>
      <c r="KB145" s="23"/>
      <c r="KC145" s="23"/>
      <c r="KD145" s="23"/>
      <c r="KE145" s="23"/>
      <c r="KF145" s="23"/>
      <c r="KG145" s="23"/>
      <c r="KH145" s="23"/>
      <c r="KI145" s="23"/>
      <c r="KJ145" s="23"/>
      <c r="KK145" s="23"/>
      <c r="KL145" s="23"/>
      <c r="KM145" s="23"/>
      <c r="KN145" s="23"/>
      <c r="KO145" s="23"/>
      <c r="KP145" s="23"/>
      <c r="KQ145" s="23"/>
      <c r="KR145" s="23"/>
      <c r="KS145" s="23"/>
      <c r="KT145" s="23"/>
      <c r="KU145" s="23"/>
      <c r="KV145" s="23"/>
      <c r="KW145" s="23"/>
      <c r="KX145" s="23"/>
      <c r="KY145" s="23"/>
      <c r="KZ145" s="23"/>
      <c r="LA145" s="23"/>
      <c r="LB145" s="23"/>
      <c r="LC145" s="23"/>
      <c r="LD145" s="23"/>
      <c r="LE145" s="23"/>
      <c r="LF145" s="23"/>
      <c r="LG145" s="23"/>
      <c r="LH145" s="23"/>
      <c r="LI145" s="23"/>
      <c r="LJ145" s="23"/>
      <c r="LK145" s="23"/>
      <c r="LL145" s="23"/>
      <c r="LM145" s="23"/>
      <c r="LN145" s="23"/>
      <c r="LO145" s="23"/>
      <c r="LP145" s="23"/>
      <c r="LQ145" s="23"/>
      <c r="LR145" s="23"/>
      <c r="LS145" s="23"/>
      <c r="LT145" s="23"/>
      <c r="LU145" s="23"/>
      <c r="LV145" s="23"/>
      <c r="LW145" s="23"/>
      <c r="LX145" s="23"/>
      <c r="LY145" s="23"/>
      <c r="LZ145" s="23"/>
      <c r="MA145" s="23"/>
      <c r="MB145" s="23"/>
      <c r="MC145" s="23"/>
      <c r="MD145" s="23"/>
      <c r="ME145" s="23"/>
      <c r="MF145" s="23"/>
      <c r="MG145" s="23"/>
      <c r="MH145" s="23"/>
      <c r="MI145" s="23"/>
      <c r="MJ145" s="23"/>
      <c r="MK145" s="23"/>
      <c r="ML145" s="23"/>
      <c r="MM145" s="23"/>
      <c r="MN145" s="23"/>
      <c r="MO145" s="23"/>
      <c r="MP145" s="23"/>
      <c r="MQ145" s="23"/>
      <c r="MR145" s="23"/>
      <c r="MS145" s="23"/>
      <c r="MT145" s="23"/>
      <c r="MU145" s="23"/>
      <c r="MV145" s="23"/>
      <c r="MW145" s="23"/>
      <c r="MX145" s="23"/>
      <c r="MY145" s="23"/>
      <c r="MZ145" s="23"/>
      <c r="NA145" s="23"/>
      <c r="NB145" s="23"/>
      <c r="NC145" s="23"/>
      <c r="ND145" s="23"/>
      <c r="NE145" s="23"/>
      <c r="NF145" s="23"/>
      <c r="NG145" s="23"/>
      <c r="NH145" s="23"/>
      <c r="NI145" s="23"/>
      <c r="NJ145" s="23"/>
      <c r="NK145" s="23"/>
      <c r="NL145" s="23"/>
      <c r="NM145" s="23"/>
      <c r="NN145" s="23"/>
      <c r="NO145" s="23"/>
      <c r="NP145" s="23"/>
      <c r="NQ145" s="23"/>
      <c r="NR145" s="23"/>
      <c r="NS145" s="23"/>
      <c r="NT145" s="23"/>
      <c r="NU145" s="23"/>
      <c r="NV145" s="23"/>
      <c r="NW145" s="23"/>
      <c r="NX145" s="23"/>
      <c r="NY145" s="23"/>
      <c r="NZ145" s="23"/>
      <c r="OA145" s="23"/>
      <c r="OB145" s="23"/>
      <c r="OC145" s="23"/>
      <c r="OD145" s="23"/>
      <c r="OE145" s="23"/>
      <c r="OF145" s="23"/>
      <c r="OG145" s="23"/>
      <c r="OH145" s="23"/>
      <c r="OI145" s="23"/>
      <c r="OJ145" s="23"/>
      <c r="OK145" s="23"/>
      <c r="OL145" s="23"/>
      <c r="OM145" s="23"/>
      <c r="ON145" s="23"/>
      <c r="OO145" s="23"/>
      <c r="OP145" s="23"/>
      <c r="OQ145" s="23"/>
      <c r="OR145" s="23"/>
      <c r="OS145" s="23"/>
      <c r="OT145" s="23"/>
      <c r="OU145" s="23"/>
      <c r="OV145" s="23"/>
      <c r="OW145" s="23"/>
      <c r="OX145" s="23"/>
      <c r="OY145" s="23"/>
      <c r="OZ145" s="23"/>
      <c r="PA145" s="23"/>
      <c r="PB145" s="23"/>
      <c r="PC145" s="23"/>
      <c r="PD145" s="23"/>
      <c r="PE145" s="23"/>
      <c r="PF145" s="23"/>
      <c r="PG145" s="23"/>
      <c r="PH145" s="23"/>
      <c r="PI145" s="23"/>
      <c r="PJ145" s="23"/>
      <c r="PK145" s="23"/>
      <c r="PL145" s="23"/>
      <c r="PM145" s="23"/>
      <c r="PN145" s="23"/>
      <c r="PO145" s="23"/>
      <c r="PP145" s="23"/>
      <c r="PQ145" s="23"/>
      <c r="PR145" s="23"/>
      <c r="PS145" s="23"/>
      <c r="PT145" s="23"/>
      <c r="PU145" s="23"/>
      <c r="PV145" s="23"/>
      <c r="PW145" s="23"/>
      <c r="PX145" s="23"/>
      <c r="PY145" s="23"/>
      <c r="PZ145" s="23"/>
      <c r="QA145" s="23"/>
      <c r="QB145" s="23"/>
      <c r="QC145" s="23"/>
      <c r="QD145" s="23"/>
      <c r="QE145" s="23"/>
      <c r="QF145" s="23"/>
      <c r="QG145" s="23"/>
      <c r="QH145" s="23"/>
      <c r="QI145" s="23"/>
      <c r="QJ145" s="23"/>
      <c r="QK145" s="23"/>
      <c r="QL145" s="23"/>
      <c r="QM145" s="23"/>
      <c r="QN145" s="23"/>
      <c r="QO145" s="23"/>
      <c r="QP145" s="23"/>
      <c r="QQ145" s="23"/>
      <c r="QR145" s="23"/>
      <c r="QS145" s="23"/>
      <c r="QT145" s="23"/>
      <c r="QU145" s="23"/>
      <c r="QV145" s="23"/>
      <c r="QW145" s="23"/>
      <c r="QX145" s="23"/>
      <c r="QY145" s="23"/>
      <c r="QZ145" s="23"/>
      <c r="RA145" s="23"/>
      <c r="RB145" s="23"/>
      <c r="RC145" s="23"/>
      <c r="RD145" s="23"/>
      <c r="RE145" s="23"/>
      <c r="RF145" s="23"/>
      <c r="RG145" s="23"/>
      <c r="RH145" s="23"/>
      <c r="RI145" s="23"/>
      <c r="RJ145" s="23"/>
      <c r="RK145" s="23"/>
      <c r="RL145" s="23"/>
      <c r="RM145" s="23"/>
      <c r="RN145" s="23"/>
      <c r="RO145" s="23"/>
      <c r="RP145" s="23"/>
      <c r="RQ145" s="23"/>
      <c r="RR145" s="23"/>
      <c r="RS145" s="23"/>
      <c r="RT145" s="23"/>
      <c r="RU145" s="23"/>
      <c r="RV145" s="23"/>
      <c r="RW145" s="23"/>
      <c r="RX145" s="23"/>
      <c r="RY145" s="23"/>
      <c r="RZ145" s="23"/>
      <c r="SA145" s="23"/>
      <c r="SB145" s="23"/>
      <c r="SC145" s="23"/>
      <c r="SD145" s="23"/>
      <c r="SE145" s="23"/>
      <c r="SF145" s="23"/>
      <c r="SG145" s="23"/>
      <c r="SH145" s="23"/>
      <c r="SI145" s="23"/>
      <c r="SJ145" s="23"/>
      <c r="SK145" s="23"/>
      <c r="SL145" s="23"/>
      <c r="SM145" s="23"/>
      <c r="SN145" s="23"/>
      <c r="SO145" s="23"/>
      <c r="SP145" s="23"/>
      <c r="SQ145" s="23"/>
      <c r="SR145" s="23"/>
      <c r="SS145" s="23"/>
      <c r="ST145" s="23"/>
      <c r="SU145" s="23"/>
      <c r="SV145" s="23"/>
      <c r="SW145" s="23"/>
      <c r="SX145" s="23"/>
      <c r="SY145" s="23"/>
      <c r="SZ145" s="23"/>
      <c r="TA145" s="23"/>
      <c r="TB145" s="23"/>
      <c r="TC145" s="23"/>
      <c r="TD145" s="23"/>
      <c r="TE145" s="23"/>
      <c r="TF145" s="23"/>
      <c r="TG145" s="23"/>
      <c r="TH145" s="23"/>
      <c r="TI145" s="23"/>
      <c r="TJ145" s="23"/>
      <c r="TK145" s="23"/>
      <c r="TL145" s="23"/>
      <c r="TM145" s="23"/>
      <c r="TN145" s="23"/>
      <c r="TO145" s="23"/>
      <c r="TP145" s="23"/>
      <c r="TQ145" s="23"/>
      <c r="TR145" s="23"/>
      <c r="TS145" s="23"/>
      <c r="TT145" s="23"/>
      <c r="TU145" s="23"/>
      <c r="TV145" s="23"/>
      <c r="TW145" s="23"/>
    </row>
    <row r="146" spans="1:543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  <c r="IW146" s="23"/>
      <c r="IX146" s="23"/>
      <c r="IY146" s="23"/>
      <c r="IZ146" s="23"/>
      <c r="JA146" s="23"/>
      <c r="JB146" s="23"/>
      <c r="JC146" s="23"/>
      <c r="JD146" s="23"/>
      <c r="JE146" s="23"/>
      <c r="JF146" s="23"/>
      <c r="JG146" s="23"/>
      <c r="JH146" s="23"/>
      <c r="JI146" s="23"/>
      <c r="JJ146" s="23"/>
      <c r="JK146" s="23"/>
      <c r="JL146" s="23"/>
      <c r="JM146" s="23"/>
      <c r="JN146" s="23"/>
      <c r="JO146" s="23"/>
      <c r="JP146" s="23"/>
      <c r="JQ146" s="23"/>
      <c r="JR146" s="23"/>
      <c r="JS146" s="23"/>
      <c r="JT146" s="23"/>
      <c r="JU146" s="23"/>
      <c r="JV146" s="23"/>
      <c r="JW146" s="23"/>
      <c r="JX146" s="23"/>
      <c r="JY146" s="23"/>
      <c r="JZ146" s="23"/>
      <c r="KA146" s="23"/>
      <c r="KB146" s="23"/>
      <c r="KC146" s="23"/>
      <c r="KD146" s="23"/>
      <c r="KE146" s="23"/>
      <c r="KF146" s="23"/>
      <c r="KG146" s="23"/>
      <c r="KH146" s="23"/>
      <c r="KI146" s="23"/>
      <c r="KJ146" s="23"/>
      <c r="KK146" s="23"/>
      <c r="KL146" s="23"/>
      <c r="KM146" s="23"/>
      <c r="KN146" s="23"/>
      <c r="KO146" s="23"/>
      <c r="KP146" s="23"/>
      <c r="KQ146" s="23"/>
      <c r="KR146" s="23"/>
      <c r="KS146" s="23"/>
      <c r="KT146" s="23"/>
      <c r="KU146" s="23"/>
      <c r="KV146" s="23"/>
      <c r="KW146" s="23"/>
      <c r="KX146" s="23"/>
      <c r="KY146" s="23"/>
      <c r="KZ146" s="23"/>
      <c r="LA146" s="23"/>
      <c r="LB146" s="23"/>
      <c r="LC146" s="23"/>
      <c r="LD146" s="23"/>
      <c r="LE146" s="23"/>
      <c r="LF146" s="23"/>
      <c r="LG146" s="23"/>
      <c r="LH146" s="23"/>
      <c r="LI146" s="23"/>
      <c r="LJ146" s="23"/>
      <c r="LK146" s="23"/>
      <c r="LL146" s="23"/>
      <c r="LM146" s="23"/>
      <c r="LN146" s="23"/>
      <c r="LO146" s="23"/>
      <c r="LP146" s="23"/>
      <c r="LQ146" s="23"/>
      <c r="LR146" s="23"/>
      <c r="LS146" s="23"/>
      <c r="LT146" s="23"/>
      <c r="LU146" s="23"/>
      <c r="LV146" s="23"/>
      <c r="LW146" s="23"/>
      <c r="LX146" s="23"/>
      <c r="LY146" s="23"/>
      <c r="LZ146" s="23"/>
      <c r="MA146" s="23"/>
      <c r="MB146" s="23"/>
      <c r="MC146" s="23"/>
      <c r="MD146" s="23"/>
      <c r="ME146" s="23"/>
      <c r="MF146" s="23"/>
      <c r="MG146" s="23"/>
      <c r="MH146" s="23"/>
      <c r="MI146" s="23"/>
      <c r="MJ146" s="23"/>
      <c r="MK146" s="23"/>
      <c r="ML146" s="23"/>
      <c r="MM146" s="23"/>
      <c r="MN146" s="23"/>
      <c r="MO146" s="23"/>
      <c r="MP146" s="23"/>
      <c r="MQ146" s="23"/>
      <c r="MR146" s="23"/>
      <c r="MS146" s="23"/>
      <c r="MT146" s="23"/>
      <c r="MU146" s="23"/>
      <c r="MV146" s="23"/>
      <c r="MW146" s="23"/>
      <c r="MX146" s="23"/>
      <c r="MY146" s="23"/>
      <c r="MZ146" s="23"/>
      <c r="NA146" s="23"/>
      <c r="NB146" s="23"/>
      <c r="NC146" s="23"/>
      <c r="ND146" s="23"/>
      <c r="NE146" s="23"/>
      <c r="NF146" s="23"/>
      <c r="NG146" s="23"/>
      <c r="NH146" s="23"/>
      <c r="NI146" s="23"/>
      <c r="NJ146" s="23"/>
      <c r="NK146" s="23"/>
      <c r="NL146" s="23"/>
      <c r="NM146" s="23"/>
      <c r="NN146" s="23"/>
      <c r="NO146" s="23"/>
      <c r="NP146" s="23"/>
      <c r="NQ146" s="23"/>
      <c r="NR146" s="23"/>
      <c r="NS146" s="23"/>
      <c r="NT146" s="23"/>
      <c r="NU146" s="23"/>
      <c r="NV146" s="23"/>
      <c r="NW146" s="23"/>
      <c r="NX146" s="23"/>
      <c r="NY146" s="23"/>
      <c r="NZ146" s="23"/>
      <c r="OA146" s="23"/>
      <c r="OB146" s="23"/>
      <c r="OC146" s="23"/>
      <c r="OD146" s="23"/>
      <c r="OE146" s="23"/>
      <c r="OF146" s="23"/>
      <c r="OG146" s="23"/>
      <c r="OH146" s="23"/>
      <c r="OI146" s="23"/>
      <c r="OJ146" s="23"/>
      <c r="OK146" s="23"/>
      <c r="OL146" s="23"/>
      <c r="OM146" s="23"/>
      <c r="ON146" s="23"/>
      <c r="OO146" s="23"/>
      <c r="OP146" s="23"/>
      <c r="OQ146" s="23"/>
      <c r="OR146" s="23"/>
      <c r="OS146" s="23"/>
      <c r="OT146" s="23"/>
      <c r="OU146" s="23"/>
      <c r="OV146" s="23"/>
      <c r="OW146" s="23"/>
      <c r="OX146" s="23"/>
      <c r="OY146" s="23"/>
      <c r="OZ146" s="23"/>
      <c r="PA146" s="23"/>
      <c r="PB146" s="23"/>
      <c r="PC146" s="23"/>
      <c r="PD146" s="23"/>
      <c r="PE146" s="23"/>
      <c r="PF146" s="23"/>
      <c r="PG146" s="23"/>
      <c r="PH146" s="23"/>
      <c r="PI146" s="23"/>
      <c r="PJ146" s="23"/>
      <c r="PK146" s="23"/>
      <c r="PL146" s="23"/>
      <c r="PM146" s="23"/>
      <c r="PN146" s="23"/>
      <c r="PO146" s="23"/>
      <c r="PP146" s="23"/>
      <c r="PQ146" s="23"/>
      <c r="PR146" s="23"/>
      <c r="PS146" s="23"/>
      <c r="PT146" s="23"/>
      <c r="PU146" s="23"/>
      <c r="PV146" s="23"/>
      <c r="PW146" s="23"/>
      <c r="PX146" s="23"/>
      <c r="PY146" s="23"/>
      <c r="PZ146" s="23"/>
      <c r="QA146" s="23"/>
      <c r="QB146" s="23"/>
      <c r="QC146" s="23"/>
      <c r="QD146" s="23"/>
      <c r="QE146" s="23"/>
      <c r="QF146" s="23"/>
      <c r="QG146" s="23"/>
      <c r="QH146" s="23"/>
      <c r="QI146" s="23"/>
      <c r="QJ146" s="23"/>
      <c r="QK146" s="23"/>
      <c r="QL146" s="23"/>
      <c r="QM146" s="23"/>
      <c r="QN146" s="23"/>
      <c r="QO146" s="23"/>
      <c r="QP146" s="23"/>
      <c r="QQ146" s="23"/>
      <c r="QR146" s="23"/>
      <c r="QS146" s="23"/>
      <c r="QT146" s="23"/>
      <c r="QU146" s="23"/>
      <c r="QV146" s="23"/>
      <c r="QW146" s="23"/>
      <c r="QX146" s="23"/>
      <c r="QY146" s="23"/>
      <c r="QZ146" s="23"/>
      <c r="RA146" s="23"/>
      <c r="RB146" s="23"/>
      <c r="RC146" s="23"/>
      <c r="RD146" s="23"/>
      <c r="RE146" s="23"/>
      <c r="RF146" s="23"/>
      <c r="RG146" s="23"/>
      <c r="RH146" s="23"/>
      <c r="RI146" s="23"/>
      <c r="RJ146" s="23"/>
      <c r="RK146" s="23"/>
      <c r="RL146" s="23"/>
      <c r="RM146" s="23"/>
      <c r="RN146" s="23"/>
      <c r="RO146" s="23"/>
      <c r="RP146" s="23"/>
      <c r="RQ146" s="23"/>
      <c r="RR146" s="23"/>
      <c r="RS146" s="23"/>
      <c r="RT146" s="23"/>
      <c r="RU146" s="23"/>
      <c r="RV146" s="23"/>
      <c r="RW146" s="23"/>
      <c r="RX146" s="23"/>
      <c r="RY146" s="23"/>
      <c r="RZ146" s="23"/>
      <c r="SA146" s="23"/>
      <c r="SB146" s="23"/>
      <c r="SC146" s="23"/>
      <c r="SD146" s="23"/>
      <c r="SE146" s="23"/>
      <c r="SF146" s="23"/>
      <c r="SG146" s="23"/>
      <c r="SH146" s="23"/>
      <c r="SI146" s="23"/>
      <c r="SJ146" s="23"/>
      <c r="SK146" s="23"/>
      <c r="SL146" s="23"/>
      <c r="SM146" s="23"/>
      <c r="SN146" s="23"/>
      <c r="SO146" s="23"/>
      <c r="SP146" s="23"/>
      <c r="SQ146" s="23"/>
      <c r="SR146" s="23"/>
      <c r="SS146" s="23"/>
      <c r="ST146" s="23"/>
      <c r="SU146" s="23"/>
      <c r="SV146" s="23"/>
      <c r="SW146" s="23"/>
      <c r="SX146" s="23"/>
      <c r="SY146" s="23"/>
      <c r="SZ146" s="23"/>
      <c r="TA146" s="23"/>
      <c r="TB146" s="23"/>
      <c r="TC146" s="23"/>
      <c r="TD146" s="23"/>
      <c r="TE146" s="23"/>
      <c r="TF146" s="23"/>
      <c r="TG146" s="23"/>
      <c r="TH146" s="23"/>
      <c r="TI146" s="23"/>
      <c r="TJ146" s="23"/>
      <c r="TK146" s="23"/>
      <c r="TL146" s="23"/>
      <c r="TM146" s="23"/>
      <c r="TN146" s="23"/>
      <c r="TO146" s="23"/>
      <c r="TP146" s="23"/>
      <c r="TQ146" s="23"/>
      <c r="TR146" s="23"/>
      <c r="TS146" s="23"/>
      <c r="TT146" s="23"/>
      <c r="TU146" s="23"/>
      <c r="TV146" s="23"/>
      <c r="TW146" s="23"/>
    </row>
    <row r="147" spans="1:543" s="36" customFormat="1" x14ac:dyDescent="0.2">
      <c r="A147" s="35" t="s">
        <v>678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35"/>
      <c r="FY147" s="35"/>
      <c r="FZ147" s="35"/>
      <c r="GA147" s="35"/>
      <c r="GB147" s="35"/>
      <c r="GC147" s="35"/>
      <c r="GD147" s="35"/>
      <c r="GE147" s="35"/>
      <c r="GF147" s="35"/>
      <c r="GG147" s="35"/>
      <c r="GH147" s="35"/>
      <c r="GI147" s="35"/>
      <c r="GJ147" s="35"/>
      <c r="GK147" s="35"/>
      <c r="GL147" s="35"/>
      <c r="GM147" s="35"/>
      <c r="GN147" s="35"/>
      <c r="GO147" s="35"/>
      <c r="GP147" s="35"/>
      <c r="GQ147" s="35"/>
      <c r="GR147" s="35"/>
      <c r="GS147" s="35"/>
      <c r="GT147" s="35"/>
      <c r="GU147" s="35"/>
      <c r="GV147" s="35"/>
      <c r="GW147" s="35"/>
      <c r="GX147" s="35"/>
      <c r="GY147" s="35"/>
      <c r="GZ147" s="35"/>
      <c r="HA147" s="35"/>
      <c r="HB147" s="35"/>
      <c r="HC147" s="35"/>
      <c r="HD147" s="35"/>
      <c r="HE147" s="35"/>
      <c r="HF147" s="35"/>
      <c r="HG147" s="35"/>
      <c r="HH147" s="35"/>
      <c r="HI147" s="35"/>
      <c r="HJ147" s="35"/>
      <c r="HK147" s="35"/>
      <c r="HL147" s="35"/>
      <c r="HM147" s="35"/>
      <c r="HN147" s="35"/>
      <c r="HO147" s="35"/>
      <c r="HP147" s="35"/>
      <c r="HQ147" s="35"/>
      <c r="HR147" s="35"/>
      <c r="HS147" s="35"/>
      <c r="HT147" s="35"/>
      <c r="HU147" s="35"/>
      <c r="HV147" s="35"/>
      <c r="HW147" s="35"/>
      <c r="HX147" s="35"/>
      <c r="HY147" s="35"/>
      <c r="HZ147" s="35"/>
      <c r="IA147" s="35"/>
      <c r="IB147" s="35"/>
      <c r="IC147" s="35"/>
      <c r="ID147" s="35"/>
      <c r="IE147" s="35"/>
      <c r="IF147" s="35"/>
      <c r="IG147" s="35"/>
      <c r="IH147" s="35"/>
      <c r="II147" s="35"/>
      <c r="IJ147" s="35"/>
      <c r="IK147" s="35"/>
      <c r="IL147" s="35"/>
      <c r="IM147" s="35"/>
      <c r="IN147" s="35"/>
      <c r="IO147" s="35"/>
      <c r="IP147" s="35"/>
      <c r="IQ147" s="35"/>
      <c r="IR147" s="35"/>
      <c r="IS147" s="35"/>
      <c r="IT147" s="35"/>
      <c r="IU147" s="35"/>
      <c r="IV147" s="35"/>
      <c r="IW147" s="35"/>
      <c r="IX147" s="35"/>
      <c r="IY147" s="35"/>
      <c r="IZ147" s="35"/>
      <c r="JA147" s="35"/>
      <c r="JB147" s="35"/>
      <c r="JC147" s="35"/>
      <c r="JD147" s="35"/>
      <c r="JE147" s="35"/>
      <c r="JF147" s="35"/>
      <c r="JG147" s="35"/>
      <c r="JH147" s="35"/>
      <c r="JI147" s="35"/>
      <c r="JJ147" s="35"/>
      <c r="JK147" s="35"/>
      <c r="JL147" s="35"/>
      <c r="JM147" s="35"/>
      <c r="JN147" s="35"/>
      <c r="JO147" s="35"/>
      <c r="JP147" s="35"/>
      <c r="JQ147" s="35"/>
      <c r="JR147" s="35"/>
      <c r="JS147" s="35"/>
      <c r="JT147" s="35"/>
      <c r="JU147" s="35"/>
      <c r="JV147" s="35"/>
      <c r="JW147" s="35"/>
      <c r="JX147" s="35"/>
      <c r="JY147" s="35"/>
      <c r="JZ147" s="35"/>
      <c r="KA147" s="35"/>
      <c r="KB147" s="35"/>
      <c r="KC147" s="35"/>
      <c r="KD147" s="35"/>
      <c r="KE147" s="35"/>
      <c r="KF147" s="35"/>
      <c r="KG147" s="35"/>
      <c r="KH147" s="35"/>
      <c r="KI147" s="35"/>
      <c r="KJ147" s="35"/>
      <c r="KK147" s="35"/>
      <c r="KL147" s="35"/>
      <c r="KM147" s="35"/>
      <c r="KN147" s="35"/>
      <c r="KO147" s="35"/>
      <c r="KP147" s="35"/>
      <c r="KQ147" s="35"/>
      <c r="KR147" s="35"/>
      <c r="KS147" s="35"/>
      <c r="KT147" s="35"/>
      <c r="KU147" s="35"/>
      <c r="KV147" s="35"/>
      <c r="KW147" s="35"/>
      <c r="KX147" s="35"/>
      <c r="KY147" s="35"/>
      <c r="KZ147" s="35"/>
      <c r="LA147" s="35"/>
      <c r="LB147" s="35"/>
      <c r="LC147" s="35"/>
      <c r="LD147" s="35"/>
      <c r="LE147" s="35"/>
      <c r="LF147" s="35"/>
      <c r="LG147" s="35"/>
      <c r="LH147" s="35"/>
      <c r="LI147" s="35"/>
      <c r="LJ147" s="35"/>
      <c r="LK147" s="35"/>
      <c r="LL147" s="35"/>
      <c r="LM147" s="35"/>
      <c r="LN147" s="35"/>
      <c r="LO147" s="35"/>
      <c r="LP147" s="35"/>
      <c r="LQ147" s="35"/>
      <c r="LR147" s="35"/>
      <c r="LS147" s="35"/>
      <c r="LT147" s="35"/>
      <c r="LU147" s="35"/>
      <c r="LV147" s="35"/>
      <c r="LW147" s="35"/>
      <c r="LX147" s="35"/>
      <c r="LY147" s="35"/>
      <c r="LZ147" s="35"/>
      <c r="MA147" s="35"/>
      <c r="MB147" s="35"/>
      <c r="MC147" s="35"/>
      <c r="MD147" s="35"/>
      <c r="ME147" s="35"/>
      <c r="MF147" s="35"/>
      <c r="MG147" s="35"/>
      <c r="MH147" s="35"/>
      <c r="MI147" s="35"/>
      <c r="MJ147" s="35"/>
      <c r="MK147" s="35"/>
      <c r="ML147" s="35"/>
      <c r="MM147" s="35"/>
      <c r="MN147" s="35"/>
      <c r="MO147" s="35"/>
      <c r="MP147" s="35"/>
      <c r="MQ147" s="35"/>
      <c r="MR147" s="35"/>
      <c r="MS147" s="35"/>
      <c r="MT147" s="35"/>
      <c r="MU147" s="35"/>
      <c r="MV147" s="35"/>
      <c r="MW147" s="35"/>
      <c r="MX147" s="35"/>
      <c r="MY147" s="35"/>
      <c r="MZ147" s="35"/>
      <c r="NA147" s="35"/>
      <c r="NB147" s="35"/>
      <c r="NC147" s="35"/>
      <c r="ND147" s="35"/>
      <c r="NE147" s="35"/>
      <c r="NF147" s="35"/>
      <c r="NG147" s="35"/>
      <c r="NH147" s="35"/>
      <c r="NI147" s="35"/>
      <c r="NJ147" s="35"/>
      <c r="NK147" s="35"/>
      <c r="NL147" s="35"/>
      <c r="NM147" s="35"/>
      <c r="NN147" s="35"/>
      <c r="NO147" s="35"/>
      <c r="NP147" s="35"/>
      <c r="NQ147" s="35"/>
      <c r="NR147" s="35"/>
      <c r="NS147" s="35"/>
      <c r="NT147" s="35"/>
      <c r="NU147" s="35"/>
      <c r="NV147" s="35"/>
      <c r="NW147" s="35"/>
      <c r="NX147" s="35"/>
      <c r="NY147" s="35"/>
      <c r="NZ147" s="35"/>
      <c r="OA147" s="35"/>
      <c r="OB147" s="35"/>
      <c r="OC147" s="35"/>
      <c r="OD147" s="35"/>
      <c r="OE147" s="35"/>
      <c r="OF147" s="35"/>
      <c r="OG147" s="35"/>
      <c r="OH147" s="35"/>
      <c r="OI147" s="35"/>
      <c r="OJ147" s="35"/>
      <c r="OK147" s="35"/>
      <c r="OL147" s="35"/>
      <c r="OM147" s="35"/>
      <c r="ON147" s="35"/>
      <c r="OO147" s="35"/>
      <c r="OP147" s="35"/>
      <c r="OQ147" s="35"/>
      <c r="OR147" s="35"/>
      <c r="OS147" s="35"/>
      <c r="OT147" s="35"/>
      <c r="OU147" s="35"/>
      <c r="OV147" s="35"/>
      <c r="OW147" s="35"/>
      <c r="OX147" s="35"/>
      <c r="OY147" s="35"/>
      <c r="OZ147" s="35"/>
      <c r="PA147" s="35"/>
      <c r="PB147" s="35"/>
      <c r="PC147" s="35"/>
      <c r="PD147" s="35"/>
      <c r="PE147" s="35"/>
      <c r="PF147" s="35"/>
      <c r="PG147" s="35"/>
      <c r="PH147" s="35"/>
      <c r="PI147" s="35"/>
      <c r="PJ147" s="35"/>
      <c r="PK147" s="35"/>
      <c r="PL147" s="35"/>
      <c r="PM147" s="35"/>
      <c r="PN147" s="35"/>
      <c r="PO147" s="35"/>
      <c r="PP147" s="35"/>
      <c r="PQ147" s="35"/>
      <c r="PR147" s="35"/>
      <c r="PS147" s="35"/>
      <c r="PT147" s="35"/>
      <c r="PU147" s="35"/>
      <c r="PV147" s="35"/>
      <c r="PW147" s="35"/>
      <c r="PX147" s="35"/>
      <c r="PY147" s="35"/>
      <c r="PZ147" s="35"/>
      <c r="QA147" s="35"/>
      <c r="QB147" s="35"/>
      <c r="QC147" s="35"/>
      <c r="QD147" s="35"/>
      <c r="QE147" s="35"/>
      <c r="QF147" s="35"/>
      <c r="QG147" s="35"/>
      <c r="QH147" s="35"/>
      <c r="QI147" s="35"/>
      <c r="QJ147" s="35"/>
      <c r="QK147" s="35"/>
      <c r="QL147" s="35"/>
      <c r="QM147" s="35"/>
      <c r="QN147" s="35"/>
      <c r="QO147" s="35"/>
      <c r="QP147" s="35"/>
      <c r="QQ147" s="35"/>
      <c r="QR147" s="35"/>
      <c r="QS147" s="35"/>
      <c r="QT147" s="35"/>
      <c r="QU147" s="35"/>
      <c r="QV147" s="35"/>
      <c r="QW147" s="35"/>
      <c r="QX147" s="35"/>
      <c r="QY147" s="35"/>
      <c r="QZ147" s="35"/>
      <c r="RA147" s="35"/>
      <c r="RB147" s="35"/>
      <c r="RC147" s="35"/>
      <c r="RD147" s="35"/>
      <c r="RE147" s="35"/>
      <c r="RF147" s="35"/>
      <c r="RG147" s="35"/>
      <c r="RH147" s="35"/>
      <c r="RI147" s="35"/>
      <c r="RJ147" s="35"/>
      <c r="RK147" s="35"/>
      <c r="RL147" s="35"/>
      <c r="RM147" s="35"/>
      <c r="RN147" s="35"/>
      <c r="RO147" s="35"/>
      <c r="RP147" s="35"/>
      <c r="RQ147" s="35"/>
      <c r="RR147" s="35"/>
      <c r="RS147" s="35"/>
      <c r="RT147" s="35"/>
      <c r="RU147" s="35"/>
      <c r="RV147" s="35"/>
      <c r="RW147" s="35"/>
      <c r="RX147" s="35"/>
      <c r="RY147" s="35"/>
      <c r="RZ147" s="35"/>
      <c r="SA147" s="35"/>
      <c r="SB147" s="35"/>
      <c r="SC147" s="35"/>
      <c r="SD147" s="35"/>
      <c r="SE147" s="35"/>
      <c r="SF147" s="35"/>
      <c r="SG147" s="35"/>
      <c r="SH147" s="35"/>
      <c r="SI147" s="35"/>
      <c r="SJ147" s="35"/>
      <c r="SK147" s="35"/>
      <c r="SL147" s="35"/>
      <c r="SM147" s="35"/>
      <c r="SN147" s="35"/>
      <c r="SO147" s="35"/>
      <c r="SP147" s="35"/>
      <c r="SQ147" s="35"/>
      <c r="SR147" s="35"/>
      <c r="SS147" s="35"/>
      <c r="ST147" s="35"/>
      <c r="SU147" s="35"/>
      <c r="SV147" s="35"/>
      <c r="SW147" s="35"/>
      <c r="SX147" s="35"/>
      <c r="SY147" s="35"/>
      <c r="SZ147" s="35"/>
      <c r="TA147" s="35"/>
      <c r="TB147" s="35"/>
      <c r="TC147" s="35"/>
      <c r="TD147" s="35"/>
      <c r="TE147" s="35"/>
      <c r="TF147" s="35"/>
      <c r="TG147" s="35"/>
      <c r="TH147" s="35"/>
      <c r="TI147" s="35"/>
      <c r="TJ147" s="35"/>
      <c r="TK147" s="35"/>
      <c r="TL147" s="35"/>
      <c r="TM147" s="35"/>
      <c r="TN147" s="35"/>
      <c r="TO147" s="35"/>
      <c r="TP147" s="35"/>
      <c r="TQ147" s="35"/>
      <c r="TR147" s="35"/>
      <c r="TS147" s="35"/>
      <c r="TT147" s="35"/>
      <c r="TU147" s="35"/>
      <c r="TV147" s="35"/>
      <c r="TW147" s="35"/>
    </row>
    <row r="148" spans="1:543" s="57" customFormat="1" x14ac:dyDescent="0.2">
      <c r="A148" s="24" t="s">
        <v>641</v>
      </c>
      <c r="B148" s="57">
        <f>SUM(B150:B154,B156:B158)</f>
        <v>348480</v>
      </c>
      <c r="C148" s="57">
        <f t="shared" ref="C148:BN148" si="92">SUM(C150:C154,C156:C158)</f>
        <v>348480</v>
      </c>
      <c r="D148" s="57">
        <f t="shared" si="92"/>
        <v>348960</v>
      </c>
      <c r="E148" s="57">
        <f t="shared" si="92"/>
        <v>348960</v>
      </c>
      <c r="F148" s="57">
        <f t="shared" si="92"/>
        <v>360960</v>
      </c>
      <c r="G148" s="57">
        <f t="shared" si="92"/>
        <v>360960</v>
      </c>
      <c r="H148" s="57">
        <f t="shared" si="92"/>
        <v>360960</v>
      </c>
      <c r="I148" s="57">
        <f t="shared" si="92"/>
        <v>372960</v>
      </c>
      <c r="J148" s="57">
        <f t="shared" si="92"/>
        <v>372960</v>
      </c>
      <c r="K148" s="57">
        <f t="shared" si="92"/>
        <v>372960</v>
      </c>
      <c r="L148" s="57">
        <f t="shared" si="92"/>
        <v>372960</v>
      </c>
      <c r="M148" s="57">
        <f t="shared" si="92"/>
        <v>372960</v>
      </c>
      <c r="N148" s="57">
        <f t="shared" si="92"/>
        <v>372960</v>
      </c>
      <c r="O148" s="57">
        <f t="shared" si="92"/>
        <v>366373.36</v>
      </c>
      <c r="P148" s="57">
        <f t="shared" si="92"/>
        <v>367395.28</v>
      </c>
      <c r="Q148" s="57">
        <f t="shared" si="92"/>
        <v>365314.98</v>
      </c>
      <c r="R148" s="57">
        <f t="shared" si="92"/>
        <v>366659.7</v>
      </c>
      <c r="S148" s="57">
        <f t="shared" si="92"/>
        <v>370307.78</v>
      </c>
      <c r="T148" s="57">
        <f t="shared" si="92"/>
        <v>369651.48</v>
      </c>
      <c r="U148" s="57">
        <f t="shared" si="92"/>
        <v>370569.95</v>
      </c>
      <c r="V148" s="57">
        <f t="shared" si="92"/>
        <v>373814.7</v>
      </c>
      <c r="W148" s="57">
        <f t="shared" si="92"/>
        <v>417762.97</v>
      </c>
      <c r="X148" s="57">
        <f t="shared" si="92"/>
        <v>438945.68</v>
      </c>
      <c r="Y148" s="57">
        <f t="shared" si="92"/>
        <v>511342.06</v>
      </c>
      <c r="Z148" s="57">
        <f t="shared" si="92"/>
        <v>508527.29000000004</v>
      </c>
      <c r="AA148" s="57">
        <f t="shared" si="92"/>
        <v>511904.06</v>
      </c>
      <c r="AB148" s="57">
        <f t="shared" si="92"/>
        <v>514424.08999999997</v>
      </c>
      <c r="AC148" s="57">
        <f t="shared" si="92"/>
        <v>511632.6</v>
      </c>
      <c r="AD148" s="57">
        <f t="shared" si="92"/>
        <v>512671.43</v>
      </c>
      <c r="AE148" s="57">
        <f t="shared" si="92"/>
        <v>511872.63</v>
      </c>
      <c r="AF148" s="57">
        <f t="shared" si="92"/>
        <v>776361.47</v>
      </c>
      <c r="AG148" s="57">
        <f t="shared" si="92"/>
        <v>512666.6</v>
      </c>
      <c r="AH148" s="57">
        <f t="shared" si="92"/>
        <v>512846.13</v>
      </c>
      <c r="AI148" s="57">
        <f t="shared" si="92"/>
        <v>515087.85</v>
      </c>
      <c r="AJ148" s="57">
        <f t="shared" si="92"/>
        <v>537835.03</v>
      </c>
      <c r="AK148" s="57">
        <f t="shared" si="92"/>
        <v>538768.65</v>
      </c>
      <c r="AL148" s="57">
        <f t="shared" si="92"/>
        <v>539741.79</v>
      </c>
      <c r="AM148" s="57">
        <f t="shared" si="92"/>
        <v>537693.96</v>
      </c>
      <c r="AN148" s="57">
        <f t="shared" si="92"/>
        <v>524513.77</v>
      </c>
      <c r="AO148" s="57">
        <f t="shared" si="92"/>
        <v>526335.06000000006</v>
      </c>
      <c r="AP148" s="57">
        <f t="shared" si="92"/>
        <v>525076.07000000007</v>
      </c>
      <c r="AQ148" s="57">
        <f t="shared" si="92"/>
        <v>523332.94</v>
      </c>
      <c r="AR148" s="57">
        <f t="shared" si="92"/>
        <v>520881.7</v>
      </c>
      <c r="AS148" s="57">
        <f t="shared" si="92"/>
        <v>522004.06</v>
      </c>
      <c r="AT148" s="57">
        <f t="shared" si="92"/>
        <v>524273.74</v>
      </c>
      <c r="AU148" s="57">
        <f t="shared" si="92"/>
        <v>527745.29</v>
      </c>
      <c r="AV148" s="57">
        <f t="shared" si="92"/>
        <v>527664.82000000007</v>
      </c>
      <c r="AW148" s="57">
        <f t="shared" si="92"/>
        <v>549697.52</v>
      </c>
      <c r="AX148" s="57">
        <f t="shared" si="92"/>
        <v>549953.82000000007</v>
      </c>
      <c r="AY148" s="57">
        <f t="shared" si="92"/>
        <v>549439.74</v>
      </c>
      <c r="AZ148" s="57">
        <f t="shared" si="92"/>
        <v>538192.85</v>
      </c>
      <c r="BA148" s="57">
        <f t="shared" si="92"/>
        <v>539600.23</v>
      </c>
      <c r="BB148" s="57">
        <f t="shared" si="92"/>
        <v>535815.30000000005</v>
      </c>
      <c r="BC148" s="57">
        <f t="shared" si="92"/>
        <v>532283.47</v>
      </c>
      <c r="BD148" s="57">
        <f t="shared" si="92"/>
        <v>531059.42999999993</v>
      </c>
      <c r="BE148" s="57">
        <f t="shared" si="92"/>
        <v>544291.23</v>
      </c>
      <c r="BF148" s="57">
        <f t="shared" si="92"/>
        <v>544513.78</v>
      </c>
      <c r="BG148" s="57">
        <f t="shared" si="92"/>
        <v>561293</v>
      </c>
      <c r="BH148" s="57">
        <f t="shared" si="92"/>
        <v>544461.39</v>
      </c>
      <c r="BI148" s="57">
        <f t="shared" si="92"/>
        <v>557325.98</v>
      </c>
      <c r="BJ148" s="57">
        <f t="shared" si="92"/>
        <v>556670.51</v>
      </c>
      <c r="BK148" s="57">
        <f t="shared" si="92"/>
        <v>556670.51</v>
      </c>
      <c r="BL148" s="57">
        <f t="shared" si="92"/>
        <v>572803.25</v>
      </c>
      <c r="BM148" s="57">
        <f t="shared" si="92"/>
        <v>572284.67999999993</v>
      </c>
      <c r="BN148" s="57">
        <f t="shared" si="92"/>
        <v>565272</v>
      </c>
      <c r="BO148" s="57">
        <f t="shared" ref="BO148:DQ148" si="93">SUM(BO150:BO154,BO156:BO158)</f>
        <v>569730.83000000007</v>
      </c>
      <c r="BP148" s="57">
        <f t="shared" si="93"/>
        <v>572142.80000000005</v>
      </c>
      <c r="BQ148" s="57">
        <f t="shared" si="93"/>
        <v>571542.80000000005</v>
      </c>
      <c r="BR148" s="57">
        <f t="shared" si="93"/>
        <v>571208.94999999995</v>
      </c>
      <c r="BS148" s="57">
        <f t="shared" si="93"/>
        <v>574177.94999999995</v>
      </c>
      <c r="BT148" s="57">
        <f t="shared" si="93"/>
        <v>573018.90999999992</v>
      </c>
      <c r="BU148" s="57">
        <f t="shared" si="93"/>
        <v>574573.44999999995</v>
      </c>
      <c r="BV148" s="57">
        <f t="shared" si="93"/>
        <v>573034.67999999993</v>
      </c>
      <c r="BW148" s="57">
        <f t="shared" si="93"/>
        <v>572452.97</v>
      </c>
      <c r="BX148" s="57">
        <f t="shared" si="93"/>
        <v>570163.23</v>
      </c>
      <c r="BY148" s="57">
        <f t="shared" si="93"/>
        <v>568116.28</v>
      </c>
      <c r="BZ148" s="57">
        <f t="shared" si="93"/>
        <v>521495.07</v>
      </c>
      <c r="CA148" s="57">
        <f t="shared" si="93"/>
        <v>485495.07</v>
      </c>
      <c r="CB148" s="57">
        <f t="shared" si="93"/>
        <v>481485.97</v>
      </c>
      <c r="CC148" s="57">
        <f t="shared" si="93"/>
        <v>495192.51</v>
      </c>
      <c r="CD148" s="57">
        <f t="shared" si="93"/>
        <v>495792.51</v>
      </c>
      <c r="CE148" s="57">
        <f t="shared" si="93"/>
        <v>513293.1</v>
      </c>
      <c r="CF148" s="57">
        <f t="shared" si="93"/>
        <v>521291.7</v>
      </c>
      <c r="CG148" s="57">
        <f t="shared" si="93"/>
        <v>520207.35999999999</v>
      </c>
      <c r="CH148" s="57">
        <f t="shared" si="93"/>
        <v>517606.2</v>
      </c>
      <c r="CI148" s="57">
        <f t="shared" si="93"/>
        <v>514695.86</v>
      </c>
      <c r="CJ148" s="57">
        <f t="shared" si="93"/>
        <v>509999.5</v>
      </c>
      <c r="CK148" s="57">
        <f t="shared" si="93"/>
        <v>507145.25</v>
      </c>
      <c r="CL148" s="57">
        <f t="shared" si="93"/>
        <v>482666.31</v>
      </c>
      <c r="CM148" s="57">
        <f t="shared" si="93"/>
        <v>484992.73</v>
      </c>
      <c r="CN148" s="57">
        <f t="shared" si="93"/>
        <v>504731.69</v>
      </c>
      <c r="CO148" s="57">
        <f t="shared" si="93"/>
        <v>518381.58999999997</v>
      </c>
      <c r="CP148" s="57">
        <f t="shared" si="93"/>
        <v>519129.27</v>
      </c>
      <c r="CQ148" s="57">
        <f t="shared" si="93"/>
        <v>539804.67000000004</v>
      </c>
      <c r="CR148" s="57">
        <f t="shared" si="93"/>
        <v>552172.62</v>
      </c>
      <c r="CS148" s="57">
        <f t="shared" si="93"/>
        <v>552788.07999999996</v>
      </c>
      <c r="CT148" s="57">
        <f t="shared" si="93"/>
        <v>551196.77</v>
      </c>
      <c r="CU148" s="57">
        <f t="shared" si="93"/>
        <v>582043.03</v>
      </c>
      <c r="CV148" s="57">
        <f t="shared" si="93"/>
        <v>584947.68999999994</v>
      </c>
      <c r="CW148" s="57">
        <f t="shared" si="93"/>
        <v>597020.35</v>
      </c>
      <c r="CX148" s="57">
        <f t="shared" si="93"/>
        <v>597020.35</v>
      </c>
      <c r="CY148" s="57">
        <f t="shared" si="93"/>
        <v>596926.89</v>
      </c>
      <c r="CZ148" s="57">
        <f t="shared" si="93"/>
        <v>620968.4</v>
      </c>
      <c r="DA148" s="57">
        <f t="shared" si="93"/>
        <v>620907.1</v>
      </c>
      <c r="DB148" s="57">
        <f t="shared" si="93"/>
        <v>614110.34000000008</v>
      </c>
      <c r="DC148" s="57">
        <f t="shared" si="93"/>
        <v>629795.9</v>
      </c>
      <c r="DD148" s="57">
        <f t="shared" si="93"/>
        <v>626929.62</v>
      </c>
      <c r="DE148" s="57">
        <f t="shared" si="93"/>
        <v>622496.92999999993</v>
      </c>
      <c r="DF148" s="57">
        <f t="shared" si="93"/>
        <v>623751.29</v>
      </c>
      <c r="DG148" s="57">
        <f t="shared" si="93"/>
        <v>623772.87</v>
      </c>
      <c r="DH148" s="57">
        <f t="shared" si="93"/>
        <v>663366.9</v>
      </c>
      <c r="DI148" s="57">
        <f t="shared" si="93"/>
        <v>638436.18999999994</v>
      </c>
      <c r="DJ148" s="57">
        <f t="shared" si="93"/>
        <v>639246.13</v>
      </c>
      <c r="DK148" s="57">
        <f t="shared" si="93"/>
        <v>639145.15</v>
      </c>
      <c r="DL148" s="57">
        <f t="shared" si="93"/>
        <v>639697.13</v>
      </c>
      <c r="DM148" s="57">
        <f t="shared" si="93"/>
        <v>644697.13</v>
      </c>
      <c r="DN148" s="57">
        <f t="shared" si="93"/>
        <v>633269.84000000008</v>
      </c>
      <c r="DO148" s="57">
        <f t="shared" si="93"/>
        <v>633997.28</v>
      </c>
      <c r="DP148" s="57">
        <f t="shared" si="93"/>
        <v>612518.74</v>
      </c>
      <c r="DQ148" s="57">
        <f t="shared" si="93"/>
        <v>670085.17999999993</v>
      </c>
      <c r="DR148" s="57">
        <f t="shared" ref="DR148" si="94">SUM(DR150:DR154,DR156:DR158)</f>
        <v>678992.44</v>
      </c>
      <c r="DS148" s="57">
        <f t="shared" ref="DS148:EH148" si="95">SUM(DS150:DS154,DS156:DS158)</f>
        <v>679472.44</v>
      </c>
      <c r="DT148" s="57">
        <f t="shared" si="95"/>
        <v>749054</v>
      </c>
      <c r="DU148" s="57">
        <f t="shared" si="95"/>
        <v>745520.8</v>
      </c>
      <c r="DV148" s="57">
        <f t="shared" si="95"/>
        <v>745520.8</v>
      </c>
      <c r="DW148" s="57">
        <f t="shared" si="95"/>
        <v>745520.8</v>
      </c>
      <c r="DX148" s="57">
        <f t="shared" si="95"/>
        <v>743830.16999999993</v>
      </c>
      <c r="DY148" s="57">
        <f t="shared" si="95"/>
        <v>757151.16</v>
      </c>
      <c r="DZ148" s="57">
        <f t="shared" si="95"/>
        <v>757745.58000000007</v>
      </c>
      <c r="EA148" s="57">
        <f t="shared" si="95"/>
        <v>781828.77</v>
      </c>
      <c r="EB148" s="57">
        <f t="shared" si="95"/>
        <v>777199.26</v>
      </c>
      <c r="EC148" s="57">
        <f t="shared" si="95"/>
        <v>777992.24</v>
      </c>
      <c r="ED148" s="57">
        <f t="shared" si="95"/>
        <v>777992.24</v>
      </c>
      <c r="EE148" s="57">
        <f t="shared" si="95"/>
        <v>781677.6</v>
      </c>
      <c r="EF148" s="57">
        <f t="shared" si="95"/>
        <v>782898.22</v>
      </c>
      <c r="EG148" s="57">
        <f t="shared" si="95"/>
        <v>783435.44</v>
      </c>
      <c r="EH148" s="57">
        <f t="shared" si="95"/>
        <v>785067.78</v>
      </c>
      <c r="EI148" s="57">
        <f t="shared" ref="EI148" si="96">SUM(EI150:EI154,EI156:EI158)</f>
        <v>784349.26</v>
      </c>
      <c r="EJ148" s="57">
        <f t="shared" ref="EJ148:GU148" si="97">SUM(EJ150:EJ154,EJ156:EJ158)</f>
        <v>782122.65</v>
      </c>
      <c r="EK148" s="57">
        <f t="shared" si="97"/>
        <v>783913.67999999993</v>
      </c>
      <c r="EL148" s="57">
        <f t="shared" si="97"/>
        <v>784666.72</v>
      </c>
      <c r="EM148" s="57">
        <f t="shared" si="97"/>
        <v>784684.72</v>
      </c>
      <c r="EN148" s="57">
        <f t="shared" si="97"/>
        <v>0</v>
      </c>
      <c r="EO148" s="57">
        <f t="shared" si="97"/>
        <v>836757.34000000008</v>
      </c>
      <c r="EP148" s="57">
        <f t="shared" si="97"/>
        <v>834572.14</v>
      </c>
      <c r="EQ148" s="57">
        <f t="shared" si="97"/>
        <v>833972.14</v>
      </c>
      <c r="ER148" s="57">
        <f t="shared" si="97"/>
        <v>835062.6</v>
      </c>
      <c r="ES148" s="57">
        <f t="shared" si="97"/>
        <v>835941.38</v>
      </c>
      <c r="ET148" s="57">
        <f t="shared" si="97"/>
        <v>836380.76</v>
      </c>
      <c r="EU148" s="57">
        <f t="shared" si="97"/>
        <v>841192.4</v>
      </c>
      <c r="EV148" s="57">
        <f t="shared" si="97"/>
        <v>842389.76</v>
      </c>
      <c r="EW148" s="57">
        <f t="shared" si="97"/>
        <v>842580.58000000007</v>
      </c>
      <c r="EX148" s="57">
        <f t="shared" si="97"/>
        <v>843300.58000000007</v>
      </c>
      <c r="EY148" s="57">
        <f t="shared" si="97"/>
        <v>848170.38</v>
      </c>
      <c r="EZ148" s="57">
        <f t="shared" si="97"/>
        <v>852604.4</v>
      </c>
      <c r="FA148" s="57">
        <f t="shared" si="97"/>
        <v>854921.6</v>
      </c>
      <c r="FB148" s="57">
        <f t="shared" si="97"/>
        <v>879161.6</v>
      </c>
      <c r="FC148" s="57">
        <f t="shared" si="97"/>
        <v>881753.1</v>
      </c>
      <c r="FD148" s="57">
        <f t="shared" si="97"/>
        <v>873119.52</v>
      </c>
      <c r="FE148" s="57">
        <f t="shared" si="97"/>
        <v>871187.94</v>
      </c>
      <c r="FF148" s="57">
        <f t="shared" si="97"/>
        <v>890123.8</v>
      </c>
      <c r="FG148" s="57">
        <f t="shared" si="97"/>
        <v>901536.5</v>
      </c>
      <c r="FH148" s="57">
        <f t="shared" si="97"/>
        <v>913580.38</v>
      </c>
      <c r="FI148" s="57">
        <f t="shared" si="97"/>
        <v>0</v>
      </c>
      <c r="FJ148" s="57">
        <f t="shared" si="97"/>
        <v>938694.74</v>
      </c>
      <c r="FK148" s="57">
        <f t="shared" si="97"/>
        <v>0</v>
      </c>
      <c r="FL148" s="57">
        <f t="shared" si="97"/>
        <v>1258375.26</v>
      </c>
      <c r="FM148" s="57">
        <f t="shared" si="97"/>
        <v>1297237.6400000001</v>
      </c>
      <c r="FN148" s="57">
        <f t="shared" si="97"/>
        <v>1313228.98</v>
      </c>
      <c r="FO148" s="57">
        <f t="shared" si="97"/>
        <v>1302319.48</v>
      </c>
      <c r="FP148" s="57">
        <f t="shared" si="97"/>
        <v>1299008.8599999999</v>
      </c>
      <c r="FQ148" s="57">
        <f t="shared" si="97"/>
        <v>1300235.2600000002</v>
      </c>
      <c r="FR148" s="57">
        <f t="shared" si="97"/>
        <v>1300207.42</v>
      </c>
      <c r="FS148" s="57">
        <f t="shared" si="97"/>
        <v>1297949.98</v>
      </c>
      <c r="FT148" s="57">
        <f t="shared" si="97"/>
        <v>1317363.78</v>
      </c>
      <c r="FU148" s="57">
        <f t="shared" si="97"/>
        <v>1343776.92</v>
      </c>
      <c r="FV148" s="57">
        <f t="shared" si="97"/>
        <v>1344973.22</v>
      </c>
      <c r="FW148" s="57">
        <f t="shared" si="97"/>
        <v>1267861.1000000001</v>
      </c>
      <c r="FX148" s="57">
        <f t="shared" si="97"/>
        <v>1377774.54</v>
      </c>
      <c r="FY148" s="57">
        <f t="shared" si="97"/>
        <v>1281898.3</v>
      </c>
      <c r="FZ148" s="57">
        <f t="shared" si="97"/>
        <v>1281898.3</v>
      </c>
      <c r="GA148" s="57">
        <f t="shared" si="97"/>
        <v>1296152.28</v>
      </c>
      <c r="GB148" s="57">
        <f t="shared" si="97"/>
        <v>1097185.8399999999</v>
      </c>
      <c r="GC148" s="57">
        <f t="shared" si="97"/>
        <v>1098487.98</v>
      </c>
      <c r="GD148" s="57">
        <f t="shared" si="97"/>
        <v>1094480.96</v>
      </c>
      <c r="GE148" s="57">
        <f t="shared" si="97"/>
        <v>1003450.76</v>
      </c>
      <c r="GF148" s="57">
        <f t="shared" si="97"/>
        <v>1003450.76</v>
      </c>
      <c r="GG148" s="57">
        <f t="shared" si="97"/>
        <v>1002393.14</v>
      </c>
      <c r="GH148" s="57">
        <f t="shared" si="97"/>
        <v>817234.14</v>
      </c>
      <c r="GI148" s="57">
        <f t="shared" si="97"/>
        <v>838022.22</v>
      </c>
      <c r="GJ148" s="57">
        <f t="shared" si="97"/>
        <v>890162.92</v>
      </c>
      <c r="GK148" s="57">
        <f t="shared" si="97"/>
        <v>910228.9</v>
      </c>
      <c r="GL148" s="57">
        <f t="shared" si="97"/>
        <v>877588.9</v>
      </c>
      <c r="GM148" s="57">
        <f t="shared" si="97"/>
        <v>884894.58</v>
      </c>
      <c r="GN148" s="57">
        <f t="shared" si="97"/>
        <v>846882.62</v>
      </c>
      <c r="GO148" s="57">
        <f t="shared" si="97"/>
        <v>850753.56</v>
      </c>
      <c r="GP148" s="57">
        <f t="shared" si="97"/>
        <v>750057.64</v>
      </c>
      <c r="GQ148" s="57">
        <f t="shared" si="97"/>
        <v>750491.9</v>
      </c>
      <c r="GR148" s="57">
        <f t="shared" si="97"/>
        <v>749386.3</v>
      </c>
      <c r="GS148" s="57">
        <f t="shared" si="97"/>
        <v>751148.64</v>
      </c>
      <c r="GT148" s="57">
        <f t="shared" si="97"/>
        <v>0</v>
      </c>
      <c r="GU148" s="57">
        <f t="shared" si="97"/>
        <v>762144.76</v>
      </c>
      <c r="GV148" s="57">
        <f t="shared" ref="GV148:JG148" si="98">SUM(GV150:GV154,GV156:GV158)</f>
        <v>0</v>
      </c>
      <c r="GW148" s="57">
        <f t="shared" si="98"/>
        <v>807048.48</v>
      </c>
      <c r="GX148" s="57">
        <f t="shared" si="98"/>
        <v>810557.38</v>
      </c>
      <c r="GY148" s="57">
        <f t="shared" si="98"/>
        <v>810821.78</v>
      </c>
      <c r="GZ148" s="57">
        <f t="shared" si="98"/>
        <v>810821.78</v>
      </c>
      <c r="HA148" s="57">
        <f t="shared" si="98"/>
        <v>806912.96</v>
      </c>
      <c r="HB148" s="57">
        <f t="shared" si="98"/>
        <v>810500.8</v>
      </c>
      <c r="HC148" s="57">
        <f t="shared" si="98"/>
        <v>794727.22</v>
      </c>
      <c r="HD148" s="57">
        <f t="shared" si="98"/>
        <v>763420.36</v>
      </c>
      <c r="HE148" s="57">
        <f t="shared" si="98"/>
        <v>0</v>
      </c>
      <c r="HF148" s="57">
        <f t="shared" si="98"/>
        <v>0</v>
      </c>
      <c r="HG148" s="57">
        <f t="shared" si="98"/>
        <v>0</v>
      </c>
      <c r="HH148" s="57">
        <f t="shared" si="98"/>
        <v>0</v>
      </c>
      <c r="HI148" s="57">
        <f t="shared" si="98"/>
        <v>0</v>
      </c>
      <c r="HJ148" s="57">
        <f t="shared" si="98"/>
        <v>0</v>
      </c>
      <c r="HK148" s="57">
        <f t="shared" si="98"/>
        <v>0</v>
      </c>
      <c r="HL148" s="57">
        <f t="shared" si="98"/>
        <v>0</v>
      </c>
      <c r="HM148" s="57">
        <f t="shared" si="98"/>
        <v>0</v>
      </c>
      <c r="HN148" s="57">
        <f t="shared" si="98"/>
        <v>0</v>
      </c>
      <c r="HO148" s="57">
        <f t="shared" si="98"/>
        <v>0</v>
      </c>
      <c r="HP148" s="57">
        <f t="shared" si="98"/>
        <v>0</v>
      </c>
      <c r="HQ148" s="57">
        <f t="shared" si="98"/>
        <v>745764.22</v>
      </c>
      <c r="HR148" s="57">
        <f t="shared" si="98"/>
        <v>746474.8</v>
      </c>
      <c r="HS148" s="57">
        <f t="shared" si="98"/>
        <v>746271.94</v>
      </c>
      <c r="HT148" s="57">
        <f t="shared" si="98"/>
        <v>745045.2</v>
      </c>
      <c r="HU148" s="57">
        <f t="shared" si="98"/>
        <v>745045.2</v>
      </c>
      <c r="HV148" s="57">
        <f t="shared" si="98"/>
        <v>742903.3</v>
      </c>
      <c r="HW148" s="57">
        <f t="shared" si="98"/>
        <v>737219.74</v>
      </c>
      <c r="HX148" s="57">
        <f t="shared" si="98"/>
        <v>0</v>
      </c>
      <c r="HY148" s="57">
        <f t="shared" si="98"/>
        <v>695480.22</v>
      </c>
      <c r="HZ148" s="57">
        <f t="shared" si="98"/>
        <v>699227.41999999993</v>
      </c>
      <c r="IA148" s="57">
        <f t="shared" si="98"/>
        <v>701388.2</v>
      </c>
      <c r="IB148" s="57">
        <f t="shared" si="98"/>
        <v>620655.48</v>
      </c>
      <c r="IC148" s="57">
        <f t="shared" si="98"/>
        <v>620976.19999999995</v>
      </c>
      <c r="ID148" s="57">
        <f t="shared" si="98"/>
        <v>620417.62</v>
      </c>
      <c r="IE148" s="57">
        <f t="shared" si="98"/>
        <v>621816.41999999993</v>
      </c>
      <c r="IF148" s="57">
        <f t="shared" si="98"/>
        <v>0</v>
      </c>
      <c r="IG148" s="57">
        <f t="shared" si="98"/>
        <v>621462.34000000008</v>
      </c>
      <c r="IH148" s="57">
        <f t="shared" si="98"/>
        <v>621232.48</v>
      </c>
      <c r="II148" s="57">
        <f t="shared" si="98"/>
        <v>619581.46</v>
      </c>
      <c r="IJ148" s="57">
        <f t="shared" si="98"/>
        <v>621646.32000000007</v>
      </c>
      <c r="IK148" s="57">
        <f t="shared" si="98"/>
        <v>621643.93999999994</v>
      </c>
      <c r="IL148" s="57">
        <f t="shared" si="98"/>
        <v>623390.69999999995</v>
      </c>
      <c r="IM148" s="57">
        <f t="shared" si="98"/>
        <v>622490.5</v>
      </c>
      <c r="IN148" s="57">
        <f t="shared" si="98"/>
        <v>620607.69999999995</v>
      </c>
      <c r="IO148" s="57">
        <f t="shared" si="98"/>
        <v>619659.46</v>
      </c>
      <c r="IP148" s="57">
        <f t="shared" si="98"/>
        <v>619888.22</v>
      </c>
      <c r="IQ148" s="57">
        <f t="shared" si="98"/>
        <v>621521.38</v>
      </c>
      <c r="IR148" s="57">
        <f t="shared" si="98"/>
        <v>620506.84000000008</v>
      </c>
      <c r="IS148" s="57">
        <f t="shared" si="98"/>
        <v>620506.84000000008</v>
      </c>
      <c r="IT148" s="57">
        <f t="shared" si="98"/>
        <v>616578.19999999995</v>
      </c>
      <c r="IU148" s="57">
        <f t="shared" si="98"/>
        <v>619061.36</v>
      </c>
      <c r="IV148" s="57">
        <f t="shared" si="98"/>
        <v>620185.82000000007</v>
      </c>
      <c r="IW148" s="57">
        <f t="shared" si="98"/>
        <v>620548.36</v>
      </c>
      <c r="IX148" s="57">
        <f t="shared" si="98"/>
        <v>621710.9</v>
      </c>
      <c r="IY148" s="57">
        <f t="shared" si="98"/>
        <v>622816.05999999994</v>
      </c>
      <c r="IZ148" s="57">
        <f t="shared" si="98"/>
        <v>621557.11999999988</v>
      </c>
      <c r="JA148" s="57">
        <f t="shared" si="98"/>
        <v>629367.46</v>
      </c>
      <c r="JB148" s="57">
        <f t="shared" si="98"/>
        <v>622546.38</v>
      </c>
      <c r="JC148" s="57">
        <f t="shared" si="98"/>
        <v>0</v>
      </c>
      <c r="JD148" s="57">
        <f t="shared" si="98"/>
        <v>0</v>
      </c>
      <c r="JE148" s="57">
        <f t="shared" si="98"/>
        <v>0</v>
      </c>
      <c r="JF148" s="57">
        <f t="shared" si="98"/>
        <v>0</v>
      </c>
      <c r="JG148" s="57">
        <f t="shared" si="98"/>
        <v>0</v>
      </c>
      <c r="JH148" s="57">
        <f t="shared" ref="JH148:LJ148" si="99">SUM(JH150:JH154,JH156:JH158)</f>
        <v>0</v>
      </c>
      <c r="JI148" s="57">
        <f t="shared" si="99"/>
        <v>0</v>
      </c>
      <c r="JJ148" s="57">
        <f t="shared" si="99"/>
        <v>0</v>
      </c>
      <c r="JK148" s="57">
        <f t="shared" si="99"/>
        <v>0</v>
      </c>
      <c r="JL148" s="57">
        <f t="shared" si="99"/>
        <v>0</v>
      </c>
      <c r="JM148" s="57">
        <f t="shared" si="99"/>
        <v>0</v>
      </c>
      <c r="JN148" s="57">
        <f t="shared" si="99"/>
        <v>649997.52</v>
      </c>
      <c r="JO148" s="57">
        <f t="shared" si="99"/>
        <v>651888</v>
      </c>
      <c r="JP148" s="57">
        <f t="shared" si="99"/>
        <v>644456.24</v>
      </c>
      <c r="JQ148" s="57">
        <f t="shared" si="99"/>
        <v>641627.88</v>
      </c>
      <c r="JR148" s="57">
        <f t="shared" si="99"/>
        <v>642047.88</v>
      </c>
      <c r="JS148" s="57">
        <f t="shared" si="99"/>
        <v>640260.96</v>
      </c>
      <c r="JT148" s="57">
        <f t="shared" si="99"/>
        <v>639456.28</v>
      </c>
      <c r="JU148" s="57">
        <f t="shared" si="99"/>
        <v>638999.28</v>
      </c>
      <c r="JV148" s="57">
        <f t="shared" si="99"/>
        <v>637198.38</v>
      </c>
      <c r="JW148" s="57">
        <f t="shared" si="99"/>
        <v>636402.28</v>
      </c>
      <c r="JX148" s="57">
        <f t="shared" si="99"/>
        <v>637559.52</v>
      </c>
      <c r="JY148" s="57">
        <f t="shared" si="99"/>
        <v>634810.14</v>
      </c>
      <c r="JZ148" s="57">
        <f t="shared" si="99"/>
        <v>634721.30000000005</v>
      </c>
      <c r="KA148" s="57">
        <f t="shared" si="99"/>
        <v>635404.84000000008</v>
      </c>
      <c r="KB148" s="57">
        <f t="shared" si="99"/>
        <v>636327.41999999993</v>
      </c>
      <c r="KC148" s="57">
        <f t="shared" si="99"/>
        <v>644095.30000000005</v>
      </c>
      <c r="KD148" s="57">
        <f t="shared" si="99"/>
        <v>646829.30000000005</v>
      </c>
      <c r="KE148" s="57">
        <f t="shared" si="99"/>
        <v>644984.62</v>
      </c>
      <c r="KF148" s="57">
        <f t="shared" si="99"/>
        <v>647970.15999999992</v>
      </c>
      <c r="KG148" s="57">
        <f t="shared" si="99"/>
        <v>650175.72</v>
      </c>
      <c r="KH148" s="57">
        <f t="shared" si="99"/>
        <v>651780.62</v>
      </c>
      <c r="KI148" s="57">
        <f t="shared" si="99"/>
        <v>652800.06000000006</v>
      </c>
      <c r="KJ148" s="57">
        <f t="shared" si="99"/>
        <v>656491.46</v>
      </c>
      <c r="KK148" s="57">
        <f t="shared" si="99"/>
        <v>660358.74</v>
      </c>
      <c r="KL148" s="57">
        <f t="shared" si="99"/>
        <v>661863.15999999992</v>
      </c>
      <c r="KM148" s="57">
        <f t="shared" si="99"/>
        <v>661132.78</v>
      </c>
      <c r="KN148" s="57">
        <f t="shared" si="99"/>
        <v>658205.96</v>
      </c>
      <c r="KO148" s="57">
        <f t="shared" si="99"/>
        <v>660674.91999999993</v>
      </c>
      <c r="KP148" s="57">
        <f t="shared" si="99"/>
        <v>660550.54</v>
      </c>
      <c r="KQ148" s="57">
        <f t="shared" si="99"/>
        <v>662253.6</v>
      </c>
      <c r="KR148" s="57">
        <f t="shared" si="99"/>
        <v>666405.62</v>
      </c>
      <c r="KS148" s="57">
        <f t="shared" si="99"/>
        <v>665502</v>
      </c>
      <c r="KT148" s="57">
        <f t="shared" si="99"/>
        <v>696267.96</v>
      </c>
      <c r="KU148" s="57">
        <f t="shared" si="99"/>
        <v>654480.48</v>
      </c>
      <c r="KV148" s="57">
        <f t="shared" si="99"/>
        <v>663624.12</v>
      </c>
      <c r="KW148" s="57">
        <f t="shared" si="99"/>
        <v>665246.06000000006</v>
      </c>
      <c r="KX148" s="57">
        <f t="shared" si="99"/>
        <v>656854.19999999995</v>
      </c>
      <c r="KY148" s="57">
        <f t="shared" si="99"/>
        <v>664407.06000000006</v>
      </c>
      <c r="KZ148" s="57">
        <f t="shared" si="99"/>
        <v>674449.78</v>
      </c>
      <c r="LA148" s="57">
        <f t="shared" si="99"/>
        <v>699883.36</v>
      </c>
      <c r="LB148" s="57">
        <f t="shared" si="99"/>
        <v>707772</v>
      </c>
      <c r="LC148" s="57">
        <f t="shared" si="99"/>
        <v>707777.1</v>
      </c>
      <c r="LD148" s="57">
        <f t="shared" si="99"/>
        <v>717649.5</v>
      </c>
      <c r="LE148" s="57">
        <f t="shared" si="99"/>
        <v>748042.2</v>
      </c>
      <c r="LF148" s="57">
        <f t="shared" si="99"/>
        <v>749784.88</v>
      </c>
      <c r="LG148" s="57">
        <f t="shared" si="99"/>
        <v>693983.44</v>
      </c>
      <c r="LH148" s="57">
        <f t="shared" si="99"/>
        <v>704116.74</v>
      </c>
      <c r="LI148" s="57">
        <f t="shared" si="99"/>
        <v>657418</v>
      </c>
      <c r="LJ148" s="57">
        <f t="shared" si="99"/>
        <v>657135.5</v>
      </c>
      <c r="LK148" s="57">
        <f t="shared" ref="LK148:MF148" si="100">SUM(LK150:LK154,LK156:LK158)</f>
        <v>0</v>
      </c>
      <c r="LL148" s="57">
        <f t="shared" si="100"/>
        <v>662687.91999999993</v>
      </c>
      <c r="LM148" s="57">
        <f t="shared" si="100"/>
        <v>666879.54</v>
      </c>
      <c r="LN148" s="57">
        <f t="shared" si="100"/>
        <v>667332.06000000006</v>
      </c>
      <c r="LO148" s="57">
        <f t="shared" si="100"/>
        <v>664252.28</v>
      </c>
      <c r="LP148" s="57">
        <f t="shared" si="100"/>
        <v>662631.86</v>
      </c>
      <c r="LQ148" s="57">
        <f t="shared" si="100"/>
        <v>663003.46</v>
      </c>
      <c r="LR148" s="57">
        <f t="shared" si="100"/>
        <v>663513.02</v>
      </c>
      <c r="LS148" s="57">
        <f t="shared" si="100"/>
        <v>665648.56000000006</v>
      </c>
      <c r="LT148" s="57">
        <f t="shared" si="100"/>
        <v>670592.24</v>
      </c>
      <c r="LU148" s="57">
        <f t="shared" si="100"/>
        <v>667347.67999999993</v>
      </c>
      <c r="LV148" s="57">
        <f t="shared" si="100"/>
        <v>666314.58000000007</v>
      </c>
      <c r="LW148" s="57">
        <f t="shared" si="100"/>
        <v>666648.72</v>
      </c>
      <c r="LX148" s="57">
        <f t="shared" si="100"/>
        <v>670465.91999999993</v>
      </c>
      <c r="LY148" s="57">
        <f t="shared" si="100"/>
        <v>671607.2</v>
      </c>
      <c r="LZ148" s="57">
        <f t="shared" si="100"/>
        <v>671811.94</v>
      </c>
      <c r="MA148" s="57">
        <f t="shared" si="100"/>
        <v>671387.64</v>
      </c>
      <c r="MB148" s="57">
        <f t="shared" si="100"/>
        <v>671745.15999999992</v>
      </c>
      <c r="MC148" s="57">
        <f t="shared" si="100"/>
        <v>672151.74</v>
      </c>
      <c r="MD148" s="57">
        <f t="shared" si="100"/>
        <v>0</v>
      </c>
      <c r="ME148" s="57">
        <f t="shared" si="100"/>
        <v>676903.74</v>
      </c>
      <c r="MF148" s="57">
        <f t="shared" si="100"/>
        <v>667450.06000000006</v>
      </c>
      <c r="ML148" s="57">
        <f t="shared" ref="ML148:MR148" si="101">SUM(ML150:ML154,ML156:ML158)</f>
        <v>610014.62</v>
      </c>
      <c r="MR148" s="57">
        <f t="shared" si="101"/>
        <v>667658.60000000009</v>
      </c>
      <c r="MX148" s="57">
        <f t="shared" ref="MX148" si="102">SUM(MX150:MX154,MX156:MX158)</f>
        <v>712930.6</v>
      </c>
      <c r="ND148" s="57">
        <f t="shared" ref="ND148" si="103">SUM(ND150:ND154,ND156:ND158)</f>
        <v>863438.98</v>
      </c>
      <c r="NJ148" s="57">
        <f t="shared" ref="NJ148" si="104">SUM(NJ150:NJ154,NJ156:NJ158)</f>
        <v>887761.20000000007</v>
      </c>
      <c r="NP148" s="57">
        <f t="shared" ref="NP148" si="105">SUM(NP150:NP154,NP156:NP158)</f>
        <v>0</v>
      </c>
      <c r="NV148" s="57">
        <f t="shared" ref="NV148" si="106">SUM(NV150:NV154,NV156:NV158)</f>
        <v>0</v>
      </c>
      <c r="OB148" s="57">
        <f t="shared" ref="OB148" si="107">SUM(OB150:OB154,OB156:OB158)</f>
        <v>1286985.75</v>
      </c>
      <c r="OH148" s="57">
        <f t="shared" ref="OH148" si="108">SUM(OH150:OH154,OH156:OH158)</f>
        <v>1226926.76</v>
      </c>
      <c r="ON148" s="57">
        <f t="shared" ref="ON148" si="109">SUM(ON150:ON154,ON156:ON158)</f>
        <v>1254683.56</v>
      </c>
      <c r="OT148" s="57">
        <f t="shared" ref="OT148" si="110">SUM(OT150:OT154,OT156:OT158)</f>
        <v>1433304.24</v>
      </c>
      <c r="OZ148" s="57">
        <f t="shared" ref="OZ148" si="111">SUM(OZ150:OZ154,OZ156:OZ158)</f>
        <v>2205437.85</v>
      </c>
      <c r="PF148" s="57">
        <f t="shared" ref="PF148" si="112">SUM(PF150:PF154,PF156:PF158)</f>
        <v>9192459.0999999996</v>
      </c>
      <c r="PL148" s="57">
        <f t="shared" ref="PL148" si="113">SUM(PL150:PL154,PL156:PL158)</f>
        <v>0</v>
      </c>
      <c r="PR148" s="57">
        <f t="shared" ref="PR148" si="114">SUM(PR150:PR154,PR156:PR158)</f>
        <v>0</v>
      </c>
      <c r="PX148" s="57">
        <f t="shared" ref="PX148" si="115">SUM(PX150:PX154,PX156:PX158)</f>
        <v>15794549.860000001</v>
      </c>
      <c r="QD148" s="57">
        <f t="shared" ref="QD148" si="116">SUM(QD150:QD154,QD156:QD158)</f>
        <v>20685078.990000002</v>
      </c>
      <c r="QJ148" s="57">
        <f t="shared" ref="QJ148" si="117">SUM(QJ150:QJ154,QJ156:QJ158)</f>
        <v>23462137.530000001</v>
      </c>
      <c r="QP148" s="57">
        <f t="shared" ref="QP148" si="118">SUM(QP150:QP154,QP156:QP158)</f>
        <v>23469483.819999997</v>
      </c>
      <c r="QV148" s="57">
        <f t="shared" ref="QV148" si="119">SUM(QV150:QV154,QV156:QV158)</f>
        <v>0</v>
      </c>
      <c r="RB148" s="57">
        <f t="shared" ref="RB148" si="120">SUM(RB150:RB154,RB156:RB158)</f>
        <v>23771993.759999998</v>
      </c>
      <c r="RH148" s="57">
        <f t="shared" ref="RH148" si="121">SUM(RH150:RH154,RH156:RH158)</f>
        <v>23644595.77</v>
      </c>
      <c r="RN148" s="57">
        <f t="shared" ref="RN148" si="122">SUM(RN150:RN154,RN156:RN158)</f>
        <v>0</v>
      </c>
      <c r="RT148" s="57">
        <f t="shared" ref="RT148" si="123">SUM(RT150:RT154,RT156:RT158)</f>
        <v>0</v>
      </c>
      <c r="RZ148" s="57">
        <f t="shared" ref="RZ148" si="124">SUM(RZ150:RZ154,RZ156:RZ158)</f>
        <v>24688330</v>
      </c>
      <c r="SF148" s="57">
        <f t="shared" ref="SF148" si="125">SUM(SF150:SF154,SF156:SF158)</f>
        <v>0</v>
      </c>
      <c r="SL148" s="57">
        <f t="shared" ref="SL148" si="126">SUM(SL150:SL154,SL156:SL158)</f>
        <v>19972361.789999999</v>
      </c>
      <c r="SR148" s="57">
        <f t="shared" ref="SR148" si="127">SUM(SR150:SR154,SR156:SR158)</f>
        <v>0</v>
      </c>
      <c r="SX148" s="57">
        <f t="shared" ref="SX148" si="128">SUM(SX150:SX154,SX156:SX158)</f>
        <v>19971506.579999998</v>
      </c>
      <c r="TD148" s="57">
        <f t="shared" ref="TD148" si="129">SUM(TD150:TD154,TD156:TD158)</f>
        <v>23296528.989999998</v>
      </c>
      <c r="TJ148" s="57">
        <f t="shared" ref="TJ148" si="130">SUM(TJ150:TJ154,TJ156:TJ158)</f>
        <v>21730239.549999997</v>
      </c>
      <c r="TP148" s="57">
        <f t="shared" ref="TP148" si="131">SUM(TP150:TP154,TP156:TP158)</f>
        <v>23482612.23</v>
      </c>
      <c r="TV148" s="57">
        <f t="shared" ref="TV148" si="132">SUM(TV150:TV154,TV156:TV158)</f>
        <v>25693799.120000001</v>
      </c>
    </row>
    <row r="149" spans="1:543" x14ac:dyDescent="0.2">
      <c r="A149" s="25" t="s">
        <v>642</v>
      </c>
      <c r="B149" s="3">
        <f>SUM(B150:B154)</f>
        <v>348480</v>
      </c>
      <c r="C149" s="3">
        <f t="shared" ref="C149:BN149" si="133">SUM(C150:C154)</f>
        <v>348480</v>
      </c>
      <c r="D149" s="3">
        <f t="shared" si="133"/>
        <v>348960</v>
      </c>
      <c r="E149" s="3">
        <f t="shared" si="133"/>
        <v>348960</v>
      </c>
      <c r="F149" s="3">
        <f t="shared" si="133"/>
        <v>360960</v>
      </c>
      <c r="G149" s="3">
        <f t="shared" si="133"/>
        <v>360960</v>
      </c>
      <c r="H149" s="3">
        <f t="shared" si="133"/>
        <v>360960</v>
      </c>
      <c r="I149" s="3">
        <f t="shared" si="133"/>
        <v>372960</v>
      </c>
      <c r="J149" s="3">
        <f t="shared" si="133"/>
        <v>372960</v>
      </c>
      <c r="K149" s="3">
        <f t="shared" si="133"/>
        <v>372960</v>
      </c>
      <c r="L149" s="3">
        <f t="shared" si="133"/>
        <v>372960</v>
      </c>
      <c r="M149" s="3">
        <f t="shared" si="133"/>
        <v>372960</v>
      </c>
      <c r="N149" s="3">
        <f t="shared" si="133"/>
        <v>372960</v>
      </c>
      <c r="O149" s="3">
        <f t="shared" si="133"/>
        <v>366373.36</v>
      </c>
      <c r="P149" s="3">
        <f t="shared" si="133"/>
        <v>367395.28</v>
      </c>
      <c r="Q149" s="3">
        <f t="shared" si="133"/>
        <v>365314.98</v>
      </c>
      <c r="R149" s="3">
        <f t="shared" si="133"/>
        <v>366659.7</v>
      </c>
      <c r="S149" s="3">
        <f t="shared" si="133"/>
        <v>370307.78</v>
      </c>
      <c r="T149" s="3">
        <f t="shared" si="133"/>
        <v>369651.48</v>
      </c>
      <c r="U149" s="3">
        <f t="shared" si="133"/>
        <v>370569.95</v>
      </c>
      <c r="V149" s="3">
        <f t="shared" si="133"/>
        <v>373814.7</v>
      </c>
      <c r="W149" s="3">
        <f t="shared" si="133"/>
        <v>417762.97</v>
      </c>
      <c r="X149" s="3">
        <f t="shared" si="133"/>
        <v>438945.68</v>
      </c>
      <c r="Y149" s="3">
        <f t="shared" si="133"/>
        <v>511342.06</v>
      </c>
      <c r="Z149" s="3">
        <f t="shared" si="133"/>
        <v>508527.29000000004</v>
      </c>
      <c r="AA149" s="3">
        <f t="shared" si="133"/>
        <v>511904.06</v>
      </c>
      <c r="AB149" s="3">
        <f t="shared" si="133"/>
        <v>514424.08999999997</v>
      </c>
      <c r="AC149" s="3">
        <f t="shared" si="133"/>
        <v>511632.6</v>
      </c>
      <c r="AD149" s="3">
        <f t="shared" si="133"/>
        <v>512671.43</v>
      </c>
      <c r="AE149" s="3">
        <f t="shared" si="133"/>
        <v>511872.63</v>
      </c>
      <c r="AF149" s="3">
        <f t="shared" si="133"/>
        <v>776361.47</v>
      </c>
      <c r="AG149" s="3">
        <f t="shared" si="133"/>
        <v>512666.6</v>
      </c>
      <c r="AH149" s="3">
        <f t="shared" si="133"/>
        <v>512846.13</v>
      </c>
      <c r="AI149" s="3">
        <f t="shared" si="133"/>
        <v>515087.85</v>
      </c>
      <c r="AJ149" s="3">
        <f t="shared" si="133"/>
        <v>537835.03</v>
      </c>
      <c r="AK149" s="3">
        <f t="shared" si="133"/>
        <v>538768.65</v>
      </c>
      <c r="AL149" s="3">
        <f t="shared" si="133"/>
        <v>539741.79</v>
      </c>
      <c r="AM149" s="3">
        <f t="shared" si="133"/>
        <v>537693.96</v>
      </c>
      <c r="AN149" s="3">
        <f t="shared" si="133"/>
        <v>524513.77</v>
      </c>
      <c r="AO149" s="3">
        <f t="shared" si="133"/>
        <v>526335.06000000006</v>
      </c>
      <c r="AP149" s="3">
        <f t="shared" si="133"/>
        <v>525076.07000000007</v>
      </c>
      <c r="AQ149" s="3">
        <f t="shared" si="133"/>
        <v>523332.94</v>
      </c>
      <c r="AR149" s="3">
        <f t="shared" si="133"/>
        <v>520881.7</v>
      </c>
      <c r="AS149" s="3">
        <f t="shared" si="133"/>
        <v>522004.06</v>
      </c>
      <c r="AT149" s="3">
        <f t="shared" si="133"/>
        <v>524273.74</v>
      </c>
      <c r="AU149" s="3">
        <f t="shared" si="133"/>
        <v>527745.29</v>
      </c>
      <c r="AV149" s="3">
        <f t="shared" si="133"/>
        <v>527664.82000000007</v>
      </c>
      <c r="AW149" s="3">
        <f t="shared" si="133"/>
        <v>549697.52</v>
      </c>
      <c r="AX149" s="3">
        <f t="shared" si="133"/>
        <v>549953.82000000007</v>
      </c>
      <c r="AY149" s="3">
        <f t="shared" si="133"/>
        <v>549439.74</v>
      </c>
      <c r="AZ149" s="3">
        <f t="shared" si="133"/>
        <v>538192.85</v>
      </c>
      <c r="BA149" s="3">
        <f t="shared" si="133"/>
        <v>539600.23</v>
      </c>
      <c r="BB149" s="3">
        <f t="shared" si="133"/>
        <v>535815.30000000005</v>
      </c>
      <c r="BC149" s="3">
        <f t="shared" si="133"/>
        <v>532283.47</v>
      </c>
      <c r="BD149" s="3">
        <f t="shared" si="133"/>
        <v>531059.42999999993</v>
      </c>
      <c r="BE149" s="3">
        <f t="shared" si="133"/>
        <v>544291.23</v>
      </c>
      <c r="BF149" s="3">
        <f t="shared" si="133"/>
        <v>544513.78</v>
      </c>
      <c r="BG149" s="3">
        <f t="shared" si="133"/>
        <v>561293</v>
      </c>
      <c r="BH149" s="3">
        <f t="shared" si="133"/>
        <v>544461.39</v>
      </c>
      <c r="BI149" s="3">
        <f t="shared" si="133"/>
        <v>557325.98</v>
      </c>
      <c r="BJ149" s="3">
        <f t="shared" si="133"/>
        <v>556670.51</v>
      </c>
      <c r="BK149" s="3">
        <f t="shared" si="133"/>
        <v>556670.51</v>
      </c>
      <c r="BL149" s="3">
        <f t="shared" si="133"/>
        <v>572803.25</v>
      </c>
      <c r="BM149" s="3">
        <f t="shared" si="133"/>
        <v>572284.67999999993</v>
      </c>
      <c r="BN149" s="3">
        <f t="shared" si="133"/>
        <v>565272</v>
      </c>
      <c r="BO149" s="3">
        <f t="shared" ref="BO149:DQ149" si="134">SUM(BO150:BO154)</f>
        <v>569730.83000000007</v>
      </c>
      <c r="BP149" s="3">
        <f t="shared" si="134"/>
        <v>572142.80000000005</v>
      </c>
      <c r="BQ149" s="3">
        <f t="shared" si="134"/>
        <v>571542.80000000005</v>
      </c>
      <c r="BR149" s="3">
        <f t="shared" si="134"/>
        <v>571208.94999999995</v>
      </c>
      <c r="BS149" s="3">
        <f t="shared" si="134"/>
        <v>574177.94999999995</v>
      </c>
      <c r="BT149" s="3">
        <f t="shared" si="134"/>
        <v>573018.90999999992</v>
      </c>
      <c r="BU149" s="3">
        <f t="shared" si="134"/>
        <v>574573.44999999995</v>
      </c>
      <c r="BV149" s="3">
        <f t="shared" si="134"/>
        <v>573034.67999999993</v>
      </c>
      <c r="BW149" s="3">
        <f t="shared" si="134"/>
        <v>572452.97</v>
      </c>
      <c r="BX149" s="3">
        <f t="shared" si="134"/>
        <v>570163.23</v>
      </c>
      <c r="BY149" s="3">
        <f t="shared" si="134"/>
        <v>568116.28</v>
      </c>
      <c r="BZ149" s="3">
        <f t="shared" si="134"/>
        <v>521495.07</v>
      </c>
      <c r="CA149" s="3">
        <f t="shared" si="134"/>
        <v>485495.07</v>
      </c>
      <c r="CB149" s="3">
        <f t="shared" si="134"/>
        <v>481485.97</v>
      </c>
      <c r="CC149" s="3">
        <f t="shared" si="134"/>
        <v>495192.51</v>
      </c>
      <c r="CD149" s="3">
        <f t="shared" si="134"/>
        <v>495792.51</v>
      </c>
      <c r="CE149" s="3">
        <f t="shared" si="134"/>
        <v>513293.1</v>
      </c>
      <c r="CF149" s="3">
        <f t="shared" si="134"/>
        <v>521291.7</v>
      </c>
      <c r="CG149" s="3">
        <f t="shared" si="134"/>
        <v>520207.35999999999</v>
      </c>
      <c r="CH149" s="3">
        <f t="shared" si="134"/>
        <v>517606.2</v>
      </c>
      <c r="CI149" s="3">
        <f t="shared" si="134"/>
        <v>514695.86</v>
      </c>
      <c r="CJ149" s="3">
        <f t="shared" si="134"/>
        <v>509999.5</v>
      </c>
      <c r="CK149" s="3">
        <f t="shared" si="134"/>
        <v>507145.25</v>
      </c>
      <c r="CL149" s="3">
        <f t="shared" si="134"/>
        <v>482666.31</v>
      </c>
      <c r="CM149" s="3">
        <f t="shared" si="134"/>
        <v>484992.73</v>
      </c>
      <c r="CN149" s="3">
        <f t="shared" si="134"/>
        <v>504731.69</v>
      </c>
      <c r="CO149" s="3">
        <f t="shared" si="134"/>
        <v>518381.58999999997</v>
      </c>
      <c r="CP149" s="3">
        <f t="shared" si="134"/>
        <v>519129.27</v>
      </c>
      <c r="CQ149" s="3">
        <f t="shared" si="134"/>
        <v>539804.67000000004</v>
      </c>
      <c r="CR149" s="3">
        <f t="shared" si="134"/>
        <v>552172.62</v>
      </c>
      <c r="CS149" s="3">
        <f t="shared" si="134"/>
        <v>552788.07999999996</v>
      </c>
      <c r="CT149" s="3">
        <f t="shared" si="134"/>
        <v>551196.77</v>
      </c>
      <c r="CU149" s="3">
        <f t="shared" si="134"/>
        <v>582043.03</v>
      </c>
      <c r="CV149" s="3">
        <f t="shared" si="134"/>
        <v>584947.68999999994</v>
      </c>
      <c r="CW149" s="3">
        <f t="shared" si="134"/>
        <v>597020.35</v>
      </c>
      <c r="CX149" s="3">
        <f t="shared" si="134"/>
        <v>597020.35</v>
      </c>
      <c r="CY149" s="3">
        <f t="shared" si="134"/>
        <v>596926.89</v>
      </c>
      <c r="CZ149" s="3">
        <f t="shared" si="134"/>
        <v>620968.4</v>
      </c>
      <c r="DA149" s="3">
        <f t="shared" si="134"/>
        <v>620907.1</v>
      </c>
      <c r="DB149" s="3">
        <f t="shared" si="134"/>
        <v>614110.34000000008</v>
      </c>
      <c r="DC149" s="3">
        <f t="shared" si="134"/>
        <v>629795.9</v>
      </c>
      <c r="DD149" s="3">
        <f t="shared" si="134"/>
        <v>626929.62</v>
      </c>
      <c r="DE149" s="3">
        <f t="shared" si="134"/>
        <v>622496.92999999993</v>
      </c>
      <c r="DF149" s="3">
        <f t="shared" si="134"/>
        <v>623751.29</v>
      </c>
      <c r="DG149" s="3">
        <f t="shared" si="134"/>
        <v>623772.87</v>
      </c>
      <c r="DH149" s="3">
        <f t="shared" si="134"/>
        <v>663366.9</v>
      </c>
      <c r="DI149" s="3">
        <f t="shared" si="134"/>
        <v>638436.18999999994</v>
      </c>
      <c r="DJ149" s="3">
        <f t="shared" si="134"/>
        <v>639246.13</v>
      </c>
      <c r="DK149" s="3">
        <f t="shared" si="134"/>
        <v>639145.15</v>
      </c>
      <c r="DL149" s="3">
        <f t="shared" si="134"/>
        <v>639697.13</v>
      </c>
      <c r="DM149" s="3">
        <f t="shared" si="134"/>
        <v>644697.13</v>
      </c>
      <c r="DN149" s="3">
        <f t="shared" si="134"/>
        <v>633269.84000000008</v>
      </c>
      <c r="DO149" s="3">
        <f t="shared" si="134"/>
        <v>633997.28</v>
      </c>
      <c r="DP149" s="3">
        <f t="shared" si="134"/>
        <v>612518.74</v>
      </c>
      <c r="DQ149" s="3">
        <f t="shared" si="134"/>
        <v>670085.17999999993</v>
      </c>
      <c r="DR149" s="3">
        <f t="shared" ref="DR149" si="135">SUM(DR150:DR154)</f>
        <v>678992.44</v>
      </c>
      <c r="DS149" s="3">
        <f t="shared" ref="DS149" si="136">SUM(DS150:DS154)</f>
        <v>679472.44</v>
      </c>
      <c r="DT149" s="3">
        <f t="shared" ref="DT149" si="137">SUM(DT150:DT154)</f>
        <v>749054</v>
      </c>
      <c r="DU149" s="3">
        <f t="shared" ref="DU149" si="138">SUM(DU150:DU154)</f>
        <v>745520.8</v>
      </c>
      <c r="DV149" s="3">
        <f t="shared" ref="DV149" si="139">SUM(DV150:DV154)</f>
        <v>745520.8</v>
      </c>
      <c r="DW149" s="3">
        <f t="shared" ref="DW149" si="140">SUM(DW150:DW154)</f>
        <v>745520.8</v>
      </c>
      <c r="DX149" s="3">
        <f t="shared" ref="DX149" si="141">SUM(DX150:DX154)</f>
        <v>743830.16999999993</v>
      </c>
      <c r="DY149" s="3">
        <f t="shared" ref="DY149" si="142">SUM(DY150:DY154)</f>
        <v>757151.16</v>
      </c>
      <c r="DZ149" s="3">
        <f t="shared" ref="DZ149" si="143">SUM(DZ150:DZ154)</f>
        <v>757745.58000000007</v>
      </c>
      <c r="EA149" s="3">
        <f t="shared" ref="EA149" si="144">SUM(EA150:EA154)</f>
        <v>781828.77</v>
      </c>
      <c r="EB149" s="3">
        <f t="shared" ref="EB149" si="145">SUM(EB150:EB154)</f>
        <v>777199.26</v>
      </c>
      <c r="EC149" s="3">
        <f t="shared" ref="EC149" si="146">SUM(EC150:EC154)</f>
        <v>777992.24</v>
      </c>
      <c r="ED149" s="3">
        <f t="shared" ref="ED149" si="147">SUM(ED150:ED154)</f>
        <v>777992.24</v>
      </c>
      <c r="EE149" s="3">
        <f t="shared" ref="EE149" si="148">SUM(EE150:EE154)</f>
        <v>781677.6</v>
      </c>
      <c r="EF149" s="3">
        <f t="shared" ref="EF149" si="149">SUM(EF150:EF154)</f>
        <v>782898.22</v>
      </c>
      <c r="EG149" s="3">
        <f t="shared" ref="EG149" si="150">SUM(EG150:EG154)</f>
        <v>783435.44</v>
      </c>
      <c r="EH149" s="3">
        <f t="shared" ref="EH149" si="151">SUM(EH150:EH154)</f>
        <v>785067.78</v>
      </c>
      <c r="EI149" s="3">
        <f t="shared" ref="EI149" si="152">SUM(EI150:EI154)</f>
        <v>784349.26</v>
      </c>
      <c r="EJ149" s="3">
        <f t="shared" ref="EJ149" si="153">SUM(EJ150:EJ154)</f>
        <v>782122.65</v>
      </c>
      <c r="EK149" s="3">
        <f t="shared" ref="EK149" si="154">SUM(EK150:EK154)</f>
        <v>783913.67999999993</v>
      </c>
      <c r="EL149" s="3">
        <f t="shared" ref="EL149" si="155">SUM(EL150:EL154)</f>
        <v>784666.72</v>
      </c>
      <c r="EM149" s="3">
        <f t="shared" ref="EM149" si="156">SUM(EM150:EM154)</f>
        <v>784684.72</v>
      </c>
      <c r="EN149" s="3">
        <f t="shared" ref="EN149" si="157">SUM(EN150:EN154)</f>
        <v>0</v>
      </c>
      <c r="EO149" s="3">
        <f t="shared" ref="EO149" si="158">SUM(EO150:EO154)</f>
        <v>836757.34000000008</v>
      </c>
      <c r="EP149" s="3">
        <f t="shared" ref="EP149" si="159">SUM(EP150:EP154)</f>
        <v>834572.14</v>
      </c>
      <c r="EQ149" s="3">
        <f t="shared" ref="EQ149" si="160">SUM(EQ150:EQ154)</f>
        <v>833972.14</v>
      </c>
      <c r="ER149" s="3">
        <f t="shared" ref="ER149" si="161">SUM(ER150:ER154)</f>
        <v>835062.6</v>
      </c>
      <c r="ES149" s="3">
        <f t="shared" ref="ES149" si="162">SUM(ES150:ES154)</f>
        <v>835941.38</v>
      </c>
      <c r="ET149" s="3">
        <f t="shared" ref="ET149" si="163">SUM(ET150:ET154)</f>
        <v>836380.76</v>
      </c>
      <c r="EU149" s="3">
        <f t="shared" ref="EU149" si="164">SUM(EU150:EU154)</f>
        <v>841192.4</v>
      </c>
      <c r="EV149" s="3">
        <f t="shared" ref="EV149" si="165">SUM(EV150:EV154)</f>
        <v>842389.76</v>
      </c>
      <c r="EW149" s="3">
        <f t="shared" ref="EW149" si="166">SUM(EW150:EW154)</f>
        <v>842580.58000000007</v>
      </c>
      <c r="EX149" s="3">
        <f t="shared" ref="EX149" si="167">SUM(EX150:EX154)</f>
        <v>843300.58000000007</v>
      </c>
      <c r="EY149" s="3">
        <f t="shared" ref="EY149" si="168">SUM(EY150:EY154)</f>
        <v>848170.38</v>
      </c>
      <c r="EZ149" s="3">
        <f t="shared" ref="EZ149" si="169">SUM(EZ150:EZ154)</f>
        <v>852604.4</v>
      </c>
      <c r="FA149" s="3">
        <f t="shared" ref="FA149" si="170">SUM(FA150:FA154)</f>
        <v>854921.6</v>
      </c>
      <c r="FB149" s="3">
        <f t="shared" ref="FB149" si="171">SUM(FB150:FB154)</f>
        <v>879161.6</v>
      </c>
      <c r="FC149" s="3">
        <f t="shared" ref="FC149" si="172">SUM(FC150:FC154)</f>
        <v>881753.1</v>
      </c>
      <c r="FD149" s="3">
        <f t="shared" ref="FD149" si="173">SUM(FD150:FD154)</f>
        <v>873119.52</v>
      </c>
      <c r="FE149" s="3">
        <f t="shared" ref="FE149" si="174">SUM(FE150:FE154)</f>
        <v>871187.94</v>
      </c>
      <c r="FF149" s="3">
        <f t="shared" ref="FF149" si="175">SUM(FF150:FF154)</f>
        <v>890123.8</v>
      </c>
      <c r="FG149" s="3">
        <f t="shared" ref="FG149" si="176">SUM(FG150:FG154)</f>
        <v>901536.5</v>
      </c>
      <c r="FH149" s="3">
        <f t="shared" ref="FH149" si="177">SUM(FH150:FH154)</f>
        <v>913580.38</v>
      </c>
      <c r="FI149" s="3">
        <f t="shared" ref="FI149" si="178">SUM(FI150:FI154)</f>
        <v>0</v>
      </c>
      <c r="FJ149" s="3">
        <f t="shared" ref="FJ149" si="179">SUM(FJ150:FJ154)</f>
        <v>938694.74</v>
      </c>
      <c r="FK149" s="3">
        <f t="shared" ref="FK149" si="180">SUM(FK150:FK154)</f>
        <v>0</v>
      </c>
      <c r="FL149" s="3">
        <f t="shared" ref="FL149" si="181">SUM(FL150:FL154)</f>
        <v>1258375.26</v>
      </c>
      <c r="FM149" s="3">
        <f t="shared" ref="FM149" si="182">SUM(FM150:FM154)</f>
        <v>1297237.6400000001</v>
      </c>
      <c r="FN149" s="3">
        <f t="shared" ref="FN149" si="183">SUM(FN150:FN154)</f>
        <v>1313228.98</v>
      </c>
      <c r="FO149" s="3">
        <f t="shared" ref="FO149" si="184">SUM(FO150:FO154)</f>
        <v>1302319.48</v>
      </c>
      <c r="FP149" s="3">
        <f t="shared" ref="FP149" si="185">SUM(FP150:FP154)</f>
        <v>1299008.8599999999</v>
      </c>
      <c r="FQ149" s="3">
        <f t="shared" ref="FQ149" si="186">SUM(FQ150:FQ154)</f>
        <v>1300235.2600000002</v>
      </c>
      <c r="FR149" s="3">
        <f t="shared" ref="FR149" si="187">SUM(FR150:FR154)</f>
        <v>1300207.42</v>
      </c>
      <c r="FS149" s="3">
        <f t="shared" ref="FS149" si="188">SUM(FS150:FS154)</f>
        <v>1297949.98</v>
      </c>
      <c r="FT149" s="3">
        <f t="shared" ref="FT149" si="189">SUM(FT150:FT154)</f>
        <v>1317363.78</v>
      </c>
      <c r="FU149" s="3">
        <f t="shared" ref="FU149" si="190">SUM(FU150:FU154)</f>
        <v>1343776.92</v>
      </c>
      <c r="FV149" s="3">
        <f t="shared" ref="FV149" si="191">SUM(FV150:FV154)</f>
        <v>1344973.22</v>
      </c>
      <c r="FW149" s="3">
        <f t="shared" ref="FW149" si="192">SUM(FW150:FW154)</f>
        <v>1267861.1000000001</v>
      </c>
      <c r="FX149" s="3">
        <f t="shared" ref="FX149" si="193">SUM(FX150:FX154)</f>
        <v>1377774.54</v>
      </c>
      <c r="FY149" s="3">
        <f t="shared" ref="FY149" si="194">SUM(FY150:FY154)</f>
        <v>1281898.3</v>
      </c>
      <c r="FZ149" s="3">
        <f t="shared" ref="FZ149" si="195">SUM(FZ150:FZ154)</f>
        <v>1281898.3</v>
      </c>
      <c r="GA149" s="3">
        <f t="shared" ref="GA149" si="196">SUM(GA150:GA154)</f>
        <v>1296152.28</v>
      </c>
      <c r="GB149" s="3">
        <f t="shared" ref="GB149" si="197">SUM(GB150:GB154)</f>
        <v>1097185.8399999999</v>
      </c>
      <c r="GC149" s="3">
        <f t="shared" ref="GC149" si="198">SUM(GC150:GC154)</f>
        <v>1098487.98</v>
      </c>
      <c r="GD149" s="3">
        <f t="shared" ref="GD149" si="199">SUM(GD150:GD154)</f>
        <v>1094480.96</v>
      </c>
      <c r="GE149" s="3">
        <f t="shared" ref="GE149" si="200">SUM(GE150:GE154)</f>
        <v>1003450.76</v>
      </c>
      <c r="GF149" s="3">
        <f t="shared" ref="GF149" si="201">SUM(GF150:GF154)</f>
        <v>1003450.76</v>
      </c>
      <c r="GG149" s="3">
        <f t="shared" ref="GG149" si="202">SUM(GG150:GG154)</f>
        <v>1002393.14</v>
      </c>
      <c r="GH149" s="3">
        <f t="shared" ref="GH149" si="203">SUM(GH150:GH154)</f>
        <v>817234.14</v>
      </c>
      <c r="GI149" s="3">
        <f t="shared" ref="GI149" si="204">SUM(GI150:GI154)</f>
        <v>838022.22</v>
      </c>
      <c r="GJ149" s="3">
        <f t="shared" ref="GJ149" si="205">SUM(GJ150:GJ154)</f>
        <v>890162.92</v>
      </c>
      <c r="GK149" s="3">
        <f t="shared" ref="GK149" si="206">SUM(GK150:GK154)</f>
        <v>910228.9</v>
      </c>
      <c r="GL149" s="3">
        <f t="shared" ref="GL149" si="207">SUM(GL150:GL154)</f>
        <v>877588.9</v>
      </c>
      <c r="GM149" s="3">
        <f t="shared" ref="GM149" si="208">SUM(GM150:GM154)</f>
        <v>884894.58</v>
      </c>
      <c r="GN149" s="3">
        <f t="shared" ref="GN149" si="209">SUM(GN150:GN154)</f>
        <v>846882.62</v>
      </c>
      <c r="GO149" s="3">
        <f t="shared" ref="GO149" si="210">SUM(GO150:GO154)</f>
        <v>850753.56</v>
      </c>
      <c r="GP149" s="3">
        <f t="shared" ref="GP149" si="211">SUM(GP150:GP154)</f>
        <v>750057.64</v>
      </c>
      <c r="GQ149" s="3">
        <f t="shared" ref="GQ149" si="212">SUM(GQ150:GQ154)</f>
        <v>750491.9</v>
      </c>
      <c r="GR149" s="3">
        <f t="shared" ref="GR149" si="213">SUM(GR150:GR154)</f>
        <v>749386.3</v>
      </c>
      <c r="GS149" s="3">
        <f t="shared" ref="GS149" si="214">SUM(GS150:GS154)</f>
        <v>751148.64</v>
      </c>
      <c r="GT149" s="3">
        <f t="shared" ref="GT149" si="215">SUM(GT150:GT154)</f>
        <v>0</v>
      </c>
      <c r="GU149" s="3">
        <f t="shared" ref="GU149" si="216">SUM(GU150:GU154)</f>
        <v>762144.76</v>
      </c>
      <c r="GV149" s="3">
        <f t="shared" ref="GV149" si="217">SUM(GV150:GV154)</f>
        <v>0</v>
      </c>
      <c r="GW149" s="3">
        <f t="shared" ref="GW149" si="218">SUM(GW150:GW154)</f>
        <v>807048.48</v>
      </c>
      <c r="GX149" s="3">
        <f t="shared" ref="GX149" si="219">SUM(GX150:GX154)</f>
        <v>810557.38</v>
      </c>
      <c r="GY149" s="3">
        <f t="shared" ref="GY149" si="220">SUM(GY150:GY154)</f>
        <v>810821.78</v>
      </c>
      <c r="GZ149" s="3">
        <f t="shared" ref="GZ149" si="221">SUM(GZ150:GZ154)</f>
        <v>810821.78</v>
      </c>
      <c r="HA149" s="3">
        <f t="shared" ref="HA149" si="222">SUM(HA150:HA154)</f>
        <v>806912.96</v>
      </c>
      <c r="HB149" s="3">
        <f t="shared" ref="HB149" si="223">SUM(HB150:HB154)</f>
        <v>810500.8</v>
      </c>
      <c r="HC149" s="3">
        <f t="shared" ref="HC149" si="224">SUM(HC150:HC154)</f>
        <v>794727.22</v>
      </c>
      <c r="HD149" s="3">
        <f t="shared" ref="HD149" si="225">SUM(HD150:HD154)</f>
        <v>763420.36</v>
      </c>
      <c r="HE149" s="3">
        <f t="shared" ref="HE149" si="226">SUM(HE150:HE154)</f>
        <v>0</v>
      </c>
      <c r="HF149" s="3">
        <f t="shared" ref="HF149" si="227">SUM(HF150:HF154)</f>
        <v>0</v>
      </c>
      <c r="HG149" s="3">
        <f t="shared" ref="HG149" si="228">SUM(HG150:HG154)</f>
        <v>0</v>
      </c>
      <c r="HH149" s="3">
        <f t="shared" ref="HH149" si="229">SUM(HH150:HH154)</f>
        <v>0</v>
      </c>
      <c r="HI149" s="3">
        <f t="shared" ref="HI149" si="230">SUM(HI150:HI154)</f>
        <v>0</v>
      </c>
      <c r="HJ149" s="3">
        <f t="shared" ref="HJ149" si="231">SUM(HJ150:HJ154)</f>
        <v>0</v>
      </c>
      <c r="HK149" s="3">
        <f t="shared" ref="HK149" si="232">SUM(HK150:HK154)</f>
        <v>0</v>
      </c>
      <c r="HL149" s="3">
        <f t="shared" ref="HL149" si="233">SUM(HL150:HL154)</f>
        <v>0</v>
      </c>
      <c r="HM149" s="3">
        <f t="shared" ref="HM149" si="234">SUM(HM150:HM154)</f>
        <v>0</v>
      </c>
      <c r="HN149" s="3">
        <f t="shared" ref="HN149" si="235">SUM(HN150:HN154)</f>
        <v>0</v>
      </c>
      <c r="HO149" s="3">
        <f t="shared" ref="HO149" si="236">SUM(HO150:HO154)</f>
        <v>0</v>
      </c>
      <c r="HP149" s="3">
        <f t="shared" ref="HP149" si="237">SUM(HP150:HP154)</f>
        <v>0</v>
      </c>
      <c r="HQ149" s="3">
        <f t="shared" ref="HQ149" si="238">SUM(HQ150:HQ154)</f>
        <v>745764.22</v>
      </c>
      <c r="HR149" s="3">
        <f t="shared" ref="HR149" si="239">SUM(HR150:HR154)</f>
        <v>746474.8</v>
      </c>
      <c r="HS149" s="3">
        <f t="shared" ref="HS149" si="240">SUM(HS150:HS154)</f>
        <v>746271.94</v>
      </c>
      <c r="HT149" s="3">
        <f t="shared" ref="HT149" si="241">SUM(HT150:HT154)</f>
        <v>745045.2</v>
      </c>
      <c r="HU149" s="3">
        <f t="shared" ref="HU149" si="242">SUM(HU150:HU154)</f>
        <v>745045.2</v>
      </c>
      <c r="HV149" s="3">
        <f t="shared" ref="HV149" si="243">SUM(HV150:HV154)</f>
        <v>742903.3</v>
      </c>
      <c r="HW149" s="3">
        <f t="shared" ref="HW149" si="244">SUM(HW150:HW154)</f>
        <v>737219.74</v>
      </c>
      <c r="HX149" s="3">
        <f t="shared" ref="HX149" si="245">SUM(HX150:HX154)</f>
        <v>0</v>
      </c>
      <c r="HY149" s="3">
        <f t="shared" ref="HY149" si="246">SUM(HY150:HY154)</f>
        <v>695480.22</v>
      </c>
      <c r="HZ149" s="3">
        <f t="shared" ref="HZ149" si="247">SUM(HZ150:HZ154)</f>
        <v>699227.41999999993</v>
      </c>
      <c r="IA149" s="3">
        <f t="shared" ref="IA149" si="248">SUM(IA150:IA154)</f>
        <v>701388.2</v>
      </c>
      <c r="IB149" s="3">
        <f t="shared" ref="IB149" si="249">SUM(IB150:IB154)</f>
        <v>620655.48</v>
      </c>
      <c r="IC149" s="3">
        <f t="shared" ref="IC149" si="250">SUM(IC150:IC154)</f>
        <v>620976.19999999995</v>
      </c>
      <c r="ID149" s="3">
        <f t="shared" ref="ID149" si="251">SUM(ID150:ID154)</f>
        <v>620417.62</v>
      </c>
      <c r="IE149" s="3">
        <f t="shared" ref="IE149" si="252">SUM(IE150:IE154)</f>
        <v>621816.41999999993</v>
      </c>
      <c r="IF149" s="3">
        <f t="shared" ref="IF149" si="253">SUM(IF150:IF154)</f>
        <v>0</v>
      </c>
      <c r="IG149" s="3">
        <f t="shared" ref="IG149" si="254">SUM(IG150:IG154)</f>
        <v>621462.34000000008</v>
      </c>
      <c r="IH149" s="3">
        <f t="shared" ref="IH149" si="255">SUM(IH150:IH154)</f>
        <v>621232.48</v>
      </c>
      <c r="II149" s="3">
        <f t="shared" ref="II149" si="256">SUM(II150:II154)</f>
        <v>619581.46</v>
      </c>
      <c r="IJ149" s="3">
        <f t="shared" ref="IJ149" si="257">SUM(IJ150:IJ154)</f>
        <v>621646.32000000007</v>
      </c>
      <c r="IK149" s="3">
        <f t="shared" ref="IK149" si="258">SUM(IK150:IK154)</f>
        <v>621643.93999999994</v>
      </c>
      <c r="IL149" s="3">
        <f t="shared" ref="IL149" si="259">SUM(IL150:IL154)</f>
        <v>623390.69999999995</v>
      </c>
      <c r="IM149" s="3">
        <f t="shared" ref="IM149" si="260">SUM(IM150:IM154)</f>
        <v>622490.5</v>
      </c>
      <c r="IN149" s="3">
        <f t="shared" ref="IN149" si="261">SUM(IN150:IN154)</f>
        <v>620607.69999999995</v>
      </c>
      <c r="IO149" s="3">
        <f t="shared" ref="IO149" si="262">SUM(IO150:IO154)</f>
        <v>619659.46</v>
      </c>
      <c r="IP149" s="3">
        <f t="shared" ref="IP149" si="263">SUM(IP150:IP154)</f>
        <v>619888.22</v>
      </c>
      <c r="IQ149" s="3">
        <f t="shared" ref="IQ149" si="264">SUM(IQ150:IQ154)</f>
        <v>621521.38</v>
      </c>
      <c r="IR149" s="3">
        <f t="shared" ref="IR149" si="265">SUM(IR150:IR154)</f>
        <v>620506.84000000008</v>
      </c>
      <c r="IS149" s="3">
        <f t="shared" ref="IS149" si="266">SUM(IS150:IS154)</f>
        <v>620506.84000000008</v>
      </c>
      <c r="IT149" s="3">
        <f t="shared" ref="IT149" si="267">SUM(IT150:IT154)</f>
        <v>616578.19999999995</v>
      </c>
      <c r="IU149" s="3">
        <f t="shared" ref="IU149" si="268">SUM(IU150:IU154)</f>
        <v>619061.36</v>
      </c>
      <c r="IV149" s="3">
        <f t="shared" ref="IV149" si="269">SUM(IV150:IV154)</f>
        <v>620185.82000000007</v>
      </c>
      <c r="IW149" s="3">
        <f t="shared" ref="IW149" si="270">SUM(IW150:IW154)</f>
        <v>620548.36</v>
      </c>
      <c r="IX149" s="3">
        <f t="shared" ref="IX149" si="271">SUM(IX150:IX154)</f>
        <v>621710.9</v>
      </c>
      <c r="IY149" s="3">
        <f t="shared" ref="IY149" si="272">SUM(IY150:IY154)</f>
        <v>622816.05999999994</v>
      </c>
      <c r="IZ149" s="3">
        <f t="shared" ref="IZ149" si="273">SUM(IZ150:IZ154)</f>
        <v>621557.11999999988</v>
      </c>
      <c r="JA149" s="3">
        <f t="shared" ref="JA149" si="274">SUM(JA150:JA154)</f>
        <v>629367.46</v>
      </c>
      <c r="JB149" s="3">
        <f t="shared" ref="JB149" si="275">SUM(JB150:JB154)</f>
        <v>622546.38</v>
      </c>
      <c r="JC149" s="3">
        <f t="shared" ref="JC149" si="276">SUM(JC150:JC154)</f>
        <v>0</v>
      </c>
      <c r="JD149" s="3">
        <f t="shared" ref="JD149" si="277">SUM(JD150:JD154)</f>
        <v>0</v>
      </c>
      <c r="JE149" s="3">
        <f t="shared" ref="JE149" si="278">SUM(JE150:JE154)</f>
        <v>0</v>
      </c>
      <c r="JF149" s="3">
        <f t="shared" ref="JF149" si="279">SUM(JF150:JF154)</f>
        <v>0</v>
      </c>
      <c r="JG149" s="3">
        <f t="shared" ref="JG149" si="280">SUM(JG150:JG154)</f>
        <v>0</v>
      </c>
      <c r="JH149" s="3">
        <f t="shared" ref="JH149" si="281">SUM(JH150:JH154)</f>
        <v>0</v>
      </c>
      <c r="JI149" s="3">
        <f t="shared" ref="JI149" si="282">SUM(JI150:JI154)</f>
        <v>0</v>
      </c>
      <c r="JJ149" s="3">
        <f t="shared" ref="JJ149" si="283">SUM(JJ150:JJ154)</f>
        <v>0</v>
      </c>
      <c r="JK149" s="3">
        <f t="shared" ref="JK149" si="284">SUM(JK150:JK154)</f>
        <v>0</v>
      </c>
      <c r="JL149" s="3">
        <f t="shared" ref="JL149" si="285">SUM(JL150:JL154)</f>
        <v>0</v>
      </c>
      <c r="JM149" s="3">
        <f t="shared" ref="JM149" si="286">SUM(JM150:JM154)</f>
        <v>0</v>
      </c>
      <c r="JN149" s="3">
        <f t="shared" ref="JN149" si="287">SUM(JN150:JN154)</f>
        <v>649997.52</v>
      </c>
      <c r="JO149" s="3">
        <f t="shared" ref="JO149" si="288">SUM(JO150:JO154)</f>
        <v>651888</v>
      </c>
      <c r="JP149" s="3">
        <f t="shared" ref="JP149" si="289">SUM(JP150:JP154)</f>
        <v>644456.24</v>
      </c>
      <c r="JQ149" s="3">
        <f t="shared" ref="JQ149" si="290">SUM(JQ150:JQ154)</f>
        <v>641627.88</v>
      </c>
      <c r="JR149" s="3">
        <f t="shared" ref="JR149" si="291">SUM(JR150:JR154)</f>
        <v>642047.88</v>
      </c>
      <c r="JS149" s="3">
        <f t="shared" ref="JS149" si="292">SUM(JS150:JS154)</f>
        <v>640260.96</v>
      </c>
      <c r="JT149" s="3">
        <f t="shared" ref="JT149" si="293">SUM(JT150:JT154)</f>
        <v>639456.28</v>
      </c>
      <c r="JU149" s="3">
        <f t="shared" ref="JU149" si="294">SUM(JU150:JU154)</f>
        <v>638999.28</v>
      </c>
      <c r="JV149" s="3">
        <f t="shared" ref="JV149" si="295">SUM(JV150:JV154)</f>
        <v>637198.38</v>
      </c>
      <c r="JW149" s="3">
        <f t="shared" ref="JW149" si="296">SUM(JW150:JW154)</f>
        <v>636402.28</v>
      </c>
      <c r="JX149" s="3">
        <f t="shared" ref="JX149" si="297">SUM(JX150:JX154)</f>
        <v>637559.52</v>
      </c>
      <c r="JY149" s="3">
        <f t="shared" ref="JY149" si="298">SUM(JY150:JY154)</f>
        <v>634810.14</v>
      </c>
      <c r="JZ149" s="3">
        <f t="shared" ref="JZ149" si="299">SUM(JZ150:JZ154)</f>
        <v>634721.30000000005</v>
      </c>
      <c r="KA149" s="3">
        <f t="shared" ref="KA149" si="300">SUM(KA150:KA154)</f>
        <v>635404.84000000008</v>
      </c>
      <c r="KB149" s="3">
        <f t="shared" ref="KB149" si="301">SUM(KB150:KB154)</f>
        <v>636327.41999999993</v>
      </c>
      <c r="KC149" s="3">
        <f t="shared" ref="KC149" si="302">SUM(KC150:KC154)</f>
        <v>644095.30000000005</v>
      </c>
      <c r="KD149" s="3">
        <f t="shared" ref="KD149" si="303">SUM(KD150:KD154)</f>
        <v>646829.30000000005</v>
      </c>
      <c r="KE149" s="3">
        <f t="shared" ref="KE149" si="304">SUM(KE150:KE154)</f>
        <v>644984.62</v>
      </c>
      <c r="KF149" s="3">
        <f t="shared" ref="KF149" si="305">SUM(KF150:KF154)</f>
        <v>647970.15999999992</v>
      </c>
      <c r="KG149" s="3">
        <f t="shared" ref="KG149" si="306">SUM(KG150:KG154)</f>
        <v>650175.72</v>
      </c>
      <c r="KH149" s="3">
        <f t="shared" ref="KH149" si="307">SUM(KH150:KH154)</f>
        <v>651780.62</v>
      </c>
      <c r="KI149" s="3">
        <f t="shared" ref="KI149" si="308">SUM(KI150:KI154)</f>
        <v>652800.06000000006</v>
      </c>
      <c r="KJ149" s="3">
        <f t="shared" ref="KJ149" si="309">SUM(KJ150:KJ154)</f>
        <v>656491.46</v>
      </c>
      <c r="KK149" s="3">
        <f t="shared" ref="KK149" si="310">SUM(KK150:KK154)</f>
        <v>660358.74</v>
      </c>
      <c r="KL149" s="3">
        <f t="shared" ref="KL149" si="311">SUM(KL150:KL154)</f>
        <v>661863.15999999992</v>
      </c>
      <c r="KM149" s="3">
        <f t="shared" ref="KM149" si="312">SUM(KM150:KM154)</f>
        <v>661132.78</v>
      </c>
      <c r="KN149" s="3">
        <f t="shared" ref="KN149" si="313">SUM(KN150:KN154)</f>
        <v>658205.96</v>
      </c>
      <c r="KO149" s="3">
        <f t="shared" ref="KO149" si="314">SUM(KO150:KO154)</f>
        <v>660674.91999999993</v>
      </c>
      <c r="KP149" s="3">
        <f t="shared" ref="KP149" si="315">SUM(KP150:KP154)</f>
        <v>660550.54</v>
      </c>
      <c r="KQ149" s="3">
        <f t="shared" ref="KQ149" si="316">SUM(KQ150:KQ154)</f>
        <v>662253.6</v>
      </c>
      <c r="KR149" s="3">
        <f t="shared" ref="KR149" si="317">SUM(KR150:KR154)</f>
        <v>666405.62</v>
      </c>
      <c r="KS149" s="3">
        <f t="shared" ref="KS149" si="318">SUM(KS150:KS154)</f>
        <v>665502</v>
      </c>
      <c r="KT149" s="3">
        <f t="shared" ref="KT149" si="319">SUM(KT150:KT154)</f>
        <v>696267.96</v>
      </c>
      <c r="KU149" s="3">
        <f t="shared" ref="KU149" si="320">SUM(KU150:KU154)</f>
        <v>654480.48</v>
      </c>
      <c r="KV149" s="3">
        <f t="shared" ref="KV149" si="321">SUM(KV150:KV154)</f>
        <v>663624.12</v>
      </c>
      <c r="KW149" s="3">
        <f t="shared" ref="KW149" si="322">SUM(KW150:KW154)</f>
        <v>665246.06000000006</v>
      </c>
      <c r="KX149" s="3">
        <f t="shared" ref="KX149" si="323">SUM(KX150:KX154)</f>
        <v>656854.19999999995</v>
      </c>
      <c r="KY149" s="3">
        <f t="shared" ref="KY149" si="324">SUM(KY150:KY154)</f>
        <v>664407.06000000006</v>
      </c>
      <c r="KZ149" s="3">
        <f t="shared" ref="KZ149" si="325">SUM(KZ150:KZ154)</f>
        <v>674449.78</v>
      </c>
      <c r="LA149" s="3">
        <f t="shared" ref="LA149" si="326">SUM(LA150:LA154)</f>
        <v>699883.36</v>
      </c>
      <c r="LB149" s="3">
        <f t="shared" ref="LB149" si="327">SUM(LB150:LB154)</f>
        <v>707772</v>
      </c>
      <c r="LC149" s="3">
        <f t="shared" ref="LC149" si="328">SUM(LC150:LC154)</f>
        <v>707777.1</v>
      </c>
      <c r="LD149" s="3">
        <f t="shared" ref="LD149" si="329">SUM(LD150:LD154)</f>
        <v>717649.5</v>
      </c>
      <c r="LE149" s="3">
        <f t="shared" ref="LE149" si="330">SUM(LE150:LE154)</f>
        <v>748042.2</v>
      </c>
      <c r="LF149" s="3">
        <f t="shared" ref="LF149" si="331">SUM(LF150:LF154)</f>
        <v>749784.88</v>
      </c>
      <c r="LG149" s="3">
        <f t="shared" ref="LG149" si="332">SUM(LG150:LG154)</f>
        <v>693983.44</v>
      </c>
      <c r="LH149" s="3">
        <f t="shared" ref="LH149" si="333">SUM(LH150:LH154)</f>
        <v>704116.74</v>
      </c>
      <c r="LI149" s="3">
        <f t="shared" ref="LI149" si="334">SUM(LI150:LI154)</f>
        <v>657418</v>
      </c>
      <c r="LJ149" s="3">
        <f t="shared" ref="LJ149" si="335">SUM(LJ150:LJ154)</f>
        <v>657135.5</v>
      </c>
      <c r="LK149" s="3">
        <f t="shared" ref="LK149:MF149" si="336">SUM(LK150:LK154)</f>
        <v>0</v>
      </c>
      <c r="LL149" s="3">
        <f t="shared" si="336"/>
        <v>662687.91999999993</v>
      </c>
      <c r="LM149" s="3">
        <f t="shared" si="336"/>
        <v>666879.54</v>
      </c>
      <c r="LN149" s="3">
        <f t="shared" si="336"/>
        <v>667332.06000000006</v>
      </c>
      <c r="LO149" s="3">
        <f t="shared" si="336"/>
        <v>664252.28</v>
      </c>
      <c r="LP149" s="3">
        <f t="shared" si="336"/>
        <v>662631.86</v>
      </c>
      <c r="LQ149" s="3">
        <f t="shared" si="336"/>
        <v>663003.46</v>
      </c>
      <c r="LR149" s="3">
        <f t="shared" si="336"/>
        <v>663513.02</v>
      </c>
      <c r="LS149" s="3">
        <f t="shared" si="336"/>
        <v>665648.56000000006</v>
      </c>
      <c r="LT149" s="3">
        <f t="shared" si="336"/>
        <v>670592.24</v>
      </c>
      <c r="LU149" s="3">
        <f t="shared" si="336"/>
        <v>667347.67999999993</v>
      </c>
      <c r="LV149" s="3">
        <f t="shared" si="336"/>
        <v>666314.58000000007</v>
      </c>
      <c r="LW149" s="3">
        <f t="shared" si="336"/>
        <v>666648.72</v>
      </c>
      <c r="LX149" s="3">
        <f t="shared" si="336"/>
        <v>670465.91999999993</v>
      </c>
      <c r="LY149" s="3">
        <f t="shared" si="336"/>
        <v>671607.2</v>
      </c>
      <c r="LZ149" s="3">
        <f t="shared" si="336"/>
        <v>671811.94</v>
      </c>
      <c r="MA149" s="3">
        <f t="shared" si="336"/>
        <v>671387.64</v>
      </c>
      <c r="MB149" s="3">
        <f t="shared" si="336"/>
        <v>671745.15999999992</v>
      </c>
      <c r="MC149" s="3">
        <f t="shared" si="336"/>
        <v>672151.74</v>
      </c>
      <c r="MD149" s="3">
        <f t="shared" si="336"/>
        <v>0</v>
      </c>
      <c r="ME149" s="3">
        <f t="shared" si="336"/>
        <v>676903.74</v>
      </c>
      <c r="MF149" s="3">
        <f t="shared" si="336"/>
        <v>667450.06000000006</v>
      </c>
      <c r="ML149" s="3">
        <f t="shared" ref="ML149" si="337">SUM(ML150:ML154)</f>
        <v>445854.62</v>
      </c>
      <c r="MR149" s="3">
        <f t="shared" ref="MR149" si="338">SUM(MR150:MR154)</f>
        <v>508280.82</v>
      </c>
      <c r="MX149" s="3">
        <f t="shared" ref="MX149" si="339">SUM(MX150:MX154)</f>
        <v>567970.6</v>
      </c>
      <c r="ND149" s="3">
        <f t="shared" ref="ND149" si="340">SUM(ND150:ND154)</f>
        <v>836665.38</v>
      </c>
      <c r="NJ149" s="3">
        <f t="shared" ref="NJ149" si="341">SUM(NJ150:NJ154)</f>
        <v>849772.78</v>
      </c>
      <c r="NP149" s="3">
        <f t="shared" ref="NP149" si="342">SUM(NP150:NP154)</f>
        <v>0</v>
      </c>
      <c r="NV149" s="3">
        <f t="shared" ref="NV149" si="343">SUM(NV150:NV154)</f>
        <v>0</v>
      </c>
      <c r="OB149" s="3">
        <f t="shared" ref="OB149" si="344">SUM(OB150:OB154)</f>
        <v>1253230.3799999999</v>
      </c>
      <c r="OH149" s="3">
        <f t="shared" ref="OH149" si="345">SUM(OH150:OH154)</f>
        <v>1210261.72</v>
      </c>
      <c r="ON149" s="3">
        <f t="shared" ref="ON149" si="346">SUM(ON150:ON154)</f>
        <v>1245114.94</v>
      </c>
      <c r="OT149" s="3">
        <f t="shared" ref="OT149" si="347">SUM(OT150:OT154)</f>
        <v>1422574.36</v>
      </c>
      <c r="OZ149" s="3">
        <f t="shared" ref="OZ149" si="348">SUM(OZ150:OZ154)</f>
        <v>2173874.54</v>
      </c>
      <c r="PF149" s="3">
        <f t="shared" ref="PF149" si="349">SUM(PF150:PF154)</f>
        <v>9002447.6999999993</v>
      </c>
      <c r="PL149" s="3">
        <f t="shared" ref="PL149" si="350">SUM(PL150:PL154)</f>
        <v>0</v>
      </c>
      <c r="PR149" s="3">
        <f t="shared" ref="PR149" si="351">SUM(PR150:PR154)</f>
        <v>0</v>
      </c>
      <c r="PX149" s="3">
        <f t="shared" ref="PX149" si="352">SUM(PX150:PX154)</f>
        <v>15532331.640000001</v>
      </c>
      <c r="QD149" s="3">
        <f t="shared" ref="QD149" si="353">SUM(QD150:QD154)</f>
        <v>20318743.460000001</v>
      </c>
      <c r="QJ149" s="3">
        <f t="shared" ref="QJ149" si="354">SUM(QJ150:QJ154)</f>
        <v>23325008.859999999</v>
      </c>
      <c r="QP149" s="3">
        <f t="shared" ref="QP149" si="355">SUM(QP150:QP154)</f>
        <v>23004124.739999998</v>
      </c>
      <c r="QV149" s="3">
        <f t="shared" ref="QV149" si="356">SUM(QV150:QV154)</f>
        <v>0</v>
      </c>
      <c r="RB149" s="3">
        <f t="shared" ref="RB149" si="357">SUM(RB150:RB154)</f>
        <v>23121697.649999999</v>
      </c>
      <c r="RH149" s="3">
        <f t="shared" ref="RH149" si="358">SUM(RH150:RH154)</f>
        <v>23036839.280000001</v>
      </c>
      <c r="RN149" s="3">
        <f t="shared" ref="RN149" si="359">SUM(RN150:RN154)</f>
        <v>0</v>
      </c>
      <c r="RT149" s="3">
        <f t="shared" ref="RT149" si="360">SUM(RT150:RT154)</f>
        <v>0</v>
      </c>
      <c r="RZ149" s="3">
        <f t="shared" ref="RZ149" si="361">SUM(RZ150:RZ154)</f>
        <v>23555851.300000001</v>
      </c>
      <c r="SF149" s="3">
        <f t="shared" ref="SF149" si="362">SUM(SF150:SF154)</f>
        <v>0</v>
      </c>
      <c r="SL149" s="3">
        <f t="shared" ref="SL149" si="363">SUM(SL150:SL154)</f>
        <v>19254804.66</v>
      </c>
      <c r="SR149" s="3">
        <f t="shared" ref="SR149" si="364">SUM(SR150:SR154)</f>
        <v>0</v>
      </c>
      <c r="SX149" s="3">
        <f t="shared" ref="SX149" si="365">SUM(SX150:SX154)</f>
        <v>19554887.719999999</v>
      </c>
      <c r="TD149" s="3">
        <f t="shared" ref="TD149" si="366">SUM(TD150:TD154)</f>
        <v>21698941.039999999</v>
      </c>
      <c r="TJ149" s="3">
        <f t="shared" ref="TJ149" si="367">SUM(TJ150:TJ154)</f>
        <v>21047207.719999999</v>
      </c>
      <c r="TP149" s="3">
        <f t="shared" ref="TP149" si="368">SUM(TP150:TP154)</f>
        <v>23045374.059999999</v>
      </c>
      <c r="TV149" s="3">
        <f t="shared" ref="TV149" si="369">SUM(TV150:TV154)</f>
        <v>25400051.460000001</v>
      </c>
    </row>
    <row r="150" spans="1:543" x14ac:dyDescent="0.2">
      <c r="A150" s="25" t="s">
        <v>643</v>
      </c>
      <c r="B150" s="3">
        <f>B15</f>
        <v>252480</v>
      </c>
      <c r="C150" s="3">
        <f t="shared" ref="C150:BN150" si="370">C15</f>
        <v>252480</v>
      </c>
      <c r="D150" s="3">
        <f t="shared" si="370"/>
        <v>233760</v>
      </c>
      <c r="E150" s="3">
        <f t="shared" si="370"/>
        <v>233760</v>
      </c>
      <c r="F150" s="3">
        <f t="shared" si="370"/>
        <v>245760</v>
      </c>
      <c r="G150" s="3">
        <f t="shared" si="370"/>
        <v>245760</v>
      </c>
      <c r="H150" s="3">
        <f t="shared" si="370"/>
        <v>245760</v>
      </c>
      <c r="I150" s="3">
        <f t="shared" si="370"/>
        <v>257760</v>
      </c>
      <c r="J150" s="3">
        <f t="shared" si="370"/>
        <v>257760</v>
      </c>
      <c r="K150" s="3">
        <f t="shared" si="370"/>
        <v>257760</v>
      </c>
      <c r="L150" s="3">
        <f t="shared" si="370"/>
        <v>257760</v>
      </c>
      <c r="M150" s="3">
        <f t="shared" si="370"/>
        <v>257760</v>
      </c>
      <c r="N150" s="3">
        <f t="shared" si="370"/>
        <v>257760</v>
      </c>
      <c r="O150" s="3">
        <f t="shared" si="370"/>
        <v>257760</v>
      </c>
      <c r="P150" s="3">
        <f t="shared" si="370"/>
        <v>186720</v>
      </c>
      <c r="Q150" s="3">
        <f t="shared" si="370"/>
        <v>186720</v>
      </c>
      <c r="R150" s="3">
        <f t="shared" si="370"/>
        <v>186720</v>
      </c>
      <c r="S150" s="3">
        <f t="shared" si="370"/>
        <v>186720</v>
      </c>
      <c r="T150" s="3">
        <f t="shared" si="370"/>
        <v>186720</v>
      </c>
      <c r="U150" s="3">
        <f t="shared" si="370"/>
        <v>186720</v>
      </c>
      <c r="V150" s="3">
        <f t="shared" si="370"/>
        <v>186720</v>
      </c>
      <c r="W150" s="3">
        <f t="shared" si="370"/>
        <v>222720</v>
      </c>
      <c r="X150" s="3">
        <f t="shared" si="370"/>
        <v>216480</v>
      </c>
      <c r="Y150" s="3">
        <f t="shared" si="370"/>
        <v>252480</v>
      </c>
      <c r="Z150" s="3">
        <f t="shared" si="370"/>
        <v>252480</v>
      </c>
      <c r="AA150" s="3">
        <f t="shared" si="370"/>
        <v>252480</v>
      </c>
      <c r="AB150" s="3">
        <f t="shared" si="370"/>
        <v>252480</v>
      </c>
      <c r="AC150" s="3">
        <f t="shared" si="370"/>
        <v>252480</v>
      </c>
      <c r="AD150" s="3">
        <f t="shared" si="370"/>
        <v>252480</v>
      </c>
      <c r="AE150" s="3">
        <f t="shared" si="370"/>
        <v>252480</v>
      </c>
      <c r="AF150" s="3">
        <f t="shared" si="370"/>
        <v>252480</v>
      </c>
      <c r="AG150" s="3">
        <f t="shared" si="370"/>
        <v>252480</v>
      </c>
      <c r="AH150" s="3">
        <f t="shared" si="370"/>
        <v>252480</v>
      </c>
      <c r="AI150" s="3">
        <f t="shared" si="370"/>
        <v>252480</v>
      </c>
      <c r="AJ150" s="3">
        <f t="shared" si="370"/>
        <v>264480</v>
      </c>
      <c r="AK150" s="3">
        <f t="shared" si="370"/>
        <v>264480</v>
      </c>
      <c r="AL150" s="3">
        <f t="shared" si="370"/>
        <v>264480</v>
      </c>
      <c r="AM150" s="3">
        <f t="shared" si="370"/>
        <v>264480</v>
      </c>
      <c r="AN150" s="3">
        <f t="shared" si="370"/>
        <v>250560</v>
      </c>
      <c r="AO150" s="3">
        <f t="shared" si="370"/>
        <v>250560</v>
      </c>
      <c r="AP150" s="3">
        <f t="shared" si="370"/>
        <v>250560</v>
      </c>
      <c r="AQ150" s="3">
        <f t="shared" si="370"/>
        <v>250560</v>
      </c>
      <c r="AR150" s="3">
        <f t="shared" si="370"/>
        <v>250560</v>
      </c>
      <c r="AS150" s="3">
        <f t="shared" si="370"/>
        <v>250560</v>
      </c>
      <c r="AT150" s="3">
        <f t="shared" si="370"/>
        <v>252480</v>
      </c>
      <c r="AU150" s="3">
        <f t="shared" si="370"/>
        <v>252480</v>
      </c>
      <c r="AV150" s="3">
        <f t="shared" si="370"/>
        <v>252480</v>
      </c>
      <c r="AW150" s="3">
        <f t="shared" si="370"/>
        <v>276480</v>
      </c>
      <c r="AX150" s="3">
        <f t="shared" si="370"/>
        <v>276480</v>
      </c>
      <c r="AY150" s="3">
        <f t="shared" si="370"/>
        <v>276480</v>
      </c>
      <c r="AZ150" s="3">
        <f t="shared" si="370"/>
        <v>264480</v>
      </c>
      <c r="BA150" s="3">
        <f t="shared" si="370"/>
        <v>264480</v>
      </c>
      <c r="BB150" s="3">
        <f t="shared" si="370"/>
        <v>264480</v>
      </c>
      <c r="BC150" s="3">
        <f t="shared" si="370"/>
        <v>264480</v>
      </c>
      <c r="BD150" s="3">
        <f t="shared" si="370"/>
        <v>264480</v>
      </c>
      <c r="BE150" s="3">
        <f t="shared" si="370"/>
        <v>276480</v>
      </c>
      <c r="BF150" s="3">
        <f t="shared" si="370"/>
        <v>276480</v>
      </c>
      <c r="BG150" s="3">
        <f t="shared" si="370"/>
        <v>288480</v>
      </c>
      <c r="BH150" s="3">
        <f t="shared" si="370"/>
        <v>270720</v>
      </c>
      <c r="BI150" s="3">
        <f t="shared" si="370"/>
        <v>282720</v>
      </c>
      <c r="BJ150" s="3">
        <f t="shared" si="370"/>
        <v>282720</v>
      </c>
      <c r="BK150" s="3">
        <f t="shared" si="370"/>
        <v>282720</v>
      </c>
      <c r="BL150" s="3">
        <f t="shared" si="370"/>
        <v>282720</v>
      </c>
      <c r="BM150" s="3">
        <f t="shared" si="370"/>
        <v>282720</v>
      </c>
      <c r="BN150" s="3">
        <f t="shared" si="370"/>
        <v>276480</v>
      </c>
      <c r="BO150" s="3">
        <f t="shared" ref="BO150:DQ150" si="371">BO15</f>
        <v>282720</v>
      </c>
      <c r="BP150" s="3">
        <f t="shared" si="371"/>
        <v>282720</v>
      </c>
      <c r="BQ150" s="3">
        <f t="shared" si="371"/>
        <v>282720</v>
      </c>
      <c r="BR150" s="3">
        <f t="shared" si="371"/>
        <v>282720</v>
      </c>
      <c r="BS150" s="3">
        <f t="shared" si="371"/>
        <v>282720</v>
      </c>
      <c r="BT150" s="3">
        <f t="shared" si="371"/>
        <v>282720</v>
      </c>
      <c r="BU150" s="3">
        <f t="shared" si="371"/>
        <v>282720</v>
      </c>
      <c r="BV150" s="3">
        <f t="shared" si="371"/>
        <v>282720</v>
      </c>
      <c r="BW150" s="3">
        <f t="shared" si="371"/>
        <v>282720</v>
      </c>
      <c r="BX150" s="3">
        <f t="shared" si="371"/>
        <v>282720</v>
      </c>
      <c r="BY150" s="3">
        <f t="shared" si="371"/>
        <v>282720</v>
      </c>
      <c r="BZ150" s="3">
        <f t="shared" si="371"/>
        <v>234720</v>
      </c>
      <c r="CA150" s="3">
        <f t="shared" si="371"/>
        <v>198720</v>
      </c>
      <c r="CB150" s="3">
        <f t="shared" si="371"/>
        <v>198720</v>
      </c>
      <c r="CC150" s="3">
        <f t="shared" si="371"/>
        <v>210720</v>
      </c>
      <c r="CD150" s="3">
        <f t="shared" si="371"/>
        <v>210720</v>
      </c>
      <c r="CE150" s="3">
        <f t="shared" si="371"/>
        <v>222720</v>
      </c>
      <c r="CF150" s="3">
        <f t="shared" si="371"/>
        <v>234720</v>
      </c>
      <c r="CG150" s="3">
        <f t="shared" si="371"/>
        <v>234720</v>
      </c>
      <c r="CH150" s="3">
        <f t="shared" si="371"/>
        <v>234720</v>
      </c>
      <c r="CI150" s="3">
        <f t="shared" si="371"/>
        <v>234720</v>
      </c>
      <c r="CJ150" s="3">
        <f t="shared" si="371"/>
        <v>234720</v>
      </c>
      <c r="CK150" s="3">
        <f t="shared" si="371"/>
        <v>234720</v>
      </c>
      <c r="CL150" s="3">
        <f t="shared" si="371"/>
        <v>234720</v>
      </c>
      <c r="CM150" s="3">
        <f t="shared" si="371"/>
        <v>234720</v>
      </c>
      <c r="CN150" s="3">
        <f t="shared" si="371"/>
        <v>258480</v>
      </c>
      <c r="CO150" s="3">
        <f t="shared" si="371"/>
        <v>270480</v>
      </c>
      <c r="CP150" s="3">
        <f t="shared" si="371"/>
        <v>270480</v>
      </c>
      <c r="CQ150" s="3">
        <f t="shared" si="371"/>
        <v>282480</v>
      </c>
      <c r="CR150" s="3">
        <f t="shared" si="371"/>
        <v>294480</v>
      </c>
      <c r="CS150" s="3">
        <f t="shared" si="371"/>
        <v>294480</v>
      </c>
      <c r="CT150" s="3">
        <f t="shared" si="371"/>
        <v>294480</v>
      </c>
      <c r="CU150" s="3">
        <f t="shared" si="371"/>
        <v>318480</v>
      </c>
      <c r="CV150" s="3">
        <f t="shared" si="371"/>
        <v>318480</v>
      </c>
      <c r="CW150" s="3">
        <f t="shared" si="371"/>
        <v>318480</v>
      </c>
      <c r="CX150" s="3">
        <f t="shared" si="371"/>
        <v>318480</v>
      </c>
      <c r="CY150" s="3">
        <f t="shared" si="371"/>
        <v>318480</v>
      </c>
      <c r="CZ150" s="3">
        <f t="shared" si="371"/>
        <v>318480</v>
      </c>
      <c r="DA150" s="3">
        <f t="shared" si="371"/>
        <v>318480</v>
      </c>
      <c r="DB150" s="3">
        <f t="shared" si="371"/>
        <v>318480</v>
      </c>
      <c r="DC150" s="3">
        <f t="shared" si="371"/>
        <v>330480</v>
      </c>
      <c r="DD150" s="3">
        <f t="shared" si="371"/>
        <v>330480</v>
      </c>
      <c r="DE150" s="3">
        <f t="shared" si="371"/>
        <v>330480</v>
      </c>
      <c r="DF150" s="3">
        <f t="shared" si="371"/>
        <v>330480</v>
      </c>
      <c r="DG150" s="3">
        <f t="shared" si="371"/>
        <v>330480</v>
      </c>
      <c r="DH150" s="3">
        <f t="shared" si="371"/>
        <v>370320</v>
      </c>
      <c r="DI150" s="3">
        <f t="shared" si="371"/>
        <v>345520</v>
      </c>
      <c r="DJ150" s="3">
        <f t="shared" si="371"/>
        <v>346320</v>
      </c>
      <c r="DK150" s="3">
        <f t="shared" si="371"/>
        <v>346320</v>
      </c>
      <c r="DL150" s="3">
        <f t="shared" si="371"/>
        <v>346320</v>
      </c>
      <c r="DM150" s="3">
        <f t="shared" si="371"/>
        <v>346320</v>
      </c>
      <c r="DN150" s="3">
        <f t="shared" si="371"/>
        <v>346320</v>
      </c>
      <c r="DO150" s="3">
        <f t="shared" si="371"/>
        <v>358560</v>
      </c>
      <c r="DP150" s="3">
        <f t="shared" si="371"/>
        <v>358560</v>
      </c>
      <c r="DQ150" s="3">
        <f t="shared" si="371"/>
        <v>370560</v>
      </c>
      <c r="DR150" s="3">
        <f>DR33</f>
        <v>382560</v>
      </c>
      <c r="DS150" s="3">
        <f t="shared" ref="DS150:EH150" si="372">DS33</f>
        <v>382560</v>
      </c>
      <c r="DT150" s="3">
        <f t="shared" si="372"/>
        <v>430560</v>
      </c>
      <c r="DU150" s="3">
        <f t="shared" si="372"/>
        <v>430560</v>
      </c>
      <c r="DV150" s="3">
        <f t="shared" si="372"/>
        <v>430560</v>
      </c>
      <c r="DW150" s="3">
        <f t="shared" si="372"/>
        <v>430560</v>
      </c>
      <c r="DX150" s="3">
        <f t="shared" si="372"/>
        <v>430560</v>
      </c>
      <c r="DY150" s="3">
        <f t="shared" si="372"/>
        <v>454560</v>
      </c>
      <c r="DZ150" s="3">
        <f t="shared" si="372"/>
        <v>454560</v>
      </c>
      <c r="EA150" s="3">
        <f t="shared" si="372"/>
        <v>478560</v>
      </c>
      <c r="EB150" s="3">
        <f t="shared" si="372"/>
        <v>478560</v>
      </c>
      <c r="EC150" s="3">
        <f t="shared" si="372"/>
        <v>478560</v>
      </c>
      <c r="ED150" s="3">
        <f t="shared" si="372"/>
        <v>478560</v>
      </c>
      <c r="EE150" s="3">
        <f t="shared" si="372"/>
        <v>478560</v>
      </c>
      <c r="EF150" s="3">
        <f t="shared" si="372"/>
        <v>478560</v>
      </c>
      <c r="EG150" s="3">
        <f t="shared" si="372"/>
        <v>478560</v>
      </c>
      <c r="EH150" s="3">
        <f t="shared" si="372"/>
        <v>478560</v>
      </c>
      <c r="EI150" s="3">
        <f>EI62</f>
        <v>478560</v>
      </c>
      <c r="EJ150" s="3">
        <f t="shared" ref="EJ150:GU150" si="373">EJ62</f>
        <v>478560</v>
      </c>
      <c r="EK150" s="3">
        <f t="shared" si="373"/>
        <v>478560</v>
      </c>
      <c r="EL150" s="3">
        <f t="shared" si="373"/>
        <v>478560</v>
      </c>
      <c r="EM150" s="3">
        <f t="shared" si="373"/>
        <v>478560</v>
      </c>
      <c r="EN150" s="3">
        <f t="shared" si="373"/>
        <v>0</v>
      </c>
      <c r="EO150" s="3">
        <f t="shared" si="373"/>
        <v>478560</v>
      </c>
      <c r="EP150" s="3">
        <f t="shared" si="373"/>
        <v>478560</v>
      </c>
      <c r="EQ150" s="3">
        <f t="shared" si="373"/>
        <v>478560</v>
      </c>
      <c r="ER150" s="3">
        <f t="shared" si="373"/>
        <v>478560</v>
      </c>
      <c r="ES150" s="3">
        <f t="shared" si="373"/>
        <v>478560</v>
      </c>
      <c r="ET150" s="3">
        <f t="shared" si="373"/>
        <v>478560</v>
      </c>
      <c r="EU150" s="3">
        <f t="shared" si="373"/>
        <v>478560</v>
      </c>
      <c r="EV150" s="3">
        <f t="shared" si="373"/>
        <v>478560</v>
      </c>
      <c r="EW150" s="3">
        <f t="shared" si="373"/>
        <v>478560</v>
      </c>
      <c r="EX150" s="3">
        <f t="shared" si="373"/>
        <v>478560</v>
      </c>
      <c r="EY150" s="3">
        <f t="shared" si="373"/>
        <v>478560</v>
      </c>
      <c r="EZ150" s="3">
        <f t="shared" si="373"/>
        <v>478560</v>
      </c>
      <c r="FA150" s="3">
        <f t="shared" si="373"/>
        <v>478560</v>
      </c>
      <c r="FB150" s="3">
        <f t="shared" si="373"/>
        <v>478560</v>
      </c>
      <c r="FC150" s="3">
        <f t="shared" si="373"/>
        <v>478560</v>
      </c>
      <c r="FD150" s="3">
        <f t="shared" si="373"/>
        <v>478560</v>
      </c>
      <c r="FE150" s="3">
        <f t="shared" si="373"/>
        <v>478560</v>
      </c>
      <c r="FF150" s="3">
        <f t="shared" si="373"/>
        <v>478560</v>
      </c>
      <c r="FG150" s="3">
        <f t="shared" si="373"/>
        <v>478560</v>
      </c>
      <c r="FH150" s="3">
        <f t="shared" si="373"/>
        <v>484800</v>
      </c>
      <c r="FI150" s="3">
        <f t="shared" si="373"/>
        <v>0</v>
      </c>
      <c r="FJ150" s="3">
        <f t="shared" si="373"/>
        <v>333600</v>
      </c>
      <c r="FK150" s="3">
        <f t="shared" si="373"/>
        <v>0</v>
      </c>
      <c r="FL150" s="3">
        <f t="shared" si="373"/>
        <v>439680</v>
      </c>
      <c r="FM150" s="3">
        <f t="shared" si="373"/>
        <v>458880</v>
      </c>
      <c r="FN150" s="3">
        <f t="shared" si="373"/>
        <v>465120</v>
      </c>
      <c r="FO150" s="3">
        <f t="shared" si="373"/>
        <v>465120</v>
      </c>
      <c r="FP150" s="3">
        <f t="shared" si="373"/>
        <v>465120</v>
      </c>
      <c r="FQ150" s="3">
        <f t="shared" si="373"/>
        <v>465120</v>
      </c>
      <c r="FR150" s="3">
        <f t="shared" si="373"/>
        <v>465120</v>
      </c>
      <c r="FS150" s="3">
        <f t="shared" si="373"/>
        <v>465120</v>
      </c>
      <c r="FT150" s="3">
        <f t="shared" si="373"/>
        <v>471360</v>
      </c>
      <c r="FU150" s="3">
        <f t="shared" si="373"/>
        <v>483360</v>
      </c>
      <c r="FV150" s="3">
        <f t="shared" si="373"/>
        <v>483360</v>
      </c>
      <c r="FW150" s="3">
        <f t="shared" si="373"/>
        <v>483360</v>
      </c>
      <c r="FX150" s="3">
        <f t="shared" si="373"/>
        <v>483360</v>
      </c>
      <c r="FY150" s="3">
        <f t="shared" si="373"/>
        <v>383520</v>
      </c>
      <c r="FZ150" s="3">
        <f t="shared" si="373"/>
        <v>383520</v>
      </c>
      <c r="GA150" s="3">
        <f t="shared" si="373"/>
        <v>383520</v>
      </c>
      <c r="GB150" s="3">
        <f t="shared" si="373"/>
        <v>383520</v>
      </c>
      <c r="GC150" s="3">
        <f t="shared" si="373"/>
        <v>383520</v>
      </c>
      <c r="GD150" s="3">
        <f t="shared" si="373"/>
        <v>383520</v>
      </c>
      <c r="GE150" s="3">
        <f t="shared" si="373"/>
        <v>287520</v>
      </c>
      <c r="GF150" s="3">
        <f t="shared" si="373"/>
        <v>287520</v>
      </c>
      <c r="GG150" s="3">
        <f t="shared" si="373"/>
        <v>287520</v>
      </c>
      <c r="GH150" s="3">
        <f t="shared" si="373"/>
        <v>287520</v>
      </c>
      <c r="GI150" s="3">
        <f t="shared" si="373"/>
        <v>287520</v>
      </c>
      <c r="GJ150" s="3">
        <f t="shared" si="373"/>
        <v>311520</v>
      </c>
      <c r="GK150" s="3">
        <f t="shared" si="373"/>
        <v>311520</v>
      </c>
      <c r="GL150" s="3">
        <f t="shared" si="373"/>
        <v>278880</v>
      </c>
      <c r="GM150" s="3">
        <f t="shared" si="373"/>
        <v>278880</v>
      </c>
      <c r="GN150" s="3">
        <f t="shared" si="373"/>
        <v>239040</v>
      </c>
      <c r="GO150" s="3">
        <f t="shared" si="373"/>
        <v>239040</v>
      </c>
      <c r="GP150" s="3">
        <f t="shared" si="373"/>
        <v>239040</v>
      </c>
      <c r="GQ150" s="3">
        <f t="shared" si="373"/>
        <v>239040</v>
      </c>
      <c r="GR150" s="3">
        <f t="shared" si="373"/>
        <v>239040</v>
      </c>
      <c r="GS150" s="3">
        <f t="shared" si="373"/>
        <v>239040</v>
      </c>
      <c r="GT150" s="3">
        <f t="shared" si="373"/>
        <v>0</v>
      </c>
      <c r="GU150" s="3">
        <f t="shared" si="373"/>
        <v>239040</v>
      </c>
      <c r="GV150" s="3">
        <f t="shared" ref="GV150:JG150" si="374">GV62</f>
        <v>0</v>
      </c>
      <c r="GW150" s="3">
        <f t="shared" si="374"/>
        <v>251520</v>
      </c>
      <c r="GX150" s="3">
        <f t="shared" si="374"/>
        <v>251520</v>
      </c>
      <c r="GY150" s="3">
        <f t="shared" si="374"/>
        <v>251520</v>
      </c>
      <c r="GZ150" s="3">
        <f t="shared" si="374"/>
        <v>251520</v>
      </c>
      <c r="HA150" s="3">
        <f t="shared" si="374"/>
        <v>251520</v>
      </c>
      <c r="HB150" s="3">
        <f t="shared" si="374"/>
        <v>251520</v>
      </c>
      <c r="HC150" s="3">
        <f t="shared" si="374"/>
        <v>235680</v>
      </c>
      <c r="HD150" s="3">
        <f t="shared" si="374"/>
        <v>235680</v>
      </c>
      <c r="HE150" s="3">
        <f t="shared" si="374"/>
        <v>0</v>
      </c>
      <c r="HF150" s="3">
        <f t="shared" si="374"/>
        <v>0</v>
      </c>
      <c r="HG150" s="3">
        <f t="shared" si="374"/>
        <v>0</v>
      </c>
      <c r="HH150" s="3">
        <f t="shared" si="374"/>
        <v>0</v>
      </c>
      <c r="HI150" s="3">
        <f t="shared" si="374"/>
        <v>0</v>
      </c>
      <c r="HJ150" s="3">
        <f t="shared" si="374"/>
        <v>0</v>
      </c>
      <c r="HK150" s="3">
        <f t="shared" si="374"/>
        <v>0</v>
      </c>
      <c r="HL150" s="3">
        <f t="shared" si="374"/>
        <v>0</v>
      </c>
      <c r="HM150" s="3">
        <f t="shared" si="374"/>
        <v>0</v>
      </c>
      <c r="HN150" s="3">
        <f t="shared" si="374"/>
        <v>0</v>
      </c>
      <c r="HO150" s="3">
        <f t="shared" si="374"/>
        <v>0</v>
      </c>
      <c r="HP150" s="3">
        <f t="shared" si="374"/>
        <v>0</v>
      </c>
      <c r="HQ150" s="3">
        <f t="shared" si="374"/>
        <v>235680</v>
      </c>
      <c r="HR150" s="3">
        <f t="shared" si="374"/>
        <v>235680</v>
      </c>
      <c r="HS150" s="3">
        <f t="shared" si="374"/>
        <v>235680</v>
      </c>
      <c r="HT150" s="3">
        <f t="shared" si="374"/>
        <v>235680</v>
      </c>
      <c r="HU150" s="3">
        <f t="shared" si="374"/>
        <v>235680</v>
      </c>
      <c r="HV150" s="3">
        <f t="shared" si="374"/>
        <v>235680</v>
      </c>
      <c r="HW150" s="3">
        <f t="shared" si="374"/>
        <v>235680</v>
      </c>
      <c r="HX150" s="3">
        <f t="shared" si="374"/>
        <v>0</v>
      </c>
      <c r="HY150" s="3">
        <f t="shared" si="374"/>
        <v>195840</v>
      </c>
      <c r="HZ150" s="3">
        <f t="shared" si="374"/>
        <v>195840</v>
      </c>
      <c r="IA150" s="3">
        <f t="shared" si="374"/>
        <v>195840</v>
      </c>
      <c r="IB150" s="3">
        <f t="shared" si="374"/>
        <v>195840</v>
      </c>
      <c r="IC150" s="3">
        <f t="shared" si="374"/>
        <v>195840</v>
      </c>
      <c r="ID150" s="3">
        <f t="shared" si="374"/>
        <v>195840</v>
      </c>
      <c r="IE150" s="3">
        <f t="shared" si="374"/>
        <v>195840</v>
      </c>
      <c r="IF150" s="3">
        <f t="shared" si="374"/>
        <v>0</v>
      </c>
      <c r="IG150" s="3">
        <f t="shared" si="374"/>
        <v>195840</v>
      </c>
      <c r="IH150" s="3">
        <f t="shared" si="374"/>
        <v>195840</v>
      </c>
      <c r="II150" s="3">
        <f t="shared" si="374"/>
        <v>195840</v>
      </c>
      <c r="IJ150" s="3">
        <f t="shared" si="374"/>
        <v>195840</v>
      </c>
      <c r="IK150" s="3">
        <f t="shared" si="374"/>
        <v>195840</v>
      </c>
      <c r="IL150" s="3">
        <f t="shared" si="374"/>
        <v>195840</v>
      </c>
      <c r="IM150" s="3">
        <f t="shared" si="374"/>
        <v>195840</v>
      </c>
      <c r="IN150" s="3">
        <f t="shared" si="374"/>
        <v>195840</v>
      </c>
      <c r="IO150" s="3">
        <f t="shared" si="374"/>
        <v>195840</v>
      </c>
      <c r="IP150" s="3">
        <f t="shared" si="374"/>
        <v>195840</v>
      </c>
      <c r="IQ150" s="3">
        <f t="shared" si="374"/>
        <v>195840</v>
      </c>
      <c r="IR150" s="3">
        <f t="shared" si="374"/>
        <v>195840</v>
      </c>
      <c r="IS150" s="3">
        <f t="shared" si="374"/>
        <v>195840</v>
      </c>
      <c r="IT150" s="3">
        <f t="shared" si="374"/>
        <v>195840</v>
      </c>
      <c r="IU150" s="3">
        <f t="shared" si="374"/>
        <v>195840</v>
      </c>
      <c r="IV150" s="3">
        <f t="shared" si="374"/>
        <v>195840</v>
      </c>
      <c r="IW150" s="3">
        <f t="shared" si="374"/>
        <v>195840</v>
      </c>
      <c r="IX150" s="3">
        <f t="shared" si="374"/>
        <v>195840</v>
      </c>
      <c r="IY150" s="3">
        <f t="shared" si="374"/>
        <v>195840</v>
      </c>
      <c r="IZ150" s="3">
        <f t="shared" si="374"/>
        <v>195840</v>
      </c>
      <c r="JA150" s="3">
        <f t="shared" si="374"/>
        <v>195840</v>
      </c>
      <c r="JB150" s="3">
        <f t="shared" si="374"/>
        <v>195840</v>
      </c>
      <c r="JC150" s="3">
        <f t="shared" si="374"/>
        <v>0</v>
      </c>
      <c r="JD150" s="3">
        <f t="shared" si="374"/>
        <v>0</v>
      </c>
      <c r="JE150" s="3">
        <f t="shared" si="374"/>
        <v>0</v>
      </c>
      <c r="JF150" s="3">
        <f t="shared" si="374"/>
        <v>0</v>
      </c>
      <c r="JG150" s="3">
        <f t="shared" si="374"/>
        <v>0</v>
      </c>
      <c r="JH150" s="3">
        <f t="shared" ref="JH150:LI150" si="375">JH62</f>
        <v>0</v>
      </c>
      <c r="JI150" s="3">
        <f t="shared" si="375"/>
        <v>0</v>
      </c>
      <c r="JJ150" s="3">
        <f t="shared" si="375"/>
        <v>0</v>
      </c>
      <c r="JK150" s="3">
        <f t="shared" si="375"/>
        <v>0</v>
      </c>
      <c r="JL150" s="3">
        <f t="shared" si="375"/>
        <v>0</v>
      </c>
      <c r="JM150" s="3">
        <f t="shared" si="375"/>
        <v>0</v>
      </c>
      <c r="JN150" s="3">
        <f t="shared" si="375"/>
        <v>195840</v>
      </c>
      <c r="JO150" s="3">
        <f t="shared" si="375"/>
        <v>195840</v>
      </c>
      <c r="JP150" s="3">
        <f t="shared" si="375"/>
        <v>195840</v>
      </c>
      <c r="JQ150" s="3">
        <f t="shared" si="375"/>
        <v>195840</v>
      </c>
      <c r="JR150" s="3">
        <f t="shared" si="375"/>
        <v>195840</v>
      </c>
      <c r="JS150" s="3">
        <f t="shared" si="375"/>
        <v>195840</v>
      </c>
      <c r="JT150" s="3">
        <f t="shared" si="375"/>
        <v>195840</v>
      </c>
      <c r="JU150" s="3">
        <f t="shared" si="375"/>
        <v>195840</v>
      </c>
      <c r="JV150" s="3">
        <f t="shared" si="375"/>
        <v>195840</v>
      </c>
      <c r="JW150" s="3">
        <f t="shared" si="375"/>
        <v>195840</v>
      </c>
      <c r="JX150" s="3">
        <f t="shared" si="375"/>
        <v>195840</v>
      </c>
      <c r="JY150" s="3">
        <f t="shared" si="375"/>
        <v>195840</v>
      </c>
      <c r="JZ150" s="3">
        <f t="shared" si="375"/>
        <v>195840</v>
      </c>
      <c r="KA150" s="3">
        <f t="shared" si="375"/>
        <v>195840</v>
      </c>
      <c r="KB150" s="3">
        <f t="shared" si="375"/>
        <v>195840</v>
      </c>
      <c r="KC150" s="3">
        <f t="shared" si="375"/>
        <v>195840</v>
      </c>
      <c r="KD150" s="3">
        <f t="shared" si="375"/>
        <v>195840</v>
      </c>
      <c r="KE150" s="3">
        <f t="shared" si="375"/>
        <v>195840</v>
      </c>
      <c r="KF150" s="3">
        <f t="shared" si="375"/>
        <v>195840</v>
      </c>
      <c r="KG150" s="3">
        <f t="shared" si="375"/>
        <v>195840</v>
      </c>
      <c r="KH150" s="3">
        <f t="shared" si="375"/>
        <v>195840</v>
      </c>
      <c r="KI150" s="3">
        <f t="shared" si="375"/>
        <v>195840</v>
      </c>
      <c r="KJ150" s="3">
        <f t="shared" si="375"/>
        <v>195840</v>
      </c>
      <c r="KK150" s="3">
        <f t="shared" si="375"/>
        <v>195840</v>
      </c>
      <c r="KL150" s="3">
        <f t="shared" si="375"/>
        <v>195840</v>
      </c>
      <c r="KM150" s="3">
        <f t="shared" si="375"/>
        <v>195840</v>
      </c>
      <c r="KN150" s="3">
        <f t="shared" si="375"/>
        <v>195840</v>
      </c>
      <c r="KO150" s="3">
        <f t="shared" si="375"/>
        <v>195840</v>
      </c>
      <c r="KP150" s="3">
        <f t="shared" si="375"/>
        <v>195840</v>
      </c>
      <c r="KQ150" s="3">
        <f t="shared" si="375"/>
        <v>195840</v>
      </c>
      <c r="KR150" s="3">
        <f t="shared" si="375"/>
        <v>195840</v>
      </c>
      <c r="KS150" s="3">
        <f t="shared" si="375"/>
        <v>195840</v>
      </c>
      <c r="KT150" s="3">
        <f t="shared" si="375"/>
        <v>234240</v>
      </c>
      <c r="KU150" s="3">
        <f t="shared" si="375"/>
        <v>234240</v>
      </c>
      <c r="KV150" s="3">
        <f t="shared" si="375"/>
        <v>234240</v>
      </c>
      <c r="KW150" s="3">
        <f t="shared" si="375"/>
        <v>234240</v>
      </c>
      <c r="KX150" s="3">
        <f t="shared" si="375"/>
        <v>234240</v>
      </c>
      <c r="KY150" s="3">
        <f t="shared" si="375"/>
        <v>234240</v>
      </c>
      <c r="KZ150" s="3">
        <f t="shared" si="375"/>
        <v>234240</v>
      </c>
      <c r="LA150" s="3">
        <f t="shared" si="375"/>
        <v>234240</v>
      </c>
      <c r="LB150" s="3">
        <f t="shared" si="375"/>
        <v>234240</v>
      </c>
      <c r="LC150" s="3">
        <f t="shared" si="375"/>
        <v>234240</v>
      </c>
      <c r="LD150" s="3">
        <f t="shared" si="375"/>
        <v>234240</v>
      </c>
      <c r="LE150" s="3">
        <f t="shared" si="375"/>
        <v>234240</v>
      </c>
      <c r="LF150" s="3">
        <f t="shared" si="375"/>
        <v>234240</v>
      </c>
      <c r="LG150" s="3">
        <f t="shared" si="375"/>
        <v>175680</v>
      </c>
      <c r="LH150" s="3">
        <f t="shared" si="375"/>
        <v>175680</v>
      </c>
      <c r="LI150" s="3">
        <f t="shared" si="375"/>
        <v>175680</v>
      </c>
      <c r="LJ150" s="3">
        <f>LJ97</f>
        <v>175680</v>
      </c>
      <c r="LK150" s="3">
        <f t="shared" ref="LK150:MF150" si="376">LK97</f>
        <v>0</v>
      </c>
      <c r="LL150" s="3">
        <f t="shared" si="376"/>
        <v>175680</v>
      </c>
      <c r="LM150" s="3">
        <f t="shared" si="376"/>
        <v>175680</v>
      </c>
      <c r="LN150" s="3">
        <f t="shared" si="376"/>
        <v>175680</v>
      </c>
      <c r="LO150" s="3">
        <f t="shared" si="376"/>
        <v>175680</v>
      </c>
      <c r="LP150" s="3">
        <f t="shared" si="376"/>
        <v>175680</v>
      </c>
      <c r="LQ150" s="3">
        <f t="shared" si="376"/>
        <v>175680</v>
      </c>
      <c r="LR150" s="3">
        <f t="shared" si="376"/>
        <v>175680</v>
      </c>
      <c r="LS150" s="3">
        <f t="shared" si="376"/>
        <v>175680</v>
      </c>
      <c r="LT150" s="3">
        <f t="shared" si="376"/>
        <v>175680</v>
      </c>
      <c r="LU150" s="3">
        <f t="shared" si="376"/>
        <v>175680</v>
      </c>
      <c r="LV150" s="3">
        <f t="shared" si="376"/>
        <v>175680</v>
      </c>
      <c r="LW150" s="3">
        <f t="shared" si="376"/>
        <v>175680</v>
      </c>
      <c r="LX150" s="3">
        <f t="shared" si="376"/>
        <v>175680</v>
      </c>
      <c r="LY150" s="3">
        <f t="shared" si="376"/>
        <v>175680</v>
      </c>
      <c r="LZ150" s="3">
        <f t="shared" si="376"/>
        <v>175680</v>
      </c>
      <c r="MA150" s="3">
        <f t="shared" si="376"/>
        <v>175680</v>
      </c>
      <c r="MB150" s="3">
        <f t="shared" si="376"/>
        <v>175680</v>
      </c>
      <c r="MC150" s="3">
        <f t="shared" si="376"/>
        <v>175680</v>
      </c>
      <c r="MD150" s="3">
        <f t="shared" si="376"/>
        <v>0</v>
      </c>
      <c r="ME150" s="3">
        <f t="shared" si="376"/>
        <v>175680</v>
      </c>
      <c r="MF150" s="3">
        <f t="shared" si="376"/>
        <v>165600</v>
      </c>
    </row>
    <row r="151" spans="1:543" x14ac:dyDescent="0.2">
      <c r="A151" s="26" t="s">
        <v>644</v>
      </c>
    </row>
    <row r="152" spans="1:543" x14ac:dyDescent="0.2">
      <c r="A152" s="26" t="s">
        <v>645</v>
      </c>
      <c r="B152" s="3">
        <f>B17+B18+B21</f>
        <v>96000</v>
      </c>
      <c r="C152" s="3">
        <f t="shared" ref="C152:BN152" si="377">C17+C18+C21</f>
        <v>96000</v>
      </c>
      <c r="D152" s="3">
        <f t="shared" si="377"/>
        <v>115200</v>
      </c>
      <c r="E152" s="3">
        <f t="shared" si="377"/>
        <v>115200</v>
      </c>
      <c r="F152" s="3">
        <f t="shared" si="377"/>
        <v>115200</v>
      </c>
      <c r="G152" s="3">
        <f t="shared" si="377"/>
        <v>115200</v>
      </c>
      <c r="H152" s="3">
        <f t="shared" si="377"/>
        <v>115200</v>
      </c>
      <c r="I152" s="3">
        <f t="shared" si="377"/>
        <v>115200</v>
      </c>
      <c r="J152" s="3">
        <f t="shared" si="377"/>
        <v>115200</v>
      </c>
      <c r="K152" s="3">
        <f t="shared" si="377"/>
        <v>115200</v>
      </c>
      <c r="L152" s="3">
        <f t="shared" si="377"/>
        <v>115200</v>
      </c>
      <c r="M152" s="3">
        <f t="shared" si="377"/>
        <v>115200</v>
      </c>
      <c r="N152" s="3">
        <f t="shared" si="377"/>
        <v>115200</v>
      </c>
      <c r="O152" s="3">
        <f t="shared" si="377"/>
        <v>108613.36</v>
      </c>
      <c r="P152" s="3">
        <f t="shared" si="377"/>
        <v>180675.28</v>
      </c>
      <c r="Q152" s="3">
        <f t="shared" si="377"/>
        <v>178594.97999999998</v>
      </c>
      <c r="R152" s="3">
        <f t="shared" si="377"/>
        <v>179939.7</v>
      </c>
      <c r="S152" s="3">
        <f t="shared" si="377"/>
        <v>183587.78</v>
      </c>
      <c r="T152" s="3">
        <f t="shared" si="377"/>
        <v>182931.48</v>
      </c>
      <c r="U152" s="3">
        <f t="shared" si="377"/>
        <v>183849.95</v>
      </c>
      <c r="V152" s="3">
        <f t="shared" si="377"/>
        <v>187094.7</v>
      </c>
      <c r="W152" s="3">
        <f t="shared" si="377"/>
        <v>195042.97</v>
      </c>
      <c r="X152" s="3">
        <f t="shared" si="377"/>
        <v>222465.68</v>
      </c>
      <c r="Y152" s="3">
        <f t="shared" si="377"/>
        <v>258862.06</v>
      </c>
      <c r="Z152" s="3">
        <f t="shared" si="377"/>
        <v>256047.29</v>
      </c>
      <c r="AA152" s="3">
        <f t="shared" si="377"/>
        <v>259424.06</v>
      </c>
      <c r="AB152" s="3">
        <f t="shared" si="377"/>
        <v>261944.09</v>
      </c>
      <c r="AC152" s="3">
        <f t="shared" si="377"/>
        <v>259152.6</v>
      </c>
      <c r="AD152" s="3">
        <f t="shared" si="377"/>
        <v>260191.43</v>
      </c>
      <c r="AE152" s="3">
        <f t="shared" si="377"/>
        <v>259392.63</v>
      </c>
      <c r="AF152" s="3">
        <f t="shared" si="377"/>
        <v>523881.47</v>
      </c>
      <c r="AG152" s="3">
        <f t="shared" si="377"/>
        <v>260186.6</v>
      </c>
      <c r="AH152" s="3">
        <f t="shared" si="377"/>
        <v>260366.13</v>
      </c>
      <c r="AI152" s="3">
        <f t="shared" si="377"/>
        <v>262607.84999999998</v>
      </c>
      <c r="AJ152" s="3">
        <f t="shared" si="377"/>
        <v>273355.03000000003</v>
      </c>
      <c r="AK152" s="3">
        <f t="shared" si="377"/>
        <v>274288.65000000002</v>
      </c>
      <c r="AL152" s="3">
        <f t="shared" si="377"/>
        <v>275261.78999999998</v>
      </c>
      <c r="AM152" s="3">
        <f t="shared" si="377"/>
        <v>273213.95999999996</v>
      </c>
      <c r="AN152" s="3">
        <f t="shared" si="377"/>
        <v>273953.77</v>
      </c>
      <c r="AO152" s="3">
        <f t="shared" si="377"/>
        <v>275775.06</v>
      </c>
      <c r="AP152" s="3">
        <f t="shared" si="377"/>
        <v>274516.07</v>
      </c>
      <c r="AQ152" s="3">
        <f t="shared" si="377"/>
        <v>272772.94</v>
      </c>
      <c r="AR152" s="3">
        <f t="shared" si="377"/>
        <v>270321.7</v>
      </c>
      <c r="AS152" s="3">
        <f t="shared" si="377"/>
        <v>271444.06</v>
      </c>
      <c r="AT152" s="3">
        <f t="shared" si="377"/>
        <v>271793.74</v>
      </c>
      <c r="AU152" s="3">
        <f t="shared" si="377"/>
        <v>275265.28999999998</v>
      </c>
      <c r="AV152" s="3">
        <f t="shared" si="377"/>
        <v>275184.82</v>
      </c>
      <c r="AW152" s="3">
        <f t="shared" si="377"/>
        <v>273217.52</v>
      </c>
      <c r="AX152" s="3">
        <f t="shared" si="377"/>
        <v>273473.82</v>
      </c>
      <c r="AY152" s="3">
        <f t="shared" si="377"/>
        <v>272959.74</v>
      </c>
      <c r="AZ152" s="3">
        <f t="shared" si="377"/>
        <v>273712.84999999998</v>
      </c>
      <c r="BA152" s="3">
        <f t="shared" si="377"/>
        <v>275120.23</v>
      </c>
      <c r="BB152" s="3">
        <f t="shared" si="377"/>
        <v>271335.3</v>
      </c>
      <c r="BC152" s="3">
        <f t="shared" si="377"/>
        <v>267803.46999999997</v>
      </c>
      <c r="BD152" s="3">
        <f t="shared" si="377"/>
        <v>266579.43</v>
      </c>
      <c r="BE152" s="3">
        <f t="shared" si="377"/>
        <v>267811.23</v>
      </c>
      <c r="BF152" s="3">
        <f t="shared" si="377"/>
        <v>268033.78000000003</v>
      </c>
      <c r="BG152" s="3">
        <f t="shared" si="377"/>
        <v>272813</v>
      </c>
      <c r="BH152" s="3">
        <f t="shared" si="377"/>
        <v>273741.39</v>
      </c>
      <c r="BI152" s="3">
        <f t="shared" si="377"/>
        <v>274605.98</v>
      </c>
      <c r="BJ152" s="3">
        <f t="shared" si="377"/>
        <v>273950.51</v>
      </c>
      <c r="BK152" s="3">
        <f t="shared" si="377"/>
        <v>273950.51</v>
      </c>
      <c r="BL152" s="3">
        <f t="shared" si="377"/>
        <v>290083.25</v>
      </c>
      <c r="BM152" s="3">
        <f t="shared" si="377"/>
        <v>289564.68</v>
      </c>
      <c r="BN152" s="3">
        <f t="shared" si="377"/>
        <v>288792</v>
      </c>
      <c r="BO152" s="3">
        <f t="shared" ref="BO152:DQ152" si="378">BO17+BO18+BO21</f>
        <v>287010.83</v>
      </c>
      <c r="BP152" s="3">
        <f t="shared" si="378"/>
        <v>289422.8</v>
      </c>
      <c r="BQ152" s="3">
        <f t="shared" si="378"/>
        <v>288822.8</v>
      </c>
      <c r="BR152" s="3">
        <f t="shared" si="378"/>
        <v>288488.95</v>
      </c>
      <c r="BS152" s="3">
        <f t="shared" si="378"/>
        <v>291457.95</v>
      </c>
      <c r="BT152" s="3">
        <f t="shared" si="378"/>
        <v>290298.90999999997</v>
      </c>
      <c r="BU152" s="3">
        <f t="shared" si="378"/>
        <v>291853.45</v>
      </c>
      <c r="BV152" s="3">
        <f t="shared" si="378"/>
        <v>290314.68</v>
      </c>
      <c r="BW152" s="3">
        <f t="shared" si="378"/>
        <v>289732.96999999997</v>
      </c>
      <c r="BX152" s="3">
        <f t="shared" si="378"/>
        <v>287443.23</v>
      </c>
      <c r="BY152" s="3">
        <f t="shared" si="378"/>
        <v>285396.28000000003</v>
      </c>
      <c r="BZ152" s="3">
        <f t="shared" si="378"/>
        <v>286775.07</v>
      </c>
      <c r="CA152" s="3">
        <f t="shared" si="378"/>
        <v>286775.07</v>
      </c>
      <c r="CB152" s="3">
        <f t="shared" si="378"/>
        <v>282765.96999999997</v>
      </c>
      <c r="CC152" s="3">
        <f t="shared" si="378"/>
        <v>284472.51</v>
      </c>
      <c r="CD152" s="3">
        <f t="shared" si="378"/>
        <v>285072.51</v>
      </c>
      <c r="CE152" s="3">
        <f t="shared" si="378"/>
        <v>290573.09999999998</v>
      </c>
      <c r="CF152" s="3">
        <f t="shared" si="378"/>
        <v>286571.7</v>
      </c>
      <c r="CG152" s="3">
        <f t="shared" si="378"/>
        <v>285487.35999999999</v>
      </c>
      <c r="CH152" s="3">
        <f t="shared" si="378"/>
        <v>282886.2</v>
      </c>
      <c r="CI152" s="3">
        <f t="shared" si="378"/>
        <v>279975.86</v>
      </c>
      <c r="CJ152" s="3">
        <f t="shared" si="378"/>
        <v>275279.5</v>
      </c>
      <c r="CK152" s="3">
        <f t="shared" si="378"/>
        <v>272425.25</v>
      </c>
      <c r="CL152" s="3">
        <f t="shared" si="378"/>
        <v>247946.31</v>
      </c>
      <c r="CM152" s="3">
        <f t="shared" si="378"/>
        <v>250272.73</v>
      </c>
      <c r="CN152" s="3">
        <f t="shared" si="378"/>
        <v>246251.69</v>
      </c>
      <c r="CO152" s="3">
        <f t="shared" si="378"/>
        <v>247901.59</v>
      </c>
      <c r="CP152" s="3">
        <f t="shared" si="378"/>
        <v>248649.27</v>
      </c>
      <c r="CQ152" s="3">
        <f t="shared" si="378"/>
        <v>257324.67</v>
      </c>
      <c r="CR152" s="3">
        <f t="shared" si="378"/>
        <v>257692.62</v>
      </c>
      <c r="CS152" s="3">
        <f t="shared" si="378"/>
        <v>258308.08</v>
      </c>
      <c r="CT152" s="3">
        <f t="shared" si="378"/>
        <v>256716.77</v>
      </c>
      <c r="CU152" s="3">
        <f t="shared" si="378"/>
        <v>263563.03000000003</v>
      </c>
      <c r="CV152" s="3">
        <f t="shared" si="378"/>
        <v>266467.69</v>
      </c>
      <c r="CW152" s="3">
        <f t="shared" si="378"/>
        <v>278540.34999999998</v>
      </c>
      <c r="CX152" s="3">
        <f t="shared" si="378"/>
        <v>278540.34999999998</v>
      </c>
      <c r="CY152" s="3">
        <f t="shared" si="378"/>
        <v>278446.89</v>
      </c>
      <c r="CZ152" s="3">
        <f t="shared" si="378"/>
        <v>302488.40000000002</v>
      </c>
      <c r="DA152" s="3">
        <f t="shared" si="378"/>
        <v>302427.09999999998</v>
      </c>
      <c r="DB152" s="3">
        <f t="shared" si="378"/>
        <v>295630.34000000003</v>
      </c>
      <c r="DC152" s="3">
        <f t="shared" si="378"/>
        <v>299315.90000000002</v>
      </c>
      <c r="DD152" s="3">
        <f t="shared" si="378"/>
        <v>296449.62</v>
      </c>
      <c r="DE152" s="3">
        <f t="shared" si="378"/>
        <v>292016.93</v>
      </c>
      <c r="DF152" s="3">
        <f t="shared" si="378"/>
        <v>293271.28999999998</v>
      </c>
      <c r="DG152" s="3">
        <f t="shared" si="378"/>
        <v>293292.87</v>
      </c>
      <c r="DH152" s="3">
        <f t="shared" si="378"/>
        <v>293046.90000000002</v>
      </c>
      <c r="DI152" s="3">
        <f t="shared" si="378"/>
        <v>292916.19</v>
      </c>
      <c r="DJ152" s="3">
        <f t="shared" si="378"/>
        <v>292926.13</v>
      </c>
      <c r="DK152" s="3">
        <f t="shared" si="378"/>
        <v>292825.15000000002</v>
      </c>
      <c r="DL152" s="3">
        <f t="shared" si="378"/>
        <v>293377.13</v>
      </c>
      <c r="DM152" s="3">
        <f t="shared" si="378"/>
        <v>298377.13</v>
      </c>
      <c r="DN152" s="3">
        <f t="shared" si="378"/>
        <v>286949.84000000003</v>
      </c>
      <c r="DO152" s="3">
        <f t="shared" si="378"/>
        <v>275437.28000000003</v>
      </c>
      <c r="DP152" s="3">
        <f t="shared" si="378"/>
        <v>253958.74</v>
      </c>
      <c r="DQ152" s="3">
        <f t="shared" si="378"/>
        <v>299525.18</v>
      </c>
      <c r="DR152" s="3">
        <f>DR40+DR44</f>
        <v>296432.44</v>
      </c>
      <c r="DS152" s="3">
        <f t="shared" ref="DS152:EH152" si="379">DS40+DS44</f>
        <v>296912.44</v>
      </c>
      <c r="DT152" s="3">
        <f t="shared" si="379"/>
        <v>318494</v>
      </c>
      <c r="DU152" s="3">
        <f t="shared" si="379"/>
        <v>314960.80000000005</v>
      </c>
      <c r="DV152" s="3">
        <f t="shared" si="379"/>
        <v>314960.80000000005</v>
      </c>
      <c r="DW152" s="3">
        <f t="shared" si="379"/>
        <v>314960.80000000005</v>
      </c>
      <c r="DX152" s="3">
        <f t="shared" si="379"/>
        <v>313270.17</v>
      </c>
      <c r="DY152" s="3">
        <f t="shared" si="379"/>
        <v>302591.16000000003</v>
      </c>
      <c r="DZ152" s="3">
        <f t="shared" si="379"/>
        <v>303185.58</v>
      </c>
      <c r="EA152" s="3">
        <f t="shared" si="379"/>
        <v>303268.77</v>
      </c>
      <c r="EB152" s="3">
        <f t="shared" si="379"/>
        <v>298639.26</v>
      </c>
      <c r="EC152" s="3">
        <f t="shared" si="379"/>
        <v>299432.24</v>
      </c>
      <c r="ED152" s="3">
        <f t="shared" si="379"/>
        <v>299432.24</v>
      </c>
      <c r="EE152" s="3">
        <f t="shared" si="379"/>
        <v>303117.59999999998</v>
      </c>
      <c r="EF152" s="3">
        <f t="shared" si="379"/>
        <v>304338.22000000003</v>
      </c>
      <c r="EG152" s="3">
        <f t="shared" si="379"/>
        <v>304875.43999999994</v>
      </c>
      <c r="EH152" s="3">
        <f t="shared" si="379"/>
        <v>306507.77999999997</v>
      </c>
      <c r="EI152" s="3">
        <f>EI87</f>
        <v>305789.26</v>
      </c>
      <c r="EJ152" s="3">
        <f t="shared" ref="EJ152:GU152" si="380">EJ87</f>
        <v>303562.65000000002</v>
      </c>
      <c r="EK152" s="3">
        <f t="shared" si="380"/>
        <v>305353.68</v>
      </c>
      <c r="EL152" s="3">
        <f t="shared" si="380"/>
        <v>306106.71999999997</v>
      </c>
      <c r="EM152" s="3">
        <f t="shared" si="380"/>
        <v>306124.71999999997</v>
      </c>
      <c r="EN152" s="3">
        <f t="shared" si="380"/>
        <v>0</v>
      </c>
      <c r="EO152" s="3">
        <f t="shared" si="380"/>
        <v>312597.34000000003</v>
      </c>
      <c r="EP152" s="3">
        <f t="shared" si="380"/>
        <v>310412.14</v>
      </c>
      <c r="EQ152" s="3">
        <f t="shared" si="380"/>
        <v>310412.14</v>
      </c>
      <c r="ER152" s="3">
        <f t="shared" si="380"/>
        <v>356502.6</v>
      </c>
      <c r="ES152" s="3">
        <f t="shared" si="380"/>
        <v>357381.38</v>
      </c>
      <c r="ET152" s="3">
        <f t="shared" si="380"/>
        <v>357820.76</v>
      </c>
      <c r="EU152" s="3">
        <f t="shared" si="380"/>
        <v>362632.4</v>
      </c>
      <c r="EV152" s="3">
        <f t="shared" si="380"/>
        <v>363829.76000000001</v>
      </c>
      <c r="EW152" s="3">
        <f t="shared" si="380"/>
        <v>364020.58</v>
      </c>
      <c r="EX152" s="3">
        <f t="shared" si="380"/>
        <v>364740.58</v>
      </c>
      <c r="EY152" s="3">
        <f t="shared" si="380"/>
        <v>369610.38</v>
      </c>
      <c r="EZ152" s="3">
        <f t="shared" si="380"/>
        <v>374044.4</v>
      </c>
      <c r="FA152" s="3">
        <f t="shared" si="380"/>
        <v>376361.6</v>
      </c>
      <c r="FB152" s="3">
        <f t="shared" si="380"/>
        <v>376601.59999999998</v>
      </c>
      <c r="FC152" s="3">
        <f t="shared" si="380"/>
        <v>379193.1</v>
      </c>
      <c r="FD152" s="3">
        <f t="shared" si="380"/>
        <v>370559.52</v>
      </c>
      <c r="FE152" s="3">
        <f t="shared" si="380"/>
        <v>368627.94</v>
      </c>
      <c r="FF152" s="3">
        <f t="shared" si="380"/>
        <v>363563.8</v>
      </c>
      <c r="FG152" s="3">
        <f t="shared" si="380"/>
        <v>386976.5</v>
      </c>
      <c r="FH152" s="3">
        <f t="shared" si="380"/>
        <v>381020.38</v>
      </c>
      <c r="FI152" s="3">
        <f t="shared" si="380"/>
        <v>0</v>
      </c>
      <c r="FJ152" s="3">
        <f t="shared" si="380"/>
        <v>399404.74</v>
      </c>
      <c r="FK152" s="3">
        <f t="shared" si="380"/>
        <v>0</v>
      </c>
      <c r="FL152" s="3">
        <f t="shared" si="380"/>
        <v>412815.26</v>
      </c>
      <c r="FM152" s="3">
        <f t="shared" si="380"/>
        <v>393677.64</v>
      </c>
      <c r="FN152" s="3">
        <f t="shared" si="380"/>
        <v>519148.98</v>
      </c>
      <c r="FO152" s="3">
        <f t="shared" si="380"/>
        <v>738639.48</v>
      </c>
      <c r="FP152" s="3">
        <f t="shared" si="380"/>
        <v>807328.86</v>
      </c>
      <c r="FQ152" s="3">
        <f t="shared" si="380"/>
        <v>834043.18</v>
      </c>
      <c r="FR152" s="3">
        <f t="shared" si="380"/>
        <v>835087.42</v>
      </c>
      <c r="FS152" s="3">
        <f t="shared" si="380"/>
        <v>832829.98</v>
      </c>
      <c r="FT152" s="3">
        <f t="shared" si="380"/>
        <v>832243.78</v>
      </c>
      <c r="FU152" s="3">
        <f t="shared" si="380"/>
        <v>822656.92</v>
      </c>
      <c r="FV152" s="3">
        <f t="shared" si="380"/>
        <v>823853.22</v>
      </c>
      <c r="FW152" s="3">
        <f t="shared" si="380"/>
        <v>746741.1</v>
      </c>
      <c r="FX152" s="3">
        <f t="shared" si="380"/>
        <v>856654.54</v>
      </c>
      <c r="FY152" s="3">
        <f t="shared" si="380"/>
        <v>898378.3</v>
      </c>
      <c r="FZ152" s="3">
        <f t="shared" si="380"/>
        <v>898378.3</v>
      </c>
      <c r="GA152" s="3">
        <f t="shared" si="380"/>
        <v>912632.28</v>
      </c>
      <c r="GB152" s="3">
        <f t="shared" si="380"/>
        <v>713665.84</v>
      </c>
      <c r="GC152" s="3">
        <f t="shared" si="380"/>
        <v>714967.98</v>
      </c>
      <c r="GD152" s="3">
        <f t="shared" si="380"/>
        <v>710960.96</v>
      </c>
      <c r="GE152" s="3">
        <f t="shared" si="380"/>
        <v>715930.76</v>
      </c>
      <c r="GF152" s="3">
        <f t="shared" si="380"/>
        <v>715930.76</v>
      </c>
      <c r="GG152" s="3">
        <f t="shared" si="380"/>
        <v>714873.14</v>
      </c>
      <c r="GH152" s="3">
        <f t="shared" si="380"/>
        <v>529714.14</v>
      </c>
      <c r="GI152" s="3">
        <f t="shared" si="380"/>
        <v>550502.22</v>
      </c>
      <c r="GJ152" s="3">
        <f t="shared" si="380"/>
        <v>578642.92000000004</v>
      </c>
      <c r="GK152" s="3">
        <f t="shared" si="380"/>
        <v>598708.9</v>
      </c>
      <c r="GL152" s="3">
        <f t="shared" si="380"/>
        <v>598708.9</v>
      </c>
      <c r="GM152" s="3">
        <f t="shared" si="380"/>
        <v>606014.57999999996</v>
      </c>
      <c r="GN152" s="3">
        <f t="shared" si="380"/>
        <v>607842.62</v>
      </c>
      <c r="GO152" s="3">
        <f t="shared" si="380"/>
        <v>611713.56000000006</v>
      </c>
      <c r="GP152" s="3">
        <f t="shared" si="380"/>
        <v>511017.64</v>
      </c>
      <c r="GQ152" s="3">
        <f t="shared" si="380"/>
        <v>511451.9</v>
      </c>
      <c r="GR152" s="3">
        <f t="shared" si="380"/>
        <v>510346.3</v>
      </c>
      <c r="GS152" s="3">
        <f t="shared" si="380"/>
        <v>512108.64</v>
      </c>
      <c r="GT152" s="3">
        <f t="shared" si="380"/>
        <v>0</v>
      </c>
      <c r="GU152" s="3">
        <f t="shared" si="380"/>
        <v>523104.76</v>
      </c>
      <c r="GV152" s="3">
        <f t="shared" ref="GV152:JG152" si="381">GV87</f>
        <v>0</v>
      </c>
      <c r="GW152" s="3">
        <f t="shared" si="381"/>
        <v>529008.48</v>
      </c>
      <c r="GX152" s="3">
        <f t="shared" si="381"/>
        <v>546344.02</v>
      </c>
      <c r="GY152" s="3">
        <f t="shared" si="381"/>
        <v>559301.78</v>
      </c>
      <c r="GZ152" s="3">
        <f t="shared" si="381"/>
        <v>559301.78</v>
      </c>
      <c r="HA152" s="3">
        <f t="shared" si="381"/>
        <v>555392.96</v>
      </c>
      <c r="HB152" s="3">
        <f t="shared" si="381"/>
        <v>558980.80000000005</v>
      </c>
      <c r="HC152" s="3">
        <f t="shared" si="381"/>
        <v>559047.22</v>
      </c>
      <c r="HD152" s="3">
        <f t="shared" si="381"/>
        <v>527740.36</v>
      </c>
      <c r="HE152" s="3">
        <f t="shared" si="381"/>
        <v>0</v>
      </c>
      <c r="HF152" s="3">
        <f t="shared" si="381"/>
        <v>0</v>
      </c>
      <c r="HG152" s="3">
        <f t="shared" si="381"/>
        <v>0</v>
      </c>
      <c r="HH152" s="3">
        <f t="shared" si="381"/>
        <v>0</v>
      </c>
      <c r="HI152" s="3">
        <f t="shared" si="381"/>
        <v>0</v>
      </c>
      <c r="HJ152" s="3">
        <f t="shared" si="381"/>
        <v>0</v>
      </c>
      <c r="HK152" s="3">
        <f t="shared" si="381"/>
        <v>0</v>
      </c>
      <c r="HL152" s="3">
        <f t="shared" si="381"/>
        <v>0</v>
      </c>
      <c r="HM152" s="3">
        <f t="shared" si="381"/>
        <v>0</v>
      </c>
      <c r="HN152" s="3">
        <f t="shared" si="381"/>
        <v>0</v>
      </c>
      <c r="HO152" s="3">
        <f t="shared" si="381"/>
        <v>0</v>
      </c>
      <c r="HP152" s="3">
        <f t="shared" si="381"/>
        <v>0</v>
      </c>
      <c r="HQ152" s="3">
        <f t="shared" si="381"/>
        <v>510084.22</v>
      </c>
      <c r="HR152" s="3">
        <f t="shared" si="381"/>
        <v>510794.8</v>
      </c>
      <c r="HS152" s="3">
        <f t="shared" si="381"/>
        <v>510591.94</v>
      </c>
      <c r="HT152" s="3">
        <f t="shared" si="381"/>
        <v>509365.2</v>
      </c>
      <c r="HU152" s="3">
        <f t="shared" si="381"/>
        <v>509365.2</v>
      </c>
      <c r="HV152" s="3">
        <f t="shared" si="381"/>
        <v>507223.3</v>
      </c>
      <c r="HW152" s="3">
        <f t="shared" si="381"/>
        <v>501539.74</v>
      </c>
      <c r="HX152" s="3">
        <f t="shared" si="381"/>
        <v>0</v>
      </c>
      <c r="HY152" s="3">
        <f t="shared" si="381"/>
        <v>499640.22</v>
      </c>
      <c r="HZ152" s="3">
        <f t="shared" si="381"/>
        <v>503387.42</v>
      </c>
      <c r="IA152" s="3">
        <f t="shared" si="381"/>
        <v>505548.2</v>
      </c>
      <c r="IB152" s="3">
        <f t="shared" si="381"/>
        <v>424815.48</v>
      </c>
      <c r="IC152" s="3">
        <f t="shared" si="381"/>
        <v>425136.2</v>
      </c>
      <c r="ID152" s="3">
        <f t="shared" si="381"/>
        <v>424577.62</v>
      </c>
      <c r="IE152" s="3">
        <f t="shared" si="381"/>
        <v>425976.42</v>
      </c>
      <c r="IF152" s="3">
        <f t="shared" si="381"/>
        <v>0</v>
      </c>
      <c r="IG152" s="3">
        <f t="shared" si="381"/>
        <v>425622.34</v>
      </c>
      <c r="IH152" s="3">
        <f t="shared" si="381"/>
        <v>425392.48</v>
      </c>
      <c r="II152" s="3">
        <f t="shared" si="381"/>
        <v>423741.46</v>
      </c>
      <c r="IJ152" s="3">
        <f t="shared" si="381"/>
        <v>425806.32</v>
      </c>
      <c r="IK152" s="3">
        <f t="shared" si="381"/>
        <v>425803.94</v>
      </c>
      <c r="IL152" s="3">
        <f t="shared" si="381"/>
        <v>427550.7</v>
      </c>
      <c r="IM152" s="3">
        <f t="shared" si="381"/>
        <v>426650.5</v>
      </c>
      <c r="IN152" s="3">
        <f t="shared" si="381"/>
        <v>424767.7</v>
      </c>
      <c r="IO152" s="3">
        <f t="shared" si="381"/>
        <v>423819.46</v>
      </c>
      <c r="IP152" s="3">
        <f t="shared" si="381"/>
        <v>424048.22</v>
      </c>
      <c r="IQ152" s="3">
        <f t="shared" si="381"/>
        <v>425681.38</v>
      </c>
      <c r="IR152" s="3">
        <f t="shared" si="381"/>
        <v>424666.84</v>
      </c>
      <c r="IS152" s="3">
        <f t="shared" si="381"/>
        <v>424666.84</v>
      </c>
      <c r="IT152" s="3">
        <f t="shared" si="381"/>
        <v>420738.2</v>
      </c>
      <c r="IU152" s="3">
        <f t="shared" si="381"/>
        <v>423221.36</v>
      </c>
      <c r="IV152" s="3">
        <f t="shared" si="381"/>
        <v>424345.82</v>
      </c>
      <c r="IW152" s="3">
        <f t="shared" si="381"/>
        <v>424708.36</v>
      </c>
      <c r="IX152" s="3">
        <f t="shared" si="381"/>
        <v>425870.9</v>
      </c>
      <c r="IY152" s="3">
        <f t="shared" si="381"/>
        <v>371043.66</v>
      </c>
      <c r="IZ152" s="3">
        <f t="shared" si="381"/>
        <v>385816.42</v>
      </c>
      <c r="JA152" s="3">
        <f t="shared" si="381"/>
        <v>395162.76</v>
      </c>
      <c r="JB152" s="3">
        <f t="shared" si="381"/>
        <v>426706.38</v>
      </c>
      <c r="JC152" s="3">
        <f t="shared" si="381"/>
        <v>0</v>
      </c>
      <c r="JD152" s="3">
        <f t="shared" si="381"/>
        <v>0</v>
      </c>
      <c r="JE152" s="3">
        <f t="shared" si="381"/>
        <v>0</v>
      </c>
      <c r="JF152" s="3">
        <f t="shared" si="381"/>
        <v>0</v>
      </c>
      <c r="JG152" s="3">
        <f t="shared" si="381"/>
        <v>0</v>
      </c>
      <c r="JH152" s="3">
        <f t="shared" ref="JH152:LI152" si="382">JH87</f>
        <v>0</v>
      </c>
      <c r="JI152" s="3">
        <f t="shared" si="382"/>
        <v>0</v>
      </c>
      <c r="JJ152" s="3">
        <f t="shared" si="382"/>
        <v>0</v>
      </c>
      <c r="JK152" s="3">
        <f t="shared" si="382"/>
        <v>0</v>
      </c>
      <c r="JL152" s="3">
        <f t="shared" si="382"/>
        <v>0</v>
      </c>
      <c r="JM152" s="3">
        <f t="shared" si="382"/>
        <v>0</v>
      </c>
      <c r="JN152" s="3">
        <f t="shared" si="382"/>
        <v>454157.52</v>
      </c>
      <c r="JO152" s="3">
        <f t="shared" si="382"/>
        <v>456048</v>
      </c>
      <c r="JP152" s="3">
        <f t="shared" si="382"/>
        <v>448616.24</v>
      </c>
      <c r="JQ152" s="3">
        <f t="shared" si="382"/>
        <v>445787.88</v>
      </c>
      <c r="JR152" s="3">
        <f t="shared" si="382"/>
        <v>446207.88</v>
      </c>
      <c r="JS152" s="3">
        <f t="shared" si="382"/>
        <v>444420.96</v>
      </c>
      <c r="JT152" s="3">
        <f t="shared" si="382"/>
        <v>443616.28</v>
      </c>
      <c r="JU152" s="3">
        <f t="shared" si="382"/>
        <v>443159.28</v>
      </c>
      <c r="JV152" s="3">
        <f t="shared" si="382"/>
        <v>441358.38</v>
      </c>
      <c r="JW152" s="3">
        <f t="shared" si="382"/>
        <v>440562.28</v>
      </c>
      <c r="JX152" s="3">
        <f t="shared" si="382"/>
        <v>441719.52</v>
      </c>
      <c r="JY152" s="3">
        <f t="shared" si="382"/>
        <v>438970.14</v>
      </c>
      <c r="JZ152" s="3">
        <f t="shared" si="382"/>
        <v>438881.3</v>
      </c>
      <c r="KA152" s="3">
        <f t="shared" si="382"/>
        <v>439564.84</v>
      </c>
      <c r="KB152" s="3">
        <f t="shared" si="382"/>
        <v>440487.42</v>
      </c>
      <c r="KC152" s="3">
        <f t="shared" si="382"/>
        <v>448255.3</v>
      </c>
      <c r="KD152" s="3">
        <f t="shared" si="382"/>
        <v>450989.3</v>
      </c>
      <c r="KE152" s="3">
        <f t="shared" si="382"/>
        <v>449144.62</v>
      </c>
      <c r="KF152" s="3">
        <f t="shared" si="382"/>
        <v>452130.16</v>
      </c>
      <c r="KG152" s="3">
        <f t="shared" si="382"/>
        <v>454335.72</v>
      </c>
      <c r="KH152" s="3">
        <f t="shared" si="382"/>
        <v>455940.62</v>
      </c>
      <c r="KI152" s="3">
        <f t="shared" si="382"/>
        <v>456960.06</v>
      </c>
      <c r="KJ152" s="3">
        <f t="shared" si="382"/>
        <v>460651.46</v>
      </c>
      <c r="KK152" s="3">
        <f t="shared" si="382"/>
        <v>464518.74</v>
      </c>
      <c r="KL152" s="3">
        <f t="shared" si="382"/>
        <v>466023.16</v>
      </c>
      <c r="KM152" s="3">
        <f t="shared" si="382"/>
        <v>465292.78</v>
      </c>
      <c r="KN152" s="3">
        <f t="shared" si="382"/>
        <v>462365.96</v>
      </c>
      <c r="KO152" s="3">
        <f t="shared" si="382"/>
        <v>464834.92</v>
      </c>
      <c r="KP152" s="3">
        <f t="shared" si="382"/>
        <v>464710.54</v>
      </c>
      <c r="KQ152" s="3">
        <f t="shared" si="382"/>
        <v>466413.6</v>
      </c>
      <c r="KR152" s="3">
        <f t="shared" si="382"/>
        <v>470565.62</v>
      </c>
      <c r="KS152" s="3">
        <f t="shared" si="382"/>
        <v>469662</v>
      </c>
      <c r="KT152" s="3">
        <f t="shared" si="382"/>
        <v>462027.96</v>
      </c>
      <c r="KU152" s="3">
        <f t="shared" si="382"/>
        <v>420240.48</v>
      </c>
      <c r="KV152" s="3">
        <f t="shared" si="382"/>
        <v>429384.12</v>
      </c>
      <c r="KW152" s="3">
        <f t="shared" si="382"/>
        <v>431006.06</v>
      </c>
      <c r="KX152" s="3">
        <f t="shared" si="382"/>
        <v>422614.2</v>
      </c>
      <c r="KY152" s="3">
        <f t="shared" si="382"/>
        <v>430167.06</v>
      </c>
      <c r="KZ152" s="3">
        <f t="shared" si="382"/>
        <v>440209.78</v>
      </c>
      <c r="LA152" s="3">
        <f t="shared" si="382"/>
        <v>465643.36</v>
      </c>
      <c r="LB152" s="3">
        <f t="shared" si="382"/>
        <v>473532</v>
      </c>
      <c r="LC152" s="3">
        <f t="shared" si="382"/>
        <v>473537.1</v>
      </c>
      <c r="LD152" s="3">
        <f t="shared" si="382"/>
        <v>483409.5</v>
      </c>
      <c r="LE152" s="3">
        <f t="shared" si="382"/>
        <v>513802.2</v>
      </c>
      <c r="LF152" s="3">
        <f t="shared" si="382"/>
        <v>515544.88</v>
      </c>
      <c r="LG152" s="3">
        <f t="shared" si="382"/>
        <v>518303.44</v>
      </c>
      <c r="LH152" s="3">
        <f t="shared" si="382"/>
        <v>528436.74</v>
      </c>
      <c r="LI152" s="3">
        <f t="shared" si="382"/>
        <v>481738</v>
      </c>
      <c r="LJ152" s="3">
        <f>LJ101</f>
        <v>481455.5</v>
      </c>
      <c r="LK152" s="3">
        <f t="shared" ref="LK152:MF152" si="383">LK101</f>
        <v>0</v>
      </c>
      <c r="LL152" s="3">
        <f t="shared" si="383"/>
        <v>487007.92</v>
      </c>
      <c r="LM152" s="3">
        <f t="shared" si="383"/>
        <v>491199.54</v>
      </c>
      <c r="LN152" s="3">
        <f t="shared" si="383"/>
        <v>491652.06</v>
      </c>
      <c r="LO152" s="3">
        <f t="shared" si="383"/>
        <v>488572.28</v>
      </c>
      <c r="LP152" s="3">
        <f t="shared" si="383"/>
        <v>486951.86</v>
      </c>
      <c r="LQ152" s="3">
        <f t="shared" si="383"/>
        <v>487323.46</v>
      </c>
      <c r="LR152" s="3">
        <f t="shared" si="383"/>
        <v>487833.02</v>
      </c>
      <c r="LS152" s="3">
        <f t="shared" si="383"/>
        <v>489968.56</v>
      </c>
      <c r="LT152" s="3">
        <f t="shared" si="383"/>
        <v>494912.24</v>
      </c>
      <c r="LU152" s="3">
        <f t="shared" si="383"/>
        <v>491667.68</v>
      </c>
      <c r="LV152" s="3">
        <f t="shared" si="383"/>
        <v>490634.58</v>
      </c>
      <c r="LW152" s="3">
        <f t="shared" si="383"/>
        <v>490968.72</v>
      </c>
      <c r="LX152" s="3">
        <f t="shared" si="383"/>
        <v>494785.92</v>
      </c>
      <c r="LY152" s="3">
        <f t="shared" si="383"/>
        <v>495927.2</v>
      </c>
      <c r="LZ152" s="3">
        <f t="shared" si="383"/>
        <v>496131.94</v>
      </c>
      <c r="MA152" s="3">
        <f t="shared" si="383"/>
        <v>495707.64</v>
      </c>
      <c r="MB152" s="3">
        <f t="shared" si="383"/>
        <v>496065.16</v>
      </c>
      <c r="MC152" s="3">
        <f t="shared" si="383"/>
        <v>496471.74</v>
      </c>
      <c r="MD152" s="3">
        <f t="shared" si="383"/>
        <v>0</v>
      </c>
      <c r="ME152" s="3">
        <f t="shared" si="383"/>
        <v>501223.74</v>
      </c>
      <c r="MF152" s="3">
        <f t="shared" si="383"/>
        <v>501850.06</v>
      </c>
      <c r="ML152" s="3">
        <f>ML115</f>
        <v>445854.62</v>
      </c>
      <c r="MR152" s="3">
        <f>MR132</f>
        <v>508280.82</v>
      </c>
      <c r="MX152" s="3">
        <f>MX115</f>
        <v>517970.6</v>
      </c>
      <c r="ND152" s="3">
        <f>ND115</f>
        <v>836585.38</v>
      </c>
      <c r="NJ152" s="3">
        <f>NJ115</f>
        <v>849772.78</v>
      </c>
      <c r="NP152" s="3">
        <f>NP115</f>
        <v>0</v>
      </c>
      <c r="NV152" s="3">
        <f>NV115</f>
        <v>0</v>
      </c>
      <c r="OB152" s="3">
        <f>OB115</f>
        <v>1253230.3799999999</v>
      </c>
      <c r="OH152" s="3">
        <f>OH115</f>
        <v>1210261.72</v>
      </c>
      <c r="ON152" s="3">
        <f>ON115</f>
        <v>1245114.94</v>
      </c>
      <c r="OT152" s="3">
        <f>OT115</f>
        <v>1422574.36</v>
      </c>
      <c r="OZ152" s="3">
        <f>OZ115</f>
        <v>2173874.54</v>
      </c>
      <c r="PF152" s="3">
        <f>PF115</f>
        <v>8796839.6999999993</v>
      </c>
      <c r="PL152" s="3">
        <f>PL115</f>
        <v>0</v>
      </c>
      <c r="PR152" s="3">
        <f>PR115</f>
        <v>0</v>
      </c>
      <c r="PX152" s="3">
        <f>PX115</f>
        <v>15299723.640000001</v>
      </c>
      <c r="QD152" s="3">
        <f>QD115</f>
        <v>19990135.460000001</v>
      </c>
      <c r="QJ152" s="3">
        <f>QJ115</f>
        <v>23325008.859999999</v>
      </c>
      <c r="QP152" s="3">
        <f>QP115</f>
        <v>23004124.739999998</v>
      </c>
      <c r="QV152" s="3">
        <f>QV115</f>
        <v>0</v>
      </c>
      <c r="RB152" s="3">
        <f>RB115</f>
        <v>23121697.649999999</v>
      </c>
      <c r="RH152" s="3">
        <f>RH115</f>
        <v>23036839.280000001</v>
      </c>
      <c r="RN152" s="3">
        <f>RN115</f>
        <v>0</v>
      </c>
      <c r="RT152" s="3">
        <f>RT115</f>
        <v>0</v>
      </c>
      <c r="RZ152" s="3">
        <f>RZ115</f>
        <v>23555851.300000001</v>
      </c>
      <c r="SF152" s="3">
        <f>SF115</f>
        <v>0</v>
      </c>
      <c r="SL152" s="3">
        <f>SL115</f>
        <v>19254804.66</v>
      </c>
      <c r="SR152" s="3">
        <f>SR115</f>
        <v>0</v>
      </c>
      <c r="SX152" s="3">
        <f>SX115</f>
        <v>19554887.719999999</v>
      </c>
      <c r="TD152" s="3">
        <f>TD115</f>
        <v>21698941.039999999</v>
      </c>
      <c r="TJ152" s="3">
        <f>TJ115</f>
        <v>21047207.719999999</v>
      </c>
      <c r="TP152" s="3">
        <f>TP115</f>
        <v>23045374.059999999</v>
      </c>
      <c r="TV152" s="3">
        <f>TV115</f>
        <v>25400051.460000001</v>
      </c>
    </row>
    <row r="153" spans="1:543" x14ac:dyDescent="0.2">
      <c r="A153" s="26" t="s">
        <v>646</v>
      </c>
      <c r="EI153" s="3">
        <f>EI68</f>
        <v>0</v>
      </c>
      <c r="EJ153" s="3">
        <f t="shared" ref="EJ153:GU153" si="384">EJ68</f>
        <v>0</v>
      </c>
      <c r="EK153" s="3">
        <f t="shared" si="384"/>
        <v>0</v>
      </c>
      <c r="EL153" s="3">
        <f t="shared" si="384"/>
        <v>0</v>
      </c>
      <c r="EM153" s="3">
        <f t="shared" si="384"/>
        <v>0</v>
      </c>
      <c r="EN153" s="3">
        <f t="shared" si="384"/>
        <v>0</v>
      </c>
      <c r="EO153" s="3">
        <f t="shared" si="384"/>
        <v>45600</v>
      </c>
      <c r="EP153" s="3">
        <f t="shared" si="384"/>
        <v>45600</v>
      </c>
      <c r="EQ153" s="3">
        <f t="shared" si="384"/>
        <v>45000</v>
      </c>
      <c r="ER153" s="3">
        <f t="shared" si="384"/>
        <v>0</v>
      </c>
      <c r="ES153" s="3">
        <f t="shared" si="384"/>
        <v>0</v>
      </c>
      <c r="ET153" s="3">
        <f t="shared" si="384"/>
        <v>0</v>
      </c>
      <c r="EU153" s="3">
        <f t="shared" si="384"/>
        <v>0</v>
      </c>
      <c r="EV153" s="3">
        <f t="shared" si="384"/>
        <v>0</v>
      </c>
      <c r="EW153" s="3">
        <f t="shared" si="384"/>
        <v>0</v>
      </c>
      <c r="EX153" s="3">
        <f t="shared" si="384"/>
        <v>0</v>
      </c>
      <c r="EY153" s="3">
        <f t="shared" si="384"/>
        <v>0</v>
      </c>
      <c r="EZ153" s="3">
        <f t="shared" si="384"/>
        <v>0</v>
      </c>
      <c r="FA153" s="3">
        <f t="shared" si="384"/>
        <v>0</v>
      </c>
      <c r="FB153" s="3">
        <f t="shared" si="384"/>
        <v>24000</v>
      </c>
      <c r="FC153" s="3">
        <f t="shared" si="384"/>
        <v>24000</v>
      </c>
      <c r="FD153" s="3">
        <f t="shared" si="384"/>
        <v>24000</v>
      </c>
      <c r="FE153" s="3">
        <f t="shared" si="384"/>
        <v>24000</v>
      </c>
      <c r="FF153" s="3">
        <f t="shared" si="384"/>
        <v>48000</v>
      </c>
      <c r="FG153" s="3">
        <f t="shared" si="384"/>
        <v>36000</v>
      </c>
      <c r="FH153" s="3">
        <f t="shared" si="384"/>
        <v>47760</v>
      </c>
      <c r="FI153" s="3">
        <f t="shared" si="384"/>
        <v>0</v>
      </c>
      <c r="FJ153" s="3">
        <f t="shared" si="384"/>
        <v>205690</v>
      </c>
      <c r="FK153" s="3">
        <f t="shared" si="384"/>
        <v>0</v>
      </c>
      <c r="FL153" s="3">
        <f t="shared" si="384"/>
        <v>405880</v>
      </c>
      <c r="FM153" s="3">
        <f t="shared" si="384"/>
        <v>444680</v>
      </c>
      <c r="FN153" s="3">
        <f t="shared" si="384"/>
        <v>328960</v>
      </c>
      <c r="FO153" s="3">
        <f t="shared" si="384"/>
        <v>98560</v>
      </c>
      <c r="FP153" s="3">
        <f t="shared" si="384"/>
        <v>26560</v>
      </c>
      <c r="FQ153" s="3">
        <f t="shared" si="384"/>
        <v>1072.08</v>
      </c>
      <c r="FR153" s="3">
        <f t="shared" si="384"/>
        <v>0</v>
      </c>
      <c r="FS153" s="3">
        <f t="shared" si="384"/>
        <v>0</v>
      </c>
      <c r="FT153" s="3">
        <f t="shared" si="384"/>
        <v>13760</v>
      </c>
      <c r="FU153" s="3">
        <f t="shared" si="384"/>
        <v>37760</v>
      </c>
      <c r="FV153" s="3">
        <f t="shared" si="384"/>
        <v>37760</v>
      </c>
      <c r="FW153" s="3">
        <f t="shared" si="384"/>
        <v>37760</v>
      </c>
      <c r="FX153" s="3">
        <f t="shared" si="384"/>
        <v>37760</v>
      </c>
      <c r="FY153" s="3">
        <f t="shared" si="384"/>
        <v>0</v>
      </c>
      <c r="FZ153" s="3">
        <f t="shared" si="384"/>
        <v>0</v>
      </c>
      <c r="GA153" s="3">
        <f t="shared" si="384"/>
        <v>0</v>
      </c>
      <c r="GB153" s="3">
        <f t="shared" si="384"/>
        <v>0</v>
      </c>
      <c r="GC153" s="3">
        <f t="shared" si="384"/>
        <v>0</v>
      </c>
      <c r="GD153" s="3">
        <f t="shared" si="384"/>
        <v>0</v>
      </c>
      <c r="GE153" s="3">
        <f t="shared" si="384"/>
        <v>0</v>
      </c>
      <c r="GF153" s="3">
        <f t="shared" si="384"/>
        <v>0</v>
      </c>
      <c r="GG153" s="3">
        <f t="shared" si="384"/>
        <v>0</v>
      </c>
      <c r="GH153" s="3">
        <f t="shared" si="384"/>
        <v>0</v>
      </c>
      <c r="GI153" s="3">
        <f t="shared" si="384"/>
        <v>0</v>
      </c>
      <c r="GJ153" s="3">
        <f t="shared" si="384"/>
        <v>0</v>
      </c>
      <c r="GK153" s="3">
        <f t="shared" si="384"/>
        <v>0</v>
      </c>
      <c r="GL153" s="3">
        <f t="shared" si="384"/>
        <v>0</v>
      </c>
      <c r="GM153" s="3">
        <f t="shared" si="384"/>
        <v>0</v>
      </c>
      <c r="GN153" s="3">
        <f t="shared" si="384"/>
        <v>0</v>
      </c>
      <c r="GO153" s="3">
        <f t="shared" si="384"/>
        <v>0</v>
      </c>
      <c r="GP153" s="3">
        <f t="shared" si="384"/>
        <v>0</v>
      </c>
      <c r="GQ153" s="3">
        <f t="shared" si="384"/>
        <v>0</v>
      </c>
      <c r="GR153" s="3">
        <f t="shared" si="384"/>
        <v>0</v>
      </c>
      <c r="GS153" s="3">
        <f t="shared" si="384"/>
        <v>0</v>
      </c>
      <c r="GT153" s="3">
        <f t="shared" si="384"/>
        <v>0</v>
      </c>
      <c r="GU153" s="3">
        <f t="shared" si="384"/>
        <v>0</v>
      </c>
      <c r="GV153" s="3">
        <f t="shared" ref="GV153:JG153" si="385">GV68</f>
        <v>0</v>
      </c>
      <c r="GW153" s="3">
        <f t="shared" si="385"/>
        <v>26520</v>
      </c>
      <c r="GX153" s="3">
        <f t="shared" si="385"/>
        <v>12693.36</v>
      </c>
      <c r="GY153" s="3">
        <f t="shared" si="385"/>
        <v>0</v>
      </c>
      <c r="GZ153" s="3">
        <f t="shared" si="385"/>
        <v>0</v>
      </c>
      <c r="HA153" s="3">
        <f t="shared" si="385"/>
        <v>0</v>
      </c>
      <c r="HB153" s="3">
        <f t="shared" si="385"/>
        <v>0</v>
      </c>
      <c r="HC153" s="3">
        <f t="shared" si="385"/>
        <v>0</v>
      </c>
      <c r="HD153" s="3">
        <f t="shared" si="385"/>
        <v>0</v>
      </c>
      <c r="HE153" s="3">
        <f t="shared" si="385"/>
        <v>0</v>
      </c>
      <c r="HF153" s="3">
        <f t="shared" si="385"/>
        <v>0</v>
      </c>
      <c r="HG153" s="3">
        <f t="shared" si="385"/>
        <v>0</v>
      </c>
      <c r="HH153" s="3">
        <f t="shared" si="385"/>
        <v>0</v>
      </c>
      <c r="HI153" s="3">
        <f t="shared" si="385"/>
        <v>0</v>
      </c>
      <c r="HJ153" s="3">
        <f t="shared" si="385"/>
        <v>0</v>
      </c>
      <c r="HK153" s="3">
        <f t="shared" si="385"/>
        <v>0</v>
      </c>
      <c r="HL153" s="3">
        <f t="shared" si="385"/>
        <v>0</v>
      </c>
      <c r="HM153" s="3">
        <f t="shared" si="385"/>
        <v>0</v>
      </c>
      <c r="HN153" s="3">
        <f t="shared" si="385"/>
        <v>0</v>
      </c>
      <c r="HO153" s="3">
        <f t="shared" si="385"/>
        <v>0</v>
      </c>
      <c r="HP153" s="3">
        <f t="shared" si="385"/>
        <v>0</v>
      </c>
      <c r="HQ153" s="3">
        <f t="shared" si="385"/>
        <v>0</v>
      </c>
      <c r="HR153" s="3">
        <f t="shared" si="385"/>
        <v>0</v>
      </c>
      <c r="HS153" s="3">
        <f t="shared" si="385"/>
        <v>0</v>
      </c>
      <c r="HT153" s="3">
        <f t="shared" si="385"/>
        <v>0</v>
      </c>
      <c r="HU153" s="3">
        <f t="shared" si="385"/>
        <v>0</v>
      </c>
      <c r="HV153" s="3">
        <f t="shared" si="385"/>
        <v>0</v>
      </c>
      <c r="HW153" s="3">
        <f t="shared" si="385"/>
        <v>0</v>
      </c>
      <c r="HX153" s="3">
        <f t="shared" si="385"/>
        <v>0</v>
      </c>
      <c r="HY153" s="3">
        <f t="shared" si="385"/>
        <v>0</v>
      </c>
      <c r="HZ153" s="3">
        <f t="shared" si="385"/>
        <v>0</v>
      </c>
      <c r="IA153" s="3">
        <f t="shared" si="385"/>
        <v>0</v>
      </c>
      <c r="IB153" s="3">
        <f t="shared" si="385"/>
        <v>0</v>
      </c>
      <c r="IC153" s="3">
        <f t="shared" si="385"/>
        <v>0</v>
      </c>
      <c r="ID153" s="3">
        <f t="shared" si="385"/>
        <v>0</v>
      </c>
      <c r="IE153" s="3">
        <f t="shared" si="385"/>
        <v>0</v>
      </c>
      <c r="IF153" s="3">
        <f t="shared" si="385"/>
        <v>0</v>
      </c>
      <c r="IG153" s="3">
        <f t="shared" si="385"/>
        <v>0</v>
      </c>
      <c r="IH153" s="3">
        <f t="shared" si="385"/>
        <v>0</v>
      </c>
      <c r="II153" s="3">
        <f t="shared" si="385"/>
        <v>0</v>
      </c>
      <c r="IJ153" s="3">
        <f t="shared" si="385"/>
        <v>0</v>
      </c>
      <c r="IK153" s="3">
        <f t="shared" si="385"/>
        <v>0</v>
      </c>
      <c r="IL153" s="3">
        <f t="shared" si="385"/>
        <v>0</v>
      </c>
      <c r="IM153" s="3">
        <f t="shared" si="385"/>
        <v>0</v>
      </c>
      <c r="IN153" s="3">
        <f t="shared" si="385"/>
        <v>0</v>
      </c>
      <c r="IO153" s="3">
        <f t="shared" si="385"/>
        <v>0</v>
      </c>
      <c r="IP153" s="3">
        <f t="shared" si="385"/>
        <v>0</v>
      </c>
      <c r="IQ153" s="3">
        <f t="shared" si="385"/>
        <v>0</v>
      </c>
      <c r="IR153" s="3">
        <f t="shared" si="385"/>
        <v>0</v>
      </c>
      <c r="IS153" s="3">
        <f t="shared" si="385"/>
        <v>0</v>
      </c>
      <c r="IT153" s="3">
        <f t="shared" si="385"/>
        <v>0</v>
      </c>
      <c r="IU153" s="3">
        <f t="shared" si="385"/>
        <v>0</v>
      </c>
      <c r="IV153" s="3">
        <f t="shared" si="385"/>
        <v>0</v>
      </c>
      <c r="IW153" s="3">
        <f t="shared" si="385"/>
        <v>0</v>
      </c>
      <c r="IX153" s="3">
        <f t="shared" si="385"/>
        <v>0</v>
      </c>
      <c r="IY153" s="3">
        <f t="shared" si="385"/>
        <v>55932.4</v>
      </c>
      <c r="IZ153" s="3">
        <f t="shared" si="385"/>
        <v>39900.699999999997</v>
      </c>
      <c r="JA153" s="3">
        <f t="shared" si="385"/>
        <v>38364.699999999997</v>
      </c>
      <c r="JB153" s="3">
        <f t="shared" si="385"/>
        <v>0</v>
      </c>
      <c r="JC153" s="3">
        <f t="shared" si="385"/>
        <v>0</v>
      </c>
      <c r="JD153" s="3">
        <f t="shared" si="385"/>
        <v>0</v>
      </c>
      <c r="JE153" s="3">
        <f t="shared" si="385"/>
        <v>0</v>
      </c>
      <c r="JF153" s="3">
        <f t="shared" si="385"/>
        <v>0</v>
      </c>
      <c r="JG153" s="3">
        <f t="shared" si="385"/>
        <v>0</v>
      </c>
      <c r="JH153" s="3">
        <f t="shared" ref="JH153:LI153" si="386">JH68</f>
        <v>0</v>
      </c>
      <c r="JI153" s="3">
        <f t="shared" si="386"/>
        <v>0</v>
      </c>
      <c r="JJ153" s="3">
        <f t="shared" si="386"/>
        <v>0</v>
      </c>
      <c r="JK153" s="3">
        <f t="shared" si="386"/>
        <v>0</v>
      </c>
      <c r="JL153" s="3">
        <f t="shared" si="386"/>
        <v>0</v>
      </c>
      <c r="JM153" s="3">
        <f t="shared" si="386"/>
        <v>0</v>
      </c>
      <c r="JN153" s="3">
        <f t="shared" si="386"/>
        <v>0</v>
      </c>
      <c r="JO153" s="3">
        <f t="shared" si="386"/>
        <v>0</v>
      </c>
      <c r="JP153" s="3">
        <f t="shared" si="386"/>
        <v>0</v>
      </c>
      <c r="JQ153" s="3">
        <f t="shared" si="386"/>
        <v>0</v>
      </c>
      <c r="JR153" s="3">
        <f t="shared" si="386"/>
        <v>0</v>
      </c>
      <c r="JS153" s="3">
        <f t="shared" si="386"/>
        <v>0</v>
      </c>
      <c r="JT153" s="3">
        <f t="shared" si="386"/>
        <v>0</v>
      </c>
      <c r="JU153" s="3">
        <f t="shared" si="386"/>
        <v>0</v>
      </c>
      <c r="JV153" s="3">
        <f t="shared" si="386"/>
        <v>0</v>
      </c>
      <c r="JW153" s="3">
        <f t="shared" si="386"/>
        <v>0</v>
      </c>
      <c r="JX153" s="3">
        <f t="shared" si="386"/>
        <v>0</v>
      </c>
      <c r="JY153" s="3">
        <f t="shared" si="386"/>
        <v>0</v>
      </c>
      <c r="JZ153" s="3">
        <f t="shared" si="386"/>
        <v>0</v>
      </c>
      <c r="KA153" s="3">
        <f t="shared" si="386"/>
        <v>0</v>
      </c>
      <c r="KB153" s="3">
        <f t="shared" si="386"/>
        <v>0</v>
      </c>
      <c r="KC153" s="3">
        <f t="shared" si="386"/>
        <v>0</v>
      </c>
      <c r="KD153" s="3">
        <f t="shared" si="386"/>
        <v>0</v>
      </c>
      <c r="KE153" s="3">
        <f t="shared" si="386"/>
        <v>0</v>
      </c>
      <c r="KF153" s="3">
        <f t="shared" si="386"/>
        <v>0</v>
      </c>
      <c r="KG153" s="3">
        <f t="shared" si="386"/>
        <v>0</v>
      </c>
      <c r="KH153" s="3">
        <f t="shared" si="386"/>
        <v>0</v>
      </c>
      <c r="KI153" s="3">
        <f t="shared" si="386"/>
        <v>0</v>
      </c>
      <c r="KJ153" s="3">
        <f t="shared" si="386"/>
        <v>0</v>
      </c>
      <c r="KK153" s="3">
        <f t="shared" si="386"/>
        <v>0</v>
      </c>
      <c r="KL153" s="3">
        <f t="shared" si="386"/>
        <v>0</v>
      </c>
      <c r="KM153" s="3">
        <f t="shared" si="386"/>
        <v>0</v>
      </c>
      <c r="KN153" s="3">
        <f t="shared" si="386"/>
        <v>0</v>
      </c>
      <c r="KO153" s="3">
        <f t="shared" si="386"/>
        <v>0</v>
      </c>
      <c r="KP153" s="3">
        <f t="shared" si="386"/>
        <v>0</v>
      </c>
      <c r="KQ153" s="3">
        <f t="shared" si="386"/>
        <v>0</v>
      </c>
      <c r="KR153" s="3">
        <f t="shared" si="386"/>
        <v>0</v>
      </c>
      <c r="KS153" s="3">
        <f t="shared" si="386"/>
        <v>0</v>
      </c>
      <c r="KT153" s="3">
        <f t="shared" si="386"/>
        <v>0</v>
      </c>
      <c r="KU153" s="3">
        <f t="shared" si="386"/>
        <v>0</v>
      </c>
      <c r="KV153" s="3">
        <f t="shared" si="386"/>
        <v>0</v>
      </c>
      <c r="KW153" s="3">
        <f t="shared" si="386"/>
        <v>0</v>
      </c>
      <c r="KX153" s="3">
        <f t="shared" si="386"/>
        <v>0</v>
      </c>
      <c r="KY153" s="3">
        <f t="shared" si="386"/>
        <v>0</v>
      </c>
      <c r="KZ153" s="3">
        <f t="shared" si="386"/>
        <v>0</v>
      </c>
      <c r="LA153" s="3">
        <f t="shared" si="386"/>
        <v>0</v>
      </c>
      <c r="LB153" s="3">
        <f t="shared" si="386"/>
        <v>0</v>
      </c>
      <c r="LC153" s="3">
        <f t="shared" si="386"/>
        <v>0</v>
      </c>
      <c r="LD153" s="3">
        <f t="shared" si="386"/>
        <v>0</v>
      </c>
      <c r="LE153" s="3">
        <f t="shared" si="386"/>
        <v>0</v>
      </c>
      <c r="LF153" s="3">
        <f t="shared" si="386"/>
        <v>0</v>
      </c>
      <c r="LG153" s="3">
        <f t="shared" si="386"/>
        <v>0</v>
      </c>
      <c r="LH153" s="3">
        <f t="shared" si="386"/>
        <v>0</v>
      </c>
      <c r="LI153" s="3">
        <f t="shared" si="386"/>
        <v>0</v>
      </c>
    </row>
    <row r="154" spans="1:543" x14ac:dyDescent="0.2">
      <c r="A154" s="25" t="s">
        <v>647</v>
      </c>
      <c r="ML154" s="3">
        <f>SUM(ML108:ML109,ML112)</f>
        <v>0</v>
      </c>
      <c r="MX154" s="3">
        <f>SUM(MX108:MX109,MX112)</f>
        <v>50000</v>
      </c>
      <c r="ND154" s="3">
        <f>SUM(ND108:ND109,ND112)</f>
        <v>80</v>
      </c>
      <c r="NJ154" s="3">
        <f>SUM(NJ108:NJ109,NJ112)</f>
        <v>0</v>
      </c>
      <c r="NP154" s="3">
        <f>SUM(NP108:NP109,NP112)</f>
        <v>0</v>
      </c>
      <c r="NV154" s="3">
        <f>SUM(NV108:NV109,NV112)</f>
        <v>0</v>
      </c>
      <c r="OB154" s="3">
        <f>SUM(OB108:OB109,OB112)</f>
        <v>0</v>
      </c>
      <c r="OH154" s="3">
        <f>SUM(OH108:OH109,OH112)</f>
        <v>0</v>
      </c>
      <c r="ON154" s="3">
        <f>SUM(ON108:ON109,ON112)</f>
        <v>0</v>
      </c>
      <c r="OT154" s="3">
        <f>SUM(OT108:OT109,OT112)</f>
        <v>0</v>
      </c>
      <c r="OZ154" s="3">
        <f>SUM(OZ108:OZ109,OZ112)</f>
        <v>0</v>
      </c>
      <c r="PF154" s="3">
        <f>SUM(PF108:PF109,PF112)</f>
        <v>205608</v>
      </c>
      <c r="PL154" s="3">
        <f>SUM(PL108:PL109,PL112)</f>
        <v>0</v>
      </c>
      <c r="PR154" s="3">
        <f>SUM(PR108:PR109,PR112)</f>
        <v>0</v>
      </c>
      <c r="PX154" s="3">
        <f>SUM(PX108:PX109,PX112)</f>
        <v>232608</v>
      </c>
      <c r="QD154" s="3">
        <f>SUM(QD108:QD109,QD112)</f>
        <v>328608</v>
      </c>
      <c r="QJ154" s="3">
        <f>SUM(QJ108:QJ109,QJ112)</f>
        <v>0</v>
      </c>
      <c r="QP154" s="3">
        <f>SUM(QP108:QP109,QP112)</f>
        <v>0</v>
      </c>
      <c r="QV154" s="3">
        <f>SUM(QV108:QV109,QV112)</f>
        <v>0</v>
      </c>
      <c r="RB154" s="3">
        <f>SUM(RB108:RB109,RB112)</f>
        <v>0</v>
      </c>
      <c r="RH154" s="3">
        <f>SUM(RH108:RH109,RH112)</f>
        <v>0</v>
      </c>
      <c r="RN154" s="3">
        <f>SUM(RN108:RN109,RN112)</f>
        <v>0</v>
      </c>
      <c r="RT154" s="3">
        <f>SUM(RT108:RT109,RT112)</f>
        <v>0</v>
      </c>
      <c r="RZ154" s="3">
        <f>SUM(RZ108:RZ109,RZ112)</f>
        <v>0</v>
      </c>
      <c r="SF154" s="3">
        <f>SUM(SF108:SF109,SF112)</f>
        <v>0</v>
      </c>
      <c r="SL154" s="3">
        <f>SUM(SL108:SL109,SL112)</f>
        <v>0</v>
      </c>
      <c r="SR154" s="3">
        <f>SUM(SR108:SR109,SR112)</f>
        <v>0</v>
      </c>
      <c r="SX154" s="3">
        <f>SUM(SX108:SX109,SX112)</f>
        <v>0</v>
      </c>
      <c r="TD154" s="3">
        <f>SUM(TD108:TD109,TD112)</f>
        <v>0</v>
      </c>
      <c r="TJ154" s="3">
        <f>SUM(TJ108:TJ109,TJ112)</f>
        <v>0</v>
      </c>
      <c r="TP154" s="3">
        <f>SUM(TP108:TP109,TP112)</f>
        <v>0</v>
      </c>
      <c r="TV154" s="3">
        <f>SUM(TV108:TV109,TV112)</f>
        <v>0</v>
      </c>
    </row>
    <row r="155" spans="1:543" x14ac:dyDescent="0.2">
      <c r="A155" s="25" t="s">
        <v>648</v>
      </c>
      <c r="B155" s="3">
        <f>SUM(B156:B158)</f>
        <v>0</v>
      </c>
      <c r="C155" s="3">
        <f t="shared" ref="C155:BN155" si="387">SUM(C156:C158)</f>
        <v>0</v>
      </c>
      <c r="D155" s="3">
        <f t="shared" si="387"/>
        <v>0</v>
      </c>
      <c r="E155" s="3">
        <f t="shared" si="387"/>
        <v>0</v>
      </c>
      <c r="F155" s="3">
        <f t="shared" si="387"/>
        <v>0</v>
      </c>
      <c r="G155" s="3">
        <f t="shared" si="387"/>
        <v>0</v>
      </c>
      <c r="H155" s="3">
        <f t="shared" si="387"/>
        <v>0</v>
      </c>
      <c r="I155" s="3">
        <f t="shared" si="387"/>
        <v>0</v>
      </c>
      <c r="J155" s="3">
        <f t="shared" si="387"/>
        <v>0</v>
      </c>
      <c r="K155" s="3">
        <f t="shared" si="387"/>
        <v>0</v>
      </c>
      <c r="L155" s="3">
        <f t="shared" si="387"/>
        <v>0</v>
      </c>
      <c r="M155" s="3">
        <f t="shared" si="387"/>
        <v>0</v>
      </c>
      <c r="N155" s="3">
        <f t="shared" si="387"/>
        <v>0</v>
      </c>
      <c r="O155" s="3">
        <f t="shared" si="387"/>
        <v>0</v>
      </c>
      <c r="P155" s="3">
        <f t="shared" si="387"/>
        <v>0</v>
      </c>
      <c r="Q155" s="3">
        <f t="shared" si="387"/>
        <v>0</v>
      </c>
      <c r="R155" s="3">
        <f t="shared" si="387"/>
        <v>0</v>
      </c>
      <c r="S155" s="3">
        <f t="shared" si="387"/>
        <v>0</v>
      </c>
      <c r="T155" s="3">
        <f t="shared" si="387"/>
        <v>0</v>
      </c>
      <c r="U155" s="3">
        <f t="shared" si="387"/>
        <v>0</v>
      </c>
      <c r="V155" s="3">
        <f t="shared" si="387"/>
        <v>0</v>
      </c>
      <c r="W155" s="3">
        <f t="shared" si="387"/>
        <v>0</v>
      </c>
      <c r="X155" s="3">
        <f t="shared" si="387"/>
        <v>0</v>
      </c>
      <c r="Y155" s="3">
        <f t="shared" si="387"/>
        <v>0</v>
      </c>
      <c r="Z155" s="3">
        <f t="shared" si="387"/>
        <v>0</v>
      </c>
      <c r="AA155" s="3">
        <f t="shared" si="387"/>
        <v>0</v>
      </c>
      <c r="AB155" s="3">
        <f t="shared" si="387"/>
        <v>0</v>
      </c>
      <c r="AC155" s="3">
        <f t="shared" si="387"/>
        <v>0</v>
      </c>
      <c r="AD155" s="3">
        <f t="shared" si="387"/>
        <v>0</v>
      </c>
      <c r="AE155" s="3">
        <f t="shared" si="387"/>
        <v>0</v>
      </c>
      <c r="AF155" s="3">
        <f t="shared" si="387"/>
        <v>0</v>
      </c>
      <c r="AG155" s="3">
        <f t="shared" si="387"/>
        <v>0</v>
      </c>
      <c r="AH155" s="3">
        <f t="shared" si="387"/>
        <v>0</v>
      </c>
      <c r="AI155" s="3">
        <f t="shared" si="387"/>
        <v>0</v>
      </c>
      <c r="AJ155" s="3">
        <f t="shared" si="387"/>
        <v>0</v>
      </c>
      <c r="AK155" s="3">
        <f t="shared" si="387"/>
        <v>0</v>
      </c>
      <c r="AL155" s="3">
        <f t="shared" si="387"/>
        <v>0</v>
      </c>
      <c r="AM155" s="3">
        <f t="shared" si="387"/>
        <v>0</v>
      </c>
      <c r="AN155" s="3">
        <f t="shared" si="387"/>
        <v>0</v>
      </c>
      <c r="AO155" s="3">
        <f t="shared" si="387"/>
        <v>0</v>
      </c>
      <c r="AP155" s="3">
        <f t="shared" si="387"/>
        <v>0</v>
      </c>
      <c r="AQ155" s="3">
        <f t="shared" si="387"/>
        <v>0</v>
      </c>
      <c r="AR155" s="3">
        <f t="shared" si="387"/>
        <v>0</v>
      </c>
      <c r="AS155" s="3">
        <f t="shared" si="387"/>
        <v>0</v>
      </c>
      <c r="AT155" s="3">
        <f t="shared" si="387"/>
        <v>0</v>
      </c>
      <c r="AU155" s="3">
        <f t="shared" si="387"/>
        <v>0</v>
      </c>
      <c r="AV155" s="3">
        <f t="shared" si="387"/>
        <v>0</v>
      </c>
      <c r="AW155" s="3">
        <f t="shared" si="387"/>
        <v>0</v>
      </c>
      <c r="AX155" s="3">
        <f t="shared" si="387"/>
        <v>0</v>
      </c>
      <c r="AY155" s="3">
        <f t="shared" si="387"/>
        <v>0</v>
      </c>
      <c r="AZ155" s="3">
        <f t="shared" si="387"/>
        <v>0</v>
      </c>
      <c r="BA155" s="3">
        <f t="shared" si="387"/>
        <v>0</v>
      </c>
      <c r="BB155" s="3">
        <f t="shared" si="387"/>
        <v>0</v>
      </c>
      <c r="BC155" s="3">
        <f t="shared" si="387"/>
        <v>0</v>
      </c>
      <c r="BD155" s="3">
        <f t="shared" si="387"/>
        <v>0</v>
      </c>
      <c r="BE155" s="3">
        <f t="shared" si="387"/>
        <v>0</v>
      </c>
      <c r="BF155" s="3">
        <f t="shared" si="387"/>
        <v>0</v>
      </c>
      <c r="BG155" s="3">
        <f t="shared" si="387"/>
        <v>0</v>
      </c>
      <c r="BH155" s="3">
        <f t="shared" si="387"/>
        <v>0</v>
      </c>
      <c r="BI155" s="3">
        <f t="shared" si="387"/>
        <v>0</v>
      </c>
      <c r="BJ155" s="3">
        <f t="shared" si="387"/>
        <v>0</v>
      </c>
      <c r="BK155" s="3">
        <f t="shared" si="387"/>
        <v>0</v>
      </c>
      <c r="BL155" s="3">
        <f t="shared" si="387"/>
        <v>0</v>
      </c>
      <c r="BM155" s="3">
        <f t="shared" si="387"/>
        <v>0</v>
      </c>
      <c r="BN155" s="3">
        <f t="shared" si="387"/>
        <v>0</v>
      </c>
      <c r="BO155" s="3">
        <f t="shared" ref="BO155:DR155" si="388">SUM(BO156:BO158)</f>
        <v>0</v>
      </c>
      <c r="BP155" s="3">
        <f t="shared" si="388"/>
        <v>0</v>
      </c>
      <c r="BQ155" s="3">
        <f t="shared" si="388"/>
        <v>0</v>
      </c>
      <c r="BR155" s="3">
        <f t="shared" si="388"/>
        <v>0</v>
      </c>
      <c r="BS155" s="3">
        <f t="shared" si="388"/>
        <v>0</v>
      </c>
      <c r="BT155" s="3">
        <f t="shared" si="388"/>
        <v>0</v>
      </c>
      <c r="BU155" s="3">
        <f t="shared" si="388"/>
        <v>0</v>
      </c>
      <c r="BV155" s="3">
        <f t="shared" si="388"/>
        <v>0</v>
      </c>
      <c r="BW155" s="3">
        <f t="shared" si="388"/>
        <v>0</v>
      </c>
      <c r="BX155" s="3">
        <f t="shared" si="388"/>
        <v>0</v>
      </c>
      <c r="BY155" s="3">
        <f t="shared" si="388"/>
        <v>0</v>
      </c>
      <c r="BZ155" s="3">
        <f t="shared" si="388"/>
        <v>0</v>
      </c>
      <c r="CA155" s="3">
        <f t="shared" si="388"/>
        <v>0</v>
      </c>
      <c r="CB155" s="3">
        <f t="shared" si="388"/>
        <v>0</v>
      </c>
      <c r="CC155" s="3">
        <f t="shared" si="388"/>
        <v>0</v>
      </c>
      <c r="CD155" s="3">
        <f t="shared" si="388"/>
        <v>0</v>
      </c>
      <c r="CE155" s="3">
        <f t="shared" si="388"/>
        <v>0</v>
      </c>
      <c r="CF155" s="3">
        <f t="shared" si="388"/>
        <v>0</v>
      </c>
      <c r="CG155" s="3">
        <f t="shared" si="388"/>
        <v>0</v>
      </c>
      <c r="CH155" s="3">
        <f t="shared" si="388"/>
        <v>0</v>
      </c>
      <c r="CI155" s="3">
        <f t="shared" si="388"/>
        <v>0</v>
      </c>
      <c r="CJ155" s="3">
        <f t="shared" si="388"/>
        <v>0</v>
      </c>
      <c r="CK155" s="3">
        <f t="shared" si="388"/>
        <v>0</v>
      </c>
      <c r="CL155" s="3">
        <f t="shared" si="388"/>
        <v>0</v>
      </c>
      <c r="CM155" s="3">
        <f t="shared" si="388"/>
        <v>0</v>
      </c>
      <c r="CN155" s="3">
        <f t="shared" si="388"/>
        <v>0</v>
      </c>
      <c r="CO155" s="3">
        <f t="shared" si="388"/>
        <v>0</v>
      </c>
      <c r="CP155" s="3">
        <f t="shared" si="388"/>
        <v>0</v>
      </c>
      <c r="CQ155" s="3">
        <f t="shared" si="388"/>
        <v>0</v>
      </c>
      <c r="CR155" s="3">
        <f t="shared" si="388"/>
        <v>0</v>
      </c>
      <c r="CS155" s="3">
        <f t="shared" si="388"/>
        <v>0</v>
      </c>
      <c r="CT155" s="3">
        <f t="shared" si="388"/>
        <v>0</v>
      </c>
      <c r="CU155" s="3">
        <f t="shared" si="388"/>
        <v>0</v>
      </c>
      <c r="CV155" s="3">
        <f t="shared" si="388"/>
        <v>0</v>
      </c>
      <c r="CW155" s="3">
        <f t="shared" si="388"/>
        <v>0</v>
      </c>
      <c r="CX155" s="3">
        <f t="shared" si="388"/>
        <v>0</v>
      </c>
      <c r="CY155" s="3">
        <f t="shared" si="388"/>
        <v>0</v>
      </c>
      <c r="CZ155" s="3">
        <f t="shared" si="388"/>
        <v>0</v>
      </c>
      <c r="DA155" s="3">
        <f t="shared" si="388"/>
        <v>0</v>
      </c>
      <c r="DB155" s="3">
        <f t="shared" si="388"/>
        <v>0</v>
      </c>
      <c r="DC155" s="3">
        <f t="shared" si="388"/>
        <v>0</v>
      </c>
      <c r="DD155" s="3">
        <f t="shared" si="388"/>
        <v>0</v>
      </c>
      <c r="DE155" s="3">
        <f t="shared" si="388"/>
        <v>0</v>
      </c>
      <c r="DF155" s="3">
        <f t="shared" si="388"/>
        <v>0</v>
      </c>
      <c r="DG155" s="3">
        <f t="shared" si="388"/>
        <v>0</v>
      </c>
      <c r="DH155" s="3">
        <f t="shared" si="388"/>
        <v>0</v>
      </c>
      <c r="DI155" s="3">
        <f t="shared" si="388"/>
        <v>0</v>
      </c>
      <c r="DJ155" s="3">
        <f t="shared" si="388"/>
        <v>0</v>
      </c>
      <c r="DK155" s="3">
        <f t="shared" si="388"/>
        <v>0</v>
      </c>
      <c r="DL155" s="3">
        <f t="shared" si="388"/>
        <v>0</v>
      </c>
      <c r="DM155" s="3">
        <f t="shared" si="388"/>
        <v>0</v>
      </c>
      <c r="DN155" s="3">
        <f t="shared" si="388"/>
        <v>0</v>
      </c>
      <c r="DO155" s="3">
        <f t="shared" si="388"/>
        <v>0</v>
      </c>
      <c r="DP155" s="3">
        <f t="shared" si="388"/>
        <v>0</v>
      </c>
      <c r="DQ155" s="3">
        <f t="shared" si="388"/>
        <v>0</v>
      </c>
      <c r="DR155" s="3">
        <f t="shared" si="388"/>
        <v>0</v>
      </c>
      <c r="DS155" s="3">
        <f t="shared" ref="DS155" si="389">SUM(DS156:DS158)</f>
        <v>0</v>
      </c>
      <c r="DT155" s="3">
        <f t="shared" ref="DT155" si="390">SUM(DT156:DT158)</f>
        <v>0</v>
      </c>
      <c r="DU155" s="3">
        <f t="shared" ref="DU155" si="391">SUM(DU156:DU158)</f>
        <v>0</v>
      </c>
      <c r="DV155" s="3">
        <f t="shared" ref="DV155" si="392">SUM(DV156:DV158)</f>
        <v>0</v>
      </c>
      <c r="DW155" s="3">
        <f t="shared" ref="DW155" si="393">SUM(DW156:DW158)</f>
        <v>0</v>
      </c>
      <c r="DX155" s="3">
        <f t="shared" ref="DX155" si="394">SUM(DX156:DX158)</f>
        <v>0</v>
      </c>
      <c r="DY155" s="3">
        <f t="shared" ref="DY155" si="395">SUM(DY156:DY158)</f>
        <v>0</v>
      </c>
      <c r="DZ155" s="3">
        <f t="shared" ref="DZ155" si="396">SUM(DZ156:DZ158)</f>
        <v>0</v>
      </c>
      <c r="EA155" s="3">
        <f t="shared" ref="EA155" si="397">SUM(EA156:EA158)</f>
        <v>0</v>
      </c>
      <c r="EB155" s="3">
        <f t="shared" ref="EB155" si="398">SUM(EB156:EB158)</f>
        <v>0</v>
      </c>
      <c r="EC155" s="3">
        <f t="shared" ref="EC155" si="399">SUM(EC156:EC158)</f>
        <v>0</v>
      </c>
      <c r="ED155" s="3">
        <f t="shared" ref="ED155" si="400">SUM(ED156:ED158)</f>
        <v>0</v>
      </c>
      <c r="EE155" s="3">
        <f t="shared" ref="EE155" si="401">SUM(EE156:EE158)</f>
        <v>0</v>
      </c>
      <c r="EF155" s="3">
        <f t="shared" ref="EF155" si="402">SUM(EF156:EF158)</f>
        <v>0</v>
      </c>
      <c r="EG155" s="3">
        <f t="shared" ref="EG155" si="403">SUM(EG156:EG158)</f>
        <v>0</v>
      </c>
      <c r="EH155" s="3">
        <f t="shared" ref="EH155" si="404">SUM(EH156:EH158)</f>
        <v>0</v>
      </c>
      <c r="EI155" s="3">
        <f t="shared" ref="EI155" si="405">SUM(EI156:EI158)</f>
        <v>0</v>
      </c>
      <c r="EJ155" s="3">
        <f t="shared" ref="EJ155" si="406">SUM(EJ156:EJ158)</f>
        <v>0</v>
      </c>
      <c r="EK155" s="3">
        <f t="shared" ref="EK155" si="407">SUM(EK156:EK158)</f>
        <v>0</v>
      </c>
      <c r="EL155" s="3">
        <f t="shared" ref="EL155" si="408">SUM(EL156:EL158)</f>
        <v>0</v>
      </c>
      <c r="EM155" s="3">
        <f t="shared" ref="EM155" si="409">SUM(EM156:EM158)</f>
        <v>0</v>
      </c>
      <c r="EN155" s="3">
        <f t="shared" ref="EN155" si="410">SUM(EN156:EN158)</f>
        <v>0</v>
      </c>
      <c r="EO155" s="3">
        <f t="shared" ref="EO155" si="411">SUM(EO156:EO158)</f>
        <v>0</v>
      </c>
      <c r="EP155" s="3">
        <f t="shared" ref="EP155" si="412">SUM(EP156:EP158)</f>
        <v>0</v>
      </c>
      <c r="EQ155" s="3">
        <f t="shared" ref="EQ155" si="413">SUM(EQ156:EQ158)</f>
        <v>0</v>
      </c>
      <c r="ER155" s="3">
        <f t="shared" ref="ER155" si="414">SUM(ER156:ER158)</f>
        <v>0</v>
      </c>
      <c r="ES155" s="3">
        <f t="shared" ref="ES155" si="415">SUM(ES156:ES158)</f>
        <v>0</v>
      </c>
      <c r="ET155" s="3">
        <f t="shared" ref="ET155" si="416">SUM(ET156:ET158)</f>
        <v>0</v>
      </c>
      <c r="EU155" s="3">
        <f t="shared" ref="EU155" si="417">SUM(EU156:EU158)</f>
        <v>0</v>
      </c>
      <c r="EV155" s="3">
        <f t="shared" ref="EV155" si="418">SUM(EV156:EV158)</f>
        <v>0</v>
      </c>
      <c r="EW155" s="3">
        <f t="shared" ref="EW155" si="419">SUM(EW156:EW158)</f>
        <v>0</v>
      </c>
      <c r="EX155" s="3">
        <f t="shared" ref="EX155" si="420">SUM(EX156:EX158)</f>
        <v>0</v>
      </c>
      <c r="EY155" s="3">
        <f t="shared" ref="EY155" si="421">SUM(EY156:EY158)</f>
        <v>0</v>
      </c>
      <c r="EZ155" s="3">
        <f t="shared" ref="EZ155" si="422">SUM(EZ156:EZ158)</f>
        <v>0</v>
      </c>
      <c r="FA155" s="3">
        <f t="shared" ref="FA155" si="423">SUM(FA156:FA158)</f>
        <v>0</v>
      </c>
      <c r="FB155" s="3">
        <f t="shared" ref="FB155" si="424">SUM(FB156:FB158)</f>
        <v>0</v>
      </c>
      <c r="FC155" s="3">
        <f t="shared" ref="FC155" si="425">SUM(FC156:FC158)</f>
        <v>0</v>
      </c>
      <c r="FD155" s="3">
        <f t="shared" ref="FD155" si="426">SUM(FD156:FD158)</f>
        <v>0</v>
      </c>
      <c r="FE155" s="3">
        <f t="shared" ref="FE155" si="427">SUM(FE156:FE158)</f>
        <v>0</v>
      </c>
      <c r="FF155" s="3">
        <f t="shared" ref="FF155" si="428">SUM(FF156:FF158)</f>
        <v>0</v>
      </c>
      <c r="FG155" s="3">
        <f t="shared" ref="FG155" si="429">SUM(FG156:FG158)</f>
        <v>0</v>
      </c>
      <c r="FH155" s="3">
        <f t="shared" ref="FH155" si="430">SUM(FH156:FH158)</f>
        <v>0</v>
      </c>
      <c r="FI155" s="3">
        <f t="shared" ref="FI155" si="431">SUM(FI156:FI158)</f>
        <v>0</v>
      </c>
      <c r="FJ155" s="3">
        <f t="shared" ref="FJ155" si="432">SUM(FJ156:FJ158)</f>
        <v>0</v>
      </c>
      <c r="FK155" s="3">
        <f t="shared" ref="FK155" si="433">SUM(FK156:FK158)</f>
        <v>0</v>
      </c>
      <c r="FL155" s="3">
        <f t="shared" ref="FL155" si="434">SUM(FL156:FL158)</f>
        <v>0</v>
      </c>
      <c r="FM155" s="3">
        <f t="shared" ref="FM155" si="435">SUM(FM156:FM158)</f>
        <v>0</v>
      </c>
      <c r="FN155" s="3">
        <f t="shared" ref="FN155" si="436">SUM(FN156:FN158)</f>
        <v>0</v>
      </c>
      <c r="FO155" s="3">
        <f t="shared" ref="FO155" si="437">SUM(FO156:FO158)</f>
        <v>0</v>
      </c>
      <c r="FP155" s="3">
        <f t="shared" ref="FP155" si="438">SUM(FP156:FP158)</f>
        <v>0</v>
      </c>
      <c r="FQ155" s="3">
        <f t="shared" ref="FQ155" si="439">SUM(FQ156:FQ158)</f>
        <v>0</v>
      </c>
      <c r="FR155" s="3">
        <f t="shared" ref="FR155" si="440">SUM(FR156:FR158)</f>
        <v>0</v>
      </c>
      <c r="FS155" s="3">
        <f t="shared" ref="FS155" si="441">SUM(FS156:FS158)</f>
        <v>0</v>
      </c>
      <c r="FT155" s="3">
        <f t="shared" ref="FT155" si="442">SUM(FT156:FT158)</f>
        <v>0</v>
      </c>
      <c r="FU155" s="3">
        <f t="shared" ref="FU155" si="443">SUM(FU156:FU158)</f>
        <v>0</v>
      </c>
      <c r="FV155" s="3">
        <f t="shared" ref="FV155" si="444">SUM(FV156:FV158)</f>
        <v>0</v>
      </c>
      <c r="FW155" s="3">
        <f t="shared" ref="FW155" si="445">SUM(FW156:FW158)</f>
        <v>0</v>
      </c>
      <c r="FX155" s="3">
        <f t="shared" ref="FX155" si="446">SUM(FX156:FX158)</f>
        <v>0</v>
      </c>
      <c r="FY155" s="3">
        <f t="shared" ref="FY155" si="447">SUM(FY156:FY158)</f>
        <v>0</v>
      </c>
      <c r="FZ155" s="3">
        <f t="shared" ref="FZ155" si="448">SUM(FZ156:FZ158)</f>
        <v>0</v>
      </c>
      <c r="GA155" s="3">
        <f t="shared" ref="GA155" si="449">SUM(GA156:GA158)</f>
        <v>0</v>
      </c>
      <c r="GB155" s="3">
        <f t="shared" ref="GB155" si="450">SUM(GB156:GB158)</f>
        <v>0</v>
      </c>
      <c r="GC155" s="3">
        <f t="shared" ref="GC155" si="451">SUM(GC156:GC158)</f>
        <v>0</v>
      </c>
      <c r="GD155" s="3">
        <f t="shared" ref="GD155" si="452">SUM(GD156:GD158)</f>
        <v>0</v>
      </c>
      <c r="GE155" s="3">
        <f t="shared" ref="GE155" si="453">SUM(GE156:GE158)</f>
        <v>0</v>
      </c>
      <c r="GF155" s="3">
        <f t="shared" ref="GF155" si="454">SUM(GF156:GF158)</f>
        <v>0</v>
      </c>
      <c r="GG155" s="3">
        <f t="shared" ref="GG155" si="455">SUM(GG156:GG158)</f>
        <v>0</v>
      </c>
      <c r="GH155" s="3">
        <f t="shared" ref="GH155" si="456">SUM(GH156:GH158)</f>
        <v>0</v>
      </c>
      <c r="GI155" s="3">
        <f t="shared" ref="GI155" si="457">SUM(GI156:GI158)</f>
        <v>0</v>
      </c>
      <c r="GJ155" s="3">
        <f t="shared" ref="GJ155" si="458">SUM(GJ156:GJ158)</f>
        <v>0</v>
      </c>
      <c r="GK155" s="3">
        <f t="shared" ref="GK155" si="459">SUM(GK156:GK158)</f>
        <v>0</v>
      </c>
      <c r="GL155" s="3">
        <f t="shared" ref="GL155" si="460">SUM(GL156:GL158)</f>
        <v>0</v>
      </c>
      <c r="GM155" s="3">
        <f t="shared" ref="GM155" si="461">SUM(GM156:GM158)</f>
        <v>0</v>
      </c>
      <c r="GN155" s="3">
        <f t="shared" ref="GN155" si="462">SUM(GN156:GN158)</f>
        <v>0</v>
      </c>
      <c r="GO155" s="3">
        <f t="shared" ref="GO155" si="463">SUM(GO156:GO158)</f>
        <v>0</v>
      </c>
      <c r="GP155" s="3">
        <f t="shared" ref="GP155" si="464">SUM(GP156:GP158)</f>
        <v>0</v>
      </c>
      <c r="GQ155" s="3">
        <f t="shared" ref="GQ155" si="465">SUM(GQ156:GQ158)</f>
        <v>0</v>
      </c>
      <c r="GR155" s="3">
        <f t="shared" ref="GR155" si="466">SUM(GR156:GR158)</f>
        <v>0</v>
      </c>
      <c r="GS155" s="3">
        <f t="shared" ref="GS155" si="467">SUM(GS156:GS158)</f>
        <v>0</v>
      </c>
      <c r="GT155" s="3">
        <f t="shared" ref="GT155" si="468">SUM(GT156:GT158)</f>
        <v>0</v>
      </c>
      <c r="GU155" s="3">
        <f t="shared" ref="GU155" si="469">SUM(GU156:GU158)</f>
        <v>0</v>
      </c>
      <c r="GV155" s="3">
        <f t="shared" ref="GV155" si="470">SUM(GV156:GV158)</f>
        <v>0</v>
      </c>
      <c r="GW155" s="3">
        <f t="shared" ref="GW155" si="471">SUM(GW156:GW158)</f>
        <v>0</v>
      </c>
      <c r="GX155" s="3">
        <f t="shared" ref="GX155" si="472">SUM(GX156:GX158)</f>
        <v>0</v>
      </c>
      <c r="GY155" s="3">
        <f t="shared" ref="GY155" si="473">SUM(GY156:GY158)</f>
        <v>0</v>
      </c>
      <c r="GZ155" s="3">
        <f t="shared" ref="GZ155" si="474">SUM(GZ156:GZ158)</f>
        <v>0</v>
      </c>
      <c r="HA155" s="3">
        <f t="shared" ref="HA155" si="475">SUM(HA156:HA158)</f>
        <v>0</v>
      </c>
      <c r="HB155" s="3">
        <f t="shared" ref="HB155" si="476">SUM(HB156:HB158)</f>
        <v>0</v>
      </c>
      <c r="HC155" s="3">
        <f t="shared" ref="HC155" si="477">SUM(HC156:HC158)</f>
        <v>0</v>
      </c>
      <c r="HD155" s="3">
        <f t="shared" ref="HD155" si="478">SUM(HD156:HD158)</f>
        <v>0</v>
      </c>
      <c r="HE155" s="3">
        <f t="shared" ref="HE155" si="479">SUM(HE156:HE158)</f>
        <v>0</v>
      </c>
      <c r="HF155" s="3">
        <f t="shared" ref="HF155" si="480">SUM(HF156:HF158)</f>
        <v>0</v>
      </c>
      <c r="HG155" s="3">
        <f t="shared" ref="HG155" si="481">SUM(HG156:HG158)</f>
        <v>0</v>
      </c>
      <c r="HH155" s="3">
        <f t="shared" ref="HH155" si="482">SUM(HH156:HH158)</f>
        <v>0</v>
      </c>
      <c r="HI155" s="3">
        <f t="shared" ref="HI155" si="483">SUM(HI156:HI158)</f>
        <v>0</v>
      </c>
      <c r="HJ155" s="3">
        <f t="shared" ref="HJ155" si="484">SUM(HJ156:HJ158)</f>
        <v>0</v>
      </c>
      <c r="HK155" s="3">
        <f t="shared" ref="HK155" si="485">SUM(HK156:HK158)</f>
        <v>0</v>
      </c>
      <c r="HL155" s="3">
        <f t="shared" ref="HL155" si="486">SUM(HL156:HL158)</f>
        <v>0</v>
      </c>
      <c r="HM155" s="3">
        <f t="shared" ref="HM155" si="487">SUM(HM156:HM158)</f>
        <v>0</v>
      </c>
      <c r="HN155" s="3">
        <f t="shared" ref="HN155" si="488">SUM(HN156:HN158)</f>
        <v>0</v>
      </c>
      <c r="HO155" s="3">
        <f t="shared" ref="HO155" si="489">SUM(HO156:HO158)</f>
        <v>0</v>
      </c>
      <c r="HP155" s="3">
        <f t="shared" ref="HP155" si="490">SUM(HP156:HP158)</f>
        <v>0</v>
      </c>
      <c r="HQ155" s="3">
        <f t="shared" ref="HQ155" si="491">SUM(HQ156:HQ158)</f>
        <v>0</v>
      </c>
      <c r="HR155" s="3">
        <f t="shared" ref="HR155" si="492">SUM(HR156:HR158)</f>
        <v>0</v>
      </c>
      <c r="HS155" s="3">
        <f t="shared" ref="HS155" si="493">SUM(HS156:HS158)</f>
        <v>0</v>
      </c>
      <c r="HT155" s="3">
        <f t="shared" ref="HT155" si="494">SUM(HT156:HT158)</f>
        <v>0</v>
      </c>
      <c r="HU155" s="3">
        <f t="shared" ref="HU155" si="495">SUM(HU156:HU158)</f>
        <v>0</v>
      </c>
      <c r="HV155" s="3">
        <f t="shared" ref="HV155" si="496">SUM(HV156:HV158)</f>
        <v>0</v>
      </c>
      <c r="HW155" s="3">
        <f t="shared" ref="HW155" si="497">SUM(HW156:HW158)</f>
        <v>0</v>
      </c>
      <c r="HX155" s="3">
        <f t="shared" ref="HX155" si="498">SUM(HX156:HX158)</f>
        <v>0</v>
      </c>
      <c r="HY155" s="3">
        <f t="shared" ref="HY155" si="499">SUM(HY156:HY158)</f>
        <v>0</v>
      </c>
      <c r="HZ155" s="3">
        <f t="shared" ref="HZ155" si="500">SUM(HZ156:HZ158)</f>
        <v>0</v>
      </c>
      <c r="IA155" s="3">
        <f t="shared" ref="IA155" si="501">SUM(IA156:IA158)</f>
        <v>0</v>
      </c>
      <c r="IB155" s="3">
        <f t="shared" ref="IB155" si="502">SUM(IB156:IB158)</f>
        <v>0</v>
      </c>
      <c r="IC155" s="3">
        <f t="shared" ref="IC155" si="503">SUM(IC156:IC158)</f>
        <v>0</v>
      </c>
      <c r="ID155" s="3">
        <f t="shared" ref="ID155" si="504">SUM(ID156:ID158)</f>
        <v>0</v>
      </c>
      <c r="IE155" s="3">
        <f t="shared" ref="IE155" si="505">SUM(IE156:IE158)</f>
        <v>0</v>
      </c>
      <c r="IF155" s="3">
        <f t="shared" ref="IF155" si="506">SUM(IF156:IF158)</f>
        <v>0</v>
      </c>
      <c r="IG155" s="3">
        <f t="shared" ref="IG155" si="507">SUM(IG156:IG158)</f>
        <v>0</v>
      </c>
      <c r="IH155" s="3">
        <f t="shared" ref="IH155" si="508">SUM(IH156:IH158)</f>
        <v>0</v>
      </c>
      <c r="II155" s="3">
        <f t="shared" ref="II155" si="509">SUM(II156:II158)</f>
        <v>0</v>
      </c>
      <c r="IJ155" s="3">
        <f t="shared" ref="IJ155" si="510">SUM(IJ156:IJ158)</f>
        <v>0</v>
      </c>
      <c r="IK155" s="3">
        <f t="shared" ref="IK155" si="511">SUM(IK156:IK158)</f>
        <v>0</v>
      </c>
      <c r="IL155" s="3">
        <f t="shared" ref="IL155" si="512">SUM(IL156:IL158)</f>
        <v>0</v>
      </c>
      <c r="IM155" s="3">
        <f t="shared" ref="IM155" si="513">SUM(IM156:IM158)</f>
        <v>0</v>
      </c>
      <c r="IN155" s="3">
        <f t="shared" ref="IN155" si="514">SUM(IN156:IN158)</f>
        <v>0</v>
      </c>
      <c r="IO155" s="3">
        <f t="shared" ref="IO155" si="515">SUM(IO156:IO158)</f>
        <v>0</v>
      </c>
      <c r="IP155" s="3">
        <f t="shared" ref="IP155" si="516">SUM(IP156:IP158)</f>
        <v>0</v>
      </c>
      <c r="IQ155" s="3">
        <f t="shared" ref="IQ155" si="517">SUM(IQ156:IQ158)</f>
        <v>0</v>
      </c>
      <c r="IR155" s="3">
        <f t="shared" ref="IR155" si="518">SUM(IR156:IR158)</f>
        <v>0</v>
      </c>
      <c r="IS155" s="3">
        <f t="shared" ref="IS155" si="519">SUM(IS156:IS158)</f>
        <v>0</v>
      </c>
      <c r="IT155" s="3">
        <f t="shared" ref="IT155" si="520">SUM(IT156:IT158)</f>
        <v>0</v>
      </c>
      <c r="IU155" s="3">
        <f t="shared" ref="IU155" si="521">SUM(IU156:IU158)</f>
        <v>0</v>
      </c>
      <c r="IV155" s="3">
        <f t="shared" ref="IV155" si="522">SUM(IV156:IV158)</f>
        <v>0</v>
      </c>
      <c r="IW155" s="3">
        <f t="shared" ref="IW155" si="523">SUM(IW156:IW158)</f>
        <v>0</v>
      </c>
      <c r="IX155" s="3">
        <f t="shared" ref="IX155" si="524">SUM(IX156:IX158)</f>
        <v>0</v>
      </c>
      <c r="IY155" s="3">
        <f t="shared" ref="IY155" si="525">SUM(IY156:IY158)</f>
        <v>0</v>
      </c>
      <c r="IZ155" s="3">
        <f t="shared" ref="IZ155" si="526">SUM(IZ156:IZ158)</f>
        <v>0</v>
      </c>
      <c r="JA155" s="3">
        <f t="shared" ref="JA155" si="527">SUM(JA156:JA158)</f>
        <v>0</v>
      </c>
      <c r="JB155" s="3">
        <f t="shared" ref="JB155" si="528">SUM(JB156:JB158)</f>
        <v>0</v>
      </c>
      <c r="JC155" s="3">
        <f t="shared" ref="JC155" si="529">SUM(JC156:JC158)</f>
        <v>0</v>
      </c>
      <c r="JD155" s="3">
        <f t="shared" ref="JD155" si="530">SUM(JD156:JD158)</f>
        <v>0</v>
      </c>
      <c r="JE155" s="3">
        <f t="shared" ref="JE155" si="531">SUM(JE156:JE158)</f>
        <v>0</v>
      </c>
      <c r="JF155" s="3">
        <f t="shared" ref="JF155" si="532">SUM(JF156:JF158)</f>
        <v>0</v>
      </c>
      <c r="JG155" s="3">
        <f t="shared" ref="JG155" si="533">SUM(JG156:JG158)</f>
        <v>0</v>
      </c>
      <c r="JH155" s="3">
        <f t="shared" ref="JH155" si="534">SUM(JH156:JH158)</f>
        <v>0</v>
      </c>
      <c r="JI155" s="3">
        <f t="shared" ref="JI155" si="535">SUM(JI156:JI158)</f>
        <v>0</v>
      </c>
      <c r="JJ155" s="3">
        <f t="shared" ref="JJ155" si="536">SUM(JJ156:JJ158)</f>
        <v>0</v>
      </c>
      <c r="JK155" s="3">
        <f t="shared" ref="JK155" si="537">SUM(JK156:JK158)</f>
        <v>0</v>
      </c>
      <c r="JL155" s="3">
        <f t="shared" ref="JL155" si="538">SUM(JL156:JL158)</f>
        <v>0</v>
      </c>
      <c r="JM155" s="3">
        <f t="shared" ref="JM155" si="539">SUM(JM156:JM158)</f>
        <v>0</v>
      </c>
      <c r="JN155" s="3">
        <f t="shared" ref="JN155" si="540">SUM(JN156:JN158)</f>
        <v>0</v>
      </c>
      <c r="JO155" s="3">
        <f t="shared" ref="JO155" si="541">SUM(JO156:JO158)</f>
        <v>0</v>
      </c>
      <c r="JP155" s="3">
        <f t="shared" ref="JP155" si="542">SUM(JP156:JP158)</f>
        <v>0</v>
      </c>
      <c r="JQ155" s="3">
        <f t="shared" ref="JQ155" si="543">SUM(JQ156:JQ158)</f>
        <v>0</v>
      </c>
      <c r="JR155" s="3">
        <f t="shared" ref="JR155" si="544">SUM(JR156:JR158)</f>
        <v>0</v>
      </c>
      <c r="JS155" s="3">
        <f t="shared" ref="JS155" si="545">SUM(JS156:JS158)</f>
        <v>0</v>
      </c>
      <c r="JT155" s="3">
        <f t="shared" ref="JT155" si="546">SUM(JT156:JT158)</f>
        <v>0</v>
      </c>
      <c r="JU155" s="3">
        <f t="shared" ref="JU155" si="547">SUM(JU156:JU158)</f>
        <v>0</v>
      </c>
      <c r="JV155" s="3">
        <f t="shared" ref="JV155" si="548">SUM(JV156:JV158)</f>
        <v>0</v>
      </c>
      <c r="JW155" s="3">
        <f t="shared" ref="JW155" si="549">SUM(JW156:JW158)</f>
        <v>0</v>
      </c>
      <c r="JX155" s="3">
        <f t="shared" ref="JX155" si="550">SUM(JX156:JX158)</f>
        <v>0</v>
      </c>
      <c r="JY155" s="3">
        <f t="shared" ref="JY155" si="551">SUM(JY156:JY158)</f>
        <v>0</v>
      </c>
      <c r="JZ155" s="3">
        <f t="shared" ref="JZ155" si="552">SUM(JZ156:JZ158)</f>
        <v>0</v>
      </c>
      <c r="KA155" s="3">
        <f t="shared" ref="KA155" si="553">SUM(KA156:KA158)</f>
        <v>0</v>
      </c>
      <c r="KB155" s="3">
        <f t="shared" ref="KB155" si="554">SUM(KB156:KB158)</f>
        <v>0</v>
      </c>
      <c r="KC155" s="3">
        <f t="shared" ref="KC155" si="555">SUM(KC156:KC158)</f>
        <v>0</v>
      </c>
      <c r="KD155" s="3">
        <f t="shared" ref="KD155" si="556">SUM(KD156:KD158)</f>
        <v>0</v>
      </c>
      <c r="KE155" s="3">
        <f t="shared" ref="KE155" si="557">SUM(KE156:KE158)</f>
        <v>0</v>
      </c>
      <c r="KF155" s="3">
        <f t="shared" ref="KF155" si="558">SUM(KF156:KF158)</f>
        <v>0</v>
      </c>
      <c r="KG155" s="3">
        <f t="shared" ref="KG155" si="559">SUM(KG156:KG158)</f>
        <v>0</v>
      </c>
      <c r="KH155" s="3">
        <f t="shared" ref="KH155" si="560">SUM(KH156:KH158)</f>
        <v>0</v>
      </c>
      <c r="KI155" s="3">
        <f t="shared" ref="KI155" si="561">SUM(KI156:KI158)</f>
        <v>0</v>
      </c>
      <c r="KJ155" s="3">
        <f t="shared" ref="KJ155" si="562">SUM(KJ156:KJ158)</f>
        <v>0</v>
      </c>
      <c r="KK155" s="3">
        <f t="shared" ref="KK155" si="563">SUM(KK156:KK158)</f>
        <v>0</v>
      </c>
      <c r="KL155" s="3">
        <f t="shared" ref="KL155" si="564">SUM(KL156:KL158)</f>
        <v>0</v>
      </c>
      <c r="KM155" s="3">
        <f t="shared" ref="KM155" si="565">SUM(KM156:KM158)</f>
        <v>0</v>
      </c>
      <c r="KN155" s="3">
        <f t="shared" ref="KN155" si="566">SUM(KN156:KN158)</f>
        <v>0</v>
      </c>
      <c r="KO155" s="3">
        <f t="shared" ref="KO155" si="567">SUM(KO156:KO158)</f>
        <v>0</v>
      </c>
      <c r="KP155" s="3">
        <f t="shared" ref="KP155" si="568">SUM(KP156:KP158)</f>
        <v>0</v>
      </c>
      <c r="KQ155" s="3">
        <f t="shared" ref="KQ155" si="569">SUM(KQ156:KQ158)</f>
        <v>0</v>
      </c>
      <c r="KR155" s="3">
        <f t="shared" ref="KR155" si="570">SUM(KR156:KR158)</f>
        <v>0</v>
      </c>
      <c r="KS155" s="3">
        <f t="shared" ref="KS155" si="571">SUM(KS156:KS158)</f>
        <v>0</v>
      </c>
      <c r="KT155" s="3">
        <f t="shared" ref="KT155" si="572">SUM(KT156:KT158)</f>
        <v>0</v>
      </c>
      <c r="KU155" s="3">
        <f t="shared" ref="KU155" si="573">SUM(KU156:KU158)</f>
        <v>0</v>
      </c>
      <c r="KV155" s="3">
        <f t="shared" ref="KV155" si="574">SUM(KV156:KV158)</f>
        <v>0</v>
      </c>
      <c r="KW155" s="3">
        <f t="shared" ref="KW155" si="575">SUM(KW156:KW158)</f>
        <v>0</v>
      </c>
      <c r="KX155" s="3">
        <f t="shared" ref="KX155" si="576">SUM(KX156:KX158)</f>
        <v>0</v>
      </c>
      <c r="KY155" s="3">
        <f t="shared" ref="KY155" si="577">SUM(KY156:KY158)</f>
        <v>0</v>
      </c>
      <c r="KZ155" s="3">
        <f t="shared" ref="KZ155" si="578">SUM(KZ156:KZ158)</f>
        <v>0</v>
      </c>
      <c r="LA155" s="3">
        <f t="shared" ref="LA155" si="579">SUM(LA156:LA158)</f>
        <v>0</v>
      </c>
      <c r="LB155" s="3">
        <f t="shared" ref="LB155" si="580">SUM(LB156:LB158)</f>
        <v>0</v>
      </c>
      <c r="LC155" s="3">
        <f t="shared" ref="LC155" si="581">SUM(LC156:LC158)</f>
        <v>0</v>
      </c>
      <c r="LD155" s="3">
        <f t="shared" ref="LD155" si="582">SUM(LD156:LD158)</f>
        <v>0</v>
      </c>
      <c r="LE155" s="3">
        <f t="shared" ref="LE155" si="583">SUM(LE156:LE158)</f>
        <v>0</v>
      </c>
      <c r="LF155" s="3">
        <f t="shared" ref="LF155" si="584">SUM(LF156:LF158)</f>
        <v>0</v>
      </c>
      <c r="LG155" s="3">
        <f t="shared" ref="LG155" si="585">SUM(LG156:LG158)</f>
        <v>0</v>
      </c>
      <c r="LH155" s="3">
        <f t="shared" ref="LH155" si="586">SUM(LH156:LH158)</f>
        <v>0</v>
      </c>
      <c r="LI155" s="3">
        <f t="shared" ref="LI155" si="587">SUM(LI156:LI158)</f>
        <v>0</v>
      </c>
      <c r="LJ155" s="3">
        <f t="shared" ref="LJ155" si="588">SUM(LJ156:LJ158)</f>
        <v>0</v>
      </c>
      <c r="LK155" s="3">
        <f t="shared" ref="LK155:MF155" si="589">SUM(LK156:LK158)</f>
        <v>0</v>
      </c>
      <c r="LL155" s="3">
        <f t="shared" si="589"/>
        <v>0</v>
      </c>
      <c r="LM155" s="3">
        <f t="shared" si="589"/>
        <v>0</v>
      </c>
      <c r="LN155" s="3">
        <f t="shared" si="589"/>
        <v>0</v>
      </c>
      <c r="LO155" s="3">
        <f t="shared" si="589"/>
        <v>0</v>
      </c>
      <c r="LP155" s="3">
        <f t="shared" si="589"/>
        <v>0</v>
      </c>
      <c r="LQ155" s="3">
        <f t="shared" si="589"/>
        <v>0</v>
      </c>
      <c r="LR155" s="3">
        <f t="shared" si="589"/>
        <v>0</v>
      </c>
      <c r="LS155" s="3">
        <f t="shared" si="589"/>
        <v>0</v>
      </c>
      <c r="LT155" s="3">
        <f t="shared" si="589"/>
        <v>0</v>
      </c>
      <c r="LU155" s="3">
        <f t="shared" si="589"/>
        <v>0</v>
      </c>
      <c r="LV155" s="3">
        <f t="shared" si="589"/>
        <v>0</v>
      </c>
      <c r="LW155" s="3">
        <f t="shared" si="589"/>
        <v>0</v>
      </c>
      <c r="LX155" s="3">
        <f t="shared" si="589"/>
        <v>0</v>
      </c>
      <c r="LY155" s="3">
        <f t="shared" si="589"/>
        <v>0</v>
      </c>
      <c r="LZ155" s="3">
        <f t="shared" si="589"/>
        <v>0</v>
      </c>
      <c r="MA155" s="3">
        <f t="shared" si="589"/>
        <v>0</v>
      </c>
      <c r="MB155" s="3">
        <f t="shared" si="589"/>
        <v>0</v>
      </c>
      <c r="MC155" s="3">
        <f t="shared" si="589"/>
        <v>0</v>
      </c>
      <c r="MD155" s="3">
        <f t="shared" si="589"/>
        <v>0</v>
      </c>
      <c r="ME155" s="3">
        <f t="shared" si="589"/>
        <v>0</v>
      </c>
      <c r="MF155" s="3">
        <f t="shared" si="589"/>
        <v>0</v>
      </c>
      <c r="ML155" s="3">
        <f t="shared" ref="ML155:MR155" si="590">SUM(ML156:ML158)</f>
        <v>164160</v>
      </c>
      <c r="MR155" s="3">
        <f t="shared" si="590"/>
        <v>159377.78</v>
      </c>
      <c r="MX155" s="3">
        <f t="shared" ref="MX155" si="591">SUM(MX156:MX158)</f>
        <v>144960</v>
      </c>
      <c r="ND155" s="3">
        <f t="shared" ref="ND155" si="592">SUM(ND156:ND158)</f>
        <v>26773.599999999999</v>
      </c>
      <c r="NJ155" s="3">
        <f t="shared" ref="NJ155" si="593">SUM(NJ156:NJ158)</f>
        <v>37988.42</v>
      </c>
      <c r="NP155" s="3">
        <f t="shared" ref="NP155" si="594">SUM(NP156:NP158)</f>
        <v>0</v>
      </c>
      <c r="NV155" s="3">
        <f t="shared" ref="NV155" si="595">SUM(NV156:NV158)</f>
        <v>0</v>
      </c>
      <c r="OB155" s="3">
        <f t="shared" ref="OB155" si="596">SUM(OB156:OB158)</f>
        <v>33755.370000000003</v>
      </c>
      <c r="OH155" s="3">
        <f t="shared" ref="OH155" si="597">SUM(OH156:OH158)</f>
        <v>16665.04</v>
      </c>
      <c r="ON155" s="3">
        <f t="shared" ref="ON155" si="598">SUM(ON156:ON158)</f>
        <v>9568.6200000000008</v>
      </c>
      <c r="OT155" s="3">
        <f t="shared" ref="OT155" si="599">SUM(OT156:OT158)</f>
        <v>10729.88</v>
      </c>
      <c r="OZ155" s="3">
        <f t="shared" ref="OZ155" si="600">SUM(OZ156:OZ158)</f>
        <v>31563.31</v>
      </c>
      <c r="PF155" s="3">
        <f t="shared" ref="PF155" si="601">SUM(PF156:PF158)</f>
        <v>190011.4</v>
      </c>
      <c r="PL155" s="3">
        <f t="shared" ref="PL155" si="602">SUM(PL156:PL158)</f>
        <v>0</v>
      </c>
      <c r="PR155" s="3">
        <f t="shared" ref="PR155" si="603">SUM(PR156:PR158)</f>
        <v>0</v>
      </c>
      <c r="PX155" s="3">
        <f t="shared" ref="PX155" si="604">SUM(PX156:PX158)</f>
        <v>262218.21999999997</v>
      </c>
      <c r="QD155" s="3">
        <f t="shared" ref="QD155" si="605">SUM(QD156:QD158)</f>
        <v>366335.53</v>
      </c>
      <c r="QJ155" s="3">
        <f t="shared" ref="QJ155" si="606">SUM(QJ156:QJ158)</f>
        <v>137128.67000000001</v>
      </c>
      <c r="QP155" s="3">
        <f t="shared" ref="QP155" si="607">SUM(QP156:QP158)</f>
        <v>465359.08</v>
      </c>
      <c r="QV155" s="3">
        <f t="shared" ref="QV155" si="608">SUM(QV156:QV158)</f>
        <v>0</v>
      </c>
      <c r="RB155" s="3">
        <f t="shared" ref="RB155" si="609">SUM(RB156:RB158)</f>
        <v>650296.11</v>
      </c>
      <c r="RH155" s="3">
        <f t="shared" ref="RH155" si="610">SUM(RH156:RH158)</f>
        <v>607756.49</v>
      </c>
      <c r="RN155" s="3">
        <f t="shared" ref="RN155" si="611">SUM(RN156:RN158)</f>
        <v>0</v>
      </c>
      <c r="RT155" s="3">
        <f t="shared" ref="RT155" si="612">SUM(RT156:RT158)</f>
        <v>0</v>
      </c>
      <c r="RZ155" s="3">
        <f t="shared" ref="RZ155" si="613">SUM(RZ156:RZ158)</f>
        <v>1132478.7</v>
      </c>
      <c r="SF155" s="3">
        <f t="shared" ref="SF155" si="614">SUM(SF156:SF158)</f>
        <v>0</v>
      </c>
      <c r="SL155" s="3">
        <f t="shared" ref="SL155" si="615">SUM(SL156:SL158)</f>
        <v>717557.13</v>
      </c>
      <c r="SR155" s="3">
        <f t="shared" ref="SR155" si="616">SUM(SR156:SR158)</f>
        <v>0</v>
      </c>
      <c r="SX155" s="3">
        <f t="shared" ref="SX155" si="617">SUM(SX156:SX158)</f>
        <v>416618.86</v>
      </c>
      <c r="TD155" s="3">
        <f t="shared" ref="TD155" si="618">SUM(TD156:TD158)</f>
        <v>1597587.95</v>
      </c>
      <c r="TJ155" s="3">
        <f t="shared" ref="TJ155" si="619">SUM(TJ156:TJ158)</f>
        <v>683031.83</v>
      </c>
      <c r="TP155" s="3">
        <f t="shared" ref="TP155" si="620">SUM(TP156:TP158)</f>
        <v>437238.17</v>
      </c>
      <c r="TV155" s="3">
        <f t="shared" ref="TV155" si="621">SUM(TV156:TV158)</f>
        <v>293747.65999999997</v>
      </c>
    </row>
    <row r="156" spans="1:543" x14ac:dyDescent="0.2">
      <c r="A156" s="94" t="s">
        <v>649</v>
      </c>
      <c r="ML156" s="3">
        <f>ML110+ML111</f>
        <v>164160</v>
      </c>
      <c r="MR156" s="3">
        <f>MR133</f>
        <v>14417.78</v>
      </c>
      <c r="MX156" s="3">
        <f>MX110+MX111</f>
        <v>144960</v>
      </c>
      <c r="ND156" s="3">
        <f>ND110+ND111</f>
        <v>26773.599999999999</v>
      </c>
      <c r="NJ156" s="3">
        <f>NJ110+NJ111</f>
        <v>37988.42</v>
      </c>
      <c r="NP156" s="3">
        <f>NP110+NP111</f>
        <v>0</v>
      </c>
      <c r="NV156" s="3">
        <f>NV110+NV111</f>
        <v>0</v>
      </c>
      <c r="OB156" s="3">
        <f>OB110+OB111</f>
        <v>33755.370000000003</v>
      </c>
      <c r="OH156" s="3">
        <f>OH110+OH111</f>
        <v>16665.04</v>
      </c>
      <c r="ON156" s="3">
        <f>ON110+ON111</f>
        <v>9568.6200000000008</v>
      </c>
      <c r="OT156" s="3">
        <f>OT110+OT111</f>
        <v>10729.88</v>
      </c>
      <c r="OZ156" s="3">
        <f>OZ110+OZ111</f>
        <v>31563.31</v>
      </c>
      <c r="PF156" s="3">
        <f>PF110+PF111</f>
        <v>190011.4</v>
      </c>
      <c r="PL156" s="3">
        <f>PL110+PL111</f>
        <v>0</v>
      </c>
      <c r="PR156" s="3">
        <f>PR110+PR111</f>
        <v>0</v>
      </c>
      <c r="PX156" s="3">
        <f>PX110+PX111</f>
        <v>262218.21999999997</v>
      </c>
      <c r="QD156" s="3">
        <f>QD110+QD111</f>
        <v>366335.53</v>
      </c>
      <c r="QJ156" s="3">
        <f>QJ110+QJ111</f>
        <v>137128.67000000001</v>
      </c>
      <c r="QP156" s="3">
        <f>QP110+QP111</f>
        <v>465359.08</v>
      </c>
      <c r="QV156" s="3">
        <f>QV110+QV111</f>
        <v>0</v>
      </c>
      <c r="RB156" s="3">
        <f>RB110+RB111</f>
        <v>650296.11</v>
      </c>
      <c r="RH156" s="3">
        <f>RH110+RH111</f>
        <v>607756.49</v>
      </c>
      <c r="RN156" s="3">
        <f>RN110+RN111</f>
        <v>0</v>
      </c>
      <c r="RT156" s="3">
        <f>RT110+RT111</f>
        <v>0</v>
      </c>
      <c r="RZ156" s="3">
        <f>RZ110+RZ111</f>
        <v>1132478.7</v>
      </c>
      <c r="SF156" s="3">
        <f>SF110+SF111</f>
        <v>0</v>
      </c>
      <c r="SL156" s="3">
        <f>SL110+SL111</f>
        <v>717557.13</v>
      </c>
      <c r="SR156" s="3">
        <f>SR110+SR111</f>
        <v>0</v>
      </c>
      <c r="SX156" s="3">
        <f>SX110+SX111</f>
        <v>416618.86</v>
      </c>
      <c r="TD156" s="3">
        <f>TD110+TD111</f>
        <v>1597587.95</v>
      </c>
      <c r="TJ156" s="3">
        <f>TJ110+TJ111</f>
        <v>683031.83</v>
      </c>
      <c r="TP156" s="3">
        <f>TP110+TP111</f>
        <v>437238.17</v>
      </c>
      <c r="TV156" s="3">
        <f>TV110+TV111</f>
        <v>293747.65999999997</v>
      </c>
    </row>
    <row r="157" spans="1:543" x14ac:dyDescent="0.2">
      <c r="A157" s="25" t="s">
        <v>650</v>
      </c>
    </row>
    <row r="158" spans="1:543" x14ac:dyDescent="0.2">
      <c r="A158" s="25" t="s">
        <v>647</v>
      </c>
      <c r="MR158" s="3">
        <f>MR131</f>
        <v>144960</v>
      </c>
    </row>
    <row r="159" spans="1:543" x14ac:dyDescent="0.2">
      <c r="A159" s="27"/>
    </row>
    <row r="160" spans="1:543" x14ac:dyDescent="0.2">
      <c r="A160" s="24" t="s">
        <v>651</v>
      </c>
      <c r="B160" s="57">
        <f>SUM(B163:B166,B168:B169)</f>
        <v>348480</v>
      </c>
      <c r="C160" s="57">
        <f t="shared" ref="C160:BN160" si="622">SUM(C163:C166,C168:C169)</f>
        <v>348480</v>
      </c>
      <c r="D160" s="57">
        <f t="shared" si="622"/>
        <v>348960</v>
      </c>
      <c r="E160" s="57">
        <f t="shared" si="622"/>
        <v>348960</v>
      </c>
      <c r="F160" s="57">
        <f t="shared" si="622"/>
        <v>360960</v>
      </c>
      <c r="G160" s="57">
        <f t="shared" si="622"/>
        <v>360960</v>
      </c>
      <c r="H160" s="57">
        <f t="shared" si="622"/>
        <v>360960</v>
      </c>
      <c r="I160" s="57">
        <f t="shared" si="622"/>
        <v>372960</v>
      </c>
      <c r="J160" s="57">
        <f t="shared" si="622"/>
        <v>372960</v>
      </c>
      <c r="K160" s="57">
        <f t="shared" si="622"/>
        <v>372960</v>
      </c>
      <c r="L160" s="57">
        <f t="shared" si="622"/>
        <v>372960</v>
      </c>
      <c r="M160" s="57">
        <f t="shared" si="622"/>
        <v>372960</v>
      </c>
      <c r="N160" s="57">
        <f t="shared" si="622"/>
        <v>372960</v>
      </c>
      <c r="O160" s="57">
        <f t="shared" si="622"/>
        <v>366373.36</v>
      </c>
      <c r="P160" s="57">
        <f t="shared" si="622"/>
        <v>367395.28</v>
      </c>
      <c r="Q160" s="57">
        <f t="shared" si="622"/>
        <v>365314.98</v>
      </c>
      <c r="R160" s="57">
        <f t="shared" si="622"/>
        <v>366659.7</v>
      </c>
      <c r="S160" s="57">
        <f t="shared" si="622"/>
        <v>370307.78</v>
      </c>
      <c r="T160" s="57">
        <f t="shared" si="622"/>
        <v>369651.48</v>
      </c>
      <c r="U160" s="57">
        <f t="shared" si="622"/>
        <v>370569.95</v>
      </c>
      <c r="V160" s="57">
        <f t="shared" si="622"/>
        <v>373814.7</v>
      </c>
      <c r="W160" s="57">
        <f t="shared" si="622"/>
        <v>417762.97</v>
      </c>
      <c r="X160" s="57">
        <f t="shared" si="622"/>
        <v>438945.68</v>
      </c>
      <c r="Y160" s="57">
        <f t="shared" si="622"/>
        <v>511342.06</v>
      </c>
      <c r="Z160" s="57">
        <f t="shared" si="622"/>
        <v>508527.29000000004</v>
      </c>
      <c r="AA160" s="57">
        <f t="shared" si="622"/>
        <v>511904.06</v>
      </c>
      <c r="AB160" s="57">
        <f t="shared" si="622"/>
        <v>514424.08999999997</v>
      </c>
      <c r="AC160" s="57">
        <f t="shared" si="622"/>
        <v>511632.6</v>
      </c>
      <c r="AD160" s="57">
        <f t="shared" si="622"/>
        <v>512671.43</v>
      </c>
      <c r="AE160" s="57">
        <f t="shared" si="622"/>
        <v>511872.63</v>
      </c>
      <c r="AF160" s="57">
        <f t="shared" si="622"/>
        <v>776361.47</v>
      </c>
      <c r="AG160" s="57">
        <f t="shared" si="622"/>
        <v>512666.6</v>
      </c>
      <c r="AH160" s="57">
        <f t="shared" si="622"/>
        <v>512846.13</v>
      </c>
      <c r="AI160" s="57">
        <f t="shared" si="622"/>
        <v>515087.85</v>
      </c>
      <c r="AJ160" s="57">
        <f t="shared" si="622"/>
        <v>537835.03</v>
      </c>
      <c r="AK160" s="57">
        <f t="shared" si="622"/>
        <v>538768.65</v>
      </c>
      <c r="AL160" s="57">
        <f t="shared" si="622"/>
        <v>539741.79</v>
      </c>
      <c r="AM160" s="57">
        <f t="shared" si="622"/>
        <v>537693.96</v>
      </c>
      <c r="AN160" s="57">
        <f t="shared" si="622"/>
        <v>524513.77</v>
      </c>
      <c r="AO160" s="57">
        <f t="shared" si="622"/>
        <v>526335.06000000006</v>
      </c>
      <c r="AP160" s="57">
        <f t="shared" si="622"/>
        <v>525076.07000000007</v>
      </c>
      <c r="AQ160" s="57">
        <f t="shared" si="622"/>
        <v>523332.94</v>
      </c>
      <c r="AR160" s="57">
        <f t="shared" si="622"/>
        <v>520881.7</v>
      </c>
      <c r="AS160" s="57">
        <f t="shared" si="622"/>
        <v>522004.06</v>
      </c>
      <c r="AT160" s="57">
        <f t="shared" si="622"/>
        <v>524273.74</v>
      </c>
      <c r="AU160" s="57">
        <f t="shared" si="622"/>
        <v>527745.29</v>
      </c>
      <c r="AV160" s="57">
        <f t="shared" si="622"/>
        <v>527664.82000000007</v>
      </c>
      <c r="AW160" s="57">
        <f t="shared" si="622"/>
        <v>549697.52</v>
      </c>
      <c r="AX160" s="57">
        <f t="shared" si="622"/>
        <v>549953.82000000007</v>
      </c>
      <c r="AY160" s="57">
        <f t="shared" si="622"/>
        <v>549439.74</v>
      </c>
      <c r="AZ160" s="57">
        <f t="shared" si="622"/>
        <v>538192.85</v>
      </c>
      <c r="BA160" s="57">
        <f t="shared" si="622"/>
        <v>539600.23</v>
      </c>
      <c r="BB160" s="57">
        <f t="shared" si="622"/>
        <v>535815.30000000005</v>
      </c>
      <c r="BC160" s="57">
        <f t="shared" si="622"/>
        <v>532283.47</v>
      </c>
      <c r="BD160" s="57">
        <f t="shared" si="622"/>
        <v>531059.42999999993</v>
      </c>
      <c r="BE160" s="57">
        <f t="shared" si="622"/>
        <v>544291.23</v>
      </c>
      <c r="BF160" s="57">
        <f t="shared" si="622"/>
        <v>544513.78</v>
      </c>
      <c r="BG160" s="57">
        <f t="shared" si="622"/>
        <v>561293</v>
      </c>
      <c r="BH160" s="57">
        <f t="shared" si="622"/>
        <v>544461.39</v>
      </c>
      <c r="BI160" s="57">
        <f t="shared" si="622"/>
        <v>557325.98</v>
      </c>
      <c r="BJ160" s="57">
        <f t="shared" si="622"/>
        <v>556670.51</v>
      </c>
      <c r="BK160" s="57">
        <f t="shared" si="622"/>
        <v>556670.51</v>
      </c>
      <c r="BL160" s="57">
        <f t="shared" si="622"/>
        <v>572803.25</v>
      </c>
      <c r="BM160" s="57">
        <f t="shared" si="622"/>
        <v>572284.67999999993</v>
      </c>
      <c r="BN160" s="57">
        <f t="shared" si="622"/>
        <v>565272</v>
      </c>
      <c r="BO160" s="57">
        <f t="shared" ref="BO160:DR160" si="623">SUM(BO163:BO166,BO168:BO169)</f>
        <v>569730.83000000007</v>
      </c>
      <c r="BP160" s="57">
        <f t="shared" si="623"/>
        <v>572142.80000000005</v>
      </c>
      <c r="BQ160" s="57">
        <f t="shared" si="623"/>
        <v>571542.80000000005</v>
      </c>
      <c r="BR160" s="57">
        <f t="shared" si="623"/>
        <v>571208.94999999995</v>
      </c>
      <c r="BS160" s="57">
        <f t="shared" si="623"/>
        <v>574177.94999999995</v>
      </c>
      <c r="BT160" s="57">
        <f t="shared" si="623"/>
        <v>573018.90999999992</v>
      </c>
      <c r="BU160" s="57">
        <f t="shared" si="623"/>
        <v>574573.44999999995</v>
      </c>
      <c r="BV160" s="57">
        <f t="shared" si="623"/>
        <v>573034.67999999993</v>
      </c>
      <c r="BW160" s="57">
        <f t="shared" si="623"/>
        <v>572452.97</v>
      </c>
      <c r="BX160" s="57">
        <f t="shared" si="623"/>
        <v>570163.23</v>
      </c>
      <c r="BY160" s="57">
        <f t="shared" si="623"/>
        <v>568116.28</v>
      </c>
      <c r="BZ160" s="57">
        <f t="shared" si="623"/>
        <v>521495.07</v>
      </c>
      <c r="CA160" s="57">
        <f t="shared" si="623"/>
        <v>485495.07</v>
      </c>
      <c r="CB160" s="57">
        <f t="shared" si="623"/>
        <v>481485.97</v>
      </c>
      <c r="CC160" s="57">
        <f t="shared" si="623"/>
        <v>495192.51</v>
      </c>
      <c r="CD160" s="57">
        <f t="shared" si="623"/>
        <v>495792.51</v>
      </c>
      <c r="CE160" s="57">
        <f t="shared" si="623"/>
        <v>513293.1</v>
      </c>
      <c r="CF160" s="57">
        <f t="shared" si="623"/>
        <v>521291.7</v>
      </c>
      <c r="CG160" s="57">
        <f t="shared" si="623"/>
        <v>520207.35999999999</v>
      </c>
      <c r="CH160" s="57">
        <f t="shared" si="623"/>
        <v>517606.2</v>
      </c>
      <c r="CI160" s="57">
        <f t="shared" si="623"/>
        <v>514695.86</v>
      </c>
      <c r="CJ160" s="57">
        <f t="shared" si="623"/>
        <v>509999.5</v>
      </c>
      <c r="CK160" s="57">
        <f t="shared" si="623"/>
        <v>507145.25</v>
      </c>
      <c r="CL160" s="57">
        <f t="shared" si="623"/>
        <v>482666.31</v>
      </c>
      <c r="CM160" s="57">
        <f t="shared" si="623"/>
        <v>484992.73</v>
      </c>
      <c r="CN160" s="57">
        <f t="shared" si="623"/>
        <v>504731.69</v>
      </c>
      <c r="CO160" s="57">
        <f t="shared" si="623"/>
        <v>518381.58999999997</v>
      </c>
      <c r="CP160" s="57">
        <f t="shared" si="623"/>
        <v>519129.27</v>
      </c>
      <c r="CQ160" s="57">
        <f t="shared" si="623"/>
        <v>539804.67000000004</v>
      </c>
      <c r="CR160" s="57">
        <f t="shared" si="623"/>
        <v>552172.62</v>
      </c>
      <c r="CS160" s="57">
        <f t="shared" si="623"/>
        <v>552788.07999999996</v>
      </c>
      <c r="CT160" s="57">
        <f t="shared" si="623"/>
        <v>551196.77</v>
      </c>
      <c r="CU160" s="57">
        <f t="shared" si="623"/>
        <v>582043.03</v>
      </c>
      <c r="CV160" s="57">
        <f t="shared" si="623"/>
        <v>584947.68999999994</v>
      </c>
      <c r="CW160" s="57">
        <f t="shared" si="623"/>
        <v>597020.35</v>
      </c>
      <c r="CX160" s="57">
        <f t="shared" si="623"/>
        <v>597020.35</v>
      </c>
      <c r="CY160" s="57">
        <f t="shared" si="623"/>
        <v>596926.89</v>
      </c>
      <c r="CZ160" s="57">
        <f t="shared" si="623"/>
        <v>620968.4</v>
      </c>
      <c r="DA160" s="57">
        <f t="shared" si="623"/>
        <v>620907.1</v>
      </c>
      <c r="DB160" s="57">
        <f t="shared" si="623"/>
        <v>614110.34000000008</v>
      </c>
      <c r="DC160" s="57">
        <f t="shared" si="623"/>
        <v>629795.9</v>
      </c>
      <c r="DD160" s="57">
        <f t="shared" si="623"/>
        <v>626929.62</v>
      </c>
      <c r="DE160" s="57">
        <f t="shared" si="623"/>
        <v>622496.92999999993</v>
      </c>
      <c r="DF160" s="57">
        <f t="shared" si="623"/>
        <v>623751.29</v>
      </c>
      <c r="DG160" s="57">
        <f t="shared" si="623"/>
        <v>623772.87</v>
      </c>
      <c r="DH160" s="57">
        <f t="shared" si="623"/>
        <v>663366.9</v>
      </c>
      <c r="DI160" s="57">
        <f t="shared" si="623"/>
        <v>638436.18999999994</v>
      </c>
      <c r="DJ160" s="57">
        <f t="shared" si="623"/>
        <v>639246.13</v>
      </c>
      <c r="DK160" s="57">
        <f t="shared" si="623"/>
        <v>639145.15</v>
      </c>
      <c r="DL160" s="57">
        <f t="shared" si="623"/>
        <v>639697.13</v>
      </c>
      <c r="DM160" s="57">
        <f t="shared" si="623"/>
        <v>644697.13</v>
      </c>
      <c r="DN160" s="57">
        <f t="shared" si="623"/>
        <v>633269.84000000008</v>
      </c>
      <c r="DO160" s="57">
        <f t="shared" si="623"/>
        <v>633997.28</v>
      </c>
      <c r="DP160" s="57">
        <f t="shared" si="623"/>
        <v>612518.74</v>
      </c>
      <c r="DQ160" s="57">
        <f t="shared" si="623"/>
        <v>670085.17999999993</v>
      </c>
      <c r="DR160" s="57">
        <f t="shared" si="623"/>
        <v>678992.44</v>
      </c>
      <c r="DS160" s="57">
        <f t="shared" ref="DS160:EH160" si="624">SUM(DS163:DS166,DS168:DS169)</f>
        <v>679472.44</v>
      </c>
      <c r="DT160" s="57">
        <f t="shared" si="624"/>
        <v>749054</v>
      </c>
      <c r="DU160" s="57">
        <f t="shared" si="624"/>
        <v>745520.8</v>
      </c>
      <c r="DV160" s="57">
        <f t="shared" si="624"/>
        <v>745520.8</v>
      </c>
      <c r="DW160" s="57">
        <f t="shared" si="624"/>
        <v>745520.8</v>
      </c>
      <c r="DX160" s="57">
        <f t="shared" si="624"/>
        <v>743830.16999999993</v>
      </c>
      <c r="DY160" s="57">
        <f t="shared" si="624"/>
        <v>757151.16</v>
      </c>
      <c r="DZ160" s="57">
        <f t="shared" si="624"/>
        <v>757745.58000000007</v>
      </c>
      <c r="EA160" s="57">
        <f t="shared" si="624"/>
        <v>781828.77</v>
      </c>
      <c r="EB160" s="57">
        <f t="shared" si="624"/>
        <v>777199.26</v>
      </c>
      <c r="EC160" s="57">
        <f t="shared" si="624"/>
        <v>777992.24</v>
      </c>
      <c r="ED160" s="57">
        <f t="shared" si="624"/>
        <v>777992.24</v>
      </c>
      <c r="EE160" s="57">
        <f t="shared" si="624"/>
        <v>781677.6</v>
      </c>
      <c r="EF160" s="57">
        <f t="shared" si="624"/>
        <v>782898.22</v>
      </c>
      <c r="EG160" s="57">
        <f t="shared" si="624"/>
        <v>783435.44</v>
      </c>
      <c r="EH160" s="57">
        <f t="shared" si="624"/>
        <v>785067.78</v>
      </c>
      <c r="EI160" s="57">
        <f t="shared" ref="EI160" si="625">SUM(EI163:EI166,EI168:EI169)</f>
        <v>784349.26</v>
      </c>
      <c r="EJ160" s="57">
        <f t="shared" ref="EJ160:GU160" si="626">SUM(EJ163:EJ166,EJ168:EJ169)</f>
        <v>782122.65</v>
      </c>
      <c r="EK160" s="57">
        <f t="shared" si="626"/>
        <v>783913.67999999993</v>
      </c>
      <c r="EL160" s="57">
        <f t="shared" si="626"/>
        <v>784666.72</v>
      </c>
      <c r="EM160" s="57">
        <f t="shared" si="626"/>
        <v>784684.72</v>
      </c>
      <c r="EN160" s="57">
        <f t="shared" si="626"/>
        <v>0</v>
      </c>
      <c r="EO160" s="57">
        <f t="shared" si="626"/>
        <v>836757.34000000008</v>
      </c>
      <c r="EP160" s="57">
        <f t="shared" si="626"/>
        <v>834572.14</v>
      </c>
      <c r="EQ160" s="57">
        <f t="shared" si="626"/>
        <v>833972.14</v>
      </c>
      <c r="ER160" s="57">
        <f t="shared" si="626"/>
        <v>835062.6</v>
      </c>
      <c r="ES160" s="57">
        <f t="shared" si="626"/>
        <v>835941.38</v>
      </c>
      <c r="ET160" s="57">
        <f t="shared" si="626"/>
        <v>836380.76</v>
      </c>
      <c r="EU160" s="57">
        <f t="shared" si="626"/>
        <v>841192.4</v>
      </c>
      <c r="EV160" s="57">
        <f t="shared" si="626"/>
        <v>842389.76</v>
      </c>
      <c r="EW160" s="57">
        <f t="shared" si="626"/>
        <v>842580.58000000007</v>
      </c>
      <c r="EX160" s="57">
        <f t="shared" si="626"/>
        <v>843300.58000000007</v>
      </c>
      <c r="EY160" s="57">
        <f t="shared" si="626"/>
        <v>848170.38</v>
      </c>
      <c r="EZ160" s="57">
        <f t="shared" si="626"/>
        <v>852604.4</v>
      </c>
      <c r="FA160" s="57">
        <f t="shared" si="626"/>
        <v>854921.6</v>
      </c>
      <c r="FB160" s="57">
        <f t="shared" si="626"/>
        <v>879161.6</v>
      </c>
      <c r="FC160" s="57">
        <f t="shared" si="626"/>
        <v>881753.1</v>
      </c>
      <c r="FD160" s="57">
        <f t="shared" si="626"/>
        <v>873119.52</v>
      </c>
      <c r="FE160" s="57">
        <f t="shared" si="626"/>
        <v>871187.94</v>
      </c>
      <c r="FF160" s="57">
        <f t="shared" si="626"/>
        <v>890123.8</v>
      </c>
      <c r="FG160" s="57">
        <f t="shared" si="626"/>
        <v>901536.5</v>
      </c>
      <c r="FH160" s="57">
        <f t="shared" si="626"/>
        <v>913580.38</v>
      </c>
      <c r="FI160" s="57">
        <f t="shared" si="626"/>
        <v>0</v>
      </c>
      <c r="FJ160" s="57">
        <f t="shared" si="626"/>
        <v>938694.74</v>
      </c>
      <c r="FK160" s="57">
        <f t="shared" si="626"/>
        <v>0</v>
      </c>
      <c r="FL160" s="57">
        <f t="shared" si="626"/>
        <v>1258375.26</v>
      </c>
      <c r="FM160" s="57">
        <f t="shared" si="626"/>
        <v>1297237.6400000001</v>
      </c>
      <c r="FN160" s="57">
        <f t="shared" si="626"/>
        <v>1313228.98</v>
      </c>
      <c r="FO160" s="57">
        <f t="shared" si="626"/>
        <v>1302319.48</v>
      </c>
      <c r="FP160" s="57">
        <f t="shared" si="626"/>
        <v>1299008.8599999999</v>
      </c>
      <c r="FQ160" s="57">
        <f t="shared" si="626"/>
        <v>1300235.2600000002</v>
      </c>
      <c r="FR160" s="57">
        <f t="shared" si="626"/>
        <v>1300207.42</v>
      </c>
      <c r="FS160" s="57">
        <f t="shared" si="626"/>
        <v>1297949.98</v>
      </c>
      <c r="FT160" s="57">
        <f t="shared" si="626"/>
        <v>1317363.78</v>
      </c>
      <c r="FU160" s="57">
        <f t="shared" si="626"/>
        <v>1343776.92</v>
      </c>
      <c r="FV160" s="57">
        <f t="shared" si="626"/>
        <v>1344973.22</v>
      </c>
      <c r="FW160" s="57">
        <f t="shared" si="626"/>
        <v>1267901.1000000001</v>
      </c>
      <c r="FX160" s="57">
        <f t="shared" si="626"/>
        <v>1377774.54</v>
      </c>
      <c r="FY160" s="57">
        <f t="shared" si="626"/>
        <v>1281898.3</v>
      </c>
      <c r="FZ160" s="57">
        <f t="shared" si="626"/>
        <v>1281898.3</v>
      </c>
      <c r="GA160" s="57">
        <f t="shared" si="626"/>
        <v>1296152.28</v>
      </c>
      <c r="GB160" s="57">
        <f t="shared" si="626"/>
        <v>1097185.8399999999</v>
      </c>
      <c r="GC160" s="57">
        <f t="shared" si="626"/>
        <v>1098487.98</v>
      </c>
      <c r="GD160" s="57">
        <f t="shared" si="626"/>
        <v>1094480.96</v>
      </c>
      <c r="GE160" s="57">
        <f t="shared" si="626"/>
        <v>1003450.76</v>
      </c>
      <c r="GF160" s="57">
        <f t="shared" si="626"/>
        <v>1003450.76</v>
      </c>
      <c r="GG160" s="57">
        <f t="shared" si="626"/>
        <v>1002393.14</v>
      </c>
      <c r="GH160" s="57">
        <f t="shared" si="626"/>
        <v>817234.14</v>
      </c>
      <c r="GI160" s="57">
        <f t="shared" si="626"/>
        <v>838022.22</v>
      </c>
      <c r="GJ160" s="57">
        <f t="shared" si="626"/>
        <v>890162.92</v>
      </c>
      <c r="GK160" s="57">
        <f t="shared" si="626"/>
        <v>910228.9</v>
      </c>
      <c r="GL160" s="57">
        <f t="shared" si="626"/>
        <v>877588.9</v>
      </c>
      <c r="GM160" s="57">
        <f t="shared" si="626"/>
        <v>884894.58</v>
      </c>
      <c r="GN160" s="57">
        <f t="shared" si="626"/>
        <v>846882.62</v>
      </c>
      <c r="GO160" s="57">
        <f t="shared" si="626"/>
        <v>850753.56</v>
      </c>
      <c r="GP160" s="57">
        <f t="shared" si="626"/>
        <v>750057.64</v>
      </c>
      <c r="GQ160" s="57">
        <f t="shared" si="626"/>
        <v>750491.9</v>
      </c>
      <c r="GR160" s="57">
        <f t="shared" si="626"/>
        <v>749386.3</v>
      </c>
      <c r="GS160" s="57">
        <f t="shared" si="626"/>
        <v>751148.64</v>
      </c>
      <c r="GT160" s="57">
        <f t="shared" si="626"/>
        <v>0</v>
      </c>
      <c r="GU160" s="57">
        <f t="shared" si="626"/>
        <v>762144.76</v>
      </c>
      <c r="GV160" s="57">
        <f t="shared" ref="GV160:JG160" si="627">SUM(GV163:GV166,GV168:GV169)</f>
        <v>0</v>
      </c>
      <c r="GW160" s="57">
        <f t="shared" si="627"/>
        <v>807048.48</v>
      </c>
      <c r="GX160" s="57">
        <f t="shared" si="627"/>
        <v>810557.38</v>
      </c>
      <c r="GY160" s="57">
        <f t="shared" si="627"/>
        <v>810821.78</v>
      </c>
      <c r="GZ160" s="57">
        <f t="shared" si="627"/>
        <v>810821.78</v>
      </c>
      <c r="HA160" s="57">
        <f t="shared" si="627"/>
        <v>806912.96</v>
      </c>
      <c r="HB160" s="57">
        <f t="shared" si="627"/>
        <v>810500.8</v>
      </c>
      <c r="HC160" s="57">
        <f t="shared" si="627"/>
        <v>794727.22</v>
      </c>
      <c r="HD160" s="57">
        <f t="shared" si="627"/>
        <v>763420.36</v>
      </c>
      <c r="HE160" s="57">
        <f t="shared" si="627"/>
        <v>0</v>
      </c>
      <c r="HF160" s="57">
        <f t="shared" si="627"/>
        <v>0</v>
      </c>
      <c r="HG160" s="57">
        <f t="shared" si="627"/>
        <v>0</v>
      </c>
      <c r="HH160" s="57">
        <f t="shared" si="627"/>
        <v>0</v>
      </c>
      <c r="HI160" s="57">
        <f t="shared" si="627"/>
        <v>0</v>
      </c>
      <c r="HJ160" s="57">
        <f t="shared" si="627"/>
        <v>0</v>
      </c>
      <c r="HK160" s="57">
        <f t="shared" si="627"/>
        <v>0</v>
      </c>
      <c r="HL160" s="57">
        <f t="shared" si="627"/>
        <v>0</v>
      </c>
      <c r="HM160" s="57">
        <f t="shared" si="627"/>
        <v>0</v>
      </c>
      <c r="HN160" s="57">
        <f t="shared" si="627"/>
        <v>0</v>
      </c>
      <c r="HO160" s="57">
        <f t="shared" si="627"/>
        <v>0</v>
      </c>
      <c r="HP160" s="57">
        <f t="shared" si="627"/>
        <v>0</v>
      </c>
      <c r="HQ160" s="57">
        <f t="shared" si="627"/>
        <v>745764.22</v>
      </c>
      <c r="HR160" s="57">
        <f t="shared" si="627"/>
        <v>746474.8</v>
      </c>
      <c r="HS160" s="57">
        <f t="shared" si="627"/>
        <v>746271.94</v>
      </c>
      <c r="HT160" s="57">
        <f t="shared" si="627"/>
        <v>745045.2</v>
      </c>
      <c r="HU160" s="57">
        <f t="shared" si="627"/>
        <v>745045.2</v>
      </c>
      <c r="HV160" s="57">
        <f t="shared" si="627"/>
        <v>742903.3</v>
      </c>
      <c r="HW160" s="57">
        <f t="shared" si="627"/>
        <v>737219.74</v>
      </c>
      <c r="HX160" s="57">
        <f t="shared" si="627"/>
        <v>0</v>
      </c>
      <c r="HY160" s="57">
        <f t="shared" si="627"/>
        <v>695480.22</v>
      </c>
      <c r="HZ160" s="57">
        <f t="shared" si="627"/>
        <v>699227.41999999993</v>
      </c>
      <c r="IA160" s="57">
        <f t="shared" si="627"/>
        <v>701388.2</v>
      </c>
      <c r="IB160" s="57">
        <f t="shared" si="627"/>
        <v>620655.48</v>
      </c>
      <c r="IC160" s="57">
        <f t="shared" si="627"/>
        <v>620976.19999999995</v>
      </c>
      <c r="ID160" s="57">
        <f t="shared" si="627"/>
        <v>620417.62</v>
      </c>
      <c r="IE160" s="57">
        <f t="shared" si="627"/>
        <v>621816.41999999993</v>
      </c>
      <c r="IF160" s="57">
        <f t="shared" si="627"/>
        <v>0</v>
      </c>
      <c r="IG160" s="57">
        <f t="shared" si="627"/>
        <v>621462.34000000008</v>
      </c>
      <c r="IH160" s="57">
        <f t="shared" si="627"/>
        <v>621232.48</v>
      </c>
      <c r="II160" s="57">
        <f t="shared" si="627"/>
        <v>619581.46</v>
      </c>
      <c r="IJ160" s="57">
        <f t="shared" si="627"/>
        <v>621646.32000000007</v>
      </c>
      <c r="IK160" s="57">
        <f t="shared" si="627"/>
        <v>621643.93999999994</v>
      </c>
      <c r="IL160" s="57">
        <f t="shared" si="627"/>
        <v>623390.69999999995</v>
      </c>
      <c r="IM160" s="57">
        <f t="shared" si="627"/>
        <v>622490.5</v>
      </c>
      <c r="IN160" s="57">
        <f t="shared" si="627"/>
        <v>620607.69999999995</v>
      </c>
      <c r="IO160" s="57">
        <f t="shared" si="627"/>
        <v>619659.46</v>
      </c>
      <c r="IP160" s="57">
        <f t="shared" si="627"/>
        <v>619888.22</v>
      </c>
      <c r="IQ160" s="57">
        <f t="shared" si="627"/>
        <v>621521.38</v>
      </c>
      <c r="IR160" s="57">
        <f t="shared" si="627"/>
        <v>620506.84000000008</v>
      </c>
      <c r="IS160" s="57">
        <f t="shared" si="627"/>
        <v>620506.84000000008</v>
      </c>
      <c r="IT160" s="57">
        <f t="shared" si="627"/>
        <v>616578.19999999995</v>
      </c>
      <c r="IU160" s="57">
        <f t="shared" si="627"/>
        <v>619061.36</v>
      </c>
      <c r="IV160" s="57">
        <f t="shared" si="627"/>
        <v>620185.82000000007</v>
      </c>
      <c r="IW160" s="57">
        <f t="shared" si="627"/>
        <v>620548.36</v>
      </c>
      <c r="IX160" s="57">
        <f t="shared" si="627"/>
        <v>621710.9</v>
      </c>
      <c r="IY160" s="57">
        <f t="shared" si="627"/>
        <v>622816.05999999994</v>
      </c>
      <c r="IZ160" s="57">
        <f t="shared" si="627"/>
        <v>621557.11999999988</v>
      </c>
      <c r="JA160" s="57">
        <f t="shared" si="627"/>
        <v>629367.46</v>
      </c>
      <c r="JB160" s="57">
        <f t="shared" si="627"/>
        <v>622546.38</v>
      </c>
      <c r="JC160" s="57">
        <f t="shared" si="627"/>
        <v>0</v>
      </c>
      <c r="JD160" s="57">
        <f t="shared" si="627"/>
        <v>0</v>
      </c>
      <c r="JE160" s="57">
        <f t="shared" si="627"/>
        <v>0</v>
      </c>
      <c r="JF160" s="57">
        <f t="shared" si="627"/>
        <v>0</v>
      </c>
      <c r="JG160" s="57">
        <f t="shared" si="627"/>
        <v>0</v>
      </c>
      <c r="JH160" s="57">
        <f t="shared" ref="JH160:LJ160" si="628">SUM(JH163:JH166,JH168:JH169)</f>
        <v>0</v>
      </c>
      <c r="JI160" s="57">
        <f t="shared" si="628"/>
        <v>0</v>
      </c>
      <c r="JJ160" s="57">
        <f t="shared" si="628"/>
        <v>0</v>
      </c>
      <c r="JK160" s="57">
        <f t="shared" si="628"/>
        <v>0</v>
      </c>
      <c r="JL160" s="57">
        <f t="shared" si="628"/>
        <v>0</v>
      </c>
      <c r="JM160" s="57">
        <f t="shared" si="628"/>
        <v>0</v>
      </c>
      <c r="JN160" s="57">
        <f t="shared" si="628"/>
        <v>649997.52</v>
      </c>
      <c r="JO160" s="57">
        <f t="shared" si="628"/>
        <v>651888</v>
      </c>
      <c r="JP160" s="57">
        <f t="shared" si="628"/>
        <v>644456.24</v>
      </c>
      <c r="JQ160" s="57">
        <f t="shared" si="628"/>
        <v>641627.88</v>
      </c>
      <c r="JR160" s="57">
        <f t="shared" si="628"/>
        <v>642047.88</v>
      </c>
      <c r="JS160" s="57">
        <f t="shared" si="628"/>
        <v>640260.96</v>
      </c>
      <c r="JT160" s="57">
        <f t="shared" si="628"/>
        <v>639456.28</v>
      </c>
      <c r="JU160" s="57">
        <f t="shared" si="628"/>
        <v>638999.28</v>
      </c>
      <c r="JV160" s="57">
        <f t="shared" si="628"/>
        <v>637198.38</v>
      </c>
      <c r="JW160" s="57">
        <f t="shared" si="628"/>
        <v>636402.28</v>
      </c>
      <c r="JX160" s="57">
        <f t="shared" si="628"/>
        <v>637559.52</v>
      </c>
      <c r="JY160" s="57">
        <f t="shared" si="628"/>
        <v>634810.14</v>
      </c>
      <c r="JZ160" s="57">
        <f t="shared" si="628"/>
        <v>634721.30000000005</v>
      </c>
      <c r="KA160" s="57">
        <f t="shared" si="628"/>
        <v>635404.84000000008</v>
      </c>
      <c r="KB160" s="57">
        <f t="shared" si="628"/>
        <v>636327.41999999993</v>
      </c>
      <c r="KC160" s="57">
        <f t="shared" si="628"/>
        <v>644095.30000000005</v>
      </c>
      <c r="KD160" s="57">
        <f t="shared" si="628"/>
        <v>646829.30000000005</v>
      </c>
      <c r="KE160" s="57">
        <f t="shared" si="628"/>
        <v>644984.62</v>
      </c>
      <c r="KF160" s="57">
        <f t="shared" si="628"/>
        <v>647970.15999999992</v>
      </c>
      <c r="KG160" s="57">
        <f t="shared" si="628"/>
        <v>650175.72</v>
      </c>
      <c r="KH160" s="57">
        <f t="shared" si="628"/>
        <v>651780.62</v>
      </c>
      <c r="KI160" s="57">
        <f t="shared" si="628"/>
        <v>652800.06000000006</v>
      </c>
      <c r="KJ160" s="57">
        <f t="shared" si="628"/>
        <v>656491.46</v>
      </c>
      <c r="KK160" s="57">
        <f t="shared" si="628"/>
        <v>660358.74</v>
      </c>
      <c r="KL160" s="57">
        <f t="shared" si="628"/>
        <v>661863.15999999992</v>
      </c>
      <c r="KM160" s="57">
        <f t="shared" si="628"/>
        <v>661132.78</v>
      </c>
      <c r="KN160" s="57">
        <f t="shared" si="628"/>
        <v>658205.96</v>
      </c>
      <c r="KO160" s="57">
        <f t="shared" si="628"/>
        <v>660674.91999999993</v>
      </c>
      <c r="KP160" s="57">
        <f t="shared" si="628"/>
        <v>660550.54</v>
      </c>
      <c r="KQ160" s="57">
        <f t="shared" si="628"/>
        <v>662253.6</v>
      </c>
      <c r="KR160" s="57">
        <f t="shared" si="628"/>
        <v>666405.62</v>
      </c>
      <c r="KS160" s="57">
        <f t="shared" si="628"/>
        <v>665502</v>
      </c>
      <c r="KT160" s="57">
        <f t="shared" si="628"/>
        <v>696267.96</v>
      </c>
      <c r="KU160" s="57">
        <f t="shared" si="628"/>
        <v>654480.48</v>
      </c>
      <c r="KV160" s="57">
        <f t="shared" si="628"/>
        <v>663624.12</v>
      </c>
      <c r="KW160" s="57">
        <f t="shared" si="628"/>
        <v>665246.06000000006</v>
      </c>
      <c r="KX160" s="57">
        <f t="shared" si="628"/>
        <v>656854.19999999995</v>
      </c>
      <c r="KY160" s="57">
        <f t="shared" si="628"/>
        <v>664407.06000000006</v>
      </c>
      <c r="KZ160" s="57">
        <f t="shared" si="628"/>
        <v>674449.78</v>
      </c>
      <c r="LA160" s="57">
        <f t="shared" si="628"/>
        <v>699883.36</v>
      </c>
      <c r="LB160" s="57">
        <f t="shared" si="628"/>
        <v>707772</v>
      </c>
      <c r="LC160" s="57">
        <f t="shared" si="628"/>
        <v>707777.1</v>
      </c>
      <c r="LD160" s="57">
        <f t="shared" si="628"/>
        <v>717649.5</v>
      </c>
      <c r="LE160" s="57">
        <f t="shared" si="628"/>
        <v>748042.2</v>
      </c>
      <c r="LF160" s="57">
        <f t="shared" si="628"/>
        <v>749784.88</v>
      </c>
      <c r="LG160" s="57">
        <f t="shared" si="628"/>
        <v>693983.44</v>
      </c>
      <c r="LH160" s="57">
        <f t="shared" si="628"/>
        <v>704116.74</v>
      </c>
      <c r="LI160" s="57">
        <f t="shared" si="628"/>
        <v>657418</v>
      </c>
      <c r="LJ160" s="57">
        <f t="shared" si="628"/>
        <v>657135.5</v>
      </c>
      <c r="LK160" s="57">
        <f t="shared" ref="LK160:MF160" si="629">SUM(LK163:LK166,LK168:LK169)</f>
        <v>0</v>
      </c>
      <c r="LL160" s="57">
        <f t="shared" si="629"/>
        <v>662687.91999999993</v>
      </c>
      <c r="LM160" s="57">
        <f t="shared" si="629"/>
        <v>666879.54</v>
      </c>
      <c r="LN160" s="57">
        <f t="shared" si="629"/>
        <v>667332.06000000006</v>
      </c>
      <c r="LO160" s="57">
        <f t="shared" si="629"/>
        <v>664252.28</v>
      </c>
      <c r="LP160" s="57">
        <f t="shared" si="629"/>
        <v>662631.86</v>
      </c>
      <c r="LQ160" s="57">
        <f t="shared" si="629"/>
        <v>663003.46</v>
      </c>
      <c r="LR160" s="57">
        <f t="shared" si="629"/>
        <v>663513.02</v>
      </c>
      <c r="LS160" s="57">
        <f t="shared" si="629"/>
        <v>665648.56000000006</v>
      </c>
      <c r="LT160" s="57">
        <f t="shared" si="629"/>
        <v>670592.24</v>
      </c>
      <c r="LU160" s="57">
        <f t="shared" si="629"/>
        <v>667347.67999999993</v>
      </c>
      <c r="LV160" s="57">
        <f t="shared" si="629"/>
        <v>666314.58000000007</v>
      </c>
      <c r="LW160" s="57">
        <f t="shared" si="629"/>
        <v>666648.72</v>
      </c>
      <c r="LX160" s="57">
        <f t="shared" si="629"/>
        <v>670465.91999999993</v>
      </c>
      <c r="LY160" s="57">
        <f t="shared" si="629"/>
        <v>671607.2</v>
      </c>
      <c r="LZ160" s="57">
        <f t="shared" si="629"/>
        <v>671811.94</v>
      </c>
      <c r="MA160" s="57">
        <f t="shared" si="629"/>
        <v>671387.64</v>
      </c>
      <c r="MB160" s="57">
        <f t="shared" si="629"/>
        <v>671745.15999999992</v>
      </c>
      <c r="MC160" s="57">
        <f t="shared" si="629"/>
        <v>672151.74</v>
      </c>
      <c r="MD160" s="57">
        <f t="shared" si="629"/>
        <v>0</v>
      </c>
      <c r="ME160" s="57">
        <f t="shared" si="629"/>
        <v>676903.74</v>
      </c>
      <c r="MF160" s="57">
        <f t="shared" si="629"/>
        <v>667450.06000000006</v>
      </c>
      <c r="MG160" s="57"/>
      <c r="MH160" s="57"/>
      <c r="MI160" s="57"/>
      <c r="MJ160" s="57"/>
      <c r="MK160" s="57"/>
      <c r="ML160" s="57">
        <f t="shared" ref="ML160:MR160" si="630">SUM(ML163:ML166,ML168:ML169)</f>
        <v>610014.62</v>
      </c>
      <c r="MM160" s="57"/>
      <c r="MN160" s="57"/>
      <c r="MO160" s="57"/>
      <c r="MP160" s="57"/>
      <c r="MQ160" s="57"/>
      <c r="MR160" s="57">
        <f t="shared" si="630"/>
        <v>667658.6</v>
      </c>
      <c r="MS160" s="57"/>
      <c r="MT160" s="57"/>
      <c r="MU160" s="57"/>
      <c r="MV160" s="57"/>
      <c r="MW160" s="57"/>
      <c r="MX160" s="57">
        <f t="shared" ref="MX160" si="631">SUM(MX163:MX166,MX168:MX169)</f>
        <v>712930.6</v>
      </c>
      <c r="MY160" s="57"/>
      <c r="MZ160" s="57"/>
      <c r="NA160" s="57"/>
      <c r="NB160" s="57"/>
      <c r="NC160" s="57"/>
      <c r="ND160" s="57">
        <f t="shared" ref="ND160" si="632">SUM(ND163:ND166,ND168:ND169)</f>
        <v>863438.98</v>
      </c>
      <c r="NE160" s="57"/>
      <c r="NF160" s="57"/>
      <c r="NG160" s="57"/>
      <c r="NH160" s="57"/>
      <c r="NI160" s="57"/>
      <c r="NJ160" s="57">
        <f t="shared" ref="NJ160" si="633">SUM(NJ163:NJ166,NJ168:NJ169)</f>
        <v>887761.20000000007</v>
      </c>
      <c r="NK160" s="57"/>
      <c r="NL160" s="57"/>
      <c r="NM160" s="57"/>
      <c r="NN160" s="57"/>
      <c r="NO160" s="57"/>
      <c r="NP160" s="57">
        <f t="shared" ref="NP160" si="634">SUM(NP163:NP166,NP168:NP169)</f>
        <v>0</v>
      </c>
      <c r="NQ160" s="57"/>
      <c r="NR160" s="57"/>
      <c r="NS160" s="57"/>
      <c r="NT160" s="57"/>
      <c r="NU160" s="57"/>
      <c r="NV160" s="57">
        <f t="shared" ref="NV160" si="635">SUM(NV163:NV166,NV168:NV169)</f>
        <v>0</v>
      </c>
      <c r="NW160" s="57"/>
      <c r="NX160" s="57"/>
      <c r="NY160" s="57"/>
      <c r="NZ160" s="57"/>
      <c r="OA160" s="57"/>
      <c r="OB160" s="57">
        <f t="shared" ref="OB160" si="636">SUM(OB163:OB166,OB168:OB169)</f>
        <v>1286985.75</v>
      </c>
      <c r="OC160" s="57"/>
      <c r="OD160" s="57"/>
      <c r="OE160" s="57"/>
      <c r="OF160" s="57"/>
      <c r="OG160" s="57"/>
      <c r="OH160" s="57">
        <f t="shared" ref="OH160" si="637">SUM(OH163:OH166,OH168:OH169)</f>
        <v>1226926.76</v>
      </c>
      <c r="OI160" s="57"/>
      <c r="OJ160" s="57"/>
      <c r="OK160" s="57"/>
      <c r="OL160" s="57"/>
      <c r="OM160" s="57"/>
      <c r="ON160" s="57">
        <f t="shared" ref="ON160" si="638">SUM(ON163:ON166,ON168:ON169)</f>
        <v>1254683.56</v>
      </c>
      <c r="OO160" s="57"/>
      <c r="OP160" s="57"/>
      <c r="OQ160" s="57"/>
      <c r="OR160" s="57"/>
      <c r="OS160" s="57"/>
      <c r="OT160" s="57">
        <f t="shared" ref="OT160" si="639">SUM(OT163:OT166,OT168:OT169)</f>
        <v>1433304.24</v>
      </c>
      <c r="OU160" s="57"/>
      <c r="OV160" s="57"/>
      <c r="OW160" s="57"/>
      <c r="OX160" s="57"/>
      <c r="OY160" s="57"/>
      <c r="OZ160" s="57">
        <f t="shared" ref="OZ160" si="640">SUM(OZ163:OZ166,OZ168:OZ169)</f>
        <v>2205437.85</v>
      </c>
      <c r="PA160" s="57"/>
      <c r="PB160" s="57"/>
      <c r="PC160" s="57"/>
      <c r="PD160" s="57"/>
      <c r="PE160" s="57"/>
      <c r="PF160" s="57">
        <f t="shared" ref="PF160" si="641">SUM(PF163:PF166,PF168:PF169)</f>
        <v>9192459.0999999996</v>
      </c>
      <c r="PG160" s="57"/>
      <c r="PH160" s="57"/>
      <c r="PI160" s="57"/>
      <c r="PJ160" s="57"/>
      <c r="PK160" s="57"/>
      <c r="PL160" s="57">
        <f t="shared" ref="PL160" si="642">SUM(PL163:PL166,PL168:PL169)</f>
        <v>0</v>
      </c>
      <c r="PM160" s="57"/>
      <c r="PN160" s="57"/>
      <c r="PO160" s="57"/>
      <c r="PP160" s="57"/>
      <c r="PQ160" s="57"/>
      <c r="PR160" s="57">
        <f t="shared" ref="PR160" si="643">SUM(PR163:PR166,PR168:PR169)</f>
        <v>0</v>
      </c>
      <c r="PS160" s="57"/>
      <c r="PT160" s="57"/>
      <c r="PU160" s="57"/>
      <c r="PV160" s="57"/>
      <c r="PW160" s="57"/>
      <c r="PX160" s="57">
        <f t="shared" ref="PX160" si="644">SUM(PX163:PX166,PX168:PX169)</f>
        <v>15794549.860000001</v>
      </c>
      <c r="PY160" s="57"/>
      <c r="PZ160" s="57"/>
      <c r="QA160" s="57"/>
      <c r="QB160" s="57"/>
      <c r="QC160" s="57"/>
      <c r="QD160" s="57">
        <f t="shared" ref="QD160" si="645">SUM(QD163:QD166,QD168:QD169)</f>
        <v>20685078.990000002</v>
      </c>
      <c r="QE160" s="57"/>
      <c r="QF160" s="57"/>
      <c r="QG160" s="57"/>
      <c r="QH160" s="57"/>
      <c r="QI160" s="57"/>
      <c r="QJ160" s="57">
        <f t="shared" ref="QJ160" si="646">SUM(QJ163:QJ166,QJ168:QJ169)</f>
        <v>23462137.530000001</v>
      </c>
      <c r="QK160" s="57"/>
      <c r="QL160" s="57"/>
      <c r="QM160" s="57"/>
      <c r="QN160" s="57"/>
      <c r="QO160" s="57"/>
      <c r="QP160" s="57">
        <f t="shared" ref="QP160" si="647">SUM(QP163:QP166,QP168:QP169)</f>
        <v>23469483.819999997</v>
      </c>
      <c r="QQ160" s="57"/>
      <c r="QR160" s="57"/>
      <c r="QS160" s="57"/>
      <c r="QT160" s="57"/>
      <c r="QU160" s="57"/>
      <c r="QV160" s="57">
        <f t="shared" ref="QV160" si="648">SUM(QV163:QV166,QV168:QV169)</f>
        <v>0</v>
      </c>
      <c r="QW160" s="57"/>
      <c r="QX160" s="57"/>
      <c r="QY160" s="57"/>
      <c r="QZ160" s="57"/>
      <c r="RA160" s="57"/>
      <c r="RB160" s="57">
        <f t="shared" ref="RB160" si="649">SUM(RB163:RB166,RB168:RB169)</f>
        <v>23771993.759999998</v>
      </c>
      <c r="RC160" s="57"/>
      <c r="RD160" s="57"/>
      <c r="RE160" s="57"/>
      <c r="RF160" s="57"/>
      <c r="RG160" s="57"/>
      <c r="RH160" s="57">
        <f t="shared" ref="RH160" si="650">SUM(RH163:RH166,RH168:RH169)</f>
        <v>23644595.77</v>
      </c>
      <c r="RI160" s="57"/>
      <c r="RJ160" s="57"/>
      <c r="RK160" s="57"/>
      <c r="RL160" s="57"/>
      <c r="RM160" s="57"/>
      <c r="RN160" s="57">
        <f t="shared" ref="RN160" si="651">SUM(RN163:RN166,RN168:RN169)</f>
        <v>0</v>
      </c>
      <c r="RO160" s="57"/>
      <c r="RP160" s="57"/>
      <c r="RQ160" s="57"/>
      <c r="RR160" s="57"/>
      <c r="RS160" s="57"/>
      <c r="RT160" s="57">
        <f t="shared" ref="RT160" si="652">SUM(RT163:RT166,RT168:RT169)</f>
        <v>0</v>
      </c>
      <c r="RU160" s="57"/>
      <c r="RV160" s="57"/>
      <c r="RW160" s="57"/>
      <c r="RX160" s="57"/>
      <c r="RY160" s="57"/>
      <c r="RZ160" s="57">
        <f t="shared" ref="RZ160" si="653">SUM(RZ163:RZ166,RZ168:RZ169)</f>
        <v>24688330</v>
      </c>
      <c r="SA160" s="57"/>
      <c r="SB160" s="57"/>
      <c r="SC160" s="57"/>
      <c r="SD160" s="57"/>
      <c r="SE160" s="57"/>
      <c r="SF160" s="57">
        <f t="shared" ref="SF160" si="654">SUM(SF163:SF166,SF168:SF169)</f>
        <v>0</v>
      </c>
      <c r="SG160" s="57"/>
      <c r="SH160" s="57"/>
      <c r="SI160" s="57"/>
      <c r="SJ160" s="57"/>
      <c r="SK160" s="57"/>
      <c r="SL160" s="57">
        <f t="shared" ref="SL160" si="655">SUM(SL163:SL166,SL168:SL169)</f>
        <v>19972361.789999999</v>
      </c>
      <c r="SM160" s="57"/>
      <c r="SN160" s="57"/>
      <c r="SO160" s="57"/>
      <c r="SP160" s="57"/>
      <c r="SQ160" s="57"/>
      <c r="SR160" s="57">
        <f t="shared" ref="SR160" si="656">SUM(SR163:SR166,SR168:SR169)</f>
        <v>0</v>
      </c>
      <c r="SS160" s="57"/>
      <c r="ST160" s="57"/>
      <c r="SU160" s="57"/>
      <c r="SV160" s="57"/>
      <c r="SW160" s="57"/>
      <c r="SX160" s="57">
        <f t="shared" ref="SX160" si="657">SUM(SX163:SX166,SX168:SX169)</f>
        <v>19971506.579999998</v>
      </c>
      <c r="SY160" s="57"/>
      <c r="SZ160" s="57"/>
      <c r="TA160" s="57"/>
      <c r="TB160" s="57"/>
      <c r="TC160" s="57"/>
      <c r="TD160" s="57">
        <f t="shared" ref="TD160" si="658">SUM(TD163:TD166,TD168:TD169)</f>
        <v>23296528.989999998</v>
      </c>
      <c r="TE160" s="57"/>
      <c r="TF160" s="57"/>
      <c r="TG160" s="57"/>
      <c r="TH160" s="57"/>
      <c r="TI160" s="57"/>
      <c r="TJ160" s="57">
        <f t="shared" ref="TJ160" si="659">SUM(TJ163:TJ166,TJ168:TJ169)</f>
        <v>21730239.549999997</v>
      </c>
      <c r="TK160" s="57"/>
      <c r="TL160" s="57"/>
      <c r="TM160" s="57"/>
      <c r="TN160" s="57"/>
      <c r="TO160" s="57"/>
      <c r="TP160" s="57">
        <f t="shared" ref="TP160" si="660">SUM(TP163:TP166,TP168:TP169)</f>
        <v>23482612.23</v>
      </c>
      <c r="TQ160" s="57"/>
      <c r="TR160" s="57"/>
      <c r="TS160" s="57"/>
      <c r="TT160" s="57"/>
      <c r="TU160" s="57"/>
      <c r="TV160" s="57">
        <f t="shared" ref="TV160" si="661">SUM(TV163:TV166,TV168:TV169)</f>
        <v>25693799.120000001</v>
      </c>
    </row>
    <row r="161" spans="1:543" x14ac:dyDescent="0.2">
      <c r="A161" s="25" t="s">
        <v>652</v>
      </c>
    </row>
    <row r="162" spans="1:543" x14ac:dyDescent="0.2">
      <c r="A162" s="25" t="s">
        <v>653</v>
      </c>
      <c r="B162" s="3">
        <f>SUM(B163:B166)</f>
        <v>348480</v>
      </c>
      <c r="C162" s="3">
        <f t="shared" ref="C162:BN162" si="662">SUM(C163:C166)</f>
        <v>348480</v>
      </c>
      <c r="D162" s="3">
        <f t="shared" si="662"/>
        <v>348960</v>
      </c>
      <c r="E162" s="3">
        <f t="shared" si="662"/>
        <v>348960</v>
      </c>
      <c r="F162" s="3">
        <f t="shared" si="662"/>
        <v>360960</v>
      </c>
      <c r="G162" s="3">
        <f t="shared" si="662"/>
        <v>360960</v>
      </c>
      <c r="H162" s="3">
        <f t="shared" si="662"/>
        <v>360960</v>
      </c>
      <c r="I162" s="3">
        <f t="shared" si="662"/>
        <v>372960</v>
      </c>
      <c r="J162" s="3">
        <f t="shared" si="662"/>
        <v>372960</v>
      </c>
      <c r="K162" s="3">
        <f t="shared" si="662"/>
        <v>372960</v>
      </c>
      <c r="L162" s="3">
        <f t="shared" si="662"/>
        <v>372960</v>
      </c>
      <c r="M162" s="3">
        <f t="shared" si="662"/>
        <v>372960</v>
      </c>
      <c r="N162" s="3">
        <f t="shared" si="662"/>
        <v>372960</v>
      </c>
      <c r="O162" s="3">
        <f t="shared" si="662"/>
        <v>372960</v>
      </c>
      <c r="P162" s="3">
        <f t="shared" si="662"/>
        <v>372960</v>
      </c>
      <c r="Q162" s="3">
        <f t="shared" si="662"/>
        <v>372960</v>
      </c>
      <c r="R162" s="3">
        <f t="shared" si="662"/>
        <v>372960</v>
      </c>
      <c r="S162" s="3">
        <f t="shared" si="662"/>
        <v>372960</v>
      </c>
      <c r="T162" s="3">
        <f t="shared" si="662"/>
        <v>372960</v>
      </c>
      <c r="U162" s="3">
        <f t="shared" si="662"/>
        <v>372960</v>
      </c>
      <c r="V162" s="3">
        <f t="shared" si="662"/>
        <v>372960</v>
      </c>
      <c r="W162" s="3">
        <f t="shared" si="662"/>
        <v>408960</v>
      </c>
      <c r="X162" s="3">
        <f t="shared" si="662"/>
        <v>432960</v>
      </c>
      <c r="Y162" s="3">
        <f t="shared" si="662"/>
        <v>504960</v>
      </c>
      <c r="Z162" s="3">
        <f t="shared" si="662"/>
        <v>504960</v>
      </c>
      <c r="AA162" s="3">
        <f t="shared" si="662"/>
        <v>504960</v>
      </c>
      <c r="AB162" s="3">
        <f t="shared" si="662"/>
        <v>504960</v>
      </c>
      <c r="AC162" s="3">
        <f t="shared" si="662"/>
        <v>504960</v>
      </c>
      <c r="AD162" s="3">
        <f t="shared" si="662"/>
        <v>504960</v>
      </c>
      <c r="AE162" s="3">
        <f t="shared" si="662"/>
        <v>504960</v>
      </c>
      <c r="AF162" s="3">
        <f t="shared" si="662"/>
        <v>504960</v>
      </c>
      <c r="AG162" s="3">
        <f t="shared" si="662"/>
        <v>504960</v>
      </c>
      <c r="AH162" s="3">
        <f t="shared" si="662"/>
        <v>504960</v>
      </c>
      <c r="AI162" s="3">
        <f t="shared" si="662"/>
        <v>504960</v>
      </c>
      <c r="AJ162" s="3">
        <f t="shared" si="662"/>
        <v>528960</v>
      </c>
      <c r="AK162" s="3">
        <f t="shared" si="662"/>
        <v>528960</v>
      </c>
      <c r="AL162" s="3">
        <f t="shared" si="662"/>
        <v>528960</v>
      </c>
      <c r="AM162" s="3">
        <f t="shared" si="662"/>
        <v>528960</v>
      </c>
      <c r="AN162" s="3">
        <f t="shared" si="662"/>
        <v>504960</v>
      </c>
      <c r="AO162" s="3">
        <f t="shared" si="662"/>
        <v>504960</v>
      </c>
      <c r="AP162" s="3">
        <f t="shared" si="662"/>
        <v>504960</v>
      </c>
      <c r="AQ162" s="3">
        <f t="shared" si="662"/>
        <v>504960</v>
      </c>
      <c r="AR162" s="3">
        <f t="shared" si="662"/>
        <v>504960</v>
      </c>
      <c r="AS162" s="3">
        <f t="shared" si="662"/>
        <v>504960</v>
      </c>
      <c r="AT162" s="3">
        <f t="shared" si="662"/>
        <v>504960</v>
      </c>
      <c r="AU162" s="3">
        <f t="shared" si="662"/>
        <v>504960</v>
      </c>
      <c r="AV162" s="3">
        <f t="shared" si="662"/>
        <v>504960</v>
      </c>
      <c r="AW162" s="3">
        <f t="shared" si="662"/>
        <v>528960</v>
      </c>
      <c r="AX162" s="3">
        <f t="shared" si="662"/>
        <v>528960</v>
      </c>
      <c r="AY162" s="3">
        <f t="shared" si="662"/>
        <v>528960</v>
      </c>
      <c r="AZ162" s="3">
        <f t="shared" si="662"/>
        <v>516960</v>
      </c>
      <c r="BA162" s="3">
        <f t="shared" si="662"/>
        <v>516960</v>
      </c>
      <c r="BB162" s="3">
        <f t="shared" si="662"/>
        <v>516960</v>
      </c>
      <c r="BC162" s="3">
        <f t="shared" si="662"/>
        <v>516960</v>
      </c>
      <c r="BD162" s="3">
        <f t="shared" si="662"/>
        <v>516960</v>
      </c>
      <c r="BE162" s="3">
        <f t="shared" si="662"/>
        <v>528960</v>
      </c>
      <c r="BF162" s="3">
        <f t="shared" si="662"/>
        <v>528960</v>
      </c>
      <c r="BG162" s="3">
        <f t="shared" si="662"/>
        <v>540960</v>
      </c>
      <c r="BH162" s="3">
        <f t="shared" si="662"/>
        <v>540960</v>
      </c>
      <c r="BI162" s="3">
        <f t="shared" si="662"/>
        <v>552960</v>
      </c>
      <c r="BJ162" s="3">
        <f t="shared" si="662"/>
        <v>552960</v>
      </c>
      <c r="BK162" s="3">
        <f t="shared" si="662"/>
        <v>552960</v>
      </c>
      <c r="BL162" s="3">
        <f t="shared" si="662"/>
        <v>552960</v>
      </c>
      <c r="BM162" s="3">
        <f t="shared" si="662"/>
        <v>552960</v>
      </c>
      <c r="BN162" s="3">
        <f t="shared" si="662"/>
        <v>552960</v>
      </c>
      <c r="BO162" s="3">
        <f t="shared" ref="BO162:DR162" si="663">SUM(BO163:BO166)</f>
        <v>564960</v>
      </c>
      <c r="BP162" s="3">
        <f t="shared" si="663"/>
        <v>564960</v>
      </c>
      <c r="BQ162" s="3">
        <f t="shared" si="663"/>
        <v>564960</v>
      </c>
      <c r="BR162" s="3">
        <f t="shared" si="663"/>
        <v>564960</v>
      </c>
      <c r="BS162" s="3">
        <f t="shared" si="663"/>
        <v>564960</v>
      </c>
      <c r="BT162" s="3">
        <f t="shared" si="663"/>
        <v>564960</v>
      </c>
      <c r="BU162" s="3">
        <f t="shared" si="663"/>
        <v>564960</v>
      </c>
      <c r="BV162" s="3">
        <f t="shared" si="663"/>
        <v>564960</v>
      </c>
      <c r="BW162" s="3">
        <f t="shared" si="663"/>
        <v>564960</v>
      </c>
      <c r="BX162" s="3">
        <f t="shared" si="663"/>
        <v>564960</v>
      </c>
      <c r="BY162" s="3">
        <f t="shared" si="663"/>
        <v>564960</v>
      </c>
      <c r="BZ162" s="3">
        <f t="shared" si="663"/>
        <v>516960</v>
      </c>
      <c r="CA162" s="3">
        <f t="shared" si="663"/>
        <v>480960</v>
      </c>
      <c r="CB162" s="3">
        <f t="shared" si="663"/>
        <v>480960</v>
      </c>
      <c r="CC162" s="3">
        <f t="shared" si="663"/>
        <v>492960</v>
      </c>
      <c r="CD162" s="3">
        <f t="shared" si="663"/>
        <v>492960</v>
      </c>
      <c r="CE162" s="3">
        <f t="shared" si="663"/>
        <v>504960</v>
      </c>
      <c r="CF162" s="3">
        <f t="shared" si="663"/>
        <v>516960</v>
      </c>
      <c r="CG162" s="3">
        <f t="shared" si="663"/>
        <v>516960</v>
      </c>
      <c r="CH162" s="3">
        <f t="shared" si="663"/>
        <v>516960</v>
      </c>
      <c r="CI162" s="3">
        <f t="shared" si="663"/>
        <v>516960</v>
      </c>
      <c r="CJ162" s="3">
        <f t="shared" si="663"/>
        <v>516960</v>
      </c>
      <c r="CK162" s="3">
        <f t="shared" si="663"/>
        <v>516960</v>
      </c>
      <c r="CL162" s="3">
        <f t="shared" si="663"/>
        <v>516960</v>
      </c>
      <c r="CM162" s="3">
        <f t="shared" si="663"/>
        <v>516960</v>
      </c>
      <c r="CN162" s="3">
        <f t="shared" si="663"/>
        <v>516960</v>
      </c>
      <c r="CO162" s="3">
        <f t="shared" si="663"/>
        <v>528960</v>
      </c>
      <c r="CP162" s="3">
        <f t="shared" si="663"/>
        <v>528960</v>
      </c>
      <c r="CQ162" s="3">
        <f t="shared" si="663"/>
        <v>552960</v>
      </c>
      <c r="CR162" s="3">
        <f t="shared" si="663"/>
        <v>576960</v>
      </c>
      <c r="CS162" s="3">
        <f t="shared" si="663"/>
        <v>576960</v>
      </c>
      <c r="CT162" s="3">
        <f t="shared" si="663"/>
        <v>576960</v>
      </c>
      <c r="CU162" s="3">
        <f t="shared" si="663"/>
        <v>624960</v>
      </c>
      <c r="CV162" s="3">
        <f t="shared" si="663"/>
        <v>624960</v>
      </c>
      <c r="CW162" s="3">
        <f t="shared" si="663"/>
        <v>624960</v>
      </c>
      <c r="CX162" s="3">
        <f t="shared" si="663"/>
        <v>624960</v>
      </c>
      <c r="CY162" s="3">
        <f t="shared" si="663"/>
        <v>624960</v>
      </c>
      <c r="CZ162" s="3">
        <f t="shared" si="663"/>
        <v>624960</v>
      </c>
      <c r="DA162" s="3">
        <f t="shared" si="663"/>
        <v>624960</v>
      </c>
      <c r="DB162" s="3">
        <f t="shared" si="663"/>
        <v>624960</v>
      </c>
      <c r="DC162" s="3">
        <f t="shared" si="663"/>
        <v>636960</v>
      </c>
      <c r="DD162" s="3">
        <f t="shared" si="663"/>
        <v>636960</v>
      </c>
      <c r="DE162" s="3">
        <f t="shared" si="663"/>
        <v>636960</v>
      </c>
      <c r="DF162" s="3">
        <f t="shared" si="663"/>
        <v>636960</v>
      </c>
      <c r="DG162" s="3">
        <f t="shared" si="663"/>
        <v>636960</v>
      </c>
      <c r="DH162" s="3">
        <f t="shared" si="663"/>
        <v>676800</v>
      </c>
      <c r="DI162" s="3">
        <f t="shared" si="663"/>
        <v>652800</v>
      </c>
      <c r="DJ162" s="3">
        <f t="shared" si="663"/>
        <v>652800</v>
      </c>
      <c r="DK162" s="3">
        <f t="shared" si="663"/>
        <v>652800</v>
      </c>
      <c r="DL162" s="3">
        <f t="shared" si="663"/>
        <v>652800</v>
      </c>
      <c r="DM162" s="3">
        <f t="shared" si="663"/>
        <v>689800</v>
      </c>
      <c r="DN162" s="3">
        <f t="shared" si="663"/>
        <v>690042</v>
      </c>
      <c r="DO162" s="3">
        <f t="shared" si="663"/>
        <v>714040</v>
      </c>
      <c r="DP162" s="3">
        <f t="shared" si="663"/>
        <v>714040</v>
      </c>
      <c r="DQ162" s="3">
        <f t="shared" si="663"/>
        <v>738040</v>
      </c>
      <c r="DR162" s="3">
        <f t="shared" si="663"/>
        <v>750040</v>
      </c>
      <c r="DS162" s="3">
        <f t="shared" ref="DS162" si="664">SUM(DS163:DS166)</f>
        <v>750040</v>
      </c>
      <c r="DT162" s="3">
        <f t="shared" ref="DT162" si="665">SUM(DT163:DT166)</f>
        <v>798040</v>
      </c>
      <c r="DU162" s="3">
        <f t="shared" ref="DU162" si="666">SUM(DU163:DU166)</f>
        <v>798040</v>
      </c>
      <c r="DV162" s="3">
        <f t="shared" ref="DV162" si="667">SUM(DV163:DV166)</f>
        <v>798040</v>
      </c>
      <c r="DW162" s="3">
        <f t="shared" ref="DW162" si="668">SUM(DW163:DW166)</f>
        <v>798040</v>
      </c>
      <c r="DX162" s="3">
        <f t="shared" ref="DX162" si="669">SUM(DX163:DX166)</f>
        <v>798040</v>
      </c>
      <c r="DY162" s="3">
        <f t="shared" ref="DY162" si="670">SUM(DY163:DY166)</f>
        <v>822040</v>
      </c>
      <c r="DZ162" s="3">
        <f t="shared" ref="DZ162" si="671">SUM(DZ163:DZ166)</f>
        <v>822040</v>
      </c>
      <c r="EA162" s="3">
        <f t="shared" ref="EA162" si="672">SUM(EA163:EA166)</f>
        <v>846040</v>
      </c>
      <c r="EB162" s="3">
        <f t="shared" ref="EB162" si="673">SUM(EB163:EB166)</f>
        <v>846040</v>
      </c>
      <c r="EC162" s="3">
        <f t="shared" ref="EC162" si="674">SUM(EC163:EC166)</f>
        <v>846040</v>
      </c>
      <c r="ED162" s="3">
        <f t="shared" ref="ED162" si="675">SUM(ED163:ED166)</f>
        <v>846040</v>
      </c>
      <c r="EE162" s="3">
        <f t="shared" ref="EE162" si="676">SUM(EE163:EE166)</f>
        <v>846040</v>
      </c>
      <c r="EF162" s="3">
        <f t="shared" ref="EF162" si="677">SUM(EF163:EF166)</f>
        <v>846040</v>
      </c>
      <c r="EG162" s="3">
        <f t="shared" ref="EG162" si="678">SUM(EG163:EG166)</f>
        <v>846040</v>
      </c>
      <c r="EH162" s="3">
        <f t="shared" ref="EH162" si="679">SUM(EH163:EH166)</f>
        <v>846040</v>
      </c>
      <c r="EI162" s="3">
        <f t="shared" ref="EI162" si="680">SUM(EI163:EI166)</f>
        <v>846040</v>
      </c>
      <c r="EJ162" s="3">
        <f t="shared" ref="EJ162" si="681">SUM(EJ163:EJ166)</f>
        <v>846040</v>
      </c>
      <c r="EK162" s="3">
        <f t="shared" ref="EK162" si="682">SUM(EK163:EK166)</f>
        <v>846040</v>
      </c>
      <c r="EL162" s="3">
        <f t="shared" ref="EL162" si="683">SUM(EL163:EL166)</f>
        <v>846040</v>
      </c>
      <c r="EM162" s="3">
        <f t="shared" ref="EM162" si="684">SUM(EM163:EM166)</f>
        <v>846040</v>
      </c>
      <c r="EN162" s="3">
        <f t="shared" ref="EN162" si="685">SUM(EN163:EN166)</f>
        <v>0</v>
      </c>
      <c r="EO162" s="3">
        <f t="shared" ref="EO162" si="686">SUM(EO163:EO166)</f>
        <v>891040</v>
      </c>
      <c r="EP162" s="3">
        <f t="shared" ref="EP162" si="687">SUM(EP163:EP166)</f>
        <v>891040</v>
      </c>
      <c r="EQ162" s="3">
        <f t="shared" ref="EQ162" si="688">SUM(EQ163:EQ166)</f>
        <v>891040</v>
      </c>
      <c r="ER162" s="3">
        <f t="shared" ref="ER162" si="689">SUM(ER163:ER166)</f>
        <v>891040</v>
      </c>
      <c r="ES162" s="3">
        <f t="shared" ref="ES162" si="690">SUM(ES163:ES166)</f>
        <v>891040</v>
      </c>
      <c r="ET162" s="3">
        <f t="shared" ref="ET162" si="691">SUM(ET163:ET166)</f>
        <v>891040</v>
      </c>
      <c r="EU162" s="3">
        <f t="shared" ref="EU162" si="692">SUM(EU163:EU166)</f>
        <v>891040</v>
      </c>
      <c r="EV162" s="3">
        <f t="shared" ref="EV162" si="693">SUM(EV163:EV166)</f>
        <v>891040</v>
      </c>
      <c r="EW162" s="3">
        <f t="shared" ref="EW162" si="694">SUM(EW163:EW166)</f>
        <v>891040</v>
      </c>
      <c r="EX162" s="3">
        <f t="shared" ref="EX162" si="695">SUM(EX163:EX166)</f>
        <v>891040</v>
      </c>
      <c r="EY162" s="3">
        <f t="shared" ref="EY162" si="696">SUM(EY163:EY166)</f>
        <v>891040</v>
      </c>
      <c r="EZ162" s="3">
        <f t="shared" ref="EZ162" si="697">SUM(EZ163:EZ166)</f>
        <v>891040</v>
      </c>
      <c r="FA162" s="3">
        <f t="shared" ref="FA162" si="698">SUM(FA163:FA166)</f>
        <v>891040</v>
      </c>
      <c r="FB162" s="3">
        <f t="shared" ref="FB162" si="699">SUM(FB163:FB166)</f>
        <v>915040</v>
      </c>
      <c r="FC162" s="3">
        <f t="shared" ref="FC162" si="700">SUM(FC163:FC166)</f>
        <v>915040</v>
      </c>
      <c r="FD162" s="3">
        <f t="shared" ref="FD162" si="701">SUM(FD163:FD166)</f>
        <v>915040</v>
      </c>
      <c r="FE162" s="3">
        <f t="shared" ref="FE162" si="702">SUM(FE163:FE166)</f>
        <v>915040</v>
      </c>
      <c r="FF162" s="3">
        <f t="shared" ref="FF162" si="703">SUM(FF163:FF166)</f>
        <v>939040</v>
      </c>
      <c r="FG162" s="3">
        <f t="shared" ref="FG162" si="704">SUM(FG163:FG166)</f>
        <v>951040</v>
      </c>
      <c r="FH162" s="3">
        <f t="shared" ref="FH162" si="705">SUM(FH163:FH166)</f>
        <v>969040</v>
      </c>
      <c r="FI162" s="3">
        <f t="shared" ref="FI162" si="706">SUM(FI163:FI166)</f>
        <v>0</v>
      </c>
      <c r="FJ162" s="3">
        <f t="shared" ref="FJ162" si="707">SUM(FJ163:FJ166)</f>
        <v>1000040</v>
      </c>
      <c r="FK162" s="3">
        <f t="shared" ref="FK162" si="708">SUM(FK163:FK166)</f>
        <v>0</v>
      </c>
      <c r="FL162" s="3">
        <f t="shared" ref="FL162" si="709">SUM(FL163:FL166)</f>
        <v>1318040</v>
      </c>
      <c r="FM162" s="3">
        <f t="shared" ref="FM162" si="710">SUM(FM163:FM166)</f>
        <v>1376040</v>
      </c>
      <c r="FN162" s="3">
        <f t="shared" ref="FN162" si="711">SUM(FN163:FN166)</f>
        <v>1394040</v>
      </c>
      <c r="FO162" s="3">
        <f t="shared" ref="FO162" si="712">SUM(FO163:FO166)</f>
        <v>1394040</v>
      </c>
      <c r="FP162" s="3">
        <f t="shared" ref="FP162" si="713">SUM(FP163:FP166)</f>
        <v>1394040</v>
      </c>
      <c r="FQ162" s="3">
        <f t="shared" ref="FQ162" si="714">SUM(FQ163:FQ166)</f>
        <v>1394040</v>
      </c>
      <c r="FR162" s="3">
        <f t="shared" ref="FR162" si="715">SUM(FR163:FR166)</f>
        <v>1394040</v>
      </c>
      <c r="FS162" s="3">
        <f t="shared" ref="FS162" si="716">SUM(FS163:FS166)</f>
        <v>1394040</v>
      </c>
      <c r="FT162" s="3">
        <f t="shared" ref="FT162" si="717">SUM(FT163:FT166)</f>
        <v>1414040</v>
      </c>
      <c r="FU162" s="3">
        <f t="shared" ref="FU162" si="718">SUM(FU163:FU166)</f>
        <v>1450040</v>
      </c>
      <c r="FV162" s="3">
        <f t="shared" ref="FV162" si="719">SUM(FV163:FV166)</f>
        <v>1450040</v>
      </c>
      <c r="FW162" s="3">
        <f t="shared" ref="FW162" si="720">SUM(FW163:FW166)</f>
        <v>1450000</v>
      </c>
      <c r="FX162" s="3">
        <f t="shared" ref="FX162" si="721">SUM(FX163:FX166)</f>
        <v>1450040</v>
      </c>
      <c r="FY162" s="3">
        <f t="shared" ref="FY162" si="722">SUM(FY163:FY166)</f>
        <v>1150040</v>
      </c>
      <c r="FZ162" s="3">
        <f t="shared" ref="FZ162" si="723">SUM(FZ163:FZ166)</f>
        <v>1150040</v>
      </c>
      <c r="GA162" s="3">
        <f t="shared" ref="GA162" si="724">SUM(GA163:GA166)</f>
        <v>1150040</v>
      </c>
      <c r="GB162" s="3">
        <f t="shared" ref="GB162" si="725">SUM(GB163:GB166)</f>
        <v>1150040</v>
      </c>
      <c r="GC162" s="3">
        <f t="shared" ref="GC162" si="726">SUM(GC163:GC166)</f>
        <v>1150040</v>
      </c>
      <c r="GD162" s="3">
        <f t="shared" ref="GD162" si="727">SUM(GD163:GD166)</f>
        <v>1150040</v>
      </c>
      <c r="GE162" s="3">
        <f t="shared" ref="GE162" si="728">SUM(GE163:GE166)</f>
        <v>862040</v>
      </c>
      <c r="GF162" s="3">
        <f t="shared" ref="GF162" si="729">SUM(GF163:GF166)</f>
        <v>862040</v>
      </c>
      <c r="GG162" s="3">
        <f t="shared" ref="GG162" si="730">SUM(GG163:GG166)</f>
        <v>862040</v>
      </c>
      <c r="GH162" s="3">
        <f t="shared" ref="GH162" si="731">SUM(GH163:GH166)</f>
        <v>862040</v>
      </c>
      <c r="GI162" s="3">
        <f t="shared" ref="GI162" si="732">SUM(GI163:GI166)</f>
        <v>862040</v>
      </c>
      <c r="GJ162" s="3">
        <f t="shared" ref="GJ162" si="733">SUM(GJ163:GJ166)</f>
        <v>886040</v>
      </c>
      <c r="GK162" s="3">
        <f t="shared" ref="GK162" si="734">SUM(GK163:GK166)</f>
        <v>886040</v>
      </c>
      <c r="GL162" s="3">
        <f t="shared" ref="GL162" si="735">SUM(GL163:GL166)</f>
        <v>836040</v>
      </c>
      <c r="GM162" s="3">
        <f t="shared" ref="GM162" si="736">SUM(GM163:GM166)</f>
        <v>836040</v>
      </c>
      <c r="GN162" s="3">
        <f t="shared" ref="GN162" si="737">SUM(GN163:GN166)</f>
        <v>716040</v>
      </c>
      <c r="GO162" s="3">
        <f t="shared" ref="GO162" si="738">SUM(GO163:GO166)</f>
        <v>716040</v>
      </c>
      <c r="GP162" s="3">
        <f t="shared" ref="GP162" si="739">SUM(GP163:GP166)</f>
        <v>716040</v>
      </c>
      <c r="GQ162" s="3">
        <f t="shared" ref="GQ162" si="740">SUM(GQ163:GQ166)</f>
        <v>716040</v>
      </c>
      <c r="GR162" s="3">
        <f t="shared" ref="GR162" si="741">SUM(GR163:GR166)</f>
        <v>716040</v>
      </c>
      <c r="GS162" s="3">
        <f t="shared" ref="GS162" si="742">SUM(GS163:GS166)</f>
        <v>716040</v>
      </c>
      <c r="GT162" s="3">
        <f t="shared" ref="GT162" si="743">SUM(GT163:GT166)</f>
        <v>0</v>
      </c>
      <c r="GU162" s="3">
        <f t="shared" ref="GU162" si="744">SUM(GU163:GU166)</f>
        <v>716040</v>
      </c>
      <c r="GV162" s="3">
        <f t="shared" ref="GV162" si="745">SUM(GV163:GV166)</f>
        <v>0</v>
      </c>
      <c r="GW162" s="3">
        <f t="shared" ref="GW162" si="746">SUM(GW163:GW166)</f>
        <v>755040</v>
      </c>
      <c r="GX162" s="3">
        <f t="shared" ref="GX162" si="747">SUM(GX163:GX166)</f>
        <v>755040</v>
      </c>
      <c r="GY162" s="3">
        <f t="shared" ref="GY162" si="748">SUM(GY163:GY166)</f>
        <v>755040</v>
      </c>
      <c r="GZ162" s="3">
        <f t="shared" ref="GZ162" si="749">SUM(GZ163:GZ166)</f>
        <v>755040</v>
      </c>
      <c r="HA162" s="3">
        <f t="shared" ref="HA162" si="750">SUM(HA163:HA166)</f>
        <v>755000</v>
      </c>
      <c r="HB162" s="3">
        <f t="shared" ref="HB162" si="751">SUM(HB163:HB166)</f>
        <v>755000</v>
      </c>
      <c r="HC162" s="3">
        <f t="shared" ref="HC162" si="752">SUM(HC163:HC166)</f>
        <v>707000</v>
      </c>
      <c r="HD162" s="3">
        <f t="shared" ref="HD162" si="753">SUM(HD163:HD166)</f>
        <v>707000</v>
      </c>
      <c r="HE162" s="3">
        <f t="shared" ref="HE162" si="754">SUM(HE163:HE166)</f>
        <v>0</v>
      </c>
      <c r="HF162" s="3">
        <f t="shared" ref="HF162" si="755">SUM(HF163:HF166)</f>
        <v>0</v>
      </c>
      <c r="HG162" s="3">
        <f t="shared" ref="HG162" si="756">SUM(HG163:HG166)</f>
        <v>0</v>
      </c>
      <c r="HH162" s="3">
        <f t="shared" ref="HH162" si="757">SUM(HH163:HH166)</f>
        <v>0</v>
      </c>
      <c r="HI162" s="3">
        <f t="shared" ref="HI162" si="758">SUM(HI163:HI166)</f>
        <v>0</v>
      </c>
      <c r="HJ162" s="3">
        <f t="shared" ref="HJ162" si="759">SUM(HJ163:HJ166)</f>
        <v>0</v>
      </c>
      <c r="HK162" s="3">
        <f t="shared" ref="HK162" si="760">SUM(HK163:HK166)</f>
        <v>0</v>
      </c>
      <c r="HL162" s="3">
        <f t="shared" ref="HL162" si="761">SUM(HL163:HL166)</f>
        <v>0</v>
      </c>
      <c r="HM162" s="3">
        <f t="shared" ref="HM162" si="762">SUM(HM163:HM166)</f>
        <v>0</v>
      </c>
      <c r="HN162" s="3">
        <f t="shared" ref="HN162" si="763">SUM(HN163:HN166)</f>
        <v>0</v>
      </c>
      <c r="HO162" s="3">
        <f t="shared" ref="HO162" si="764">SUM(HO163:HO166)</f>
        <v>0</v>
      </c>
      <c r="HP162" s="3">
        <f t="shared" ref="HP162" si="765">SUM(HP163:HP166)</f>
        <v>0</v>
      </c>
      <c r="HQ162" s="3">
        <f t="shared" ref="HQ162" si="766">SUM(HQ163:HQ166)</f>
        <v>707000</v>
      </c>
      <c r="HR162" s="3">
        <f t="shared" ref="HR162" si="767">SUM(HR163:HR166)</f>
        <v>707000</v>
      </c>
      <c r="HS162" s="3">
        <f t="shared" ref="HS162" si="768">SUM(HS163:HS166)</f>
        <v>707000</v>
      </c>
      <c r="HT162" s="3">
        <f t="shared" ref="HT162" si="769">SUM(HT163:HT166)</f>
        <v>707000</v>
      </c>
      <c r="HU162" s="3">
        <f t="shared" ref="HU162" si="770">SUM(HU163:HU166)</f>
        <v>707000</v>
      </c>
      <c r="HV162" s="3">
        <f t="shared" ref="HV162" si="771">SUM(HV163:HV166)</f>
        <v>707000</v>
      </c>
      <c r="HW162" s="3">
        <f t="shared" ref="HW162" si="772">SUM(HW163:HW166)</f>
        <v>707000</v>
      </c>
      <c r="HX162" s="3">
        <f t="shared" ref="HX162" si="773">SUM(HX163:HX166)</f>
        <v>0</v>
      </c>
      <c r="HY162" s="3">
        <f t="shared" ref="HY162" si="774">SUM(HY163:HY166)</f>
        <v>587000</v>
      </c>
      <c r="HZ162" s="3">
        <f t="shared" ref="HZ162" si="775">SUM(HZ163:HZ166)</f>
        <v>587000</v>
      </c>
      <c r="IA162" s="3">
        <f t="shared" ref="IA162" si="776">SUM(IA163:IA166)</f>
        <v>587000</v>
      </c>
      <c r="IB162" s="3">
        <f t="shared" ref="IB162" si="777">SUM(IB163:IB166)</f>
        <v>587000</v>
      </c>
      <c r="IC162" s="3">
        <f t="shared" ref="IC162" si="778">SUM(IC163:IC166)</f>
        <v>587000</v>
      </c>
      <c r="ID162" s="3">
        <f t="shared" ref="ID162" si="779">SUM(ID163:ID166)</f>
        <v>587000</v>
      </c>
      <c r="IE162" s="3">
        <f t="shared" ref="IE162" si="780">SUM(IE163:IE166)</f>
        <v>587000</v>
      </c>
      <c r="IF162" s="3">
        <f t="shared" ref="IF162" si="781">SUM(IF163:IF166)</f>
        <v>0</v>
      </c>
      <c r="IG162" s="3">
        <f t="shared" ref="IG162" si="782">SUM(IG163:IG166)</f>
        <v>587000</v>
      </c>
      <c r="IH162" s="3">
        <f t="shared" ref="IH162" si="783">SUM(IH163:IH166)</f>
        <v>587000</v>
      </c>
      <c r="II162" s="3">
        <f t="shared" ref="II162" si="784">SUM(II163:II166)</f>
        <v>587000</v>
      </c>
      <c r="IJ162" s="3">
        <f t="shared" ref="IJ162" si="785">SUM(IJ163:IJ166)</f>
        <v>587000</v>
      </c>
      <c r="IK162" s="3">
        <f t="shared" ref="IK162" si="786">SUM(IK163:IK166)</f>
        <v>587000</v>
      </c>
      <c r="IL162" s="3">
        <f t="shared" ref="IL162" si="787">SUM(IL163:IL166)</f>
        <v>587000</v>
      </c>
      <c r="IM162" s="3">
        <f t="shared" ref="IM162" si="788">SUM(IM163:IM166)</f>
        <v>587000</v>
      </c>
      <c r="IN162" s="3">
        <f t="shared" ref="IN162" si="789">SUM(IN163:IN166)</f>
        <v>587000</v>
      </c>
      <c r="IO162" s="3">
        <f t="shared" ref="IO162" si="790">SUM(IO163:IO166)</f>
        <v>587000</v>
      </c>
      <c r="IP162" s="3">
        <f t="shared" ref="IP162" si="791">SUM(IP163:IP166)</f>
        <v>587000</v>
      </c>
      <c r="IQ162" s="3">
        <f t="shared" ref="IQ162" si="792">SUM(IQ163:IQ166)</f>
        <v>587000</v>
      </c>
      <c r="IR162" s="3">
        <f t="shared" ref="IR162" si="793">SUM(IR163:IR166)</f>
        <v>587000</v>
      </c>
      <c r="IS162" s="3">
        <f t="shared" ref="IS162" si="794">SUM(IS163:IS166)</f>
        <v>587000</v>
      </c>
      <c r="IT162" s="3">
        <f t="shared" ref="IT162" si="795">SUM(IT163:IT166)</f>
        <v>587000</v>
      </c>
      <c r="IU162" s="3">
        <f t="shared" ref="IU162" si="796">SUM(IU163:IU166)</f>
        <v>587000</v>
      </c>
      <c r="IV162" s="3">
        <f t="shared" ref="IV162" si="797">SUM(IV163:IV166)</f>
        <v>587000</v>
      </c>
      <c r="IW162" s="3">
        <f t="shared" ref="IW162" si="798">SUM(IW163:IW166)</f>
        <v>587000</v>
      </c>
      <c r="IX162" s="3">
        <f t="shared" ref="IX162" si="799">SUM(IX163:IX166)</f>
        <v>587000</v>
      </c>
      <c r="IY162" s="3">
        <f t="shared" ref="IY162" si="800">SUM(IY163:IY166)</f>
        <v>587000</v>
      </c>
      <c r="IZ162" s="3">
        <f t="shared" ref="IZ162" si="801">SUM(IZ163:IZ166)</f>
        <v>587000</v>
      </c>
      <c r="JA162" s="3">
        <f t="shared" ref="JA162" si="802">SUM(JA163:JA166)</f>
        <v>587000</v>
      </c>
      <c r="JB162" s="3">
        <f t="shared" ref="JB162" si="803">SUM(JB163:JB166)</f>
        <v>587040</v>
      </c>
      <c r="JC162" s="3">
        <f t="shared" ref="JC162" si="804">SUM(JC163:JC166)</f>
        <v>0</v>
      </c>
      <c r="JD162" s="3">
        <f t="shared" ref="JD162" si="805">SUM(JD163:JD166)</f>
        <v>0</v>
      </c>
      <c r="JE162" s="3">
        <f t="shared" ref="JE162" si="806">SUM(JE163:JE166)</f>
        <v>0</v>
      </c>
      <c r="JF162" s="3">
        <f t="shared" ref="JF162" si="807">SUM(JF163:JF166)</f>
        <v>0</v>
      </c>
      <c r="JG162" s="3">
        <f t="shared" ref="JG162" si="808">SUM(JG163:JG166)</f>
        <v>0</v>
      </c>
      <c r="JH162" s="3">
        <f t="shared" ref="JH162" si="809">SUM(JH163:JH166)</f>
        <v>0</v>
      </c>
      <c r="JI162" s="3">
        <f t="shared" ref="JI162" si="810">SUM(JI163:JI166)</f>
        <v>0</v>
      </c>
      <c r="JJ162" s="3">
        <f t="shared" ref="JJ162" si="811">SUM(JJ163:JJ166)</f>
        <v>0</v>
      </c>
      <c r="JK162" s="3">
        <f t="shared" ref="JK162" si="812">SUM(JK163:JK166)</f>
        <v>0</v>
      </c>
      <c r="JL162" s="3">
        <f t="shared" ref="JL162" si="813">SUM(JL163:JL166)</f>
        <v>0</v>
      </c>
      <c r="JM162" s="3">
        <f t="shared" ref="JM162" si="814">SUM(JM163:JM166)</f>
        <v>0</v>
      </c>
      <c r="JN162" s="3">
        <f t="shared" ref="JN162" si="815">SUM(JN163:JN166)</f>
        <v>587040</v>
      </c>
      <c r="JO162" s="3">
        <f t="shared" ref="JO162" si="816">SUM(JO163:JO166)</f>
        <v>587040</v>
      </c>
      <c r="JP162" s="3">
        <f t="shared" ref="JP162" si="817">SUM(JP163:JP166)</f>
        <v>587040</v>
      </c>
      <c r="JQ162" s="3">
        <f t="shared" ref="JQ162" si="818">SUM(JQ163:JQ166)</f>
        <v>587040</v>
      </c>
      <c r="JR162" s="3">
        <f t="shared" ref="JR162" si="819">SUM(JR163:JR166)</f>
        <v>587040</v>
      </c>
      <c r="JS162" s="3">
        <f t="shared" ref="JS162" si="820">SUM(JS163:JS166)</f>
        <v>587040</v>
      </c>
      <c r="JT162" s="3">
        <f t="shared" ref="JT162" si="821">SUM(JT163:JT166)</f>
        <v>587040</v>
      </c>
      <c r="JU162" s="3">
        <f t="shared" ref="JU162" si="822">SUM(JU163:JU166)</f>
        <v>587040</v>
      </c>
      <c r="JV162" s="3">
        <f t="shared" ref="JV162" si="823">SUM(JV163:JV166)</f>
        <v>587040</v>
      </c>
      <c r="JW162" s="3">
        <f t="shared" ref="JW162" si="824">SUM(JW163:JW166)</f>
        <v>587040</v>
      </c>
      <c r="JX162" s="3">
        <f t="shared" ref="JX162" si="825">SUM(JX163:JX166)</f>
        <v>587040</v>
      </c>
      <c r="JY162" s="3">
        <f t="shared" ref="JY162" si="826">SUM(JY163:JY166)</f>
        <v>587040</v>
      </c>
      <c r="JZ162" s="3">
        <f t="shared" ref="JZ162" si="827">SUM(JZ163:JZ166)</f>
        <v>587040</v>
      </c>
      <c r="KA162" s="3">
        <f t="shared" ref="KA162" si="828">SUM(KA163:KA166)</f>
        <v>587040</v>
      </c>
      <c r="KB162" s="3">
        <f t="shared" ref="KB162" si="829">SUM(KB163:KB166)</f>
        <v>587040</v>
      </c>
      <c r="KC162" s="3">
        <f t="shared" ref="KC162" si="830">SUM(KC163:KC166)</f>
        <v>587040</v>
      </c>
      <c r="KD162" s="3">
        <f t="shared" ref="KD162" si="831">SUM(KD163:KD166)</f>
        <v>587040</v>
      </c>
      <c r="KE162" s="3">
        <f t="shared" ref="KE162" si="832">SUM(KE163:KE166)</f>
        <v>587040</v>
      </c>
      <c r="KF162" s="3">
        <f t="shared" ref="KF162" si="833">SUM(KF163:KF166)</f>
        <v>587040</v>
      </c>
      <c r="KG162" s="3">
        <f t="shared" ref="KG162" si="834">SUM(KG163:KG166)</f>
        <v>587040</v>
      </c>
      <c r="KH162" s="3">
        <f t="shared" ref="KH162" si="835">SUM(KH163:KH166)</f>
        <v>587040</v>
      </c>
      <c r="KI162" s="3">
        <f t="shared" ref="KI162" si="836">SUM(KI163:KI166)</f>
        <v>587040</v>
      </c>
      <c r="KJ162" s="3">
        <f t="shared" ref="KJ162" si="837">SUM(KJ163:KJ166)</f>
        <v>587040</v>
      </c>
      <c r="KK162" s="3">
        <f t="shared" ref="KK162" si="838">SUM(KK163:KK166)</f>
        <v>587040</v>
      </c>
      <c r="KL162" s="3">
        <f t="shared" ref="KL162" si="839">SUM(KL163:KL166)</f>
        <v>587040</v>
      </c>
      <c r="KM162" s="3">
        <f t="shared" ref="KM162" si="840">SUM(KM163:KM166)</f>
        <v>587040</v>
      </c>
      <c r="KN162" s="3">
        <f t="shared" ref="KN162" si="841">SUM(KN163:KN166)</f>
        <v>587040</v>
      </c>
      <c r="KO162" s="3">
        <f t="shared" ref="KO162" si="842">SUM(KO163:KO166)</f>
        <v>587040</v>
      </c>
      <c r="KP162" s="3">
        <f t="shared" ref="KP162" si="843">SUM(KP163:KP166)</f>
        <v>587040</v>
      </c>
      <c r="KQ162" s="3">
        <f t="shared" ref="KQ162" si="844">SUM(KQ163:KQ166)</f>
        <v>587040</v>
      </c>
      <c r="KR162" s="3">
        <f t="shared" ref="KR162" si="845">SUM(KR163:KR166)</f>
        <v>587040</v>
      </c>
      <c r="KS162" s="3">
        <f t="shared" ref="KS162" si="846">SUM(KS163:KS166)</f>
        <v>587040</v>
      </c>
      <c r="KT162" s="3">
        <f t="shared" ref="KT162" si="847">SUM(KT163:KT166)</f>
        <v>625440</v>
      </c>
      <c r="KU162" s="3">
        <f t="shared" ref="KU162" si="848">SUM(KU163:KU166)</f>
        <v>625440</v>
      </c>
      <c r="KV162" s="3">
        <f t="shared" ref="KV162" si="849">SUM(KV163:KV166)</f>
        <v>625440</v>
      </c>
      <c r="KW162" s="3">
        <f t="shared" ref="KW162" si="850">SUM(KW163:KW166)</f>
        <v>625440</v>
      </c>
      <c r="KX162" s="3">
        <f t="shared" ref="KX162" si="851">SUM(KX163:KX166)</f>
        <v>625440</v>
      </c>
      <c r="KY162" s="3">
        <f t="shared" ref="KY162" si="852">SUM(KY163:KY166)</f>
        <v>625440</v>
      </c>
      <c r="KZ162" s="3">
        <f t="shared" ref="KZ162" si="853">SUM(KZ163:KZ166)</f>
        <v>625440</v>
      </c>
      <c r="LA162" s="3">
        <f t="shared" ref="LA162" si="854">SUM(LA163:LA166)</f>
        <v>625440</v>
      </c>
      <c r="LB162" s="3">
        <f t="shared" ref="LB162" si="855">SUM(LB163:LB166)</f>
        <v>625440</v>
      </c>
      <c r="LC162" s="3">
        <f t="shared" ref="LC162" si="856">SUM(LC163:LC166)</f>
        <v>625440</v>
      </c>
      <c r="LD162" s="3">
        <f t="shared" ref="LD162" si="857">SUM(LD163:LD166)</f>
        <v>625440</v>
      </c>
      <c r="LE162" s="3">
        <f t="shared" ref="LE162" si="858">SUM(LE163:LE166)</f>
        <v>625440</v>
      </c>
      <c r="LF162" s="3">
        <f t="shared" ref="LF162" si="859">SUM(LF163:LF166)</f>
        <v>625440</v>
      </c>
      <c r="LG162" s="3">
        <f t="shared" ref="LG162" si="860">SUM(LG163:LG166)</f>
        <v>525440</v>
      </c>
      <c r="LH162" s="3">
        <f t="shared" ref="LH162" si="861">SUM(LH163:LH166)</f>
        <v>525440</v>
      </c>
      <c r="LI162" s="3">
        <f t="shared" ref="LI162" si="862">SUM(LI163:LI166)</f>
        <v>525440</v>
      </c>
      <c r="LJ162" s="3">
        <f t="shared" ref="LJ162" si="863">SUM(LJ163:LJ166)</f>
        <v>525440</v>
      </c>
      <c r="LK162" s="3">
        <f t="shared" ref="LK162:MF162" si="864">SUM(LK163:LK166)</f>
        <v>0</v>
      </c>
      <c r="LL162" s="3">
        <f t="shared" si="864"/>
        <v>525440</v>
      </c>
      <c r="LM162" s="3">
        <f t="shared" si="864"/>
        <v>525440</v>
      </c>
      <c r="LN162" s="3">
        <f t="shared" si="864"/>
        <v>525440</v>
      </c>
      <c r="LO162" s="3">
        <f t="shared" si="864"/>
        <v>525440</v>
      </c>
      <c r="LP162" s="3">
        <f t="shared" si="864"/>
        <v>525440</v>
      </c>
      <c r="LQ162" s="3">
        <f t="shared" si="864"/>
        <v>525440</v>
      </c>
      <c r="LR162" s="3">
        <f t="shared" si="864"/>
        <v>525440</v>
      </c>
      <c r="LS162" s="3">
        <f t="shared" si="864"/>
        <v>525440</v>
      </c>
      <c r="LT162" s="3">
        <f t="shared" si="864"/>
        <v>525440</v>
      </c>
      <c r="LU162" s="3">
        <f t="shared" si="864"/>
        <v>525440</v>
      </c>
      <c r="LV162" s="3">
        <f t="shared" si="864"/>
        <v>525440</v>
      </c>
      <c r="LW162" s="3">
        <f t="shared" si="864"/>
        <v>525440</v>
      </c>
      <c r="LX162" s="3">
        <f t="shared" si="864"/>
        <v>525440</v>
      </c>
      <c r="LY162" s="3">
        <f t="shared" si="864"/>
        <v>525440</v>
      </c>
      <c r="LZ162" s="3">
        <f t="shared" si="864"/>
        <v>525440</v>
      </c>
      <c r="MA162" s="3">
        <f t="shared" si="864"/>
        <v>525440</v>
      </c>
      <c r="MB162" s="3">
        <f t="shared" si="864"/>
        <v>525440</v>
      </c>
      <c r="MC162" s="3">
        <f t="shared" si="864"/>
        <v>525440</v>
      </c>
      <c r="MD162" s="3">
        <f t="shared" si="864"/>
        <v>0</v>
      </c>
      <c r="ME162" s="3">
        <f t="shared" si="864"/>
        <v>525440</v>
      </c>
      <c r="MF162" s="3">
        <f t="shared" si="864"/>
        <v>525440</v>
      </c>
      <c r="ML162" s="3">
        <f t="shared" ref="ML162" si="865">SUM(ML163:ML166)</f>
        <v>525440</v>
      </c>
      <c r="MR162" s="3">
        <f t="shared" ref="MR162" si="866">SUM(MR163:MR166)</f>
        <v>668000</v>
      </c>
      <c r="MX162" s="3">
        <f t="shared" ref="MX162" si="867">SUM(MX163:MX166)</f>
        <v>758823</v>
      </c>
      <c r="ND162" s="3">
        <f t="shared" ref="ND162" si="868">SUM(ND163:ND166)</f>
        <v>891026</v>
      </c>
      <c r="NJ162" s="3">
        <f t="shared" ref="NJ162" si="869">SUM(NJ163:NJ166)</f>
        <v>943781</v>
      </c>
      <c r="NP162" s="3">
        <f t="shared" ref="NP162" si="870">SUM(NP163:NP166)</f>
        <v>0</v>
      </c>
      <c r="NV162" s="3">
        <f t="shared" ref="NV162" si="871">SUM(NV163:NV166)</f>
        <v>0</v>
      </c>
      <c r="OB162" s="3">
        <f t="shared" ref="OB162" si="872">SUM(OB163:OB166)</f>
        <v>1305351</v>
      </c>
      <c r="OH162" s="3">
        <f t="shared" ref="OH162" si="873">SUM(OH163:OH166)</f>
        <v>1255469</v>
      </c>
      <c r="ON162" s="3">
        <f t="shared" ref="ON162" si="874">SUM(ON163:ON166)</f>
        <v>1265555</v>
      </c>
      <c r="OT162" s="3">
        <f t="shared" ref="OT162" si="875">SUM(OT163:OT166)</f>
        <v>1415608</v>
      </c>
      <c r="OZ162" s="3">
        <f t="shared" ref="OZ162" si="876">SUM(OZ163:OZ166)</f>
        <v>2125640</v>
      </c>
      <c r="PF162" s="3">
        <f t="shared" ref="PF162" si="877">SUM(PF163:PF166)</f>
        <v>8945804</v>
      </c>
      <c r="PL162" s="3">
        <f t="shared" ref="PL162" si="878">SUM(PL163:PL166)</f>
        <v>0</v>
      </c>
      <c r="PR162" s="3">
        <f t="shared" ref="PR162" si="879">SUM(PR163:PR166)</f>
        <v>0</v>
      </c>
      <c r="PX162" s="3">
        <f t="shared" ref="PX162" si="880">SUM(PX163:PX166)</f>
        <v>15432898.5</v>
      </c>
      <c r="QD162" s="3">
        <f t="shared" ref="QD162" si="881">SUM(QD163:QD166)</f>
        <v>20217915.5</v>
      </c>
      <c r="QJ162" s="3">
        <f t="shared" ref="QJ162" si="882">SUM(QJ163:QJ166)</f>
        <v>22864084.5</v>
      </c>
      <c r="QP162" s="3">
        <f t="shared" ref="QP162" si="883">SUM(QP163:QP166)</f>
        <v>22597191.5</v>
      </c>
      <c r="QV162" s="3">
        <f t="shared" ref="QV162" si="884">SUM(QV163:QV166)</f>
        <v>0</v>
      </c>
      <c r="RB162" s="3">
        <f t="shared" ref="RB162" si="885">SUM(RB163:RB166)</f>
        <v>22602140.5</v>
      </c>
      <c r="RH162" s="3">
        <f t="shared" ref="RH162" si="886">SUM(RH163:RH166)</f>
        <v>22597352.5</v>
      </c>
      <c r="RN162" s="3">
        <f t="shared" ref="RN162" si="887">SUM(RN163:RN166)</f>
        <v>0</v>
      </c>
      <c r="RT162" s="3">
        <f t="shared" ref="RT162" si="888">SUM(RT163:RT166)</f>
        <v>0</v>
      </c>
      <c r="RZ162" s="3">
        <f t="shared" ref="RZ162" si="889">SUM(RZ163:RZ166)</f>
        <v>21494556.5</v>
      </c>
      <c r="SF162" s="3">
        <f t="shared" ref="SF162" si="890">SUM(SF163:SF166)</f>
        <v>0</v>
      </c>
      <c r="SL162" s="3">
        <f t="shared" ref="SL162" si="891">SUM(SL163:SL166)</f>
        <v>17999215</v>
      </c>
      <c r="SR162" s="3">
        <f t="shared" ref="SR162" si="892">SUM(SR163:SR166)</f>
        <v>0</v>
      </c>
      <c r="SX162" s="3">
        <f t="shared" ref="SX162" si="893">SUM(SX163:SX166)</f>
        <v>18199221</v>
      </c>
      <c r="TD162" s="3">
        <f t="shared" ref="TD162" si="894">SUM(TD163:TD166)</f>
        <v>18399234</v>
      </c>
      <c r="TJ162" s="3">
        <f t="shared" ref="TJ162" si="895">SUM(TJ163:TJ166)</f>
        <v>19619242</v>
      </c>
      <c r="TP162" s="3">
        <f t="shared" ref="TP162" si="896">SUM(TP163:TP166)</f>
        <v>21369249</v>
      </c>
      <c r="TV162" s="3">
        <f t="shared" ref="TV162" si="897">SUM(TV163:TV166)</f>
        <v>23594781</v>
      </c>
    </row>
    <row r="163" spans="1:543" x14ac:dyDescent="0.2">
      <c r="A163" s="25" t="s">
        <v>654</v>
      </c>
      <c r="B163" s="3">
        <f>B10</f>
        <v>348480</v>
      </c>
      <c r="C163" s="3">
        <f t="shared" ref="C163:BN163" si="898">C10</f>
        <v>348480</v>
      </c>
      <c r="D163" s="3">
        <f t="shared" si="898"/>
        <v>348960</v>
      </c>
      <c r="E163" s="3">
        <f t="shared" si="898"/>
        <v>348960</v>
      </c>
      <c r="F163" s="3">
        <f t="shared" si="898"/>
        <v>360960</v>
      </c>
      <c r="G163" s="3">
        <f t="shared" si="898"/>
        <v>360960</v>
      </c>
      <c r="H163" s="3">
        <f t="shared" si="898"/>
        <v>360960</v>
      </c>
      <c r="I163" s="3">
        <f t="shared" si="898"/>
        <v>372960</v>
      </c>
      <c r="J163" s="3">
        <f t="shared" si="898"/>
        <v>372960</v>
      </c>
      <c r="K163" s="3">
        <f t="shared" si="898"/>
        <v>372960</v>
      </c>
      <c r="L163" s="3">
        <f t="shared" si="898"/>
        <v>372960</v>
      </c>
      <c r="M163" s="3">
        <f t="shared" si="898"/>
        <v>372960</v>
      </c>
      <c r="N163" s="3">
        <f t="shared" si="898"/>
        <v>372960</v>
      </c>
      <c r="O163" s="3">
        <f t="shared" si="898"/>
        <v>372960</v>
      </c>
      <c r="P163" s="3">
        <f t="shared" si="898"/>
        <v>372960</v>
      </c>
      <c r="Q163" s="3">
        <f t="shared" si="898"/>
        <v>372960</v>
      </c>
      <c r="R163" s="3">
        <f t="shared" si="898"/>
        <v>372960</v>
      </c>
      <c r="S163" s="3">
        <f t="shared" si="898"/>
        <v>372960</v>
      </c>
      <c r="T163" s="3">
        <f t="shared" si="898"/>
        <v>372960</v>
      </c>
      <c r="U163" s="3">
        <f t="shared" si="898"/>
        <v>372960</v>
      </c>
      <c r="V163" s="3">
        <f t="shared" si="898"/>
        <v>372960</v>
      </c>
      <c r="W163" s="3">
        <f t="shared" si="898"/>
        <v>408960</v>
      </c>
      <c r="X163" s="3">
        <f t="shared" si="898"/>
        <v>432960</v>
      </c>
      <c r="Y163" s="3">
        <f t="shared" si="898"/>
        <v>504960</v>
      </c>
      <c r="Z163" s="3">
        <f t="shared" si="898"/>
        <v>504960</v>
      </c>
      <c r="AA163" s="3">
        <f t="shared" si="898"/>
        <v>504960</v>
      </c>
      <c r="AB163" s="3">
        <f t="shared" si="898"/>
        <v>504960</v>
      </c>
      <c r="AC163" s="3">
        <f t="shared" si="898"/>
        <v>504960</v>
      </c>
      <c r="AD163" s="3">
        <f t="shared" si="898"/>
        <v>504960</v>
      </c>
      <c r="AE163" s="3">
        <f t="shared" si="898"/>
        <v>504960</v>
      </c>
      <c r="AF163" s="3">
        <f t="shared" si="898"/>
        <v>504960</v>
      </c>
      <c r="AG163" s="3">
        <f t="shared" si="898"/>
        <v>504960</v>
      </c>
      <c r="AH163" s="3">
        <f t="shared" si="898"/>
        <v>504960</v>
      </c>
      <c r="AI163" s="3">
        <f t="shared" si="898"/>
        <v>504960</v>
      </c>
      <c r="AJ163" s="3">
        <f t="shared" si="898"/>
        <v>528960</v>
      </c>
      <c r="AK163" s="3">
        <f t="shared" si="898"/>
        <v>528960</v>
      </c>
      <c r="AL163" s="3">
        <f t="shared" si="898"/>
        <v>528960</v>
      </c>
      <c r="AM163" s="3">
        <f t="shared" si="898"/>
        <v>528960</v>
      </c>
      <c r="AN163" s="3">
        <f t="shared" si="898"/>
        <v>504960</v>
      </c>
      <c r="AO163" s="3">
        <f t="shared" si="898"/>
        <v>504960</v>
      </c>
      <c r="AP163" s="3">
        <f t="shared" si="898"/>
        <v>504960</v>
      </c>
      <c r="AQ163" s="3">
        <f t="shared" si="898"/>
        <v>504960</v>
      </c>
      <c r="AR163" s="3">
        <f t="shared" si="898"/>
        <v>504960</v>
      </c>
      <c r="AS163" s="3">
        <f t="shared" si="898"/>
        <v>504960</v>
      </c>
      <c r="AT163" s="3">
        <f t="shared" si="898"/>
        <v>504960</v>
      </c>
      <c r="AU163" s="3">
        <f t="shared" si="898"/>
        <v>504960</v>
      </c>
      <c r="AV163" s="3">
        <f t="shared" si="898"/>
        <v>504960</v>
      </c>
      <c r="AW163" s="3">
        <f t="shared" si="898"/>
        <v>528960</v>
      </c>
      <c r="AX163" s="3">
        <f t="shared" si="898"/>
        <v>528960</v>
      </c>
      <c r="AY163" s="3">
        <f t="shared" si="898"/>
        <v>528960</v>
      </c>
      <c r="AZ163" s="3">
        <f t="shared" si="898"/>
        <v>516960</v>
      </c>
      <c r="BA163" s="3">
        <f t="shared" si="898"/>
        <v>516960</v>
      </c>
      <c r="BB163" s="3">
        <f t="shared" si="898"/>
        <v>516960</v>
      </c>
      <c r="BC163" s="3">
        <f t="shared" si="898"/>
        <v>516960</v>
      </c>
      <c r="BD163" s="3">
        <f t="shared" si="898"/>
        <v>516960</v>
      </c>
      <c r="BE163" s="3">
        <f t="shared" si="898"/>
        <v>528960</v>
      </c>
      <c r="BF163" s="3">
        <f t="shared" si="898"/>
        <v>528960</v>
      </c>
      <c r="BG163" s="3">
        <f t="shared" si="898"/>
        <v>540960</v>
      </c>
      <c r="BH163" s="3">
        <f t="shared" si="898"/>
        <v>540960</v>
      </c>
      <c r="BI163" s="3">
        <f t="shared" si="898"/>
        <v>552960</v>
      </c>
      <c r="BJ163" s="3">
        <f t="shared" si="898"/>
        <v>552960</v>
      </c>
      <c r="BK163" s="3">
        <f t="shared" si="898"/>
        <v>552960</v>
      </c>
      <c r="BL163" s="3">
        <f t="shared" si="898"/>
        <v>552960</v>
      </c>
      <c r="BM163" s="3">
        <f t="shared" si="898"/>
        <v>552960</v>
      </c>
      <c r="BN163" s="3">
        <f t="shared" si="898"/>
        <v>552960</v>
      </c>
      <c r="BO163" s="3">
        <f t="shared" ref="BO163:DQ163" si="899">BO10</f>
        <v>564960</v>
      </c>
      <c r="BP163" s="3">
        <f t="shared" si="899"/>
        <v>564960</v>
      </c>
      <c r="BQ163" s="3">
        <f t="shared" si="899"/>
        <v>564960</v>
      </c>
      <c r="BR163" s="3">
        <f t="shared" si="899"/>
        <v>564960</v>
      </c>
      <c r="BS163" s="3">
        <f t="shared" si="899"/>
        <v>564960</v>
      </c>
      <c r="BT163" s="3">
        <f t="shared" si="899"/>
        <v>564960</v>
      </c>
      <c r="BU163" s="3">
        <f t="shared" si="899"/>
        <v>564960</v>
      </c>
      <c r="BV163" s="3">
        <f t="shared" si="899"/>
        <v>564960</v>
      </c>
      <c r="BW163" s="3">
        <f t="shared" si="899"/>
        <v>564960</v>
      </c>
      <c r="BX163" s="3">
        <f t="shared" si="899"/>
        <v>564960</v>
      </c>
      <c r="BY163" s="3">
        <f t="shared" si="899"/>
        <v>564960</v>
      </c>
      <c r="BZ163" s="3">
        <f t="shared" si="899"/>
        <v>516960</v>
      </c>
      <c r="CA163" s="3">
        <f t="shared" si="899"/>
        <v>480960</v>
      </c>
      <c r="CB163" s="3">
        <f t="shared" si="899"/>
        <v>480960</v>
      </c>
      <c r="CC163" s="3">
        <f t="shared" si="899"/>
        <v>492960</v>
      </c>
      <c r="CD163" s="3">
        <f t="shared" si="899"/>
        <v>492960</v>
      </c>
      <c r="CE163" s="3">
        <f t="shared" si="899"/>
        <v>504960</v>
      </c>
      <c r="CF163" s="3">
        <f t="shared" si="899"/>
        <v>516960</v>
      </c>
      <c r="CG163" s="3">
        <f t="shared" si="899"/>
        <v>516960</v>
      </c>
      <c r="CH163" s="3">
        <f t="shared" si="899"/>
        <v>516960</v>
      </c>
      <c r="CI163" s="3">
        <f t="shared" si="899"/>
        <v>516960</v>
      </c>
      <c r="CJ163" s="3">
        <f t="shared" si="899"/>
        <v>516960</v>
      </c>
      <c r="CK163" s="3">
        <f t="shared" si="899"/>
        <v>516960</v>
      </c>
      <c r="CL163" s="3">
        <f t="shared" si="899"/>
        <v>516960</v>
      </c>
      <c r="CM163" s="3">
        <f t="shared" si="899"/>
        <v>516960</v>
      </c>
      <c r="CN163" s="3">
        <f t="shared" si="899"/>
        <v>516960</v>
      </c>
      <c r="CO163" s="3">
        <f t="shared" si="899"/>
        <v>528960</v>
      </c>
      <c r="CP163" s="3">
        <f t="shared" si="899"/>
        <v>528960</v>
      </c>
      <c r="CQ163" s="3">
        <f t="shared" si="899"/>
        <v>552960</v>
      </c>
      <c r="CR163" s="3">
        <f t="shared" si="899"/>
        <v>576960</v>
      </c>
      <c r="CS163" s="3">
        <f t="shared" si="899"/>
        <v>576960</v>
      </c>
      <c r="CT163" s="3">
        <f t="shared" si="899"/>
        <v>576960</v>
      </c>
      <c r="CU163" s="3">
        <f t="shared" si="899"/>
        <v>624960</v>
      </c>
      <c r="CV163" s="3">
        <f t="shared" si="899"/>
        <v>624960</v>
      </c>
      <c r="CW163" s="3">
        <f t="shared" si="899"/>
        <v>624960</v>
      </c>
      <c r="CX163" s="3">
        <f t="shared" si="899"/>
        <v>624960</v>
      </c>
      <c r="CY163" s="3">
        <f t="shared" si="899"/>
        <v>624960</v>
      </c>
      <c r="CZ163" s="3">
        <f t="shared" si="899"/>
        <v>624960</v>
      </c>
      <c r="DA163" s="3">
        <f t="shared" si="899"/>
        <v>624960</v>
      </c>
      <c r="DB163" s="3">
        <f t="shared" si="899"/>
        <v>624960</v>
      </c>
      <c r="DC163" s="3">
        <f t="shared" si="899"/>
        <v>636960</v>
      </c>
      <c r="DD163" s="3">
        <f t="shared" si="899"/>
        <v>636960</v>
      </c>
      <c r="DE163" s="3">
        <f t="shared" si="899"/>
        <v>636960</v>
      </c>
      <c r="DF163" s="3">
        <f t="shared" si="899"/>
        <v>636960</v>
      </c>
      <c r="DG163" s="3">
        <f t="shared" si="899"/>
        <v>636960</v>
      </c>
      <c r="DH163" s="3">
        <f t="shared" si="899"/>
        <v>676800</v>
      </c>
      <c r="DI163" s="3">
        <f t="shared" si="899"/>
        <v>652800</v>
      </c>
      <c r="DJ163" s="3">
        <f t="shared" si="899"/>
        <v>652800</v>
      </c>
      <c r="DK163" s="3">
        <f t="shared" si="899"/>
        <v>652800</v>
      </c>
      <c r="DL163" s="3">
        <f t="shared" si="899"/>
        <v>652800</v>
      </c>
      <c r="DM163" s="3">
        <f t="shared" si="899"/>
        <v>689800</v>
      </c>
      <c r="DN163" s="3">
        <f t="shared" si="899"/>
        <v>690042</v>
      </c>
      <c r="DO163" s="3">
        <f t="shared" si="899"/>
        <v>714040</v>
      </c>
      <c r="DP163" s="3">
        <f t="shared" si="899"/>
        <v>714040</v>
      </c>
      <c r="DQ163" s="3">
        <f t="shared" si="899"/>
        <v>738040</v>
      </c>
      <c r="DR163" s="3">
        <f>DR26</f>
        <v>750040</v>
      </c>
      <c r="DS163" s="3">
        <f t="shared" ref="DS163:EH163" si="900">DS26</f>
        <v>750040</v>
      </c>
      <c r="DT163" s="3">
        <f t="shared" si="900"/>
        <v>798040</v>
      </c>
      <c r="DU163" s="3">
        <f t="shared" si="900"/>
        <v>798040</v>
      </c>
      <c r="DV163" s="3">
        <f t="shared" si="900"/>
        <v>798040</v>
      </c>
      <c r="DW163" s="3">
        <f t="shared" si="900"/>
        <v>798040</v>
      </c>
      <c r="DX163" s="3">
        <f t="shared" si="900"/>
        <v>798040</v>
      </c>
      <c r="DY163" s="3">
        <f t="shared" si="900"/>
        <v>822040</v>
      </c>
      <c r="DZ163" s="3">
        <f t="shared" si="900"/>
        <v>822040</v>
      </c>
      <c r="EA163" s="3">
        <f t="shared" si="900"/>
        <v>846040</v>
      </c>
      <c r="EB163" s="3">
        <f t="shared" si="900"/>
        <v>846040</v>
      </c>
      <c r="EC163" s="3">
        <f t="shared" si="900"/>
        <v>846040</v>
      </c>
      <c r="ED163" s="3">
        <f t="shared" si="900"/>
        <v>846040</v>
      </c>
      <c r="EE163" s="3">
        <f t="shared" si="900"/>
        <v>846040</v>
      </c>
      <c r="EF163" s="3">
        <f t="shared" si="900"/>
        <v>846040</v>
      </c>
      <c r="EG163" s="3">
        <f t="shared" si="900"/>
        <v>846040</v>
      </c>
      <c r="EH163" s="3">
        <f t="shared" si="900"/>
        <v>846040</v>
      </c>
      <c r="EI163" s="3">
        <f>EI52</f>
        <v>846040</v>
      </c>
      <c r="EJ163" s="3">
        <f t="shared" ref="EJ163:GU163" si="901">EJ52</f>
        <v>846040</v>
      </c>
      <c r="EK163" s="3">
        <f t="shared" si="901"/>
        <v>846040</v>
      </c>
      <c r="EL163" s="3">
        <f t="shared" si="901"/>
        <v>846040</v>
      </c>
      <c r="EM163" s="3">
        <f t="shared" si="901"/>
        <v>846040</v>
      </c>
      <c r="EN163" s="3">
        <f t="shared" si="901"/>
        <v>0</v>
      </c>
      <c r="EO163" s="3">
        <f t="shared" si="901"/>
        <v>891040</v>
      </c>
      <c r="EP163" s="3">
        <f t="shared" si="901"/>
        <v>891040</v>
      </c>
      <c r="EQ163" s="3">
        <f t="shared" si="901"/>
        <v>891040</v>
      </c>
      <c r="ER163" s="3">
        <f t="shared" si="901"/>
        <v>891040</v>
      </c>
      <c r="ES163" s="3">
        <f t="shared" si="901"/>
        <v>891040</v>
      </c>
      <c r="ET163" s="3">
        <f t="shared" si="901"/>
        <v>891040</v>
      </c>
      <c r="EU163" s="3">
        <f t="shared" si="901"/>
        <v>891040</v>
      </c>
      <c r="EV163" s="3">
        <f t="shared" si="901"/>
        <v>891040</v>
      </c>
      <c r="EW163" s="3">
        <f t="shared" si="901"/>
        <v>891040</v>
      </c>
      <c r="EX163" s="3">
        <f t="shared" si="901"/>
        <v>891040</v>
      </c>
      <c r="EY163" s="3">
        <f t="shared" si="901"/>
        <v>891040</v>
      </c>
      <c r="EZ163" s="3">
        <f t="shared" si="901"/>
        <v>891040</v>
      </c>
      <c r="FA163" s="3">
        <f t="shared" si="901"/>
        <v>891040</v>
      </c>
      <c r="FB163" s="3">
        <f t="shared" si="901"/>
        <v>915040</v>
      </c>
      <c r="FC163" s="3">
        <f t="shared" si="901"/>
        <v>915040</v>
      </c>
      <c r="FD163" s="3">
        <f t="shared" si="901"/>
        <v>915040</v>
      </c>
      <c r="FE163" s="3">
        <f t="shared" si="901"/>
        <v>915040</v>
      </c>
      <c r="FF163" s="3">
        <f t="shared" si="901"/>
        <v>939040</v>
      </c>
      <c r="FG163" s="3">
        <f t="shared" si="901"/>
        <v>951040</v>
      </c>
      <c r="FH163" s="3">
        <f t="shared" si="901"/>
        <v>969040</v>
      </c>
      <c r="FI163" s="3">
        <f t="shared" si="901"/>
        <v>0</v>
      </c>
      <c r="FJ163" s="3">
        <f t="shared" si="901"/>
        <v>1000040</v>
      </c>
      <c r="FK163" s="3">
        <f t="shared" si="901"/>
        <v>0</v>
      </c>
      <c r="FL163" s="3">
        <f t="shared" si="901"/>
        <v>1318040</v>
      </c>
      <c r="FM163" s="3">
        <f t="shared" si="901"/>
        <v>1376040</v>
      </c>
      <c r="FN163" s="3">
        <f t="shared" si="901"/>
        <v>1394040</v>
      </c>
      <c r="FO163" s="3">
        <f t="shared" si="901"/>
        <v>1394040</v>
      </c>
      <c r="FP163" s="3">
        <f t="shared" si="901"/>
        <v>1394040</v>
      </c>
      <c r="FQ163" s="3">
        <f t="shared" si="901"/>
        <v>1394040</v>
      </c>
      <c r="FR163" s="3">
        <f t="shared" si="901"/>
        <v>1394040</v>
      </c>
      <c r="FS163" s="3">
        <f t="shared" si="901"/>
        <v>1394040</v>
      </c>
      <c r="FT163" s="3">
        <f t="shared" si="901"/>
        <v>1414040</v>
      </c>
      <c r="FU163" s="3">
        <f t="shared" si="901"/>
        <v>1450040</v>
      </c>
      <c r="FV163" s="3">
        <f t="shared" si="901"/>
        <v>1450040</v>
      </c>
      <c r="FW163" s="3">
        <f t="shared" si="901"/>
        <v>1450000</v>
      </c>
      <c r="FX163" s="3">
        <f t="shared" si="901"/>
        <v>1450040</v>
      </c>
      <c r="FY163" s="3">
        <f t="shared" si="901"/>
        <v>1150040</v>
      </c>
      <c r="FZ163" s="3">
        <f t="shared" si="901"/>
        <v>1150040</v>
      </c>
      <c r="GA163" s="3">
        <f t="shared" si="901"/>
        <v>1150040</v>
      </c>
      <c r="GB163" s="3">
        <f t="shared" si="901"/>
        <v>1150040</v>
      </c>
      <c r="GC163" s="3">
        <f t="shared" si="901"/>
        <v>1150040</v>
      </c>
      <c r="GD163" s="3">
        <f t="shared" si="901"/>
        <v>1150040</v>
      </c>
      <c r="GE163" s="3">
        <f t="shared" si="901"/>
        <v>862040</v>
      </c>
      <c r="GF163" s="3">
        <f t="shared" si="901"/>
        <v>862040</v>
      </c>
      <c r="GG163" s="3">
        <f t="shared" si="901"/>
        <v>862040</v>
      </c>
      <c r="GH163" s="3">
        <f t="shared" si="901"/>
        <v>862040</v>
      </c>
      <c r="GI163" s="3">
        <f t="shared" si="901"/>
        <v>862040</v>
      </c>
      <c r="GJ163" s="3">
        <f t="shared" si="901"/>
        <v>886040</v>
      </c>
      <c r="GK163" s="3">
        <f t="shared" si="901"/>
        <v>886040</v>
      </c>
      <c r="GL163" s="3">
        <f t="shared" si="901"/>
        <v>836040</v>
      </c>
      <c r="GM163" s="3">
        <f t="shared" si="901"/>
        <v>836040</v>
      </c>
      <c r="GN163" s="3">
        <f t="shared" si="901"/>
        <v>716040</v>
      </c>
      <c r="GO163" s="3">
        <f t="shared" si="901"/>
        <v>716040</v>
      </c>
      <c r="GP163" s="3">
        <f t="shared" si="901"/>
        <v>716040</v>
      </c>
      <c r="GQ163" s="3">
        <f t="shared" si="901"/>
        <v>716040</v>
      </c>
      <c r="GR163" s="3">
        <f t="shared" si="901"/>
        <v>716040</v>
      </c>
      <c r="GS163" s="3">
        <f t="shared" si="901"/>
        <v>716040</v>
      </c>
      <c r="GT163" s="3">
        <f t="shared" si="901"/>
        <v>0</v>
      </c>
      <c r="GU163" s="3">
        <f t="shared" si="901"/>
        <v>716040</v>
      </c>
      <c r="GV163" s="3">
        <f t="shared" ref="GV163:JG163" si="902">GV52</f>
        <v>0</v>
      </c>
      <c r="GW163" s="3">
        <f t="shared" si="902"/>
        <v>755040</v>
      </c>
      <c r="GX163" s="3">
        <f t="shared" si="902"/>
        <v>755040</v>
      </c>
      <c r="GY163" s="3">
        <f t="shared" si="902"/>
        <v>755040</v>
      </c>
      <c r="GZ163" s="3">
        <f t="shared" si="902"/>
        <v>755040</v>
      </c>
      <c r="HA163" s="3">
        <f t="shared" si="902"/>
        <v>755000</v>
      </c>
      <c r="HB163" s="3">
        <f t="shared" si="902"/>
        <v>755000</v>
      </c>
      <c r="HC163" s="3">
        <f t="shared" si="902"/>
        <v>707000</v>
      </c>
      <c r="HD163" s="3">
        <f t="shared" si="902"/>
        <v>707000</v>
      </c>
      <c r="HE163" s="3">
        <f t="shared" si="902"/>
        <v>0</v>
      </c>
      <c r="HF163" s="3">
        <f t="shared" si="902"/>
        <v>0</v>
      </c>
      <c r="HG163" s="3">
        <f t="shared" si="902"/>
        <v>0</v>
      </c>
      <c r="HH163" s="3">
        <f t="shared" si="902"/>
        <v>0</v>
      </c>
      <c r="HI163" s="3">
        <f t="shared" si="902"/>
        <v>0</v>
      </c>
      <c r="HJ163" s="3">
        <f t="shared" si="902"/>
        <v>0</v>
      </c>
      <c r="HK163" s="3">
        <f t="shared" si="902"/>
        <v>0</v>
      </c>
      <c r="HL163" s="3">
        <f t="shared" si="902"/>
        <v>0</v>
      </c>
      <c r="HM163" s="3">
        <f t="shared" si="902"/>
        <v>0</v>
      </c>
      <c r="HN163" s="3">
        <f t="shared" si="902"/>
        <v>0</v>
      </c>
      <c r="HO163" s="3">
        <f t="shared" si="902"/>
        <v>0</v>
      </c>
      <c r="HP163" s="3">
        <f t="shared" si="902"/>
        <v>0</v>
      </c>
      <c r="HQ163" s="3">
        <f t="shared" si="902"/>
        <v>707000</v>
      </c>
      <c r="HR163" s="3">
        <f t="shared" si="902"/>
        <v>707000</v>
      </c>
      <c r="HS163" s="3">
        <f t="shared" si="902"/>
        <v>707000</v>
      </c>
      <c r="HT163" s="3">
        <f t="shared" si="902"/>
        <v>707000</v>
      </c>
      <c r="HU163" s="3">
        <f t="shared" si="902"/>
        <v>707000</v>
      </c>
      <c r="HV163" s="3">
        <f t="shared" si="902"/>
        <v>707000</v>
      </c>
      <c r="HW163" s="3">
        <f t="shared" si="902"/>
        <v>707000</v>
      </c>
      <c r="HX163" s="3">
        <f t="shared" si="902"/>
        <v>0</v>
      </c>
      <c r="HY163" s="3">
        <f t="shared" si="902"/>
        <v>587000</v>
      </c>
      <c r="HZ163" s="3">
        <f t="shared" si="902"/>
        <v>587000</v>
      </c>
      <c r="IA163" s="3">
        <f t="shared" si="902"/>
        <v>587000</v>
      </c>
      <c r="IB163" s="3">
        <f t="shared" si="902"/>
        <v>587000</v>
      </c>
      <c r="IC163" s="3">
        <f t="shared" si="902"/>
        <v>587000</v>
      </c>
      <c r="ID163" s="3">
        <f t="shared" si="902"/>
        <v>587000</v>
      </c>
      <c r="IE163" s="3">
        <f t="shared" si="902"/>
        <v>587000</v>
      </c>
      <c r="IF163" s="3">
        <f t="shared" si="902"/>
        <v>0</v>
      </c>
      <c r="IG163" s="3">
        <f t="shared" si="902"/>
        <v>587000</v>
      </c>
      <c r="IH163" s="3">
        <f t="shared" si="902"/>
        <v>587000</v>
      </c>
      <c r="II163" s="3">
        <f t="shared" si="902"/>
        <v>587000</v>
      </c>
      <c r="IJ163" s="3">
        <f t="shared" si="902"/>
        <v>587000</v>
      </c>
      <c r="IK163" s="3">
        <f t="shared" si="902"/>
        <v>587000</v>
      </c>
      <c r="IL163" s="3">
        <f t="shared" si="902"/>
        <v>587000</v>
      </c>
      <c r="IM163" s="3">
        <f t="shared" si="902"/>
        <v>587000</v>
      </c>
      <c r="IN163" s="3">
        <f t="shared" si="902"/>
        <v>587000</v>
      </c>
      <c r="IO163" s="3">
        <f t="shared" si="902"/>
        <v>587000</v>
      </c>
      <c r="IP163" s="3">
        <f t="shared" si="902"/>
        <v>587000</v>
      </c>
      <c r="IQ163" s="3">
        <f t="shared" si="902"/>
        <v>587000</v>
      </c>
      <c r="IR163" s="3">
        <f t="shared" si="902"/>
        <v>587000</v>
      </c>
      <c r="IS163" s="3">
        <f t="shared" si="902"/>
        <v>587000</v>
      </c>
      <c r="IT163" s="3">
        <f t="shared" si="902"/>
        <v>587000</v>
      </c>
      <c r="IU163" s="3">
        <f t="shared" si="902"/>
        <v>587000</v>
      </c>
      <c r="IV163" s="3">
        <f t="shared" si="902"/>
        <v>587000</v>
      </c>
      <c r="IW163" s="3">
        <f t="shared" si="902"/>
        <v>587000</v>
      </c>
      <c r="IX163" s="3">
        <f t="shared" si="902"/>
        <v>587000</v>
      </c>
      <c r="IY163" s="3">
        <f t="shared" si="902"/>
        <v>587000</v>
      </c>
      <c r="IZ163" s="3">
        <f t="shared" si="902"/>
        <v>587000</v>
      </c>
      <c r="JA163" s="3">
        <f t="shared" si="902"/>
        <v>587000</v>
      </c>
      <c r="JB163" s="3">
        <f t="shared" si="902"/>
        <v>587040</v>
      </c>
      <c r="JC163" s="3">
        <f t="shared" si="902"/>
        <v>0</v>
      </c>
      <c r="JD163" s="3">
        <f t="shared" si="902"/>
        <v>0</v>
      </c>
      <c r="JE163" s="3">
        <f t="shared" si="902"/>
        <v>0</v>
      </c>
      <c r="JF163" s="3">
        <f t="shared" si="902"/>
        <v>0</v>
      </c>
      <c r="JG163" s="3">
        <f t="shared" si="902"/>
        <v>0</v>
      </c>
      <c r="JH163" s="3">
        <f t="shared" ref="JH163:LI163" si="903">JH52</f>
        <v>0</v>
      </c>
      <c r="JI163" s="3">
        <f t="shared" si="903"/>
        <v>0</v>
      </c>
      <c r="JJ163" s="3">
        <f t="shared" si="903"/>
        <v>0</v>
      </c>
      <c r="JK163" s="3">
        <f t="shared" si="903"/>
        <v>0</v>
      </c>
      <c r="JL163" s="3">
        <f t="shared" si="903"/>
        <v>0</v>
      </c>
      <c r="JM163" s="3">
        <f t="shared" si="903"/>
        <v>0</v>
      </c>
      <c r="JN163" s="3">
        <f t="shared" si="903"/>
        <v>587040</v>
      </c>
      <c r="JO163" s="3">
        <f t="shared" si="903"/>
        <v>587040</v>
      </c>
      <c r="JP163" s="3">
        <f t="shared" si="903"/>
        <v>587040</v>
      </c>
      <c r="JQ163" s="3">
        <f t="shared" si="903"/>
        <v>587040</v>
      </c>
      <c r="JR163" s="3">
        <f t="shared" si="903"/>
        <v>587040</v>
      </c>
      <c r="JS163" s="3">
        <f t="shared" si="903"/>
        <v>587040</v>
      </c>
      <c r="JT163" s="3">
        <f t="shared" si="903"/>
        <v>587040</v>
      </c>
      <c r="JU163" s="3">
        <f t="shared" si="903"/>
        <v>587040</v>
      </c>
      <c r="JV163" s="3">
        <f t="shared" si="903"/>
        <v>587040</v>
      </c>
      <c r="JW163" s="3">
        <f t="shared" si="903"/>
        <v>587040</v>
      </c>
      <c r="JX163" s="3">
        <f t="shared" si="903"/>
        <v>587040</v>
      </c>
      <c r="JY163" s="3">
        <f t="shared" si="903"/>
        <v>587040</v>
      </c>
      <c r="JZ163" s="3">
        <f t="shared" si="903"/>
        <v>587040</v>
      </c>
      <c r="KA163" s="3">
        <f t="shared" si="903"/>
        <v>587040</v>
      </c>
      <c r="KB163" s="3">
        <f t="shared" si="903"/>
        <v>587040</v>
      </c>
      <c r="KC163" s="3">
        <f t="shared" si="903"/>
        <v>587040</v>
      </c>
      <c r="KD163" s="3">
        <f t="shared" si="903"/>
        <v>587040</v>
      </c>
      <c r="KE163" s="3">
        <f t="shared" si="903"/>
        <v>587040</v>
      </c>
      <c r="KF163" s="3">
        <f t="shared" si="903"/>
        <v>587040</v>
      </c>
      <c r="KG163" s="3">
        <f t="shared" si="903"/>
        <v>587040</v>
      </c>
      <c r="KH163" s="3">
        <f t="shared" si="903"/>
        <v>587040</v>
      </c>
      <c r="KI163" s="3">
        <f t="shared" si="903"/>
        <v>587040</v>
      </c>
      <c r="KJ163" s="3">
        <f t="shared" si="903"/>
        <v>587040</v>
      </c>
      <c r="KK163" s="3">
        <f t="shared" si="903"/>
        <v>587040</v>
      </c>
      <c r="KL163" s="3">
        <f t="shared" si="903"/>
        <v>587040</v>
      </c>
      <c r="KM163" s="3">
        <f t="shared" si="903"/>
        <v>587040</v>
      </c>
      <c r="KN163" s="3">
        <f t="shared" si="903"/>
        <v>587040</v>
      </c>
      <c r="KO163" s="3">
        <f t="shared" si="903"/>
        <v>587040</v>
      </c>
      <c r="KP163" s="3">
        <f t="shared" si="903"/>
        <v>587040</v>
      </c>
      <c r="KQ163" s="3">
        <f t="shared" si="903"/>
        <v>587040</v>
      </c>
      <c r="KR163" s="3">
        <f t="shared" si="903"/>
        <v>587040</v>
      </c>
      <c r="KS163" s="3">
        <f t="shared" si="903"/>
        <v>587040</v>
      </c>
      <c r="KT163" s="3">
        <f t="shared" si="903"/>
        <v>625440</v>
      </c>
      <c r="KU163" s="3">
        <f t="shared" si="903"/>
        <v>625440</v>
      </c>
      <c r="KV163" s="3">
        <f t="shared" si="903"/>
        <v>625440</v>
      </c>
      <c r="KW163" s="3">
        <f t="shared" si="903"/>
        <v>625440</v>
      </c>
      <c r="KX163" s="3">
        <f t="shared" si="903"/>
        <v>625440</v>
      </c>
      <c r="KY163" s="3">
        <f t="shared" si="903"/>
        <v>625440</v>
      </c>
      <c r="KZ163" s="3">
        <f t="shared" si="903"/>
        <v>625440</v>
      </c>
      <c r="LA163" s="3">
        <f t="shared" si="903"/>
        <v>625440</v>
      </c>
      <c r="LB163" s="3">
        <f t="shared" si="903"/>
        <v>625440</v>
      </c>
      <c r="LC163" s="3">
        <f t="shared" si="903"/>
        <v>625440</v>
      </c>
      <c r="LD163" s="3">
        <f t="shared" si="903"/>
        <v>625440</v>
      </c>
      <c r="LE163" s="3">
        <f t="shared" si="903"/>
        <v>625440</v>
      </c>
      <c r="LF163" s="3">
        <f t="shared" si="903"/>
        <v>625440</v>
      </c>
      <c r="LG163" s="3">
        <f t="shared" si="903"/>
        <v>525440</v>
      </c>
      <c r="LH163" s="3">
        <f t="shared" si="903"/>
        <v>525440</v>
      </c>
      <c r="LI163" s="3">
        <f t="shared" si="903"/>
        <v>525440</v>
      </c>
      <c r="LJ163" s="3">
        <f>LJ92</f>
        <v>525440</v>
      </c>
      <c r="LK163" s="3">
        <f t="shared" ref="LK163:MF163" si="904">LK92</f>
        <v>0</v>
      </c>
      <c r="LL163" s="3">
        <f t="shared" si="904"/>
        <v>525440</v>
      </c>
      <c r="LM163" s="3">
        <f t="shared" si="904"/>
        <v>525440</v>
      </c>
      <c r="LN163" s="3">
        <f t="shared" si="904"/>
        <v>525440</v>
      </c>
      <c r="LO163" s="3">
        <f t="shared" si="904"/>
        <v>525440</v>
      </c>
      <c r="LP163" s="3">
        <f t="shared" si="904"/>
        <v>525440</v>
      </c>
      <c r="LQ163" s="3">
        <f t="shared" si="904"/>
        <v>525440</v>
      </c>
      <c r="LR163" s="3">
        <f t="shared" si="904"/>
        <v>525440</v>
      </c>
      <c r="LS163" s="3">
        <f t="shared" si="904"/>
        <v>525440</v>
      </c>
      <c r="LT163" s="3">
        <f t="shared" si="904"/>
        <v>525440</v>
      </c>
      <c r="LU163" s="3">
        <f t="shared" si="904"/>
        <v>525440</v>
      </c>
      <c r="LV163" s="3">
        <f t="shared" si="904"/>
        <v>525440</v>
      </c>
      <c r="LW163" s="3">
        <f t="shared" si="904"/>
        <v>525440</v>
      </c>
      <c r="LX163" s="3">
        <f t="shared" si="904"/>
        <v>525440</v>
      </c>
      <c r="LY163" s="3">
        <f t="shared" si="904"/>
        <v>525440</v>
      </c>
      <c r="LZ163" s="3">
        <f t="shared" si="904"/>
        <v>525440</v>
      </c>
      <c r="MA163" s="3">
        <f t="shared" si="904"/>
        <v>525440</v>
      </c>
      <c r="MB163" s="3">
        <f t="shared" si="904"/>
        <v>525440</v>
      </c>
      <c r="MC163" s="3">
        <f t="shared" si="904"/>
        <v>525440</v>
      </c>
      <c r="MD163" s="3">
        <f t="shared" si="904"/>
        <v>0</v>
      </c>
      <c r="ME163" s="3">
        <f t="shared" si="904"/>
        <v>525440</v>
      </c>
      <c r="MF163" s="3">
        <f t="shared" si="904"/>
        <v>525440</v>
      </c>
      <c r="ML163" s="3">
        <f>ML105</f>
        <v>525440</v>
      </c>
      <c r="MR163" s="3">
        <f>MR129</f>
        <v>668000</v>
      </c>
      <c r="MX163" s="3">
        <f>MX105</f>
        <v>758823</v>
      </c>
      <c r="ND163" s="3">
        <f>ND105</f>
        <v>891026</v>
      </c>
      <c r="NJ163" s="3">
        <f>NJ105</f>
        <v>943781</v>
      </c>
      <c r="NP163" s="3">
        <f>NP105</f>
        <v>0</v>
      </c>
      <c r="NV163" s="3">
        <f>NV105</f>
        <v>0</v>
      </c>
      <c r="OB163" s="3">
        <f>OB105</f>
        <v>1305351</v>
      </c>
      <c r="OH163" s="3">
        <f>OH105</f>
        <v>1255469</v>
      </c>
      <c r="ON163" s="3">
        <f>ON105</f>
        <v>1265555</v>
      </c>
      <c r="OT163" s="3">
        <f>OT105</f>
        <v>1415608</v>
      </c>
      <c r="OZ163" s="3">
        <f>OZ105</f>
        <v>2125640</v>
      </c>
      <c r="PF163" s="3">
        <f>PF105</f>
        <v>8945804</v>
      </c>
      <c r="PL163" s="3">
        <f>PL105</f>
        <v>0</v>
      </c>
      <c r="PR163" s="3">
        <f>PR105</f>
        <v>0</v>
      </c>
      <c r="PX163" s="3">
        <f>PX105</f>
        <v>15432898.5</v>
      </c>
      <c r="QD163" s="3">
        <f>QD105</f>
        <v>20217915.5</v>
      </c>
      <c r="QJ163" s="3">
        <f>QJ105</f>
        <v>22864084.5</v>
      </c>
      <c r="QP163" s="3">
        <f>QP105</f>
        <v>22597191.5</v>
      </c>
      <c r="QV163" s="3">
        <f>QV105</f>
        <v>0</v>
      </c>
      <c r="RB163" s="3">
        <f>RB105</f>
        <v>22602140.5</v>
      </c>
      <c r="RH163" s="3">
        <f>RH105</f>
        <v>22597352.5</v>
      </c>
      <c r="RN163" s="3">
        <f>RN105</f>
        <v>0</v>
      </c>
      <c r="RT163" s="3">
        <f>RT105</f>
        <v>0</v>
      </c>
      <c r="RZ163" s="3">
        <f>RZ105</f>
        <v>21494556.5</v>
      </c>
      <c r="SF163" s="3">
        <f>SF105</f>
        <v>0</v>
      </c>
      <c r="SL163" s="3">
        <f>SL105</f>
        <v>17999215</v>
      </c>
      <c r="SR163" s="3">
        <f>SR105</f>
        <v>0</v>
      </c>
      <c r="SX163" s="3">
        <f>SX105</f>
        <v>18199221</v>
      </c>
      <c r="TD163" s="3">
        <f>TD105</f>
        <v>18399234</v>
      </c>
      <c r="TJ163" s="3">
        <f>TJ105</f>
        <v>19619242</v>
      </c>
      <c r="TP163" s="3">
        <f>TP105</f>
        <v>21369249</v>
      </c>
      <c r="TV163" s="3">
        <f>TV105</f>
        <v>23594781</v>
      </c>
    </row>
    <row r="164" spans="1:543" x14ac:dyDescent="0.2">
      <c r="A164" s="25" t="s">
        <v>655</v>
      </c>
    </row>
    <row r="165" spans="1:543" x14ac:dyDescent="0.2">
      <c r="A165" s="25" t="s">
        <v>656</v>
      </c>
    </row>
    <row r="166" spans="1:543" x14ac:dyDescent="0.2">
      <c r="A166" s="25" t="s">
        <v>647</v>
      </c>
    </row>
    <row r="167" spans="1:543" x14ac:dyDescent="0.2">
      <c r="A167" s="25" t="s">
        <v>657</v>
      </c>
      <c r="B167" s="3">
        <f>SUM(B168:B169)</f>
        <v>0</v>
      </c>
      <c r="C167" s="3">
        <f t="shared" ref="C167:BN167" si="905">SUM(C168:C169)</f>
        <v>0</v>
      </c>
      <c r="D167" s="3">
        <f t="shared" si="905"/>
        <v>0</v>
      </c>
      <c r="E167" s="3">
        <f t="shared" si="905"/>
        <v>0</v>
      </c>
      <c r="F167" s="3">
        <f t="shared" si="905"/>
        <v>0</v>
      </c>
      <c r="G167" s="3">
        <f t="shared" si="905"/>
        <v>0</v>
      </c>
      <c r="H167" s="3">
        <f t="shared" si="905"/>
        <v>0</v>
      </c>
      <c r="I167" s="3">
        <f t="shared" si="905"/>
        <v>0</v>
      </c>
      <c r="J167" s="3">
        <f t="shared" si="905"/>
        <v>0</v>
      </c>
      <c r="K167" s="3">
        <f t="shared" si="905"/>
        <v>0</v>
      </c>
      <c r="L167" s="3">
        <f t="shared" si="905"/>
        <v>0</v>
      </c>
      <c r="M167" s="3">
        <f t="shared" si="905"/>
        <v>0</v>
      </c>
      <c r="N167" s="3">
        <f t="shared" si="905"/>
        <v>0</v>
      </c>
      <c r="O167" s="3">
        <f t="shared" si="905"/>
        <v>-6586.640000000014</v>
      </c>
      <c r="P167" s="3">
        <f t="shared" si="905"/>
        <v>-5564.7199999999721</v>
      </c>
      <c r="Q167" s="3">
        <f t="shared" si="905"/>
        <v>-7645.0200000000186</v>
      </c>
      <c r="R167" s="3">
        <f t="shared" si="905"/>
        <v>-6300.2999999999884</v>
      </c>
      <c r="S167" s="3">
        <f t="shared" si="905"/>
        <v>-2652.2199999999721</v>
      </c>
      <c r="T167" s="3">
        <f t="shared" si="905"/>
        <v>-3308.5200000000186</v>
      </c>
      <c r="U167" s="3">
        <f t="shared" si="905"/>
        <v>-2390.0499999999884</v>
      </c>
      <c r="V167" s="3">
        <f t="shared" si="905"/>
        <v>854.70000000001164</v>
      </c>
      <c r="W167" s="3">
        <f t="shared" si="905"/>
        <v>8802.9699999999721</v>
      </c>
      <c r="X167" s="3">
        <f t="shared" si="905"/>
        <v>5985.679999999993</v>
      </c>
      <c r="Y167" s="3">
        <f t="shared" si="905"/>
        <v>6382.0599999999977</v>
      </c>
      <c r="Z167" s="3">
        <f t="shared" si="905"/>
        <v>3567.2900000000373</v>
      </c>
      <c r="AA167" s="3">
        <f t="shared" si="905"/>
        <v>6944.0599999999977</v>
      </c>
      <c r="AB167" s="3">
        <f t="shared" si="905"/>
        <v>9464.0899999999674</v>
      </c>
      <c r="AC167" s="3">
        <f t="shared" si="905"/>
        <v>6672.5999999999767</v>
      </c>
      <c r="AD167" s="3">
        <f t="shared" si="905"/>
        <v>7711.429999999993</v>
      </c>
      <c r="AE167" s="3">
        <f t="shared" si="905"/>
        <v>6912.6300000000047</v>
      </c>
      <c r="AF167" s="3">
        <f t="shared" si="905"/>
        <v>271401.46999999997</v>
      </c>
      <c r="AG167" s="3">
        <f t="shared" si="905"/>
        <v>7706.5999999999767</v>
      </c>
      <c r="AH167" s="3">
        <f t="shared" si="905"/>
        <v>7886.1300000000047</v>
      </c>
      <c r="AI167" s="3">
        <f t="shared" si="905"/>
        <v>10127.849999999977</v>
      </c>
      <c r="AJ167" s="3">
        <f t="shared" si="905"/>
        <v>8875.0300000000279</v>
      </c>
      <c r="AK167" s="3">
        <f t="shared" si="905"/>
        <v>9808.6500000000233</v>
      </c>
      <c r="AL167" s="3">
        <f t="shared" si="905"/>
        <v>10781.790000000037</v>
      </c>
      <c r="AM167" s="3">
        <f t="shared" si="905"/>
        <v>8733.9599999999627</v>
      </c>
      <c r="AN167" s="3">
        <f t="shared" si="905"/>
        <v>19553.770000000019</v>
      </c>
      <c r="AO167" s="3">
        <f t="shared" si="905"/>
        <v>21375.060000000056</v>
      </c>
      <c r="AP167" s="3">
        <f t="shared" si="905"/>
        <v>20116.070000000065</v>
      </c>
      <c r="AQ167" s="3">
        <f t="shared" si="905"/>
        <v>18372.940000000002</v>
      </c>
      <c r="AR167" s="3">
        <f t="shared" si="905"/>
        <v>15921.700000000012</v>
      </c>
      <c r="AS167" s="3">
        <f t="shared" si="905"/>
        <v>17044.059999999998</v>
      </c>
      <c r="AT167" s="3">
        <f t="shared" si="905"/>
        <v>19313.739999999991</v>
      </c>
      <c r="AU167" s="3">
        <f t="shared" si="905"/>
        <v>22785.290000000037</v>
      </c>
      <c r="AV167" s="3">
        <f t="shared" si="905"/>
        <v>22704.820000000065</v>
      </c>
      <c r="AW167" s="3">
        <f t="shared" si="905"/>
        <v>20737.520000000019</v>
      </c>
      <c r="AX167" s="3">
        <f t="shared" si="905"/>
        <v>20993.820000000065</v>
      </c>
      <c r="AY167" s="3">
        <f t="shared" si="905"/>
        <v>20479.739999999991</v>
      </c>
      <c r="AZ167" s="3">
        <f t="shared" si="905"/>
        <v>21232.849999999977</v>
      </c>
      <c r="BA167" s="3">
        <f t="shared" si="905"/>
        <v>22640.229999999981</v>
      </c>
      <c r="BB167" s="3">
        <f t="shared" si="905"/>
        <v>18855.300000000047</v>
      </c>
      <c r="BC167" s="3">
        <f t="shared" si="905"/>
        <v>15323.469999999972</v>
      </c>
      <c r="BD167" s="3">
        <f t="shared" si="905"/>
        <v>14099.429999999935</v>
      </c>
      <c r="BE167" s="3">
        <f t="shared" si="905"/>
        <v>15331.229999999981</v>
      </c>
      <c r="BF167" s="3">
        <f t="shared" si="905"/>
        <v>15553.780000000028</v>
      </c>
      <c r="BG167" s="3">
        <f t="shared" si="905"/>
        <v>20333</v>
      </c>
      <c r="BH167" s="3">
        <f t="shared" si="905"/>
        <v>3501.390000000014</v>
      </c>
      <c r="BI167" s="3">
        <f t="shared" si="905"/>
        <v>4365.9799999999814</v>
      </c>
      <c r="BJ167" s="3">
        <f t="shared" si="905"/>
        <v>3710.5100000000093</v>
      </c>
      <c r="BK167" s="3">
        <f t="shared" si="905"/>
        <v>3710.5100000000093</v>
      </c>
      <c r="BL167" s="3">
        <f t="shared" si="905"/>
        <v>19843.25</v>
      </c>
      <c r="BM167" s="3">
        <f t="shared" si="905"/>
        <v>19324.679999999935</v>
      </c>
      <c r="BN167" s="3">
        <f t="shared" si="905"/>
        <v>12312</v>
      </c>
      <c r="BO167" s="3">
        <f t="shared" ref="BO167:DQ167" si="906">SUM(BO168:BO169)</f>
        <v>4770.8300000000745</v>
      </c>
      <c r="BP167" s="3">
        <f t="shared" si="906"/>
        <v>7182.8000000000466</v>
      </c>
      <c r="BQ167" s="3">
        <f t="shared" si="906"/>
        <v>6582.8000000000466</v>
      </c>
      <c r="BR167" s="3">
        <f t="shared" si="906"/>
        <v>6248.9499999999534</v>
      </c>
      <c r="BS167" s="3">
        <f t="shared" si="906"/>
        <v>9217.9499999999534</v>
      </c>
      <c r="BT167" s="3">
        <f t="shared" si="906"/>
        <v>8058.9099999999162</v>
      </c>
      <c r="BU167" s="3">
        <f t="shared" si="906"/>
        <v>9613.4499999999534</v>
      </c>
      <c r="BV167" s="3">
        <f t="shared" si="906"/>
        <v>8074.6799999999348</v>
      </c>
      <c r="BW167" s="3">
        <f t="shared" si="906"/>
        <v>7492.9699999999721</v>
      </c>
      <c r="BX167" s="3">
        <f t="shared" si="906"/>
        <v>5203.2299999999814</v>
      </c>
      <c r="BY167" s="3">
        <f t="shared" si="906"/>
        <v>3156.2800000000279</v>
      </c>
      <c r="BZ167" s="3">
        <f t="shared" si="906"/>
        <v>4535.070000000007</v>
      </c>
      <c r="CA167" s="3">
        <f t="shared" si="906"/>
        <v>4535.070000000007</v>
      </c>
      <c r="CB167" s="3">
        <f t="shared" si="906"/>
        <v>525.96999999997206</v>
      </c>
      <c r="CC167" s="3">
        <f t="shared" si="906"/>
        <v>2232.5100000000093</v>
      </c>
      <c r="CD167" s="3">
        <f t="shared" si="906"/>
        <v>2832.5100000000093</v>
      </c>
      <c r="CE167" s="3">
        <f t="shared" si="906"/>
        <v>8333.0999999999767</v>
      </c>
      <c r="CF167" s="3">
        <f t="shared" si="906"/>
        <v>4331.7000000000116</v>
      </c>
      <c r="CG167" s="3">
        <f t="shared" si="906"/>
        <v>3247.359999999986</v>
      </c>
      <c r="CH167" s="3">
        <f t="shared" si="906"/>
        <v>646.20000000001164</v>
      </c>
      <c r="CI167" s="3">
        <f t="shared" si="906"/>
        <v>-2264.140000000014</v>
      </c>
      <c r="CJ167" s="3">
        <f t="shared" si="906"/>
        <v>-6960.5</v>
      </c>
      <c r="CK167" s="3">
        <f t="shared" si="906"/>
        <v>-9814.75</v>
      </c>
      <c r="CL167" s="3">
        <f t="shared" si="906"/>
        <v>-34293.69</v>
      </c>
      <c r="CM167" s="3">
        <f t="shared" si="906"/>
        <v>-31967.270000000019</v>
      </c>
      <c r="CN167" s="3">
        <f t="shared" si="906"/>
        <v>-12228.309999999998</v>
      </c>
      <c r="CO167" s="3">
        <f t="shared" si="906"/>
        <v>-10578.410000000033</v>
      </c>
      <c r="CP167" s="3">
        <f t="shared" si="906"/>
        <v>-9830.7299999999814</v>
      </c>
      <c r="CQ167" s="3">
        <f t="shared" si="906"/>
        <v>-13155.329999999958</v>
      </c>
      <c r="CR167" s="3">
        <f t="shared" si="906"/>
        <v>-24787.380000000005</v>
      </c>
      <c r="CS167" s="3">
        <f t="shared" si="906"/>
        <v>-24171.920000000042</v>
      </c>
      <c r="CT167" s="3">
        <f t="shared" si="906"/>
        <v>-25763.229999999981</v>
      </c>
      <c r="CU167" s="3">
        <f t="shared" si="906"/>
        <v>-42916.969999999972</v>
      </c>
      <c r="CV167" s="3">
        <f t="shared" si="906"/>
        <v>-40012.310000000056</v>
      </c>
      <c r="CW167" s="3">
        <f t="shared" si="906"/>
        <v>-27939.650000000023</v>
      </c>
      <c r="CX167" s="3">
        <f t="shared" si="906"/>
        <v>-27939.650000000023</v>
      </c>
      <c r="CY167" s="3">
        <f t="shared" si="906"/>
        <v>-28033.109999999986</v>
      </c>
      <c r="CZ167" s="3">
        <f t="shared" si="906"/>
        <v>-3991.5999999999767</v>
      </c>
      <c r="DA167" s="3">
        <f t="shared" si="906"/>
        <v>-4052.9000000000233</v>
      </c>
      <c r="DB167" s="3">
        <f t="shared" si="906"/>
        <v>-10849.659999999916</v>
      </c>
      <c r="DC167" s="3">
        <f t="shared" si="906"/>
        <v>-7164.0999999999767</v>
      </c>
      <c r="DD167" s="3">
        <f t="shared" si="906"/>
        <v>-10030.380000000005</v>
      </c>
      <c r="DE167" s="3">
        <f t="shared" si="906"/>
        <v>-14463.070000000065</v>
      </c>
      <c r="DF167" s="3">
        <f t="shared" si="906"/>
        <v>-13208.709999999963</v>
      </c>
      <c r="DG167" s="3">
        <f t="shared" si="906"/>
        <v>-13187.130000000005</v>
      </c>
      <c r="DH167" s="3">
        <f t="shared" si="906"/>
        <v>-13433.099999999977</v>
      </c>
      <c r="DI167" s="3">
        <f t="shared" si="906"/>
        <v>-14363.810000000056</v>
      </c>
      <c r="DJ167" s="3">
        <f t="shared" si="906"/>
        <v>-13553.869999999995</v>
      </c>
      <c r="DK167" s="3">
        <f t="shared" si="906"/>
        <v>-13654.849999999977</v>
      </c>
      <c r="DL167" s="3">
        <f t="shared" si="906"/>
        <v>-13102.869999999995</v>
      </c>
      <c r="DM167" s="3">
        <f t="shared" si="906"/>
        <v>-45102.869999999995</v>
      </c>
      <c r="DN167" s="3">
        <f t="shared" si="906"/>
        <v>-56772.159999999916</v>
      </c>
      <c r="DO167" s="3">
        <f t="shared" si="906"/>
        <v>-80042.719999999972</v>
      </c>
      <c r="DP167" s="3">
        <f t="shared" si="906"/>
        <v>-101521.26000000001</v>
      </c>
      <c r="DQ167" s="3">
        <f t="shared" si="906"/>
        <v>-67954.820000000065</v>
      </c>
      <c r="DR167" s="3">
        <f t="shared" ref="DR167" si="907">SUM(DR168:DR169)</f>
        <v>-71047.560000000056</v>
      </c>
      <c r="DS167" s="3">
        <f t="shared" ref="DS167" si="908">SUM(DS168:DS169)</f>
        <v>-70567.560000000056</v>
      </c>
      <c r="DT167" s="3">
        <f t="shared" ref="DT167" si="909">SUM(DT168:DT169)</f>
        <v>-48986</v>
      </c>
      <c r="DU167" s="3">
        <f t="shared" ref="DU167" si="910">SUM(DU168:DU169)</f>
        <v>-52519.199999999953</v>
      </c>
      <c r="DV167" s="3">
        <f t="shared" ref="DV167" si="911">SUM(DV168:DV169)</f>
        <v>-52519.199999999953</v>
      </c>
      <c r="DW167" s="3">
        <f t="shared" ref="DW167" si="912">SUM(DW168:DW169)</f>
        <v>-52519.199999999953</v>
      </c>
      <c r="DX167" s="3">
        <f t="shared" ref="DX167" si="913">SUM(DX168:DX169)</f>
        <v>-54209.830000000075</v>
      </c>
      <c r="DY167" s="3">
        <f t="shared" ref="DY167" si="914">SUM(DY168:DY169)</f>
        <v>-64888.839999999967</v>
      </c>
      <c r="DZ167" s="3">
        <f t="shared" ref="DZ167" si="915">SUM(DZ168:DZ169)</f>
        <v>-64294.419999999925</v>
      </c>
      <c r="EA167" s="3">
        <f t="shared" ref="EA167" si="916">SUM(EA168:EA169)</f>
        <v>-64211.229999999981</v>
      </c>
      <c r="EB167" s="3">
        <f t="shared" ref="EB167" si="917">SUM(EB168:EB169)</f>
        <v>-68840.739999999991</v>
      </c>
      <c r="EC167" s="3">
        <f t="shared" ref="EC167" si="918">SUM(EC168:EC169)</f>
        <v>-68047.760000000009</v>
      </c>
      <c r="ED167" s="3">
        <f t="shared" ref="ED167" si="919">SUM(ED168:ED169)</f>
        <v>-68047.760000000009</v>
      </c>
      <c r="EE167" s="3">
        <f t="shared" ref="EE167" si="920">SUM(EE168:EE169)</f>
        <v>-64362.400000000023</v>
      </c>
      <c r="EF167" s="3">
        <f t="shared" ref="EF167" si="921">SUM(EF168:EF169)</f>
        <v>-63141.780000000028</v>
      </c>
      <c r="EG167" s="3">
        <f t="shared" ref="EG167" si="922">SUM(EG168:EG169)</f>
        <v>-62604.560000000056</v>
      </c>
      <c r="EH167" s="3">
        <f t="shared" ref="EH167" si="923">SUM(EH168:EH169)</f>
        <v>-60972.219999999972</v>
      </c>
      <c r="EI167" s="3">
        <f t="shared" ref="EI167" si="924">SUM(EI168:EI169)</f>
        <v>-61690.739999999991</v>
      </c>
      <c r="EJ167" s="3">
        <f t="shared" ref="EJ167" si="925">SUM(EJ168:EJ169)</f>
        <v>-63917.349999999977</v>
      </c>
      <c r="EK167" s="3">
        <f t="shared" ref="EK167" si="926">SUM(EK168:EK169)</f>
        <v>-62126.320000000065</v>
      </c>
      <c r="EL167" s="3">
        <f t="shared" ref="EL167" si="927">SUM(EL168:EL169)</f>
        <v>-61373.280000000028</v>
      </c>
      <c r="EM167" s="3">
        <f t="shared" ref="EM167" si="928">SUM(EM168:EM169)</f>
        <v>-61355.280000000028</v>
      </c>
      <c r="EN167" s="3">
        <f t="shared" ref="EN167" si="929">SUM(EN168:EN169)</f>
        <v>0</v>
      </c>
      <c r="EO167" s="3">
        <f t="shared" ref="EO167" si="930">SUM(EO168:EO169)</f>
        <v>-54282.659999999916</v>
      </c>
      <c r="EP167" s="3">
        <f t="shared" ref="EP167" si="931">SUM(EP168:EP169)</f>
        <v>-56467.859999999986</v>
      </c>
      <c r="EQ167" s="3">
        <f t="shared" ref="EQ167" si="932">SUM(EQ168:EQ169)</f>
        <v>-57067.859999999986</v>
      </c>
      <c r="ER167" s="3">
        <f t="shared" ref="ER167" si="933">SUM(ER168:ER169)</f>
        <v>-55977.400000000023</v>
      </c>
      <c r="ES167" s="3">
        <f t="shared" ref="ES167" si="934">SUM(ES168:ES169)</f>
        <v>-55098.619999999995</v>
      </c>
      <c r="ET167" s="3">
        <f t="shared" ref="ET167" si="935">SUM(ET168:ET169)</f>
        <v>-54659.239999999991</v>
      </c>
      <c r="EU167" s="3">
        <f t="shared" ref="EU167" si="936">SUM(EU168:EU169)</f>
        <v>-49847.599999999977</v>
      </c>
      <c r="EV167" s="3">
        <f t="shared" ref="EV167" si="937">SUM(EV168:EV169)</f>
        <v>-48650.239999999991</v>
      </c>
      <c r="EW167" s="3">
        <f t="shared" ref="EW167" si="938">SUM(EW168:EW169)</f>
        <v>-48459.419999999925</v>
      </c>
      <c r="EX167" s="3">
        <f t="shared" ref="EX167" si="939">SUM(EX168:EX169)</f>
        <v>-47739.419999999925</v>
      </c>
      <c r="EY167" s="3">
        <f t="shared" ref="EY167" si="940">SUM(EY168:EY169)</f>
        <v>-42869.619999999995</v>
      </c>
      <c r="EZ167" s="3">
        <f t="shared" ref="EZ167" si="941">SUM(EZ168:EZ169)</f>
        <v>-38435.599999999977</v>
      </c>
      <c r="FA167" s="3">
        <f t="shared" ref="FA167" si="942">SUM(FA168:FA169)</f>
        <v>-36118.400000000023</v>
      </c>
      <c r="FB167" s="3">
        <f t="shared" ref="FB167" si="943">SUM(FB168:FB169)</f>
        <v>-35878.400000000023</v>
      </c>
      <c r="FC167" s="3">
        <f t="shared" ref="FC167" si="944">SUM(FC168:FC169)</f>
        <v>-33286.900000000023</v>
      </c>
      <c r="FD167" s="3">
        <f t="shared" ref="FD167" si="945">SUM(FD168:FD169)</f>
        <v>-41920.479999999981</v>
      </c>
      <c r="FE167" s="3">
        <f t="shared" ref="FE167" si="946">SUM(FE168:FE169)</f>
        <v>-43852.060000000056</v>
      </c>
      <c r="FF167" s="3">
        <f t="shared" ref="FF167" si="947">SUM(FF168:FF169)</f>
        <v>-48916.199999999953</v>
      </c>
      <c r="FG167" s="3">
        <f t="shared" ref="FG167" si="948">SUM(FG168:FG169)</f>
        <v>-49503.5</v>
      </c>
      <c r="FH167" s="3">
        <f t="shared" ref="FH167" si="949">SUM(FH168:FH169)</f>
        <v>-55459.619999999995</v>
      </c>
      <c r="FI167" s="3">
        <f t="shared" ref="FI167" si="950">SUM(FI168:FI169)</f>
        <v>0</v>
      </c>
      <c r="FJ167" s="3">
        <f t="shared" ref="FJ167" si="951">SUM(FJ168:FJ169)</f>
        <v>-61345.260000000009</v>
      </c>
      <c r="FK167" s="3">
        <f t="shared" ref="FK167" si="952">SUM(FK168:FK169)</f>
        <v>0</v>
      </c>
      <c r="FL167" s="3">
        <f t="shared" ref="FL167" si="953">SUM(FL168:FL169)</f>
        <v>-59664.739999999991</v>
      </c>
      <c r="FM167" s="3">
        <f t="shared" ref="FM167" si="954">SUM(FM168:FM169)</f>
        <v>-78802.35999999987</v>
      </c>
      <c r="FN167" s="3">
        <f t="shared" ref="FN167" si="955">SUM(FN168:FN169)</f>
        <v>-80811.020000000019</v>
      </c>
      <c r="FO167" s="3">
        <f t="shared" ref="FO167" si="956">SUM(FO168:FO169)</f>
        <v>-91720.520000000019</v>
      </c>
      <c r="FP167" s="3">
        <f t="shared" ref="FP167" si="957">SUM(FP168:FP169)</f>
        <v>-95031.14000000013</v>
      </c>
      <c r="FQ167" s="3">
        <f t="shared" ref="FQ167" si="958">SUM(FQ168:FQ169)</f>
        <v>-93804.739999999758</v>
      </c>
      <c r="FR167" s="3">
        <f t="shared" ref="FR167" si="959">SUM(FR168:FR169)</f>
        <v>-93832.580000000075</v>
      </c>
      <c r="FS167" s="3">
        <f t="shared" ref="FS167" si="960">SUM(FS168:FS169)</f>
        <v>-96090.020000000019</v>
      </c>
      <c r="FT167" s="3">
        <f t="shared" ref="FT167" si="961">SUM(FT168:FT169)</f>
        <v>-96676.219999999972</v>
      </c>
      <c r="FU167" s="3">
        <f t="shared" ref="FU167" si="962">SUM(FU168:FU169)</f>
        <v>-106263.08000000007</v>
      </c>
      <c r="FV167" s="3">
        <f t="shared" ref="FV167" si="963">SUM(FV168:FV169)</f>
        <v>-105066.78000000003</v>
      </c>
      <c r="FW167" s="3">
        <f t="shared" ref="FW167" si="964">SUM(FW168:FW169)</f>
        <v>-182098.89999999991</v>
      </c>
      <c r="FX167" s="3">
        <f t="shared" ref="FX167" si="965">SUM(FX168:FX169)</f>
        <v>-72265.459999999963</v>
      </c>
      <c r="FY167" s="3">
        <f t="shared" ref="FY167" si="966">SUM(FY168:FY169)</f>
        <v>131858.30000000005</v>
      </c>
      <c r="FZ167" s="3">
        <f t="shared" ref="FZ167" si="967">SUM(FZ168:FZ169)</f>
        <v>131858.30000000005</v>
      </c>
      <c r="GA167" s="3">
        <f t="shared" ref="GA167" si="968">SUM(GA168:GA169)</f>
        <v>146112.28000000003</v>
      </c>
      <c r="GB167" s="3">
        <f t="shared" ref="GB167" si="969">SUM(GB168:GB169)</f>
        <v>-52854.160000000149</v>
      </c>
      <c r="GC167" s="3">
        <f t="shared" ref="GC167" si="970">SUM(GC168:GC169)</f>
        <v>-51552.020000000019</v>
      </c>
      <c r="GD167" s="3">
        <f t="shared" ref="GD167" si="971">SUM(GD168:GD169)</f>
        <v>-55559.040000000037</v>
      </c>
      <c r="GE167" s="3">
        <f t="shared" ref="GE167" si="972">SUM(GE168:GE169)</f>
        <v>141410.76</v>
      </c>
      <c r="GF167" s="3">
        <f t="shared" ref="GF167" si="973">SUM(GF168:GF169)</f>
        <v>141410.76</v>
      </c>
      <c r="GG167" s="3">
        <f t="shared" ref="GG167" si="974">SUM(GG168:GG169)</f>
        <v>140353.14000000001</v>
      </c>
      <c r="GH167" s="3">
        <f t="shared" ref="GH167" si="975">SUM(GH168:GH169)</f>
        <v>-44805.859999999986</v>
      </c>
      <c r="GI167" s="3">
        <f t="shared" ref="GI167" si="976">SUM(GI168:GI169)</f>
        <v>-24017.780000000028</v>
      </c>
      <c r="GJ167" s="3">
        <f t="shared" ref="GJ167" si="977">SUM(GJ168:GJ169)</f>
        <v>4122.9200000000419</v>
      </c>
      <c r="GK167" s="3">
        <f t="shared" ref="GK167" si="978">SUM(GK168:GK169)</f>
        <v>24188.900000000023</v>
      </c>
      <c r="GL167" s="3">
        <f t="shared" ref="GL167" si="979">SUM(GL168:GL169)</f>
        <v>41548.900000000023</v>
      </c>
      <c r="GM167" s="3">
        <f t="shared" ref="GM167" si="980">SUM(GM168:GM169)</f>
        <v>48854.579999999958</v>
      </c>
      <c r="GN167" s="3">
        <f t="shared" ref="GN167" si="981">SUM(GN168:GN169)</f>
        <v>130842.62</v>
      </c>
      <c r="GO167" s="3">
        <f t="shared" ref="GO167" si="982">SUM(GO168:GO169)</f>
        <v>134713.56000000006</v>
      </c>
      <c r="GP167" s="3">
        <f t="shared" ref="GP167" si="983">SUM(GP168:GP169)</f>
        <v>34017.640000000014</v>
      </c>
      <c r="GQ167" s="3">
        <f t="shared" ref="GQ167" si="984">SUM(GQ168:GQ169)</f>
        <v>34451.900000000023</v>
      </c>
      <c r="GR167" s="3">
        <f t="shared" ref="GR167" si="985">SUM(GR168:GR169)</f>
        <v>33346.300000000047</v>
      </c>
      <c r="GS167" s="3">
        <f t="shared" ref="GS167" si="986">SUM(GS168:GS169)</f>
        <v>35108.640000000014</v>
      </c>
      <c r="GT167" s="3">
        <f t="shared" ref="GT167" si="987">SUM(GT168:GT169)</f>
        <v>0</v>
      </c>
      <c r="GU167" s="3">
        <f t="shared" ref="GU167" si="988">SUM(GU168:GU169)</f>
        <v>46104.760000000009</v>
      </c>
      <c r="GV167" s="3">
        <f t="shared" ref="GV167" si="989">SUM(GV168:GV169)</f>
        <v>0</v>
      </c>
      <c r="GW167" s="3">
        <f t="shared" ref="GW167" si="990">SUM(GW168:GW169)</f>
        <v>52008.479999999981</v>
      </c>
      <c r="GX167" s="3">
        <f t="shared" ref="GX167" si="991">SUM(GX168:GX169)</f>
        <v>55517.380000000005</v>
      </c>
      <c r="GY167" s="3">
        <f t="shared" ref="GY167" si="992">SUM(GY168:GY169)</f>
        <v>55781.780000000028</v>
      </c>
      <c r="GZ167" s="3">
        <f t="shared" ref="GZ167" si="993">SUM(GZ168:GZ169)</f>
        <v>55781.780000000028</v>
      </c>
      <c r="HA167" s="3">
        <f t="shared" ref="HA167" si="994">SUM(HA168:HA169)</f>
        <v>51912.959999999963</v>
      </c>
      <c r="HB167" s="3">
        <f t="shared" ref="HB167" si="995">SUM(HB168:HB169)</f>
        <v>55500.800000000047</v>
      </c>
      <c r="HC167" s="3">
        <f t="shared" ref="HC167" si="996">SUM(HC168:HC169)</f>
        <v>87727.219999999972</v>
      </c>
      <c r="HD167" s="3">
        <f t="shared" ref="HD167" si="997">SUM(HD168:HD169)</f>
        <v>56420.359999999986</v>
      </c>
      <c r="HE167" s="3">
        <f t="shared" ref="HE167" si="998">SUM(HE168:HE169)</f>
        <v>0</v>
      </c>
      <c r="HF167" s="3">
        <f t="shared" ref="HF167" si="999">SUM(HF168:HF169)</f>
        <v>0</v>
      </c>
      <c r="HG167" s="3">
        <f t="shared" ref="HG167" si="1000">SUM(HG168:HG169)</f>
        <v>0</v>
      </c>
      <c r="HH167" s="3">
        <f t="shared" ref="HH167" si="1001">SUM(HH168:HH169)</f>
        <v>0</v>
      </c>
      <c r="HI167" s="3">
        <f t="shared" ref="HI167" si="1002">SUM(HI168:HI169)</f>
        <v>0</v>
      </c>
      <c r="HJ167" s="3">
        <f t="shared" ref="HJ167" si="1003">SUM(HJ168:HJ169)</f>
        <v>0</v>
      </c>
      <c r="HK167" s="3">
        <f t="shared" ref="HK167" si="1004">SUM(HK168:HK169)</f>
        <v>0</v>
      </c>
      <c r="HL167" s="3">
        <f t="shared" ref="HL167" si="1005">SUM(HL168:HL169)</f>
        <v>0</v>
      </c>
      <c r="HM167" s="3">
        <f t="shared" ref="HM167" si="1006">SUM(HM168:HM169)</f>
        <v>0</v>
      </c>
      <c r="HN167" s="3">
        <f t="shared" ref="HN167" si="1007">SUM(HN168:HN169)</f>
        <v>0</v>
      </c>
      <c r="HO167" s="3">
        <f t="shared" ref="HO167" si="1008">SUM(HO168:HO169)</f>
        <v>0</v>
      </c>
      <c r="HP167" s="3">
        <f t="shared" ref="HP167" si="1009">SUM(HP168:HP169)</f>
        <v>0</v>
      </c>
      <c r="HQ167" s="3">
        <f t="shared" ref="HQ167" si="1010">SUM(HQ168:HQ169)</f>
        <v>38764.219999999972</v>
      </c>
      <c r="HR167" s="3">
        <f t="shared" ref="HR167" si="1011">SUM(HR168:HR169)</f>
        <v>39474.800000000047</v>
      </c>
      <c r="HS167" s="3">
        <f t="shared" ref="HS167" si="1012">SUM(HS168:HS169)</f>
        <v>39271.939999999944</v>
      </c>
      <c r="HT167" s="3">
        <f t="shared" ref="HT167" si="1013">SUM(HT168:HT169)</f>
        <v>38045.199999999953</v>
      </c>
      <c r="HU167" s="3">
        <f t="shared" ref="HU167" si="1014">SUM(HU168:HU169)</f>
        <v>38045.199999999953</v>
      </c>
      <c r="HV167" s="3">
        <f t="shared" ref="HV167" si="1015">SUM(HV168:HV169)</f>
        <v>35903.300000000047</v>
      </c>
      <c r="HW167" s="3">
        <f t="shared" ref="HW167" si="1016">SUM(HW168:HW169)</f>
        <v>30219.739999999991</v>
      </c>
      <c r="HX167" s="3">
        <f t="shared" ref="HX167" si="1017">SUM(HX168:HX169)</f>
        <v>0</v>
      </c>
      <c r="HY167" s="3">
        <f t="shared" ref="HY167" si="1018">SUM(HY168:HY169)</f>
        <v>108480.21999999997</v>
      </c>
      <c r="HZ167" s="3">
        <f t="shared" ref="HZ167" si="1019">SUM(HZ168:HZ169)</f>
        <v>112227.41999999993</v>
      </c>
      <c r="IA167" s="3">
        <f t="shared" ref="IA167" si="1020">SUM(IA168:IA169)</f>
        <v>114388.19999999995</v>
      </c>
      <c r="IB167" s="3">
        <f t="shared" ref="IB167" si="1021">SUM(IB168:IB169)</f>
        <v>33655.479999999981</v>
      </c>
      <c r="IC167" s="3">
        <f t="shared" ref="IC167" si="1022">SUM(IC168:IC169)</f>
        <v>33976.199999999953</v>
      </c>
      <c r="ID167" s="3">
        <f t="shared" ref="ID167" si="1023">SUM(ID168:ID169)</f>
        <v>33417.619999999995</v>
      </c>
      <c r="IE167" s="3">
        <f t="shared" ref="IE167" si="1024">SUM(IE168:IE169)</f>
        <v>34816.419999999925</v>
      </c>
      <c r="IF167" s="3">
        <f t="shared" ref="IF167" si="1025">SUM(IF168:IF169)</f>
        <v>0</v>
      </c>
      <c r="IG167" s="3">
        <f t="shared" ref="IG167" si="1026">SUM(IG168:IG169)</f>
        <v>34462.340000000084</v>
      </c>
      <c r="IH167" s="3">
        <f t="shared" ref="IH167" si="1027">SUM(IH168:IH169)</f>
        <v>34232.479999999981</v>
      </c>
      <c r="II167" s="3">
        <f t="shared" ref="II167" si="1028">SUM(II168:II169)</f>
        <v>32581.459999999963</v>
      </c>
      <c r="IJ167" s="3">
        <f t="shared" ref="IJ167" si="1029">SUM(IJ168:IJ169)</f>
        <v>34646.320000000065</v>
      </c>
      <c r="IK167" s="3">
        <f t="shared" ref="IK167" si="1030">SUM(IK168:IK169)</f>
        <v>34643.939999999944</v>
      </c>
      <c r="IL167" s="3">
        <f t="shared" ref="IL167" si="1031">SUM(IL168:IL169)</f>
        <v>36390.699999999953</v>
      </c>
      <c r="IM167" s="3">
        <f t="shared" ref="IM167" si="1032">SUM(IM168:IM169)</f>
        <v>35490.5</v>
      </c>
      <c r="IN167" s="3">
        <f t="shared" ref="IN167" si="1033">SUM(IN168:IN169)</f>
        <v>33607.699999999953</v>
      </c>
      <c r="IO167" s="3">
        <f t="shared" ref="IO167" si="1034">SUM(IO168:IO169)</f>
        <v>32659.459999999963</v>
      </c>
      <c r="IP167" s="3">
        <f t="shared" ref="IP167" si="1035">SUM(IP168:IP169)</f>
        <v>32888.219999999972</v>
      </c>
      <c r="IQ167" s="3">
        <f t="shared" ref="IQ167" si="1036">SUM(IQ168:IQ169)</f>
        <v>34521.380000000005</v>
      </c>
      <c r="IR167" s="3">
        <f t="shared" ref="IR167" si="1037">SUM(IR168:IR169)</f>
        <v>33506.840000000084</v>
      </c>
      <c r="IS167" s="3">
        <f t="shared" ref="IS167" si="1038">SUM(IS168:IS169)</f>
        <v>33506.840000000084</v>
      </c>
      <c r="IT167" s="3">
        <f t="shared" ref="IT167" si="1039">SUM(IT168:IT169)</f>
        <v>29578.199999999953</v>
      </c>
      <c r="IU167" s="3">
        <f t="shared" ref="IU167" si="1040">SUM(IU168:IU169)</f>
        <v>32061.359999999986</v>
      </c>
      <c r="IV167" s="3">
        <f t="shared" ref="IV167" si="1041">SUM(IV168:IV169)</f>
        <v>33185.820000000065</v>
      </c>
      <c r="IW167" s="3">
        <f t="shared" ref="IW167" si="1042">SUM(IW168:IW169)</f>
        <v>33548.359999999986</v>
      </c>
      <c r="IX167" s="3">
        <f t="shared" ref="IX167" si="1043">SUM(IX168:IX169)</f>
        <v>34710.900000000023</v>
      </c>
      <c r="IY167" s="3">
        <f t="shared" ref="IY167" si="1044">SUM(IY168:IY169)</f>
        <v>35816.059999999939</v>
      </c>
      <c r="IZ167" s="3">
        <f t="shared" ref="IZ167" si="1045">SUM(IZ168:IZ169)</f>
        <v>34557.119999999879</v>
      </c>
      <c r="JA167" s="3">
        <f t="shared" ref="JA167" si="1046">SUM(JA168:JA169)</f>
        <v>42367.459999999963</v>
      </c>
      <c r="JB167" s="3">
        <f t="shared" ref="JB167" si="1047">SUM(JB168:JB169)</f>
        <v>35506.380000000005</v>
      </c>
      <c r="JC167" s="3">
        <f t="shared" ref="JC167" si="1048">SUM(JC168:JC169)</f>
        <v>0</v>
      </c>
      <c r="JD167" s="3">
        <f t="shared" ref="JD167" si="1049">SUM(JD168:JD169)</f>
        <v>0</v>
      </c>
      <c r="JE167" s="3">
        <f t="shared" ref="JE167" si="1050">SUM(JE168:JE169)</f>
        <v>0</v>
      </c>
      <c r="JF167" s="3">
        <f t="shared" ref="JF167" si="1051">SUM(JF168:JF169)</f>
        <v>0</v>
      </c>
      <c r="JG167" s="3">
        <f t="shared" ref="JG167" si="1052">SUM(JG168:JG169)</f>
        <v>0</v>
      </c>
      <c r="JH167" s="3">
        <f t="shared" ref="JH167" si="1053">SUM(JH168:JH169)</f>
        <v>0</v>
      </c>
      <c r="JI167" s="3">
        <f t="shared" ref="JI167" si="1054">SUM(JI168:JI169)</f>
        <v>0</v>
      </c>
      <c r="JJ167" s="3">
        <f t="shared" ref="JJ167" si="1055">SUM(JJ168:JJ169)</f>
        <v>0</v>
      </c>
      <c r="JK167" s="3">
        <f t="shared" ref="JK167" si="1056">SUM(JK168:JK169)</f>
        <v>0</v>
      </c>
      <c r="JL167" s="3">
        <f t="shared" ref="JL167" si="1057">SUM(JL168:JL169)</f>
        <v>0</v>
      </c>
      <c r="JM167" s="3">
        <f t="shared" ref="JM167" si="1058">SUM(JM168:JM169)</f>
        <v>0</v>
      </c>
      <c r="JN167" s="3">
        <f t="shared" ref="JN167" si="1059">SUM(JN168:JN169)</f>
        <v>62957.520000000019</v>
      </c>
      <c r="JO167" s="3">
        <f t="shared" ref="JO167" si="1060">SUM(JO168:JO169)</f>
        <v>64848</v>
      </c>
      <c r="JP167" s="3">
        <f t="shared" ref="JP167" si="1061">SUM(JP168:JP169)</f>
        <v>57416.239999999991</v>
      </c>
      <c r="JQ167" s="3">
        <f t="shared" ref="JQ167" si="1062">SUM(JQ168:JQ169)</f>
        <v>54587.880000000005</v>
      </c>
      <c r="JR167" s="3">
        <f t="shared" ref="JR167" si="1063">SUM(JR168:JR169)</f>
        <v>55007.880000000005</v>
      </c>
      <c r="JS167" s="3">
        <f t="shared" ref="JS167" si="1064">SUM(JS168:JS169)</f>
        <v>53220.959999999963</v>
      </c>
      <c r="JT167" s="3">
        <f t="shared" ref="JT167" si="1065">SUM(JT168:JT169)</f>
        <v>52416.280000000028</v>
      </c>
      <c r="JU167" s="3">
        <f t="shared" ref="JU167" si="1066">SUM(JU168:JU169)</f>
        <v>51959.280000000028</v>
      </c>
      <c r="JV167" s="3">
        <f t="shared" ref="JV167" si="1067">SUM(JV168:JV169)</f>
        <v>50158.380000000005</v>
      </c>
      <c r="JW167" s="3">
        <f t="shared" ref="JW167" si="1068">SUM(JW168:JW169)</f>
        <v>49362.280000000028</v>
      </c>
      <c r="JX167" s="3">
        <f t="shared" ref="JX167" si="1069">SUM(JX168:JX169)</f>
        <v>50519.520000000019</v>
      </c>
      <c r="JY167" s="3">
        <f t="shared" ref="JY167" si="1070">SUM(JY168:JY169)</f>
        <v>47770.140000000014</v>
      </c>
      <c r="JZ167" s="3">
        <f t="shared" ref="JZ167" si="1071">SUM(JZ168:JZ169)</f>
        <v>47681.300000000047</v>
      </c>
      <c r="KA167" s="3">
        <f t="shared" ref="KA167" si="1072">SUM(KA168:KA169)</f>
        <v>48364.840000000084</v>
      </c>
      <c r="KB167" s="3">
        <f t="shared" ref="KB167" si="1073">SUM(KB168:KB169)</f>
        <v>49287.419999999925</v>
      </c>
      <c r="KC167" s="3">
        <f t="shared" ref="KC167" si="1074">SUM(KC168:KC169)</f>
        <v>57055.300000000047</v>
      </c>
      <c r="KD167" s="3">
        <f t="shared" ref="KD167" si="1075">SUM(KD168:KD169)</f>
        <v>59789.300000000047</v>
      </c>
      <c r="KE167" s="3">
        <f t="shared" ref="KE167" si="1076">SUM(KE168:KE169)</f>
        <v>57944.619999999995</v>
      </c>
      <c r="KF167" s="3">
        <f t="shared" ref="KF167" si="1077">SUM(KF168:KF169)</f>
        <v>60930.159999999916</v>
      </c>
      <c r="KG167" s="3">
        <f t="shared" ref="KG167" si="1078">SUM(KG168:KG169)</f>
        <v>63135.719999999972</v>
      </c>
      <c r="KH167" s="3">
        <f t="shared" ref="KH167" si="1079">SUM(KH168:KH169)</f>
        <v>64740.619999999995</v>
      </c>
      <c r="KI167" s="3">
        <f t="shared" ref="KI167" si="1080">SUM(KI168:KI169)</f>
        <v>65760.060000000056</v>
      </c>
      <c r="KJ167" s="3">
        <f t="shared" ref="KJ167" si="1081">SUM(KJ168:KJ169)</f>
        <v>69451.459999999963</v>
      </c>
      <c r="KK167" s="3">
        <f t="shared" ref="KK167" si="1082">SUM(KK168:KK169)</f>
        <v>73318.739999999991</v>
      </c>
      <c r="KL167" s="3">
        <f t="shared" ref="KL167" si="1083">SUM(KL168:KL169)</f>
        <v>74823.159999999916</v>
      </c>
      <c r="KM167" s="3">
        <f t="shared" ref="KM167" si="1084">SUM(KM168:KM169)</f>
        <v>74092.780000000028</v>
      </c>
      <c r="KN167" s="3">
        <f t="shared" ref="KN167" si="1085">SUM(KN168:KN169)</f>
        <v>71165.959999999963</v>
      </c>
      <c r="KO167" s="3">
        <f t="shared" ref="KO167" si="1086">SUM(KO168:KO169)</f>
        <v>73634.919999999925</v>
      </c>
      <c r="KP167" s="3">
        <f t="shared" ref="KP167" si="1087">SUM(KP168:KP169)</f>
        <v>73510.540000000037</v>
      </c>
      <c r="KQ167" s="3">
        <f t="shared" ref="KQ167" si="1088">SUM(KQ168:KQ169)</f>
        <v>75213.599999999977</v>
      </c>
      <c r="KR167" s="3">
        <f t="shared" ref="KR167" si="1089">SUM(KR168:KR169)</f>
        <v>79365.62</v>
      </c>
      <c r="KS167" s="3">
        <f t="shared" ref="KS167" si="1090">SUM(KS168:KS169)</f>
        <v>78462</v>
      </c>
      <c r="KT167" s="3">
        <f t="shared" ref="KT167" si="1091">SUM(KT168:KT169)</f>
        <v>70827.959999999963</v>
      </c>
      <c r="KU167" s="3">
        <f t="shared" ref="KU167" si="1092">SUM(KU168:KU169)</f>
        <v>29040.479999999981</v>
      </c>
      <c r="KV167" s="3">
        <f t="shared" ref="KV167" si="1093">SUM(KV168:KV169)</f>
        <v>38184.119999999995</v>
      </c>
      <c r="KW167" s="3">
        <f t="shared" ref="KW167" si="1094">SUM(KW168:KW169)</f>
        <v>39806.060000000056</v>
      </c>
      <c r="KX167" s="3">
        <f t="shared" ref="KX167" si="1095">SUM(KX168:KX169)</f>
        <v>31414.199999999953</v>
      </c>
      <c r="KY167" s="3">
        <f t="shared" ref="KY167" si="1096">SUM(KY168:KY169)</f>
        <v>38967.060000000056</v>
      </c>
      <c r="KZ167" s="3">
        <f t="shared" ref="KZ167" si="1097">SUM(KZ168:KZ169)</f>
        <v>49009.780000000028</v>
      </c>
      <c r="LA167" s="3">
        <f t="shared" ref="LA167" si="1098">SUM(LA168:LA169)</f>
        <v>74443.359999999986</v>
      </c>
      <c r="LB167" s="3">
        <f t="shared" ref="LB167" si="1099">SUM(LB168:LB169)</f>
        <v>82332</v>
      </c>
      <c r="LC167" s="3">
        <f t="shared" ref="LC167" si="1100">SUM(LC168:LC169)</f>
        <v>82337.099999999977</v>
      </c>
      <c r="LD167" s="3">
        <f t="shared" ref="LD167" si="1101">SUM(LD168:LD169)</f>
        <v>92209.5</v>
      </c>
      <c r="LE167" s="3">
        <f t="shared" ref="LE167" si="1102">SUM(LE168:LE169)</f>
        <v>122602.19999999995</v>
      </c>
      <c r="LF167" s="3">
        <f t="shared" ref="LF167" si="1103">SUM(LF168:LF169)</f>
        <v>124344.88</v>
      </c>
      <c r="LG167" s="3">
        <f t="shared" ref="LG167" si="1104">SUM(LG168:LG169)</f>
        <v>168543.43999999994</v>
      </c>
      <c r="LH167" s="3">
        <f t="shared" ref="LH167" si="1105">SUM(LH168:LH169)</f>
        <v>178676.74</v>
      </c>
      <c r="LI167" s="3">
        <f t="shared" ref="LI167" si="1106">SUM(LI168:LI169)</f>
        <v>131978</v>
      </c>
      <c r="LJ167" s="3">
        <f t="shared" ref="LJ167" si="1107">SUM(LJ168:LJ169)</f>
        <v>131695.5</v>
      </c>
      <c r="LK167" s="3">
        <f t="shared" ref="LK167:MF167" si="1108">SUM(LK168:LK169)</f>
        <v>0</v>
      </c>
      <c r="LL167" s="3">
        <f t="shared" si="1108"/>
        <v>137247.91999999993</v>
      </c>
      <c r="LM167" s="3">
        <f t="shared" si="1108"/>
        <v>141439.54000000004</v>
      </c>
      <c r="LN167" s="3">
        <f t="shared" si="1108"/>
        <v>141892.06000000006</v>
      </c>
      <c r="LO167" s="3">
        <f t="shared" si="1108"/>
        <v>138812.28000000003</v>
      </c>
      <c r="LP167" s="3">
        <f t="shared" si="1108"/>
        <v>137191.85999999999</v>
      </c>
      <c r="LQ167" s="3">
        <f t="shared" si="1108"/>
        <v>137563.45999999996</v>
      </c>
      <c r="LR167" s="3">
        <f t="shared" si="1108"/>
        <v>138073.02000000002</v>
      </c>
      <c r="LS167" s="3">
        <f t="shared" si="1108"/>
        <v>140208.56000000006</v>
      </c>
      <c r="LT167" s="3">
        <f t="shared" si="1108"/>
        <v>145152.24</v>
      </c>
      <c r="LU167" s="3">
        <f t="shared" si="1108"/>
        <v>141907.67999999993</v>
      </c>
      <c r="LV167" s="3">
        <f t="shared" si="1108"/>
        <v>140874.58000000007</v>
      </c>
      <c r="LW167" s="3">
        <f t="shared" si="1108"/>
        <v>141208.71999999997</v>
      </c>
      <c r="LX167" s="3">
        <f t="shared" si="1108"/>
        <v>145025.91999999993</v>
      </c>
      <c r="LY167" s="3">
        <f t="shared" si="1108"/>
        <v>146167.19999999995</v>
      </c>
      <c r="LZ167" s="3">
        <f t="shared" si="1108"/>
        <v>146371.93999999994</v>
      </c>
      <c r="MA167" s="3">
        <f t="shared" si="1108"/>
        <v>145947.64000000001</v>
      </c>
      <c r="MB167" s="3">
        <f t="shared" si="1108"/>
        <v>146305.15999999992</v>
      </c>
      <c r="MC167" s="3">
        <f t="shared" si="1108"/>
        <v>146711.74</v>
      </c>
      <c r="MD167" s="3">
        <f t="shared" si="1108"/>
        <v>0</v>
      </c>
      <c r="ME167" s="3">
        <f t="shared" si="1108"/>
        <v>151463.74</v>
      </c>
      <c r="MF167" s="3">
        <f t="shared" si="1108"/>
        <v>142010.06000000006</v>
      </c>
      <c r="ML167" s="3">
        <f t="shared" ref="ML167" si="1109">SUM(ML168:ML169)</f>
        <v>84574.62</v>
      </c>
      <c r="MR167" s="3">
        <f t="shared" ref="MR167" si="1110">SUM(MR168:MR169)</f>
        <v>-341.4</v>
      </c>
      <c r="MX167" s="3">
        <f t="shared" ref="MX167" si="1111">SUM(MX168:MX169)</f>
        <v>-45892.400000000023</v>
      </c>
      <c r="ND167" s="3">
        <f t="shared" ref="ND167" si="1112">SUM(ND168:ND169)</f>
        <v>-27587.020000000019</v>
      </c>
      <c r="NJ167" s="3">
        <f t="shared" ref="NJ167" si="1113">SUM(NJ168:NJ169)</f>
        <v>-56019.79999999993</v>
      </c>
      <c r="NP167" s="3">
        <f t="shared" ref="NP167" si="1114">SUM(NP168:NP169)</f>
        <v>0</v>
      </c>
      <c r="NV167" s="3">
        <f t="shared" ref="NV167" si="1115">SUM(NV168:NV169)</f>
        <v>0</v>
      </c>
      <c r="OB167" s="3">
        <f t="shared" ref="OB167" si="1116">SUM(OB168:OB169)</f>
        <v>-18365.25</v>
      </c>
      <c r="OH167" s="3">
        <f t="shared" ref="OH167" si="1117">SUM(OH168:OH169)</f>
        <v>-28542.239999999991</v>
      </c>
      <c r="ON167" s="3">
        <f t="shared" ref="ON167" si="1118">SUM(ON168:ON169)</f>
        <v>-10871.439999999944</v>
      </c>
      <c r="OT167" s="3">
        <f t="shared" ref="OT167" si="1119">SUM(OT168:OT169)</f>
        <v>17696.239999999991</v>
      </c>
      <c r="OZ167" s="3">
        <f t="shared" ref="OZ167" si="1120">SUM(OZ168:OZ169)</f>
        <v>79797.850000000093</v>
      </c>
      <c r="PF167" s="3">
        <f t="shared" ref="PF167" si="1121">SUM(PF168:PF169)</f>
        <v>246655.09999999963</v>
      </c>
      <c r="PL167" s="3">
        <f t="shared" ref="PL167" si="1122">SUM(PL168:PL169)</f>
        <v>0</v>
      </c>
      <c r="PR167" s="3">
        <f t="shared" ref="PR167" si="1123">SUM(PR168:PR169)</f>
        <v>0</v>
      </c>
      <c r="PX167" s="3">
        <f t="shared" ref="PX167" si="1124">SUM(PX168:PX169)</f>
        <v>361651.36000000127</v>
      </c>
      <c r="QD167" s="3">
        <f t="shared" ref="QD167" si="1125">SUM(QD168:QD169)</f>
        <v>467163.49000000209</v>
      </c>
      <c r="QJ167" s="3">
        <f t="shared" ref="QJ167" si="1126">SUM(QJ168:QJ169)</f>
        <v>598053.03000000119</v>
      </c>
      <c r="QP167" s="3">
        <f t="shared" ref="QP167" si="1127">SUM(QP168:QP169)</f>
        <v>872292.31999999657</v>
      </c>
      <c r="QV167" s="3">
        <f t="shared" ref="QV167" si="1128">SUM(QV168:QV169)</f>
        <v>0</v>
      </c>
      <c r="RB167" s="3">
        <f t="shared" ref="RB167" si="1129">SUM(RB168:RB169)</f>
        <v>1169853.2599999979</v>
      </c>
      <c r="RH167" s="3">
        <f t="shared" ref="RH167" si="1130">SUM(RH168:RH169)</f>
        <v>1047243.2699999996</v>
      </c>
      <c r="RN167" s="3">
        <f t="shared" ref="RN167" si="1131">SUM(RN168:RN169)</f>
        <v>0</v>
      </c>
      <c r="RT167" s="3">
        <f t="shared" ref="RT167" si="1132">SUM(RT168:RT169)</f>
        <v>0</v>
      </c>
      <c r="RZ167" s="3">
        <f t="shared" ref="RZ167" si="1133">SUM(RZ168:RZ169)</f>
        <v>3193773.5</v>
      </c>
      <c r="SF167" s="3">
        <f t="shared" ref="SF167" si="1134">SUM(SF168:SF169)</f>
        <v>0</v>
      </c>
      <c r="SL167" s="3">
        <f t="shared" ref="SL167" si="1135">SUM(SL168:SL169)</f>
        <v>1973146.7899999991</v>
      </c>
      <c r="SR167" s="3">
        <f t="shared" ref="SR167" si="1136">SUM(SR168:SR169)</f>
        <v>0</v>
      </c>
      <c r="SX167" s="3">
        <f t="shared" ref="SX167" si="1137">SUM(SX168:SX169)</f>
        <v>1772285.5799999982</v>
      </c>
      <c r="TD167" s="3">
        <f t="shared" ref="TD167" si="1138">SUM(TD168:TD169)</f>
        <v>4897294.9899999984</v>
      </c>
      <c r="TJ167" s="3">
        <f t="shared" ref="TJ167" si="1139">SUM(TJ168:TJ169)</f>
        <v>2110997.549999997</v>
      </c>
      <c r="TP167" s="3">
        <f t="shared" ref="TP167" si="1140">SUM(TP168:TP169)</f>
        <v>2113363.2300000004</v>
      </c>
      <c r="TV167" s="3">
        <f t="shared" ref="TV167" si="1141">SUM(TV168:TV169)</f>
        <v>2099018.120000001</v>
      </c>
    </row>
    <row r="168" spans="1:543" x14ac:dyDescent="0.2">
      <c r="A168" s="25" t="s">
        <v>658</v>
      </c>
    </row>
    <row r="169" spans="1:543" x14ac:dyDescent="0.2">
      <c r="A169" s="25" t="s">
        <v>647</v>
      </c>
      <c r="B169" s="3">
        <f>B148-B161-B162</f>
        <v>0</v>
      </c>
      <c r="C169" s="3">
        <f t="shared" ref="C169:BN169" si="1142">C148-C161-C162</f>
        <v>0</v>
      </c>
      <c r="D169" s="3">
        <f t="shared" si="1142"/>
        <v>0</v>
      </c>
      <c r="E169" s="3">
        <f t="shared" si="1142"/>
        <v>0</v>
      </c>
      <c r="F169" s="3">
        <f t="shared" si="1142"/>
        <v>0</v>
      </c>
      <c r="G169" s="3">
        <f t="shared" si="1142"/>
        <v>0</v>
      </c>
      <c r="H169" s="3">
        <f t="shared" si="1142"/>
        <v>0</v>
      </c>
      <c r="I169" s="3">
        <f t="shared" si="1142"/>
        <v>0</v>
      </c>
      <c r="J169" s="3">
        <f t="shared" si="1142"/>
        <v>0</v>
      </c>
      <c r="K169" s="3">
        <f t="shared" si="1142"/>
        <v>0</v>
      </c>
      <c r="L169" s="3">
        <f t="shared" si="1142"/>
        <v>0</v>
      </c>
      <c r="M169" s="3">
        <f t="shared" si="1142"/>
        <v>0</v>
      </c>
      <c r="N169" s="3">
        <f t="shared" si="1142"/>
        <v>0</v>
      </c>
      <c r="O169" s="3">
        <f t="shared" si="1142"/>
        <v>-6586.640000000014</v>
      </c>
      <c r="P169" s="3">
        <f t="shared" si="1142"/>
        <v>-5564.7199999999721</v>
      </c>
      <c r="Q169" s="3">
        <f t="shared" si="1142"/>
        <v>-7645.0200000000186</v>
      </c>
      <c r="R169" s="3">
        <f t="shared" si="1142"/>
        <v>-6300.2999999999884</v>
      </c>
      <c r="S169" s="3">
        <f t="shared" si="1142"/>
        <v>-2652.2199999999721</v>
      </c>
      <c r="T169" s="3">
        <f t="shared" si="1142"/>
        <v>-3308.5200000000186</v>
      </c>
      <c r="U169" s="3">
        <f t="shared" si="1142"/>
        <v>-2390.0499999999884</v>
      </c>
      <c r="V169" s="3">
        <f t="shared" si="1142"/>
        <v>854.70000000001164</v>
      </c>
      <c r="W169" s="3">
        <f t="shared" si="1142"/>
        <v>8802.9699999999721</v>
      </c>
      <c r="X169" s="3">
        <f t="shared" si="1142"/>
        <v>5985.679999999993</v>
      </c>
      <c r="Y169" s="3">
        <f t="shared" si="1142"/>
        <v>6382.0599999999977</v>
      </c>
      <c r="Z169" s="3">
        <f t="shared" si="1142"/>
        <v>3567.2900000000373</v>
      </c>
      <c r="AA169" s="3">
        <f t="shared" si="1142"/>
        <v>6944.0599999999977</v>
      </c>
      <c r="AB169" s="3">
        <f t="shared" si="1142"/>
        <v>9464.0899999999674</v>
      </c>
      <c r="AC169" s="3">
        <f t="shared" si="1142"/>
        <v>6672.5999999999767</v>
      </c>
      <c r="AD169" s="3">
        <f t="shared" si="1142"/>
        <v>7711.429999999993</v>
      </c>
      <c r="AE169" s="3">
        <f t="shared" si="1142"/>
        <v>6912.6300000000047</v>
      </c>
      <c r="AF169" s="3">
        <f t="shared" si="1142"/>
        <v>271401.46999999997</v>
      </c>
      <c r="AG169" s="3">
        <f t="shared" si="1142"/>
        <v>7706.5999999999767</v>
      </c>
      <c r="AH169" s="3">
        <f t="shared" si="1142"/>
        <v>7886.1300000000047</v>
      </c>
      <c r="AI169" s="3">
        <f t="shared" si="1142"/>
        <v>10127.849999999977</v>
      </c>
      <c r="AJ169" s="3">
        <f t="shared" si="1142"/>
        <v>8875.0300000000279</v>
      </c>
      <c r="AK169" s="3">
        <f t="shared" si="1142"/>
        <v>9808.6500000000233</v>
      </c>
      <c r="AL169" s="3">
        <f t="shared" si="1142"/>
        <v>10781.790000000037</v>
      </c>
      <c r="AM169" s="3">
        <f t="shared" si="1142"/>
        <v>8733.9599999999627</v>
      </c>
      <c r="AN169" s="3">
        <f t="shared" si="1142"/>
        <v>19553.770000000019</v>
      </c>
      <c r="AO169" s="3">
        <f t="shared" si="1142"/>
        <v>21375.060000000056</v>
      </c>
      <c r="AP169" s="3">
        <f t="shared" si="1142"/>
        <v>20116.070000000065</v>
      </c>
      <c r="AQ169" s="3">
        <f t="shared" si="1142"/>
        <v>18372.940000000002</v>
      </c>
      <c r="AR169" s="3">
        <f t="shared" si="1142"/>
        <v>15921.700000000012</v>
      </c>
      <c r="AS169" s="3">
        <f t="shared" si="1142"/>
        <v>17044.059999999998</v>
      </c>
      <c r="AT169" s="3">
        <f t="shared" si="1142"/>
        <v>19313.739999999991</v>
      </c>
      <c r="AU169" s="3">
        <f t="shared" si="1142"/>
        <v>22785.290000000037</v>
      </c>
      <c r="AV169" s="3">
        <f t="shared" si="1142"/>
        <v>22704.820000000065</v>
      </c>
      <c r="AW169" s="3">
        <f t="shared" si="1142"/>
        <v>20737.520000000019</v>
      </c>
      <c r="AX169" s="3">
        <f t="shared" si="1142"/>
        <v>20993.820000000065</v>
      </c>
      <c r="AY169" s="3">
        <f t="shared" si="1142"/>
        <v>20479.739999999991</v>
      </c>
      <c r="AZ169" s="3">
        <f t="shared" si="1142"/>
        <v>21232.849999999977</v>
      </c>
      <c r="BA169" s="3">
        <f t="shared" si="1142"/>
        <v>22640.229999999981</v>
      </c>
      <c r="BB169" s="3">
        <f t="shared" si="1142"/>
        <v>18855.300000000047</v>
      </c>
      <c r="BC169" s="3">
        <f t="shared" si="1142"/>
        <v>15323.469999999972</v>
      </c>
      <c r="BD169" s="3">
        <f t="shared" si="1142"/>
        <v>14099.429999999935</v>
      </c>
      <c r="BE169" s="3">
        <f t="shared" si="1142"/>
        <v>15331.229999999981</v>
      </c>
      <c r="BF169" s="3">
        <f t="shared" si="1142"/>
        <v>15553.780000000028</v>
      </c>
      <c r="BG169" s="3">
        <f t="shared" si="1142"/>
        <v>20333</v>
      </c>
      <c r="BH169" s="3">
        <f t="shared" si="1142"/>
        <v>3501.390000000014</v>
      </c>
      <c r="BI169" s="3">
        <f t="shared" si="1142"/>
        <v>4365.9799999999814</v>
      </c>
      <c r="BJ169" s="3">
        <f t="shared" si="1142"/>
        <v>3710.5100000000093</v>
      </c>
      <c r="BK169" s="3">
        <f t="shared" si="1142"/>
        <v>3710.5100000000093</v>
      </c>
      <c r="BL169" s="3">
        <f t="shared" si="1142"/>
        <v>19843.25</v>
      </c>
      <c r="BM169" s="3">
        <f t="shared" si="1142"/>
        <v>19324.679999999935</v>
      </c>
      <c r="BN169" s="3">
        <f t="shared" si="1142"/>
        <v>12312</v>
      </c>
      <c r="BO169" s="3">
        <f t="shared" ref="BO169:DR169" si="1143">BO148-BO161-BO162</f>
        <v>4770.8300000000745</v>
      </c>
      <c r="BP169" s="3">
        <f t="shared" si="1143"/>
        <v>7182.8000000000466</v>
      </c>
      <c r="BQ169" s="3">
        <f t="shared" si="1143"/>
        <v>6582.8000000000466</v>
      </c>
      <c r="BR169" s="3">
        <f t="shared" si="1143"/>
        <v>6248.9499999999534</v>
      </c>
      <c r="BS169" s="3">
        <f t="shared" si="1143"/>
        <v>9217.9499999999534</v>
      </c>
      <c r="BT169" s="3">
        <f t="shared" si="1143"/>
        <v>8058.9099999999162</v>
      </c>
      <c r="BU169" s="3">
        <f t="shared" si="1143"/>
        <v>9613.4499999999534</v>
      </c>
      <c r="BV169" s="3">
        <f t="shared" si="1143"/>
        <v>8074.6799999999348</v>
      </c>
      <c r="BW169" s="3">
        <f t="shared" si="1143"/>
        <v>7492.9699999999721</v>
      </c>
      <c r="BX169" s="3">
        <f t="shared" si="1143"/>
        <v>5203.2299999999814</v>
      </c>
      <c r="BY169" s="3">
        <f t="shared" si="1143"/>
        <v>3156.2800000000279</v>
      </c>
      <c r="BZ169" s="3">
        <f t="shared" si="1143"/>
        <v>4535.070000000007</v>
      </c>
      <c r="CA169" s="3">
        <f t="shared" si="1143"/>
        <v>4535.070000000007</v>
      </c>
      <c r="CB169" s="3">
        <f t="shared" si="1143"/>
        <v>525.96999999997206</v>
      </c>
      <c r="CC169" s="3">
        <f t="shared" si="1143"/>
        <v>2232.5100000000093</v>
      </c>
      <c r="CD169" s="3">
        <f t="shared" si="1143"/>
        <v>2832.5100000000093</v>
      </c>
      <c r="CE169" s="3">
        <f t="shared" si="1143"/>
        <v>8333.0999999999767</v>
      </c>
      <c r="CF169" s="3">
        <f t="shared" si="1143"/>
        <v>4331.7000000000116</v>
      </c>
      <c r="CG169" s="3">
        <f t="shared" si="1143"/>
        <v>3247.359999999986</v>
      </c>
      <c r="CH169" s="3">
        <f t="shared" si="1143"/>
        <v>646.20000000001164</v>
      </c>
      <c r="CI169" s="3">
        <f t="shared" si="1143"/>
        <v>-2264.140000000014</v>
      </c>
      <c r="CJ169" s="3">
        <f t="shared" si="1143"/>
        <v>-6960.5</v>
      </c>
      <c r="CK169" s="3">
        <f t="shared" si="1143"/>
        <v>-9814.75</v>
      </c>
      <c r="CL169" s="3">
        <f t="shared" si="1143"/>
        <v>-34293.69</v>
      </c>
      <c r="CM169" s="3">
        <f t="shared" si="1143"/>
        <v>-31967.270000000019</v>
      </c>
      <c r="CN169" s="3">
        <f t="shared" si="1143"/>
        <v>-12228.309999999998</v>
      </c>
      <c r="CO169" s="3">
        <f t="shared" si="1143"/>
        <v>-10578.410000000033</v>
      </c>
      <c r="CP169" s="3">
        <f t="shared" si="1143"/>
        <v>-9830.7299999999814</v>
      </c>
      <c r="CQ169" s="3">
        <f t="shared" si="1143"/>
        <v>-13155.329999999958</v>
      </c>
      <c r="CR169" s="3">
        <f t="shared" si="1143"/>
        <v>-24787.380000000005</v>
      </c>
      <c r="CS169" s="3">
        <f t="shared" si="1143"/>
        <v>-24171.920000000042</v>
      </c>
      <c r="CT169" s="3">
        <f t="shared" si="1143"/>
        <v>-25763.229999999981</v>
      </c>
      <c r="CU169" s="3">
        <f t="shared" si="1143"/>
        <v>-42916.969999999972</v>
      </c>
      <c r="CV169" s="3">
        <f t="shared" si="1143"/>
        <v>-40012.310000000056</v>
      </c>
      <c r="CW169" s="3">
        <f t="shared" si="1143"/>
        <v>-27939.650000000023</v>
      </c>
      <c r="CX169" s="3">
        <f t="shared" si="1143"/>
        <v>-27939.650000000023</v>
      </c>
      <c r="CY169" s="3">
        <f t="shared" si="1143"/>
        <v>-28033.109999999986</v>
      </c>
      <c r="CZ169" s="3">
        <f t="shared" si="1143"/>
        <v>-3991.5999999999767</v>
      </c>
      <c r="DA169" s="3">
        <f t="shared" si="1143"/>
        <v>-4052.9000000000233</v>
      </c>
      <c r="DB169" s="3">
        <f t="shared" si="1143"/>
        <v>-10849.659999999916</v>
      </c>
      <c r="DC169" s="3">
        <f t="shared" si="1143"/>
        <v>-7164.0999999999767</v>
      </c>
      <c r="DD169" s="3">
        <f t="shared" si="1143"/>
        <v>-10030.380000000005</v>
      </c>
      <c r="DE169" s="3">
        <f t="shared" si="1143"/>
        <v>-14463.070000000065</v>
      </c>
      <c r="DF169" s="3">
        <f t="shared" si="1143"/>
        <v>-13208.709999999963</v>
      </c>
      <c r="DG169" s="3">
        <f t="shared" si="1143"/>
        <v>-13187.130000000005</v>
      </c>
      <c r="DH169" s="3">
        <f t="shared" si="1143"/>
        <v>-13433.099999999977</v>
      </c>
      <c r="DI169" s="3">
        <f t="shared" si="1143"/>
        <v>-14363.810000000056</v>
      </c>
      <c r="DJ169" s="3">
        <f t="shared" si="1143"/>
        <v>-13553.869999999995</v>
      </c>
      <c r="DK169" s="3">
        <f t="shared" si="1143"/>
        <v>-13654.849999999977</v>
      </c>
      <c r="DL169" s="3">
        <f t="shared" si="1143"/>
        <v>-13102.869999999995</v>
      </c>
      <c r="DM169" s="3">
        <f t="shared" si="1143"/>
        <v>-45102.869999999995</v>
      </c>
      <c r="DN169" s="3">
        <f t="shared" si="1143"/>
        <v>-56772.159999999916</v>
      </c>
      <c r="DO169" s="3">
        <f t="shared" si="1143"/>
        <v>-80042.719999999972</v>
      </c>
      <c r="DP169" s="3">
        <f t="shared" si="1143"/>
        <v>-101521.26000000001</v>
      </c>
      <c r="DQ169" s="3">
        <f t="shared" si="1143"/>
        <v>-67954.820000000065</v>
      </c>
      <c r="DR169" s="3">
        <f t="shared" si="1143"/>
        <v>-71047.560000000056</v>
      </c>
      <c r="DS169" s="3">
        <f t="shared" ref="DS169:EH169" si="1144">DS148-DS161-DS162</f>
        <v>-70567.560000000056</v>
      </c>
      <c r="DT169" s="3">
        <f t="shared" si="1144"/>
        <v>-48986</v>
      </c>
      <c r="DU169" s="3">
        <f t="shared" si="1144"/>
        <v>-52519.199999999953</v>
      </c>
      <c r="DV169" s="3">
        <f t="shared" si="1144"/>
        <v>-52519.199999999953</v>
      </c>
      <c r="DW169" s="3">
        <f t="shared" si="1144"/>
        <v>-52519.199999999953</v>
      </c>
      <c r="DX169" s="3">
        <f t="shared" si="1144"/>
        <v>-54209.830000000075</v>
      </c>
      <c r="DY169" s="3">
        <f t="shared" si="1144"/>
        <v>-64888.839999999967</v>
      </c>
      <c r="DZ169" s="3">
        <f t="shared" si="1144"/>
        <v>-64294.419999999925</v>
      </c>
      <c r="EA169" s="3">
        <f t="shared" si="1144"/>
        <v>-64211.229999999981</v>
      </c>
      <c r="EB169" s="3">
        <f t="shared" si="1144"/>
        <v>-68840.739999999991</v>
      </c>
      <c r="EC169" s="3">
        <f t="shared" si="1144"/>
        <v>-68047.760000000009</v>
      </c>
      <c r="ED169" s="3">
        <f t="shared" si="1144"/>
        <v>-68047.760000000009</v>
      </c>
      <c r="EE169" s="3">
        <f t="shared" si="1144"/>
        <v>-64362.400000000023</v>
      </c>
      <c r="EF169" s="3">
        <f t="shared" si="1144"/>
        <v>-63141.780000000028</v>
      </c>
      <c r="EG169" s="3">
        <f t="shared" si="1144"/>
        <v>-62604.560000000056</v>
      </c>
      <c r="EH169" s="3">
        <f t="shared" si="1144"/>
        <v>-60972.219999999972</v>
      </c>
      <c r="EI169" s="3">
        <f>EI148-EI161-EI162+EI56</f>
        <v>-61690.739999999991</v>
      </c>
      <c r="EJ169" s="3">
        <f t="shared" ref="EJ169:GU169" si="1145">EJ148-EJ161-EJ162+EJ56</f>
        <v>-63917.349999999977</v>
      </c>
      <c r="EK169" s="3">
        <f t="shared" si="1145"/>
        <v>-62126.320000000065</v>
      </c>
      <c r="EL169" s="3">
        <f t="shared" si="1145"/>
        <v>-61373.280000000028</v>
      </c>
      <c r="EM169" s="3">
        <f t="shared" si="1145"/>
        <v>-61355.280000000028</v>
      </c>
      <c r="EN169" s="3">
        <f t="shared" si="1145"/>
        <v>0</v>
      </c>
      <c r="EO169" s="3">
        <f t="shared" si="1145"/>
        <v>-54282.659999999916</v>
      </c>
      <c r="EP169" s="3">
        <f t="shared" si="1145"/>
        <v>-56467.859999999986</v>
      </c>
      <c r="EQ169" s="3">
        <f t="shared" si="1145"/>
        <v>-57067.859999999986</v>
      </c>
      <c r="ER169" s="3">
        <f t="shared" si="1145"/>
        <v>-55977.400000000023</v>
      </c>
      <c r="ES169" s="3">
        <f t="shared" si="1145"/>
        <v>-55098.619999999995</v>
      </c>
      <c r="ET169" s="3">
        <f t="shared" si="1145"/>
        <v>-54659.239999999991</v>
      </c>
      <c r="EU169" s="3">
        <f t="shared" si="1145"/>
        <v>-49847.599999999977</v>
      </c>
      <c r="EV169" s="3">
        <f t="shared" si="1145"/>
        <v>-48650.239999999991</v>
      </c>
      <c r="EW169" s="3">
        <f t="shared" si="1145"/>
        <v>-48459.419999999925</v>
      </c>
      <c r="EX169" s="3">
        <f t="shared" si="1145"/>
        <v>-47739.419999999925</v>
      </c>
      <c r="EY169" s="3">
        <f t="shared" si="1145"/>
        <v>-42869.619999999995</v>
      </c>
      <c r="EZ169" s="3">
        <f t="shared" si="1145"/>
        <v>-38435.599999999977</v>
      </c>
      <c r="FA169" s="3">
        <f t="shared" si="1145"/>
        <v>-36118.400000000023</v>
      </c>
      <c r="FB169" s="3">
        <f t="shared" si="1145"/>
        <v>-35878.400000000023</v>
      </c>
      <c r="FC169" s="3">
        <f t="shared" si="1145"/>
        <v>-33286.900000000023</v>
      </c>
      <c r="FD169" s="3">
        <f t="shared" si="1145"/>
        <v>-41920.479999999981</v>
      </c>
      <c r="FE169" s="3">
        <f t="shared" si="1145"/>
        <v>-43852.060000000056</v>
      </c>
      <c r="FF169" s="3">
        <f t="shared" si="1145"/>
        <v>-48916.199999999953</v>
      </c>
      <c r="FG169" s="3">
        <f t="shared" si="1145"/>
        <v>-49503.5</v>
      </c>
      <c r="FH169" s="3">
        <f t="shared" si="1145"/>
        <v>-55459.619999999995</v>
      </c>
      <c r="FI169" s="3">
        <f t="shared" si="1145"/>
        <v>0</v>
      </c>
      <c r="FJ169" s="3">
        <f t="shared" si="1145"/>
        <v>-61345.260000000009</v>
      </c>
      <c r="FK169" s="3">
        <f t="shared" si="1145"/>
        <v>0</v>
      </c>
      <c r="FL169" s="3">
        <f t="shared" si="1145"/>
        <v>-59664.739999999991</v>
      </c>
      <c r="FM169" s="3">
        <f t="shared" si="1145"/>
        <v>-78802.35999999987</v>
      </c>
      <c r="FN169" s="3">
        <f t="shared" si="1145"/>
        <v>-80811.020000000019</v>
      </c>
      <c r="FO169" s="3">
        <f t="shared" si="1145"/>
        <v>-91720.520000000019</v>
      </c>
      <c r="FP169" s="3">
        <f t="shared" si="1145"/>
        <v>-95031.14000000013</v>
      </c>
      <c r="FQ169" s="3">
        <f t="shared" si="1145"/>
        <v>-93804.739999999758</v>
      </c>
      <c r="FR169" s="3">
        <f t="shared" si="1145"/>
        <v>-93832.580000000075</v>
      </c>
      <c r="FS169" s="3">
        <f t="shared" si="1145"/>
        <v>-96090.020000000019</v>
      </c>
      <c r="FT169" s="3">
        <f t="shared" si="1145"/>
        <v>-96676.219999999972</v>
      </c>
      <c r="FU169" s="3">
        <f t="shared" si="1145"/>
        <v>-106263.08000000007</v>
      </c>
      <c r="FV169" s="3">
        <f t="shared" si="1145"/>
        <v>-105066.78000000003</v>
      </c>
      <c r="FW169" s="3">
        <f t="shared" si="1145"/>
        <v>-182098.89999999991</v>
      </c>
      <c r="FX169" s="3">
        <f t="shared" si="1145"/>
        <v>-72265.459999999963</v>
      </c>
      <c r="FY169" s="3">
        <f t="shared" si="1145"/>
        <v>131858.30000000005</v>
      </c>
      <c r="FZ169" s="3">
        <f t="shared" si="1145"/>
        <v>131858.30000000005</v>
      </c>
      <c r="GA169" s="3">
        <f t="shared" si="1145"/>
        <v>146112.28000000003</v>
      </c>
      <c r="GB169" s="3">
        <f t="shared" si="1145"/>
        <v>-52854.160000000149</v>
      </c>
      <c r="GC169" s="3">
        <f t="shared" si="1145"/>
        <v>-51552.020000000019</v>
      </c>
      <c r="GD169" s="3">
        <f t="shared" si="1145"/>
        <v>-55559.040000000037</v>
      </c>
      <c r="GE169" s="3">
        <f t="shared" si="1145"/>
        <v>141410.76</v>
      </c>
      <c r="GF169" s="3">
        <f t="shared" si="1145"/>
        <v>141410.76</v>
      </c>
      <c r="GG169" s="3">
        <f t="shared" si="1145"/>
        <v>140353.14000000001</v>
      </c>
      <c r="GH169" s="3">
        <f t="shared" si="1145"/>
        <v>-44805.859999999986</v>
      </c>
      <c r="GI169" s="3">
        <f t="shared" si="1145"/>
        <v>-24017.780000000028</v>
      </c>
      <c r="GJ169" s="3">
        <f t="shared" si="1145"/>
        <v>4122.9200000000419</v>
      </c>
      <c r="GK169" s="3">
        <f t="shared" si="1145"/>
        <v>24188.900000000023</v>
      </c>
      <c r="GL169" s="3">
        <f t="shared" si="1145"/>
        <v>41548.900000000023</v>
      </c>
      <c r="GM169" s="3">
        <f t="shared" si="1145"/>
        <v>48854.579999999958</v>
      </c>
      <c r="GN169" s="3">
        <f t="shared" si="1145"/>
        <v>130842.62</v>
      </c>
      <c r="GO169" s="3">
        <f t="shared" si="1145"/>
        <v>134713.56000000006</v>
      </c>
      <c r="GP169" s="3">
        <f t="shared" si="1145"/>
        <v>34017.640000000014</v>
      </c>
      <c r="GQ169" s="3">
        <f t="shared" si="1145"/>
        <v>34451.900000000023</v>
      </c>
      <c r="GR169" s="3">
        <f t="shared" si="1145"/>
        <v>33346.300000000047</v>
      </c>
      <c r="GS169" s="3">
        <f t="shared" si="1145"/>
        <v>35108.640000000014</v>
      </c>
      <c r="GT169" s="3">
        <f t="shared" si="1145"/>
        <v>0</v>
      </c>
      <c r="GU169" s="3">
        <f t="shared" si="1145"/>
        <v>46104.760000000009</v>
      </c>
      <c r="GV169" s="3">
        <f t="shared" ref="GV169:JG169" si="1146">GV148-GV161-GV162+GV56</f>
        <v>0</v>
      </c>
      <c r="GW169" s="3">
        <f t="shared" si="1146"/>
        <v>52008.479999999981</v>
      </c>
      <c r="GX169" s="3">
        <f t="shared" si="1146"/>
        <v>55517.380000000005</v>
      </c>
      <c r="GY169" s="3">
        <f t="shared" si="1146"/>
        <v>55781.780000000028</v>
      </c>
      <c r="GZ169" s="3">
        <f t="shared" si="1146"/>
        <v>55781.780000000028</v>
      </c>
      <c r="HA169" s="3">
        <f t="shared" si="1146"/>
        <v>51912.959999999963</v>
      </c>
      <c r="HB169" s="3">
        <f t="shared" si="1146"/>
        <v>55500.800000000047</v>
      </c>
      <c r="HC169" s="3">
        <f t="shared" si="1146"/>
        <v>87727.219999999972</v>
      </c>
      <c r="HD169" s="3">
        <f t="shared" si="1146"/>
        <v>56420.359999999986</v>
      </c>
      <c r="HE169" s="3">
        <f t="shared" si="1146"/>
        <v>0</v>
      </c>
      <c r="HF169" s="3">
        <f t="shared" si="1146"/>
        <v>0</v>
      </c>
      <c r="HG169" s="3">
        <f t="shared" si="1146"/>
        <v>0</v>
      </c>
      <c r="HH169" s="3">
        <f t="shared" si="1146"/>
        <v>0</v>
      </c>
      <c r="HI169" s="3">
        <f t="shared" si="1146"/>
        <v>0</v>
      </c>
      <c r="HJ169" s="3">
        <f t="shared" si="1146"/>
        <v>0</v>
      </c>
      <c r="HK169" s="3">
        <f t="shared" si="1146"/>
        <v>0</v>
      </c>
      <c r="HL169" s="3">
        <f t="shared" si="1146"/>
        <v>0</v>
      </c>
      <c r="HM169" s="3">
        <f t="shared" si="1146"/>
        <v>0</v>
      </c>
      <c r="HN169" s="3">
        <f t="shared" si="1146"/>
        <v>0</v>
      </c>
      <c r="HO169" s="3">
        <f t="shared" si="1146"/>
        <v>0</v>
      </c>
      <c r="HP169" s="3">
        <f t="shared" si="1146"/>
        <v>0</v>
      </c>
      <c r="HQ169" s="3">
        <f t="shared" si="1146"/>
        <v>38764.219999999972</v>
      </c>
      <c r="HR169" s="3">
        <f t="shared" si="1146"/>
        <v>39474.800000000047</v>
      </c>
      <c r="HS169" s="3">
        <f t="shared" si="1146"/>
        <v>39271.939999999944</v>
      </c>
      <c r="HT169" s="3">
        <f t="shared" si="1146"/>
        <v>38045.199999999953</v>
      </c>
      <c r="HU169" s="3">
        <f t="shared" si="1146"/>
        <v>38045.199999999953</v>
      </c>
      <c r="HV169" s="3">
        <f t="shared" si="1146"/>
        <v>35903.300000000047</v>
      </c>
      <c r="HW169" s="3">
        <f t="shared" si="1146"/>
        <v>30219.739999999991</v>
      </c>
      <c r="HX169" s="3">
        <f t="shared" si="1146"/>
        <v>0</v>
      </c>
      <c r="HY169" s="3">
        <f t="shared" si="1146"/>
        <v>108480.21999999997</v>
      </c>
      <c r="HZ169" s="3">
        <f t="shared" si="1146"/>
        <v>112227.41999999993</v>
      </c>
      <c r="IA169" s="3">
        <f t="shared" si="1146"/>
        <v>114388.19999999995</v>
      </c>
      <c r="IB169" s="3">
        <f t="shared" si="1146"/>
        <v>33655.479999999981</v>
      </c>
      <c r="IC169" s="3">
        <f t="shared" si="1146"/>
        <v>33976.199999999953</v>
      </c>
      <c r="ID169" s="3">
        <f t="shared" si="1146"/>
        <v>33417.619999999995</v>
      </c>
      <c r="IE169" s="3">
        <f t="shared" si="1146"/>
        <v>34816.419999999925</v>
      </c>
      <c r="IF169" s="3">
        <f t="shared" si="1146"/>
        <v>0</v>
      </c>
      <c r="IG169" s="3">
        <f t="shared" si="1146"/>
        <v>34462.340000000084</v>
      </c>
      <c r="IH169" s="3">
        <f t="shared" si="1146"/>
        <v>34232.479999999981</v>
      </c>
      <c r="II169" s="3">
        <f t="shared" si="1146"/>
        <v>32581.459999999963</v>
      </c>
      <c r="IJ169" s="3">
        <f t="shared" si="1146"/>
        <v>34646.320000000065</v>
      </c>
      <c r="IK169" s="3">
        <f t="shared" si="1146"/>
        <v>34643.939999999944</v>
      </c>
      <c r="IL169" s="3">
        <f t="shared" si="1146"/>
        <v>36390.699999999953</v>
      </c>
      <c r="IM169" s="3">
        <f t="shared" si="1146"/>
        <v>35490.5</v>
      </c>
      <c r="IN169" s="3">
        <f t="shared" si="1146"/>
        <v>33607.699999999953</v>
      </c>
      <c r="IO169" s="3">
        <f t="shared" si="1146"/>
        <v>32659.459999999963</v>
      </c>
      <c r="IP169" s="3">
        <f t="shared" si="1146"/>
        <v>32888.219999999972</v>
      </c>
      <c r="IQ169" s="3">
        <f t="shared" si="1146"/>
        <v>34521.380000000005</v>
      </c>
      <c r="IR169" s="3">
        <f t="shared" si="1146"/>
        <v>33506.840000000084</v>
      </c>
      <c r="IS169" s="3">
        <f t="shared" si="1146"/>
        <v>33506.840000000084</v>
      </c>
      <c r="IT169" s="3">
        <f t="shared" si="1146"/>
        <v>29578.199999999953</v>
      </c>
      <c r="IU169" s="3">
        <f t="shared" si="1146"/>
        <v>32061.359999999986</v>
      </c>
      <c r="IV169" s="3">
        <f t="shared" si="1146"/>
        <v>33185.820000000065</v>
      </c>
      <c r="IW169" s="3">
        <f t="shared" si="1146"/>
        <v>33548.359999999986</v>
      </c>
      <c r="IX169" s="3">
        <f t="shared" si="1146"/>
        <v>34710.900000000023</v>
      </c>
      <c r="IY169" s="3">
        <f t="shared" si="1146"/>
        <v>35816.059999999939</v>
      </c>
      <c r="IZ169" s="3">
        <f t="shared" si="1146"/>
        <v>34557.119999999879</v>
      </c>
      <c r="JA169" s="3">
        <f t="shared" si="1146"/>
        <v>42367.459999999963</v>
      </c>
      <c r="JB169" s="3">
        <f t="shared" si="1146"/>
        <v>35506.380000000005</v>
      </c>
      <c r="JC169" s="3">
        <f t="shared" si="1146"/>
        <v>0</v>
      </c>
      <c r="JD169" s="3">
        <f t="shared" si="1146"/>
        <v>0</v>
      </c>
      <c r="JE169" s="3">
        <f t="shared" si="1146"/>
        <v>0</v>
      </c>
      <c r="JF169" s="3">
        <f t="shared" si="1146"/>
        <v>0</v>
      </c>
      <c r="JG169" s="3">
        <f t="shared" si="1146"/>
        <v>0</v>
      </c>
      <c r="JH169" s="3">
        <f t="shared" ref="JH169:LJ169" si="1147">JH148-JH161-JH162+JH56</f>
        <v>0</v>
      </c>
      <c r="JI169" s="3">
        <f t="shared" si="1147"/>
        <v>0</v>
      </c>
      <c r="JJ169" s="3">
        <f t="shared" si="1147"/>
        <v>0</v>
      </c>
      <c r="JK169" s="3">
        <f t="shared" si="1147"/>
        <v>0</v>
      </c>
      <c r="JL169" s="3">
        <f t="shared" si="1147"/>
        <v>0</v>
      </c>
      <c r="JM169" s="3">
        <f t="shared" si="1147"/>
        <v>0</v>
      </c>
      <c r="JN169" s="3">
        <f t="shared" si="1147"/>
        <v>62957.520000000019</v>
      </c>
      <c r="JO169" s="3">
        <f t="shared" si="1147"/>
        <v>64848</v>
      </c>
      <c r="JP169" s="3">
        <f t="shared" si="1147"/>
        <v>57416.239999999991</v>
      </c>
      <c r="JQ169" s="3">
        <f t="shared" si="1147"/>
        <v>54587.880000000005</v>
      </c>
      <c r="JR169" s="3">
        <f t="shared" si="1147"/>
        <v>55007.880000000005</v>
      </c>
      <c r="JS169" s="3">
        <f t="shared" si="1147"/>
        <v>53220.959999999963</v>
      </c>
      <c r="JT169" s="3">
        <f t="shared" si="1147"/>
        <v>52416.280000000028</v>
      </c>
      <c r="JU169" s="3">
        <f t="shared" si="1147"/>
        <v>51959.280000000028</v>
      </c>
      <c r="JV169" s="3">
        <f t="shared" si="1147"/>
        <v>50158.380000000005</v>
      </c>
      <c r="JW169" s="3">
        <f t="shared" si="1147"/>
        <v>49362.280000000028</v>
      </c>
      <c r="JX169" s="3">
        <f t="shared" si="1147"/>
        <v>50519.520000000019</v>
      </c>
      <c r="JY169" s="3">
        <f t="shared" si="1147"/>
        <v>47770.140000000014</v>
      </c>
      <c r="JZ169" s="3">
        <f t="shared" si="1147"/>
        <v>47681.300000000047</v>
      </c>
      <c r="KA169" s="3">
        <f t="shared" si="1147"/>
        <v>48364.840000000084</v>
      </c>
      <c r="KB169" s="3">
        <f t="shared" si="1147"/>
        <v>49287.419999999925</v>
      </c>
      <c r="KC169" s="3">
        <f t="shared" si="1147"/>
        <v>57055.300000000047</v>
      </c>
      <c r="KD169" s="3">
        <f t="shared" si="1147"/>
        <v>59789.300000000047</v>
      </c>
      <c r="KE169" s="3">
        <f t="shared" si="1147"/>
        <v>57944.619999999995</v>
      </c>
      <c r="KF169" s="3">
        <f t="shared" si="1147"/>
        <v>60930.159999999916</v>
      </c>
      <c r="KG169" s="3">
        <f t="shared" si="1147"/>
        <v>63135.719999999972</v>
      </c>
      <c r="KH169" s="3">
        <f t="shared" si="1147"/>
        <v>64740.619999999995</v>
      </c>
      <c r="KI169" s="3">
        <f t="shared" si="1147"/>
        <v>65760.060000000056</v>
      </c>
      <c r="KJ169" s="3">
        <f t="shared" si="1147"/>
        <v>69451.459999999963</v>
      </c>
      <c r="KK169" s="3">
        <f t="shared" si="1147"/>
        <v>73318.739999999991</v>
      </c>
      <c r="KL169" s="3">
        <f t="shared" si="1147"/>
        <v>74823.159999999916</v>
      </c>
      <c r="KM169" s="3">
        <f t="shared" si="1147"/>
        <v>74092.780000000028</v>
      </c>
      <c r="KN169" s="3">
        <f t="shared" si="1147"/>
        <v>71165.959999999963</v>
      </c>
      <c r="KO169" s="3">
        <f t="shared" si="1147"/>
        <v>73634.919999999925</v>
      </c>
      <c r="KP169" s="3">
        <f t="shared" si="1147"/>
        <v>73510.540000000037</v>
      </c>
      <c r="KQ169" s="3">
        <f t="shared" si="1147"/>
        <v>75213.599999999977</v>
      </c>
      <c r="KR169" s="3">
        <f t="shared" si="1147"/>
        <v>79365.62</v>
      </c>
      <c r="KS169" s="3">
        <f t="shared" si="1147"/>
        <v>78462</v>
      </c>
      <c r="KT169" s="3">
        <f t="shared" si="1147"/>
        <v>70827.959999999963</v>
      </c>
      <c r="KU169" s="3">
        <f t="shared" si="1147"/>
        <v>29040.479999999981</v>
      </c>
      <c r="KV169" s="3">
        <f t="shared" si="1147"/>
        <v>38184.119999999995</v>
      </c>
      <c r="KW169" s="3">
        <f t="shared" si="1147"/>
        <v>39806.060000000056</v>
      </c>
      <c r="KX169" s="3">
        <f t="shared" si="1147"/>
        <v>31414.199999999953</v>
      </c>
      <c r="KY169" s="3">
        <f t="shared" si="1147"/>
        <v>38967.060000000056</v>
      </c>
      <c r="KZ169" s="3">
        <f t="shared" si="1147"/>
        <v>49009.780000000028</v>
      </c>
      <c r="LA169" s="3">
        <f t="shared" si="1147"/>
        <v>74443.359999999986</v>
      </c>
      <c r="LB169" s="3">
        <f t="shared" si="1147"/>
        <v>82332</v>
      </c>
      <c r="LC169" s="3">
        <f t="shared" si="1147"/>
        <v>82337.099999999977</v>
      </c>
      <c r="LD169" s="3">
        <f t="shared" si="1147"/>
        <v>92209.5</v>
      </c>
      <c r="LE169" s="3">
        <f t="shared" si="1147"/>
        <v>122602.19999999995</v>
      </c>
      <c r="LF169" s="3">
        <f t="shared" si="1147"/>
        <v>124344.88</v>
      </c>
      <c r="LG169" s="3">
        <f t="shared" si="1147"/>
        <v>168543.43999999994</v>
      </c>
      <c r="LH169" s="3">
        <f t="shared" si="1147"/>
        <v>178676.74</v>
      </c>
      <c r="LI169" s="3">
        <f t="shared" si="1147"/>
        <v>131978</v>
      </c>
      <c r="LJ169" s="3">
        <f t="shared" si="1147"/>
        <v>131695.5</v>
      </c>
      <c r="LK169" s="3">
        <f t="shared" ref="LK169:MF169" si="1148">LK148-LK161-LK162+LK56</f>
        <v>0</v>
      </c>
      <c r="LL169" s="3">
        <f t="shared" si="1148"/>
        <v>137247.91999999993</v>
      </c>
      <c r="LM169" s="3">
        <f t="shared" si="1148"/>
        <v>141439.54000000004</v>
      </c>
      <c r="LN169" s="3">
        <f t="shared" si="1148"/>
        <v>141892.06000000006</v>
      </c>
      <c r="LO169" s="3">
        <f t="shared" si="1148"/>
        <v>138812.28000000003</v>
      </c>
      <c r="LP169" s="3">
        <f t="shared" si="1148"/>
        <v>137191.85999999999</v>
      </c>
      <c r="LQ169" s="3">
        <f t="shared" si="1148"/>
        <v>137563.45999999996</v>
      </c>
      <c r="LR169" s="3">
        <f t="shared" si="1148"/>
        <v>138073.02000000002</v>
      </c>
      <c r="LS169" s="3">
        <f t="shared" si="1148"/>
        <v>140208.56000000006</v>
      </c>
      <c r="LT169" s="3">
        <f t="shared" si="1148"/>
        <v>145152.24</v>
      </c>
      <c r="LU169" s="3">
        <f t="shared" si="1148"/>
        <v>141907.67999999993</v>
      </c>
      <c r="LV169" s="3">
        <f t="shared" si="1148"/>
        <v>140874.58000000007</v>
      </c>
      <c r="LW169" s="3">
        <f t="shared" si="1148"/>
        <v>141208.71999999997</v>
      </c>
      <c r="LX169" s="3">
        <f t="shared" si="1148"/>
        <v>145025.91999999993</v>
      </c>
      <c r="LY169" s="3">
        <f t="shared" si="1148"/>
        <v>146167.19999999995</v>
      </c>
      <c r="LZ169" s="3">
        <f t="shared" si="1148"/>
        <v>146371.93999999994</v>
      </c>
      <c r="MA169" s="3">
        <f t="shared" si="1148"/>
        <v>145947.64000000001</v>
      </c>
      <c r="MB169" s="3">
        <f t="shared" si="1148"/>
        <v>146305.15999999992</v>
      </c>
      <c r="MC169" s="3">
        <f t="shared" si="1148"/>
        <v>146711.74</v>
      </c>
      <c r="MD169" s="3">
        <f t="shared" si="1148"/>
        <v>0</v>
      </c>
      <c r="ME169" s="3">
        <f t="shared" si="1148"/>
        <v>151463.74</v>
      </c>
      <c r="MF169" s="3">
        <f t="shared" si="1148"/>
        <v>142010.06000000006</v>
      </c>
      <c r="ML169" s="3">
        <f t="shared" ref="ML169" si="1149">ML148-ML161-ML162+ML56</f>
        <v>84574.62</v>
      </c>
      <c r="MR169" s="3">
        <f>-MR134</f>
        <v>-341.4</v>
      </c>
      <c r="MX169" s="3">
        <f t="shared" ref="MX169" si="1150">MX148-MX161-MX162+MX56</f>
        <v>-45892.400000000023</v>
      </c>
      <c r="ND169" s="3">
        <f t="shared" ref="ND169" si="1151">ND148-ND161-ND162+ND56</f>
        <v>-27587.020000000019</v>
      </c>
      <c r="NJ169" s="3">
        <f t="shared" ref="NJ169" si="1152">NJ148-NJ161-NJ162+NJ56</f>
        <v>-56019.79999999993</v>
      </c>
      <c r="NP169" s="3">
        <f t="shared" ref="NP169" si="1153">NP148-NP161-NP162+NP56</f>
        <v>0</v>
      </c>
      <c r="NV169" s="3">
        <f t="shared" ref="NV169" si="1154">NV148-NV161-NV162+NV56</f>
        <v>0</v>
      </c>
      <c r="OB169" s="3">
        <f t="shared" ref="OB169" si="1155">OB148-OB161-OB162+OB56</f>
        <v>-18365.25</v>
      </c>
      <c r="OH169" s="3">
        <f t="shared" ref="OH169" si="1156">OH148-OH161-OH162+OH56</f>
        <v>-28542.239999999991</v>
      </c>
      <c r="ON169" s="3">
        <f t="shared" ref="ON169" si="1157">ON148-ON161-ON162+ON56</f>
        <v>-10871.439999999944</v>
      </c>
      <c r="OT169" s="3">
        <f t="shared" ref="OT169" si="1158">OT148-OT161-OT162+OT56</f>
        <v>17696.239999999991</v>
      </c>
      <c r="OZ169" s="3">
        <f t="shared" ref="OZ169" si="1159">OZ148-OZ161-OZ162+OZ56</f>
        <v>79797.850000000093</v>
      </c>
      <c r="PF169" s="3">
        <f t="shared" ref="PF169" si="1160">PF148-PF161-PF162+PF56</f>
        <v>246655.09999999963</v>
      </c>
      <c r="PL169" s="3">
        <f t="shared" ref="PL169" si="1161">PL148-PL161-PL162+PL56</f>
        <v>0</v>
      </c>
      <c r="PR169" s="3">
        <f t="shared" ref="PR169" si="1162">PR148-PR161-PR162+PR56</f>
        <v>0</v>
      </c>
      <c r="PX169" s="3">
        <f t="shared" ref="PX169" si="1163">PX148-PX161-PX162+PX56</f>
        <v>361651.36000000127</v>
      </c>
      <c r="QD169" s="3">
        <f t="shared" ref="QD169" si="1164">QD148-QD161-QD162+QD56</f>
        <v>467163.49000000209</v>
      </c>
      <c r="QJ169" s="3">
        <f t="shared" ref="QJ169" si="1165">QJ148-QJ161-QJ162+QJ56</f>
        <v>598053.03000000119</v>
      </c>
      <c r="QP169" s="3">
        <f t="shared" ref="QP169" si="1166">QP148-QP161-QP162+QP56</f>
        <v>872292.31999999657</v>
      </c>
      <c r="QV169" s="3">
        <f t="shared" ref="QV169" si="1167">QV148-QV161-QV162+QV56</f>
        <v>0</v>
      </c>
      <c r="RB169" s="3">
        <f t="shared" ref="RB169" si="1168">RB148-RB161-RB162+RB56</f>
        <v>1169853.2599999979</v>
      </c>
      <c r="RH169" s="3">
        <f t="shared" ref="RH169" si="1169">RH148-RH161-RH162+RH56</f>
        <v>1047243.2699999996</v>
      </c>
      <c r="RN169" s="3">
        <f t="shared" ref="RN169" si="1170">RN148-RN161-RN162+RN56</f>
        <v>0</v>
      </c>
      <c r="RT169" s="3">
        <f t="shared" ref="RT169" si="1171">RT148-RT161-RT162+RT56</f>
        <v>0</v>
      </c>
      <c r="RZ169" s="3">
        <f t="shared" ref="RZ169" si="1172">RZ148-RZ161-RZ162+RZ56</f>
        <v>3193773.5</v>
      </c>
      <c r="SF169" s="3">
        <f t="shared" ref="SF169" si="1173">SF148-SF161-SF162+SF56</f>
        <v>0</v>
      </c>
      <c r="SL169" s="3">
        <f t="shared" ref="SL169" si="1174">SL148-SL161-SL162+SL56</f>
        <v>1973146.7899999991</v>
      </c>
      <c r="SR169" s="3">
        <f t="shared" ref="SR169" si="1175">SR148-SR161-SR162+SR56</f>
        <v>0</v>
      </c>
      <c r="SX169" s="3">
        <f t="shared" ref="SX169" si="1176">SX148-SX161-SX162+SX56</f>
        <v>1772285.5799999982</v>
      </c>
      <c r="TD169" s="3">
        <f t="shared" ref="TD169" si="1177">TD148-TD161-TD162+TD56</f>
        <v>4897294.9899999984</v>
      </c>
      <c r="TJ169" s="3">
        <f t="shared" ref="TJ169" si="1178">TJ148-TJ161-TJ162+TJ56</f>
        <v>2110997.549999997</v>
      </c>
      <c r="TP169" s="3">
        <f t="shared" ref="TP169" si="1179">TP148-TP161-TP162+TP56</f>
        <v>2113363.2300000004</v>
      </c>
      <c r="TV169" s="3">
        <f t="shared" ref="TV169" si="1180">TV148-TV161-TV162+TV56</f>
        <v>2099018.120000001</v>
      </c>
    </row>
    <row r="170" spans="1:543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 s="28"/>
      <c r="IL170" s="28"/>
      <c r="IM170" s="28"/>
      <c r="IN170" s="28"/>
      <c r="IO170" s="28"/>
      <c r="IP170" s="28"/>
      <c r="IQ170" s="28"/>
      <c r="IR170" s="28"/>
      <c r="IS170" s="28"/>
      <c r="IT170" s="28"/>
      <c r="IU170" s="28"/>
      <c r="IV170" s="28"/>
      <c r="IW170" s="28"/>
      <c r="IX170" s="28"/>
      <c r="IY170" s="28"/>
      <c r="IZ170" s="28"/>
      <c r="JA170" s="28"/>
      <c r="JB170" s="28"/>
      <c r="JC170" s="28"/>
      <c r="JD170" s="28"/>
      <c r="JE170" s="28"/>
      <c r="JF170" s="28"/>
      <c r="JG170" s="28"/>
      <c r="JH170" s="28"/>
      <c r="JI170" s="28"/>
      <c r="JJ170" s="28"/>
      <c r="JK170" s="28"/>
      <c r="JL170" s="28"/>
      <c r="JM170" s="28"/>
      <c r="JN170" s="28"/>
      <c r="JO170" s="28"/>
      <c r="JP170" s="28"/>
      <c r="JQ170" s="28"/>
      <c r="JR170" s="28"/>
      <c r="JS170" s="28"/>
      <c r="JT170" s="28"/>
      <c r="JU170" s="28"/>
      <c r="JV170" s="28"/>
      <c r="JW170" s="28"/>
      <c r="JX170" s="28"/>
      <c r="JY170" s="28"/>
      <c r="JZ170" s="28"/>
      <c r="KA170" s="28"/>
      <c r="KB170" s="28"/>
      <c r="KC170" s="28"/>
      <c r="KD170" s="28"/>
      <c r="KE170" s="28"/>
      <c r="KF170" s="28"/>
      <c r="KG170" s="28"/>
      <c r="KH170" s="28"/>
      <c r="KI170" s="28"/>
      <c r="KJ170" s="28"/>
      <c r="KK170" s="28"/>
      <c r="KL170" s="28"/>
      <c r="KM170" s="28"/>
      <c r="KN170" s="28"/>
      <c r="KO170" s="28"/>
      <c r="KP170" s="28"/>
      <c r="KQ170" s="28"/>
      <c r="KR170" s="28"/>
      <c r="KS170" s="28"/>
      <c r="KT170" s="28"/>
      <c r="KU170" s="28"/>
      <c r="KV170" s="28"/>
      <c r="KW170" s="28"/>
      <c r="KX170" s="28"/>
      <c r="KY170" s="28"/>
      <c r="KZ170" s="28"/>
      <c r="LA170" s="28"/>
      <c r="LB170" s="28"/>
      <c r="LC170" s="28"/>
      <c r="LD170" s="28"/>
      <c r="LE170" s="28"/>
      <c r="LF170" s="28"/>
      <c r="LG170" s="28"/>
      <c r="LH170" s="28"/>
      <c r="LI170" s="28"/>
      <c r="LJ170" s="28"/>
      <c r="LK170" s="28"/>
      <c r="LL170" s="28"/>
      <c r="LM170" s="28"/>
      <c r="LN170" s="28"/>
      <c r="LO170" s="28"/>
      <c r="LP170" s="28"/>
      <c r="LQ170" s="28"/>
      <c r="LR170" s="28"/>
      <c r="LS170" s="28"/>
      <c r="LT170" s="28"/>
      <c r="LU170" s="28"/>
      <c r="LV170" s="28"/>
      <c r="LW170" s="28"/>
      <c r="LX170" s="28"/>
      <c r="LY170" s="28"/>
      <c r="LZ170" s="28"/>
      <c r="MA170" s="28"/>
      <c r="MB170" s="28"/>
      <c r="MC170" s="28"/>
      <c r="MD170" s="28"/>
      <c r="ME170" s="28"/>
      <c r="MF170" s="28"/>
      <c r="MG170" s="28"/>
      <c r="MH170" s="28"/>
      <c r="MI170" s="28"/>
      <c r="MJ170" s="28"/>
      <c r="MK170" s="28"/>
      <c r="ML170" s="28"/>
      <c r="MM170" s="28"/>
      <c r="MN170" s="28"/>
      <c r="MO170" s="28"/>
      <c r="MP170" s="28"/>
      <c r="MQ170" s="28"/>
      <c r="MR170" s="28"/>
      <c r="MS170" s="28"/>
      <c r="MT170" s="28"/>
      <c r="MU170" s="28"/>
      <c r="MV170" s="28"/>
      <c r="MW170" s="28"/>
      <c r="MX170" s="28"/>
      <c r="MY170" s="28"/>
      <c r="MZ170" s="28"/>
      <c r="NA170" s="28"/>
      <c r="NB170" s="28"/>
      <c r="NC170" s="28"/>
      <c r="ND170" s="28"/>
      <c r="NE170" s="28"/>
      <c r="NF170" s="28"/>
      <c r="NG170" s="28"/>
      <c r="NH170" s="28"/>
      <c r="NI170" s="28"/>
      <c r="NJ170" s="28"/>
      <c r="NK170" s="28"/>
      <c r="NL170" s="28"/>
      <c r="NM170" s="28"/>
      <c r="NN170" s="28"/>
      <c r="NO170" s="28"/>
      <c r="NP170" s="28"/>
      <c r="NQ170" s="28"/>
      <c r="NR170" s="28"/>
      <c r="NS170" s="28"/>
      <c r="NT170" s="28"/>
      <c r="NU170" s="28"/>
      <c r="NV170" s="28"/>
      <c r="NW170" s="28"/>
      <c r="NX170" s="28"/>
      <c r="NY170" s="28"/>
      <c r="NZ170" s="28"/>
      <c r="OA170" s="28"/>
      <c r="OB170" s="28"/>
      <c r="OC170" s="28"/>
      <c r="OD170" s="28"/>
      <c r="OE170" s="28"/>
      <c r="OF170" s="28"/>
      <c r="OG170" s="28"/>
      <c r="OH170" s="28"/>
      <c r="OI170" s="28"/>
      <c r="OJ170" s="28"/>
      <c r="OK170" s="28"/>
      <c r="OL170" s="28"/>
      <c r="OM170" s="28"/>
      <c r="ON170" s="28"/>
      <c r="OO170" s="28"/>
      <c r="OP170" s="28"/>
      <c r="OQ170" s="28"/>
      <c r="OR170" s="28"/>
      <c r="OS170" s="28"/>
      <c r="OT170" s="28"/>
      <c r="OU170" s="28"/>
      <c r="OV170" s="28"/>
      <c r="OW170" s="28"/>
      <c r="OX170" s="28"/>
      <c r="OY170" s="28"/>
      <c r="OZ170" s="28"/>
      <c r="PA170" s="28"/>
      <c r="PB170" s="28"/>
      <c r="PC170" s="28"/>
      <c r="PD170" s="28"/>
      <c r="PE170" s="28"/>
      <c r="PF170" s="28"/>
      <c r="PG170" s="28"/>
      <c r="PH170" s="28"/>
      <c r="PI170" s="28"/>
      <c r="PJ170" s="28"/>
      <c r="PK170" s="28"/>
      <c r="PL170" s="28"/>
      <c r="PM170" s="28"/>
      <c r="PN170" s="28"/>
      <c r="PO170" s="28"/>
      <c r="PP170" s="28"/>
      <c r="PQ170" s="28"/>
      <c r="PR170" s="28"/>
      <c r="PS170" s="28"/>
      <c r="PT170" s="28"/>
      <c r="PU170" s="28"/>
      <c r="PV170" s="28"/>
      <c r="PW170" s="28"/>
      <c r="PX170" s="28"/>
      <c r="PY170" s="28"/>
      <c r="PZ170" s="28"/>
      <c r="QA170" s="28"/>
      <c r="QB170" s="28"/>
      <c r="QC170" s="28"/>
      <c r="QD170" s="28"/>
      <c r="QE170" s="28"/>
      <c r="QF170" s="28"/>
      <c r="QG170" s="28"/>
      <c r="QH170" s="28"/>
      <c r="QI170" s="28"/>
      <c r="QJ170" s="28"/>
      <c r="QK170" s="28"/>
      <c r="QL170" s="28"/>
      <c r="QM170" s="28"/>
      <c r="QN170" s="28"/>
      <c r="QO170" s="28"/>
      <c r="QP170" s="28"/>
      <c r="QQ170" s="28"/>
      <c r="QR170" s="28"/>
      <c r="QS170" s="28"/>
      <c r="QT170" s="28"/>
      <c r="QU170" s="28"/>
      <c r="QV170" s="28"/>
      <c r="QW170" s="28"/>
      <c r="QX170" s="28"/>
      <c r="QY170" s="28"/>
      <c r="QZ170" s="28"/>
      <c r="RA170" s="28"/>
      <c r="RB170" s="28"/>
      <c r="RC170" s="28"/>
      <c r="RD170" s="28"/>
      <c r="RE170" s="28"/>
      <c r="RF170" s="28"/>
      <c r="RG170" s="28"/>
      <c r="RH170" s="28"/>
      <c r="RI170" s="28"/>
      <c r="RJ170" s="28"/>
      <c r="RK170" s="28"/>
      <c r="RL170" s="28"/>
      <c r="RM170" s="28"/>
      <c r="RN170" s="28"/>
      <c r="RO170" s="28"/>
      <c r="RP170" s="28"/>
      <c r="RQ170" s="28"/>
      <c r="RR170" s="28"/>
      <c r="RS170" s="28"/>
      <c r="RT170" s="28"/>
      <c r="RU170" s="28"/>
      <c r="RV170" s="28"/>
      <c r="RW170" s="28"/>
      <c r="RX170" s="28"/>
      <c r="RY170" s="28"/>
      <c r="RZ170" s="28"/>
      <c r="SA170" s="28"/>
      <c r="SB170" s="28"/>
      <c r="SC170" s="28"/>
      <c r="SD170" s="28"/>
      <c r="SE170" s="28"/>
      <c r="SF170" s="28"/>
      <c r="SG170" s="28"/>
      <c r="SH170" s="28"/>
      <c r="SI170" s="28"/>
      <c r="SJ170" s="28"/>
      <c r="SK170" s="28"/>
      <c r="SL170" s="28"/>
      <c r="SM170" s="28"/>
      <c r="SN170" s="28"/>
      <c r="SO170" s="28"/>
      <c r="SP170" s="28"/>
      <c r="SQ170" s="28"/>
      <c r="SR170" s="28"/>
      <c r="SS170" s="28"/>
      <c r="ST170" s="28"/>
      <c r="SU170" s="28"/>
      <c r="SV170" s="28"/>
      <c r="SW170" s="28"/>
      <c r="SX170" s="28"/>
      <c r="SY170" s="28"/>
      <c r="SZ170" s="28"/>
      <c r="TA170" s="28"/>
      <c r="TB170" s="28"/>
      <c r="TC170" s="28"/>
      <c r="TD170" s="28"/>
      <c r="TE170" s="28"/>
      <c r="TF170" s="28"/>
      <c r="TG170" s="28"/>
      <c r="TH170" s="28"/>
      <c r="TI170" s="28"/>
      <c r="TJ170" s="28"/>
      <c r="TK170" s="28"/>
      <c r="TL170" s="28"/>
      <c r="TM170" s="28"/>
      <c r="TN170" s="28"/>
      <c r="TO170" s="28"/>
      <c r="TP170" s="28"/>
      <c r="TQ170" s="28"/>
      <c r="TR170" s="28"/>
      <c r="TS170" s="28"/>
      <c r="TT170" s="28"/>
      <c r="TU170" s="28"/>
      <c r="TV170" s="28"/>
      <c r="TW170" s="28"/>
    </row>
    <row r="171" spans="1:543" x14ac:dyDescent="0.2">
      <c r="A171" s="29" t="s">
        <v>659</v>
      </c>
    </row>
    <row r="172" spans="1:543" x14ac:dyDescent="0.2">
      <c r="A172" s="26" t="s">
        <v>660</v>
      </c>
    </row>
    <row r="173" spans="1:543" x14ac:dyDescent="0.2">
      <c r="A173" s="25" t="s">
        <v>661</v>
      </c>
    </row>
    <row r="174" spans="1:543" x14ac:dyDescent="0.2">
      <c r="A174" s="25" t="s">
        <v>662</v>
      </c>
      <c r="B174" s="3" t="s">
        <v>712</v>
      </c>
    </row>
    <row r="175" spans="1:543" x14ac:dyDescent="0.2">
      <c r="A175" s="25" t="s">
        <v>663</v>
      </c>
    </row>
    <row r="176" spans="1:543" x14ac:dyDescent="0.2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  <c r="IV176" s="30"/>
      <c r="IW176" s="30"/>
      <c r="IX176" s="30"/>
      <c r="IY176" s="30"/>
      <c r="IZ176" s="30"/>
      <c r="JA176" s="30"/>
      <c r="JB176" s="30"/>
      <c r="JC176" s="30"/>
      <c r="JD176" s="30"/>
      <c r="JE176" s="30"/>
      <c r="JF176" s="30"/>
      <c r="JG176" s="30"/>
      <c r="JH176" s="30"/>
      <c r="JI176" s="30"/>
      <c r="JJ176" s="30"/>
      <c r="JK176" s="30"/>
      <c r="JL176" s="30"/>
      <c r="JM176" s="30"/>
      <c r="JN176" s="30"/>
      <c r="JO176" s="30"/>
      <c r="JP176" s="30"/>
      <c r="JQ176" s="30"/>
      <c r="JR176" s="30"/>
      <c r="JS176" s="30"/>
      <c r="JT176" s="30"/>
      <c r="JU176" s="30"/>
      <c r="JV176" s="30"/>
      <c r="JW176" s="30"/>
      <c r="JX176" s="30"/>
      <c r="JY176" s="30"/>
      <c r="JZ176" s="30"/>
      <c r="KA176" s="30"/>
      <c r="KB176" s="30"/>
      <c r="KC176" s="30"/>
      <c r="KD176" s="30"/>
      <c r="KE176" s="30"/>
      <c r="KF176" s="30"/>
      <c r="KG176" s="30"/>
      <c r="KH176" s="30"/>
      <c r="KI176" s="30"/>
      <c r="KJ176" s="30"/>
      <c r="KK176" s="30"/>
      <c r="KL176" s="30"/>
      <c r="KM176" s="30"/>
      <c r="KN176" s="30"/>
      <c r="KO176" s="30"/>
      <c r="KP176" s="30"/>
      <c r="KQ176" s="30"/>
      <c r="KR176" s="30"/>
      <c r="KS176" s="30"/>
      <c r="KT176" s="30"/>
      <c r="KU176" s="30"/>
      <c r="KV176" s="30"/>
      <c r="KW176" s="30"/>
      <c r="KX176" s="30"/>
      <c r="KY176" s="30"/>
      <c r="KZ176" s="30"/>
      <c r="LA176" s="30"/>
      <c r="LB176" s="30"/>
      <c r="LC176" s="30"/>
      <c r="LD176" s="30"/>
      <c r="LE176" s="30"/>
      <c r="LF176" s="30"/>
      <c r="LG176" s="30"/>
      <c r="LH176" s="30"/>
      <c r="LI176" s="30"/>
      <c r="LJ176" s="30"/>
      <c r="LK176" s="30"/>
      <c r="LL176" s="30"/>
      <c r="LM176" s="30"/>
      <c r="LN176" s="30"/>
      <c r="LO176" s="30"/>
      <c r="LP176" s="30"/>
      <c r="LQ176" s="30"/>
      <c r="LR176" s="30"/>
      <c r="LS176" s="30"/>
      <c r="LT176" s="30"/>
      <c r="LU176" s="30"/>
      <c r="LV176" s="30"/>
      <c r="LW176" s="30"/>
      <c r="LX176" s="30"/>
      <c r="LY176" s="30"/>
      <c r="LZ176" s="30"/>
      <c r="MA176" s="30"/>
      <c r="MB176" s="30"/>
      <c r="MC176" s="30"/>
      <c r="MD176" s="30"/>
      <c r="ME176" s="30"/>
      <c r="MF176" s="30"/>
      <c r="MG176" s="30"/>
      <c r="MH176" s="30"/>
      <c r="MI176" s="30"/>
      <c r="MJ176" s="30"/>
      <c r="MK176" s="30"/>
      <c r="ML176" s="30"/>
      <c r="MM176" s="30"/>
      <c r="MN176" s="30"/>
      <c r="MO176" s="30"/>
      <c r="MP176" s="30"/>
      <c r="MQ176" s="30"/>
      <c r="MR176" s="30"/>
      <c r="MS176" s="30"/>
      <c r="MT176" s="30"/>
      <c r="MU176" s="30"/>
      <c r="MV176" s="30"/>
      <c r="MW176" s="30"/>
      <c r="MX176" s="30"/>
      <c r="MY176" s="30"/>
      <c r="MZ176" s="30"/>
      <c r="NA176" s="30"/>
      <c r="NB176" s="30"/>
      <c r="NC176" s="30"/>
      <c r="ND176" s="30"/>
      <c r="NE176" s="30"/>
      <c r="NF176" s="30"/>
      <c r="NG176" s="30"/>
      <c r="NH176" s="30"/>
      <c r="NI176" s="30"/>
      <c r="NJ176" s="30"/>
      <c r="NK176" s="30"/>
      <c r="NL176" s="30"/>
      <c r="NM176" s="30"/>
      <c r="NN176" s="30"/>
      <c r="NO176" s="30"/>
      <c r="NP176" s="30"/>
      <c r="NQ176" s="30"/>
      <c r="NR176" s="30"/>
      <c r="NS176" s="30"/>
      <c r="NT176" s="30"/>
      <c r="NU176" s="30"/>
      <c r="NV176" s="30"/>
      <c r="NW176" s="30"/>
      <c r="NX176" s="30"/>
      <c r="NY176" s="30"/>
      <c r="NZ176" s="30"/>
      <c r="OA176" s="30"/>
      <c r="OB176" s="30"/>
      <c r="OC176" s="30"/>
      <c r="OD176" s="30"/>
      <c r="OE176" s="30"/>
      <c r="OF176" s="30"/>
      <c r="OG176" s="30"/>
      <c r="OH176" s="30"/>
      <c r="OI176" s="30"/>
      <c r="OJ176" s="30"/>
      <c r="OK176" s="30"/>
      <c r="OL176" s="30"/>
      <c r="OM176" s="30"/>
      <c r="ON176" s="30"/>
      <c r="OO176" s="30"/>
      <c r="OP176" s="30"/>
      <c r="OQ176" s="30"/>
      <c r="OR176" s="30"/>
      <c r="OS176" s="30"/>
      <c r="OT176" s="30"/>
      <c r="OU176" s="30"/>
      <c r="OV176" s="30"/>
      <c r="OW176" s="30"/>
      <c r="OX176" s="30"/>
      <c r="OY176" s="30"/>
      <c r="OZ176" s="30"/>
      <c r="PA176" s="30"/>
      <c r="PB176" s="30"/>
      <c r="PC176" s="30"/>
      <c r="PD176" s="30"/>
      <c r="PE176" s="30"/>
      <c r="PF176" s="30"/>
      <c r="PG176" s="30"/>
      <c r="PH176" s="30"/>
      <c r="PI176" s="30"/>
      <c r="PJ176" s="30"/>
      <c r="PK176" s="30"/>
      <c r="PL176" s="30"/>
      <c r="PM176" s="30"/>
      <c r="PN176" s="30"/>
      <c r="PO176" s="30"/>
      <c r="PP176" s="30"/>
      <c r="PQ176" s="30"/>
      <c r="PR176" s="30"/>
      <c r="PS176" s="30"/>
      <c r="PT176" s="30"/>
      <c r="PU176" s="30"/>
      <c r="PV176" s="30"/>
      <c r="PW176" s="30"/>
      <c r="PX176" s="30"/>
      <c r="PY176" s="30"/>
      <c r="PZ176" s="30"/>
      <c r="QA176" s="30"/>
      <c r="QB176" s="30"/>
      <c r="QC176" s="30"/>
      <c r="QD176" s="30"/>
      <c r="QE176" s="30"/>
      <c r="QF176" s="30"/>
      <c r="QG176" s="30"/>
      <c r="QH176" s="30"/>
      <c r="QI176" s="30"/>
      <c r="QJ176" s="30"/>
      <c r="QK176" s="30"/>
      <c r="QL176" s="30"/>
      <c r="QM176" s="30"/>
      <c r="QN176" s="30"/>
      <c r="QO176" s="30"/>
      <c r="QP176" s="30"/>
      <c r="QQ176" s="30"/>
      <c r="QR176" s="30"/>
      <c r="QS176" s="30"/>
      <c r="QT176" s="30"/>
      <c r="QU176" s="30"/>
      <c r="QV176" s="30"/>
      <c r="QW176" s="30"/>
      <c r="QX176" s="30"/>
      <c r="QY176" s="30"/>
      <c r="QZ176" s="30"/>
      <c r="RA176" s="30"/>
      <c r="RB176" s="30"/>
      <c r="RC176" s="30"/>
      <c r="RD176" s="30"/>
      <c r="RE176" s="30"/>
      <c r="RF176" s="30"/>
      <c r="RG176" s="30"/>
      <c r="RH176" s="30"/>
      <c r="RI176" s="30"/>
      <c r="RJ176" s="30"/>
      <c r="RK176" s="30"/>
      <c r="RL176" s="30"/>
      <c r="RM176" s="30"/>
      <c r="RN176" s="30"/>
      <c r="RO176" s="30"/>
      <c r="RP176" s="30"/>
      <c r="RQ176" s="30"/>
      <c r="RR176" s="30"/>
      <c r="RS176" s="30"/>
      <c r="RT176" s="30"/>
      <c r="RU176" s="30"/>
      <c r="RV176" s="30"/>
      <c r="RW176" s="30"/>
      <c r="RX176" s="30"/>
      <c r="RY176" s="30"/>
      <c r="RZ176" s="30"/>
      <c r="SA176" s="30"/>
      <c r="SB176" s="30"/>
      <c r="SC176" s="30"/>
      <c r="SD176" s="30"/>
      <c r="SE176" s="30"/>
      <c r="SF176" s="30"/>
      <c r="SG176" s="30"/>
      <c r="SH176" s="30"/>
      <c r="SI176" s="30"/>
      <c r="SJ176" s="30"/>
      <c r="SK176" s="30"/>
      <c r="SL176" s="30"/>
      <c r="SM176" s="30"/>
      <c r="SN176" s="30"/>
      <c r="SO176" s="30"/>
      <c r="SP176" s="30"/>
      <c r="SQ176" s="30"/>
      <c r="SR176" s="30"/>
      <c r="SS176" s="30"/>
      <c r="ST176" s="30"/>
      <c r="SU176" s="30"/>
      <c r="SV176" s="30"/>
      <c r="SW176" s="30"/>
      <c r="SX176" s="30"/>
      <c r="SY176" s="30"/>
      <c r="SZ176" s="30"/>
      <c r="TA176" s="30"/>
      <c r="TB176" s="30"/>
      <c r="TC176" s="30"/>
      <c r="TD176" s="30"/>
      <c r="TE176" s="30"/>
      <c r="TF176" s="30"/>
      <c r="TG176" s="30"/>
      <c r="TH176" s="30"/>
      <c r="TI176" s="30"/>
      <c r="TJ176" s="30"/>
      <c r="TK176" s="30"/>
      <c r="TL176" s="30"/>
      <c r="TM176" s="30"/>
      <c r="TN176" s="30"/>
      <c r="TO176" s="30"/>
      <c r="TP176" s="30"/>
      <c r="TQ176" s="30"/>
      <c r="TR176" s="30"/>
      <c r="TS176" s="30"/>
      <c r="TT176" s="30"/>
      <c r="TU176" s="30"/>
      <c r="TV176" s="30"/>
      <c r="TW176" s="30"/>
    </row>
    <row r="177" spans="1:543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  <c r="IP177" s="31"/>
      <c r="IQ177" s="31"/>
      <c r="IR177" s="31"/>
      <c r="IS177" s="31"/>
      <c r="IT177" s="31"/>
      <c r="IU177" s="31"/>
      <c r="IV177" s="31"/>
      <c r="IW177" s="31"/>
      <c r="IX177" s="31"/>
      <c r="IY177" s="31"/>
      <c r="IZ177" s="31"/>
      <c r="JA177" s="31"/>
      <c r="JB177" s="31"/>
      <c r="JC177" s="31"/>
      <c r="JD177" s="31"/>
      <c r="JE177" s="31"/>
      <c r="JF177" s="31"/>
      <c r="JG177" s="31"/>
      <c r="JH177" s="31"/>
      <c r="JI177" s="31"/>
      <c r="JJ177" s="31"/>
      <c r="JK177" s="31"/>
      <c r="JL177" s="31"/>
      <c r="JM177" s="31"/>
      <c r="JN177" s="31"/>
      <c r="JO177" s="31"/>
      <c r="JP177" s="31"/>
      <c r="JQ177" s="31"/>
      <c r="JR177" s="31"/>
      <c r="JS177" s="31"/>
      <c r="JT177" s="31"/>
      <c r="JU177" s="31"/>
      <c r="JV177" s="31"/>
      <c r="JW177" s="31"/>
      <c r="JX177" s="31"/>
      <c r="JY177" s="31"/>
      <c r="JZ177" s="31"/>
      <c r="KA177" s="31"/>
      <c r="KB177" s="31"/>
      <c r="KC177" s="31"/>
      <c r="KD177" s="31"/>
      <c r="KE177" s="31"/>
      <c r="KF177" s="31"/>
      <c r="KG177" s="31"/>
      <c r="KH177" s="31"/>
      <c r="KI177" s="31"/>
      <c r="KJ177" s="31"/>
      <c r="KK177" s="31"/>
      <c r="KL177" s="31"/>
      <c r="KM177" s="31"/>
      <c r="KN177" s="31"/>
      <c r="KO177" s="31"/>
      <c r="KP177" s="31"/>
      <c r="KQ177" s="31"/>
      <c r="KR177" s="31"/>
      <c r="KS177" s="31"/>
      <c r="KT177" s="31"/>
      <c r="KU177" s="31"/>
      <c r="KV177" s="31"/>
      <c r="KW177" s="31"/>
      <c r="KX177" s="31"/>
      <c r="KY177" s="31"/>
      <c r="KZ177" s="31"/>
      <c r="LA177" s="31"/>
      <c r="LB177" s="31"/>
      <c r="LC177" s="31"/>
      <c r="LD177" s="31"/>
      <c r="LE177" s="31"/>
      <c r="LF177" s="31"/>
      <c r="LG177" s="31"/>
      <c r="LH177" s="31"/>
      <c r="LI177" s="31"/>
      <c r="LJ177" s="31"/>
      <c r="LK177" s="31"/>
      <c r="LL177" s="31"/>
      <c r="LM177" s="31"/>
      <c r="LN177" s="31"/>
      <c r="LO177" s="31"/>
      <c r="LP177" s="31"/>
      <c r="LQ177" s="31"/>
      <c r="LR177" s="31"/>
      <c r="LS177" s="31"/>
      <c r="LT177" s="31"/>
      <c r="LU177" s="31"/>
      <c r="LV177" s="31"/>
      <c r="LW177" s="31"/>
      <c r="LX177" s="31"/>
      <c r="LY177" s="31"/>
      <c r="LZ177" s="31"/>
      <c r="MA177" s="31"/>
      <c r="MB177" s="31"/>
      <c r="MC177" s="31"/>
      <c r="MD177" s="31"/>
      <c r="ME177" s="31"/>
      <c r="MF177" s="31"/>
      <c r="MG177" s="31"/>
      <c r="MH177" s="31"/>
      <c r="MI177" s="31"/>
      <c r="MJ177" s="31"/>
      <c r="MK177" s="31"/>
      <c r="ML177" s="31"/>
      <c r="MM177" s="31"/>
      <c r="MN177" s="31"/>
      <c r="MO177" s="31"/>
      <c r="MP177" s="31"/>
      <c r="MQ177" s="31"/>
      <c r="MR177" s="31"/>
      <c r="MS177" s="31"/>
      <c r="MT177" s="31"/>
      <c r="MU177" s="31"/>
      <c r="MV177" s="31"/>
      <c r="MW177" s="31"/>
      <c r="MX177" s="31"/>
      <c r="MY177" s="31"/>
      <c r="MZ177" s="31"/>
      <c r="NA177" s="31"/>
      <c r="NB177" s="31"/>
      <c r="NC177" s="31"/>
      <c r="ND177" s="31"/>
      <c r="NE177" s="31"/>
      <c r="NF177" s="31"/>
      <c r="NG177" s="31"/>
      <c r="NH177" s="31"/>
      <c r="NI177" s="31"/>
      <c r="NJ177" s="31"/>
      <c r="NK177" s="31"/>
      <c r="NL177" s="31"/>
      <c r="NM177" s="31"/>
      <c r="NN177" s="31"/>
      <c r="NO177" s="31"/>
      <c r="NP177" s="31"/>
      <c r="NQ177" s="31"/>
      <c r="NR177" s="31"/>
      <c r="NS177" s="31"/>
      <c r="NT177" s="31"/>
      <c r="NU177" s="31"/>
      <c r="NV177" s="31"/>
      <c r="NW177" s="31"/>
      <c r="NX177" s="31"/>
      <c r="NY177" s="31"/>
      <c r="NZ177" s="31"/>
      <c r="OA177" s="31"/>
      <c r="OB177" s="31"/>
      <c r="OC177" s="31"/>
      <c r="OD177" s="31"/>
      <c r="OE177" s="31"/>
      <c r="OF177" s="31"/>
      <c r="OG177" s="31"/>
      <c r="OH177" s="31"/>
      <c r="OI177" s="31"/>
      <c r="OJ177" s="31"/>
      <c r="OK177" s="31"/>
      <c r="OL177" s="31"/>
      <c r="OM177" s="31"/>
      <c r="ON177" s="31"/>
      <c r="OO177" s="31"/>
      <c r="OP177" s="31"/>
      <c r="OQ177" s="31"/>
      <c r="OR177" s="31"/>
      <c r="OS177" s="31"/>
      <c r="OT177" s="31"/>
      <c r="OU177" s="31"/>
      <c r="OV177" s="31"/>
      <c r="OW177" s="31"/>
      <c r="OX177" s="31"/>
      <c r="OY177" s="31"/>
      <c r="OZ177" s="31"/>
      <c r="PA177" s="31"/>
      <c r="PB177" s="31"/>
      <c r="PC177" s="31"/>
      <c r="PD177" s="31"/>
      <c r="PE177" s="31"/>
      <c r="PF177" s="31"/>
      <c r="PG177" s="31"/>
      <c r="PH177" s="31"/>
      <c r="PI177" s="31"/>
      <c r="PJ177" s="31"/>
      <c r="PK177" s="31"/>
      <c r="PL177" s="31"/>
      <c r="PM177" s="31"/>
      <c r="PN177" s="31"/>
      <c r="PO177" s="31"/>
      <c r="PP177" s="31"/>
      <c r="PQ177" s="31"/>
      <c r="PR177" s="31"/>
      <c r="PS177" s="31"/>
      <c r="PT177" s="31"/>
      <c r="PU177" s="31"/>
      <c r="PV177" s="31"/>
      <c r="PW177" s="31"/>
      <c r="PX177" s="31"/>
      <c r="PY177" s="31"/>
      <c r="PZ177" s="31"/>
      <c r="QA177" s="31"/>
      <c r="QB177" s="31"/>
      <c r="QC177" s="31"/>
      <c r="QD177" s="31"/>
      <c r="QE177" s="31"/>
      <c r="QF177" s="31"/>
      <c r="QG177" s="31"/>
      <c r="QH177" s="31"/>
      <c r="QI177" s="31"/>
      <c r="QJ177" s="31"/>
      <c r="QK177" s="31"/>
      <c r="QL177" s="31"/>
      <c r="QM177" s="31"/>
      <c r="QN177" s="31"/>
      <c r="QO177" s="31"/>
      <c r="QP177" s="31"/>
      <c r="QQ177" s="31"/>
      <c r="QR177" s="31"/>
      <c r="QS177" s="31"/>
      <c r="QT177" s="31"/>
      <c r="QU177" s="31"/>
      <c r="QV177" s="31"/>
      <c r="QW177" s="31"/>
      <c r="QX177" s="31"/>
      <c r="QY177" s="31"/>
      <c r="QZ177" s="31"/>
      <c r="RA177" s="31"/>
      <c r="RB177" s="31"/>
      <c r="RC177" s="31"/>
      <c r="RD177" s="31"/>
      <c r="RE177" s="31"/>
      <c r="RF177" s="31"/>
      <c r="RG177" s="31"/>
      <c r="RH177" s="31"/>
      <c r="RI177" s="31"/>
      <c r="RJ177" s="31"/>
      <c r="RK177" s="31"/>
      <c r="RL177" s="31"/>
      <c r="RM177" s="31"/>
      <c r="RN177" s="31"/>
      <c r="RO177" s="31"/>
      <c r="RP177" s="31"/>
      <c r="RQ177" s="31"/>
      <c r="RR177" s="31"/>
      <c r="RS177" s="31"/>
      <c r="RT177" s="31"/>
      <c r="RU177" s="31"/>
      <c r="RV177" s="31"/>
      <c r="RW177" s="31"/>
      <c r="RX177" s="31"/>
      <c r="RY177" s="31"/>
      <c r="RZ177" s="31"/>
      <c r="SA177" s="31"/>
      <c r="SB177" s="31"/>
      <c r="SC177" s="31"/>
      <c r="SD177" s="31"/>
      <c r="SE177" s="31"/>
      <c r="SF177" s="31"/>
      <c r="SG177" s="31"/>
      <c r="SH177" s="31"/>
      <c r="SI177" s="31"/>
      <c r="SJ177" s="31"/>
      <c r="SK177" s="31"/>
      <c r="SL177" s="31"/>
      <c r="SM177" s="31"/>
      <c r="SN177" s="31"/>
      <c r="SO177" s="31"/>
      <c r="SP177" s="31"/>
      <c r="SQ177" s="31"/>
      <c r="SR177" s="31"/>
      <c r="SS177" s="31"/>
      <c r="ST177" s="31"/>
      <c r="SU177" s="31"/>
      <c r="SV177" s="31"/>
      <c r="SW177" s="31"/>
      <c r="SX177" s="31"/>
      <c r="SY177" s="31"/>
      <c r="SZ177" s="31"/>
      <c r="TA177" s="31"/>
      <c r="TB177" s="31"/>
      <c r="TC177" s="31"/>
      <c r="TD177" s="31"/>
      <c r="TE177" s="31"/>
      <c r="TF177" s="31"/>
      <c r="TG177" s="31"/>
      <c r="TH177" s="31"/>
      <c r="TI177" s="31"/>
      <c r="TJ177" s="31"/>
      <c r="TK177" s="31"/>
      <c r="TL177" s="31"/>
      <c r="TM177" s="31"/>
      <c r="TN177" s="31"/>
      <c r="TO177" s="31"/>
      <c r="TP177" s="31"/>
      <c r="TQ177" s="31"/>
      <c r="TR177" s="31"/>
      <c r="TS177" s="31"/>
      <c r="TT177" s="31"/>
      <c r="TU177" s="31"/>
      <c r="TV177" s="31"/>
      <c r="TW177" s="31"/>
    </row>
    <row r="178" spans="1:543" s="34" customFormat="1" x14ac:dyDescent="0.2">
      <c r="A178" s="37" t="s">
        <v>679</v>
      </c>
    </row>
    <row r="179" spans="1:543" x14ac:dyDescent="0.2">
      <c r="A179" s="24" t="s">
        <v>664</v>
      </c>
    </row>
    <row r="180" spans="1:543" x14ac:dyDescent="0.2">
      <c r="A180" s="27" t="s">
        <v>665</v>
      </c>
    </row>
    <row r="181" spans="1:543" x14ac:dyDescent="0.2">
      <c r="A181" s="27" t="s">
        <v>666</v>
      </c>
    </row>
    <row r="182" spans="1:543" x14ac:dyDescent="0.2">
      <c r="A182" s="27" t="s">
        <v>667</v>
      </c>
    </row>
    <row r="183" spans="1:543" x14ac:dyDescent="0.2">
      <c r="A183" s="27"/>
    </row>
    <row r="184" spans="1:543" x14ac:dyDescent="0.2">
      <c r="A184" s="24" t="s">
        <v>668</v>
      </c>
    </row>
    <row r="185" spans="1:543" x14ac:dyDescent="0.2">
      <c r="A185" s="27" t="s">
        <v>669</v>
      </c>
    </row>
    <row r="186" spans="1:543" x14ac:dyDescent="0.2">
      <c r="A186" s="25" t="s">
        <v>670</v>
      </c>
    </row>
    <row r="187" spans="1:543" x14ac:dyDescent="0.2">
      <c r="A187" s="25" t="s">
        <v>671</v>
      </c>
    </row>
    <row r="188" spans="1:543" x14ac:dyDescent="0.2">
      <c r="A188" s="25" t="s">
        <v>672</v>
      </c>
    </row>
    <row r="189" spans="1:543" x14ac:dyDescent="0.2">
      <c r="A189" s="25" t="s">
        <v>673</v>
      </c>
    </row>
    <row r="190" spans="1:543" x14ac:dyDescent="0.2">
      <c r="A190" s="26" t="s">
        <v>674</v>
      </c>
    </row>
    <row r="191" spans="1:543" x14ac:dyDescent="0.2">
      <c r="A191" s="25" t="s">
        <v>667</v>
      </c>
    </row>
    <row r="192" spans="1:543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  <c r="IH192" s="28"/>
      <c r="II192" s="28"/>
      <c r="IJ192" s="28"/>
      <c r="IK192" s="28"/>
      <c r="IL192" s="28"/>
      <c r="IM192" s="28"/>
      <c r="IN192" s="28"/>
      <c r="IO192" s="28"/>
      <c r="IP192" s="28"/>
      <c r="IQ192" s="28"/>
      <c r="IR192" s="28"/>
      <c r="IS192" s="28"/>
      <c r="IT192" s="28"/>
      <c r="IU192" s="28"/>
      <c r="IV192" s="28"/>
      <c r="IW192" s="28"/>
      <c r="IX192" s="28"/>
      <c r="IY192" s="28"/>
      <c r="IZ192" s="28"/>
      <c r="JA192" s="28"/>
      <c r="JB192" s="28"/>
      <c r="JC192" s="28"/>
      <c r="JD192" s="28"/>
      <c r="JE192" s="28"/>
      <c r="JF192" s="28"/>
      <c r="JG192" s="28"/>
      <c r="JH192" s="28"/>
      <c r="JI192" s="28"/>
      <c r="JJ192" s="28"/>
      <c r="JK192" s="28"/>
      <c r="JL192" s="28"/>
      <c r="JM192" s="28"/>
      <c r="JN192" s="28"/>
      <c r="JO192" s="28"/>
      <c r="JP192" s="28"/>
      <c r="JQ192" s="28"/>
      <c r="JR192" s="28"/>
      <c r="JS192" s="28"/>
      <c r="JT192" s="28"/>
      <c r="JU192" s="28"/>
      <c r="JV192" s="28"/>
      <c r="JW192" s="28"/>
      <c r="JX192" s="28"/>
      <c r="JY192" s="28"/>
      <c r="JZ192" s="28"/>
      <c r="KA192" s="28"/>
      <c r="KB192" s="28"/>
      <c r="KC192" s="28"/>
      <c r="KD192" s="28"/>
      <c r="KE192" s="28"/>
      <c r="KF192" s="28"/>
      <c r="KG192" s="28"/>
      <c r="KH192" s="28"/>
      <c r="KI192" s="28"/>
      <c r="KJ192" s="28"/>
      <c r="KK192" s="28"/>
      <c r="KL192" s="28"/>
      <c r="KM192" s="28"/>
      <c r="KN192" s="28"/>
      <c r="KO192" s="28"/>
      <c r="KP192" s="28"/>
      <c r="KQ192" s="28"/>
      <c r="KR192" s="28"/>
      <c r="KS192" s="28"/>
      <c r="KT192" s="28"/>
      <c r="KU192" s="28"/>
      <c r="KV192" s="28"/>
      <c r="KW192" s="28"/>
      <c r="KX192" s="28"/>
      <c r="KY192" s="28"/>
      <c r="KZ192" s="28"/>
      <c r="LA192" s="28"/>
      <c r="LB192" s="28"/>
      <c r="LC192" s="28"/>
      <c r="LD192" s="28"/>
      <c r="LE192" s="28"/>
      <c r="LF192" s="28"/>
      <c r="LG192" s="28"/>
      <c r="LH192" s="28"/>
      <c r="LI192" s="28"/>
      <c r="LJ192" s="28"/>
      <c r="LK192" s="28"/>
      <c r="LL192" s="28"/>
      <c r="LM192" s="28"/>
      <c r="LN192" s="28"/>
      <c r="LO192" s="28"/>
      <c r="LP192" s="28"/>
      <c r="LQ192" s="28"/>
      <c r="LR192" s="28"/>
      <c r="LS192" s="28"/>
      <c r="LT192" s="28"/>
      <c r="LU192" s="28"/>
      <c r="LV192" s="28"/>
      <c r="LW192" s="28"/>
      <c r="LX192" s="28"/>
      <c r="LY192" s="28"/>
      <c r="LZ192" s="28"/>
      <c r="MA192" s="28"/>
      <c r="MB192" s="28"/>
      <c r="MC192" s="28"/>
      <c r="MD192" s="28"/>
      <c r="ME192" s="28"/>
      <c r="MF192" s="28"/>
      <c r="MG192" s="28"/>
      <c r="MH192" s="28"/>
      <c r="MI192" s="28"/>
      <c r="MJ192" s="28"/>
      <c r="MK192" s="28"/>
      <c r="ML192" s="28"/>
      <c r="MM192" s="28"/>
      <c r="MN192" s="28"/>
      <c r="MO192" s="28"/>
      <c r="MP192" s="28"/>
      <c r="MQ192" s="28"/>
      <c r="MR192" s="28"/>
      <c r="MS192" s="28"/>
      <c r="MT192" s="28"/>
      <c r="MU192" s="28"/>
      <c r="MV192" s="28"/>
      <c r="MW192" s="28"/>
      <c r="MX192" s="28"/>
      <c r="MY192" s="28"/>
      <c r="MZ192" s="28"/>
      <c r="NA192" s="28"/>
      <c r="NB192" s="28"/>
      <c r="NC192" s="28"/>
      <c r="ND192" s="28"/>
      <c r="NE192" s="28"/>
      <c r="NF192" s="28"/>
      <c r="NG192" s="28"/>
      <c r="NH192" s="28"/>
      <c r="NI192" s="28"/>
      <c r="NJ192" s="28"/>
      <c r="NK192" s="28"/>
      <c r="NL192" s="28"/>
      <c r="NM192" s="28"/>
      <c r="NN192" s="28"/>
      <c r="NO192" s="28"/>
      <c r="NP192" s="28"/>
      <c r="NQ192" s="28"/>
      <c r="NR192" s="28"/>
      <c r="NS192" s="28"/>
      <c r="NT192" s="28"/>
      <c r="NU192" s="28"/>
      <c r="NV192" s="28"/>
      <c r="NW192" s="28"/>
      <c r="NX192" s="28"/>
      <c r="NY192" s="28"/>
      <c r="NZ192" s="28"/>
      <c r="OA192" s="28"/>
      <c r="OB192" s="28"/>
      <c r="OC192" s="28"/>
      <c r="OD192" s="28"/>
      <c r="OE192" s="28"/>
      <c r="OF192" s="28"/>
      <c r="OG192" s="28"/>
      <c r="OH192" s="28"/>
      <c r="OI192" s="28"/>
      <c r="OJ192" s="28"/>
      <c r="OK192" s="28"/>
      <c r="OL192" s="28"/>
      <c r="OM192" s="28"/>
      <c r="ON192" s="28"/>
      <c r="OO192" s="28"/>
      <c r="OP192" s="28"/>
      <c r="OQ192" s="28"/>
      <c r="OR192" s="28"/>
      <c r="OS192" s="28"/>
      <c r="OT192" s="28"/>
      <c r="OU192" s="28"/>
      <c r="OV192" s="28"/>
      <c r="OW192" s="28"/>
      <c r="OX192" s="28"/>
      <c r="OY192" s="28"/>
      <c r="OZ192" s="28"/>
      <c r="PA192" s="28"/>
      <c r="PB192" s="28"/>
      <c r="PC192" s="28"/>
      <c r="PD192" s="28"/>
      <c r="PE192" s="28"/>
      <c r="PF192" s="28"/>
      <c r="PG192" s="28"/>
      <c r="PH192" s="28"/>
      <c r="PI192" s="28"/>
      <c r="PJ192" s="28"/>
      <c r="PK192" s="28"/>
      <c r="PL192" s="28"/>
      <c r="PM192" s="28"/>
      <c r="PN192" s="28"/>
      <c r="PO192" s="28"/>
      <c r="PP192" s="28"/>
      <c r="PQ192" s="28"/>
      <c r="PR192" s="28"/>
      <c r="PS192" s="28"/>
      <c r="PT192" s="28"/>
      <c r="PU192" s="28"/>
      <c r="PV192" s="28"/>
      <c r="PW192" s="28"/>
      <c r="PX192" s="28"/>
      <c r="PY192" s="28"/>
      <c r="PZ192" s="28"/>
      <c r="QA192" s="28"/>
      <c r="QB192" s="28"/>
      <c r="QC192" s="28"/>
      <c r="QD192" s="28"/>
      <c r="QE192" s="28"/>
      <c r="QF192" s="28"/>
      <c r="QG192" s="28"/>
      <c r="QH192" s="28"/>
      <c r="QI192" s="28"/>
      <c r="QJ192" s="28"/>
      <c r="QK192" s="28"/>
      <c r="QL192" s="28"/>
      <c r="QM192" s="28"/>
      <c r="QN192" s="28"/>
      <c r="QO192" s="28"/>
      <c r="QP192" s="28"/>
      <c r="QQ192" s="28"/>
      <c r="QR192" s="28"/>
      <c r="QS192" s="28"/>
      <c r="QT192" s="28"/>
      <c r="QU192" s="28"/>
      <c r="QV192" s="28"/>
      <c r="QW192" s="28"/>
      <c r="QX192" s="28"/>
      <c r="QY192" s="28"/>
      <c r="QZ192" s="28"/>
      <c r="RA192" s="28"/>
      <c r="RB192" s="28"/>
      <c r="RC192" s="28"/>
      <c r="RD192" s="28"/>
      <c r="RE192" s="28"/>
      <c r="RF192" s="28"/>
      <c r="RG192" s="28"/>
      <c r="RH192" s="28"/>
      <c r="RI192" s="28"/>
      <c r="RJ192" s="28"/>
      <c r="RK192" s="28"/>
      <c r="RL192" s="28"/>
      <c r="RM192" s="28"/>
      <c r="RN192" s="28"/>
      <c r="RO192" s="28"/>
      <c r="RP192" s="28"/>
      <c r="RQ192" s="28"/>
      <c r="RR192" s="28"/>
      <c r="RS192" s="28"/>
      <c r="RT192" s="28"/>
      <c r="RU192" s="28"/>
      <c r="RV192" s="28"/>
      <c r="RW192" s="28"/>
      <c r="RX192" s="28"/>
      <c r="RY192" s="28"/>
      <c r="RZ192" s="28"/>
      <c r="SA192" s="28"/>
      <c r="SB192" s="28"/>
      <c r="SC192" s="28"/>
      <c r="SD192" s="28"/>
      <c r="SE192" s="28"/>
      <c r="SF192" s="28"/>
      <c r="SG192" s="28"/>
      <c r="SH192" s="28"/>
      <c r="SI192" s="28"/>
      <c r="SJ192" s="28"/>
      <c r="SK192" s="28"/>
      <c r="SL192" s="28"/>
      <c r="SM192" s="28"/>
      <c r="SN192" s="28"/>
      <c r="SO192" s="28"/>
      <c r="SP192" s="28"/>
      <c r="SQ192" s="28"/>
      <c r="SR192" s="28"/>
      <c r="SS192" s="28"/>
      <c r="ST192" s="28"/>
      <c r="SU192" s="28"/>
      <c r="SV192" s="28"/>
      <c r="SW192" s="28"/>
      <c r="SX192" s="28"/>
      <c r="SY192" s="28"/>
      <c r="SZ192" s="28"/>
      <c r="TA192" s="28"/>
      <c r="TB192" s="28"/>
      <c r="TC192" s="28"/>
      <c r="TD192" s="28"/>
      <c r="TE192" s="28"/>
      <c r="TF192" s="28"/>
      <c r="TG192" s="28"/>
      <c r="TH192" s="28"/>
      <c r="TI192" s="28"/>
      <c r="TJ192" s="28"/>
      <c r="TK192" s="28"/>
      <c r="TL192" s="28"/>
      <c r="TM192" s="28"/>
      <c r="TN192" s="28"/>
      <c r="TO192" s="28"/>
      <c r="TP192" s="28"/>
      <c r="TQ192" s="28"/>
      <c r="TR192" s="28"/>
      <c r="TS192" s="28"/>
      <c r="TT192" s="28"/>
      <c r="TU192" s="28"/>
      <c r="TV192" s="28"/>
      <c r="TW192" s="28"/>
    </row>
    <row r="193" spans="1:543" x14ac:dyDescent="0.2">
      <c r="A193" s="29" t="s">
        <v>659</v>
      </c>
    </row>
    <row r="194" spans="1:543" x14ac:dyDescent="0.2">
      <c r="A194" s="25" t="s">
        <v>675</v>
      </c>
    </row>
    <row r="195" spans="1:543" x14ac:dyDescent="0.2">
      <c r="A195" s="25" t="s">
        <v>675</v>
      </c>
    </row>
    <row r="196" spans="1:543" x14ac:dyDescent="0.2">
      <c r="A196" s="26" t="s">
        <v>676</v>
      </c>
    </row>
    <row r="197" spans="1:543" x14ac:dyDescent="0.2">
      <c r="A197" s="26" t="s">
        <v>676</v>
      </c>
    </row>
    <row r="198" spans="1:543" x14ac:dyDescent="0.2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  <c r="FK198" s="32"/>
      <c r="FL198" s="32"/>
      <c r="FM198" s="32"/>
      <c r="FN198" s="32"/>
      <c r="FO198" s="32"/>
      <c r="FP198" s="32"/>
      <c r="FQ198" s="32"/>
      <c r="FR198" s="32"/>
      <c r="FS198" s="32"/>
      <c r="FT198" s="32"/>
      <c r="FU198" s="32"/>
      <c r="FV198" s="32"/>
      <c r="FW198" s="32"/>
      <c r="FX198" s="32"/>
      <c r="FY198" s="32"/>
      <c r="FZ198" s="32"/>
      <c r="GA198" s="32"/>
      <c r="GB198" s="32"/>
      <c r="GC198" s="32"/>
      <c r="GD198" s="32"/>
      <c r="GE198" s="32"/>
      <c r="GF198" s="32"/>
      <c r="GG198" s="32"/>
      <c r="GH198" s="32"/>
      <c r="GI198" s="32"/>
      <c r="GJ198" s="32"/>
      <c r="GK198" s="32"/>
      <c r="GL198" s="32"/>
      <c r="GM198" s="32"/>
      <c r="GN198" s="32"/>
      <c r="GO198" s="32"/>
      <c r="GP198" s="32"/>
      <c r="GQ198" s="32"/>
      <c r="GR198" s="32"/>
      <c r="GS198" s="32"/>
      <c r="GT198" s="32"/>
      <c r="GU198" s="32"/>
      <c r="GV198" s="32"/>
      <c r="GW198" s="32"/>
      <c r="GX198" s="32"/>
      <c r="GY198" s="32"/>
      <c r="GZ198" s="32"/>
      <c r="HA198" s="32"/>
      <c r="HB198" s="32"/>
      <c r="HC198" s="32"/>
      <c r="HD198" s="32"/>
      <c r="HE198" s="32"/>
      <c r="HF198" s="32"/>
      <c r="HG198" s="32"/>
      <c r="HH198" s="32"/>
      <c r="HI198" s="32"/>
      <c r="HJ198" s="32"/>
      <c r="HK198" s="32"/>
      <c r="HL198" s="32"/>
      <c r="HM198" s="32"/>
      <c r="HN198" s="32"/>
      <c r="HO198" s="32"/>
      <c r="HP198" s="32"/>
      <c r="HQ198" s="32"/>
      <c r="HR198" s="32"/>
      <c r="HS198" s="32"/>
      <c r="HT198" s="32"/>
      <c r="HU198" s="32"/>
      <c r="HV198" s="32"/>
      <c r="HW198" s="32"/>
      <c r="HX198" s="32"/>
      <c r="HY198" s="32"/>
      <c r="HZ198" s="32"/>
      <c r="IA198" s="32"/>
      <c r="IB198" s="32"/>
      <c r="IC198" s="32"/>
      <c r="ID198" s="32"/>
      <c r="IE198" s="32"/>
      <c r="IF198" s="32"/>
      <c r="IG198" s="32"/>
      <c r="IH198" s="32"/>
      <c r="II198" s="32"/>
      <c r="IJ198" s="32"/>
      <c r="IK198" s="32"/>
      <c r="IL198" s="32"/>
      <c r="IM198" s="32"/>
      <c r="IN198" s="32"/>
      <c r="IO198" s="32"/>
      <c r="IP198" s="32"/>
      <c r="IQ198" s="32"/>
      <c r="IR198" s="32"/>
      <c r="IS198" s="32"/>
      <c r="IT198" s="32"/>
      <c r="IU198" s="32"/>
      <c r="IV198" s="32"/>
      <c r="IW198" s="32"/>
      <c r="IX198" s="32"/>
      <c r="IY198" s="32"/>
      <c r="IZ198" s="32"/>
      <c r="JA198" s="32"/>
      <c r="JB198" s="32"/>
      <c r="JC198" s="32"/>
      <c r="JD198" s="32"/>
      <c r="JE198" s="32"/>
      <c r="JF198" s="32"/>
      <c r="JG198" s="32"/>
      <c r="JH198" s="32"/>
      <c r="JI198" s="32"/>
      <c r="JJ198" s="32"/>
      <c r="JK198" s="32"/>
      <c r="JL198" s="32"/>
      <c r="JM198" s="32"/>
      <c r="JN198" s="32"/>
      <c r="JO198" s="32"/>
      <c r="JP198" s="32"/>
      <c r="JQ198" s="32"/>
      <c r="JR198" s="32"/>
      <c r="JS198" s="32"/>
      <c r="JT198" s="32"/>
      <c r="JU198" s="32"/>
      <c r="JV198" s="32"/>
      <c r="JW198" s="32"/>
      <c r="JX198" s="32"/>
      <c r="JY198" s="32"/>
      <c r="JZ198" s="32"/>
      <c r="KA198" s="32"/>
      <c r="KB198" s="32"/>
      <c r="KC198" s="32"/>
      <c r="KD198" s="32"/>
      <c r="KE198" s="32"/>
      <c r="KF198" s="32"/>
      <c r="KG198" s="32"/>
      <c r="KH198" s="32"/>
      <c r="KI198" s="32"/>
      <c r="KJ198" s="32"/>
      <c r="KK198" s="32"/>
      <c r="KL198" s="32"/>
      <c r="KM198" s="32"/>
      <c r="KN198" s="32"/>
      <c r="KO198" s="32"/>
      <c r="KP198" s="32"/>
      <c r="KQ198" s="32"/>
      <c r="KR198" s="32"/>
      <c r="KS198" s="32"/>
      <c r="KT198" s="32"/>
      <c r="KU198" s="32"/>
      <c r="KV198" s="32"/>
      <c r="KW198" s="32"/>
      <c r="KX198" s="32"/>
      <c r="KY198" s="32"/>
      <c r="KZ198" s="32"/>
      <c r="LA198" s="32"/>
      <c r="LB198" s="32"/>
      <c r="LC198" s="32"/>
      <c r="LD198" s="32"/>
      <c r="LE198" s="32"/>
      <c r="LF198" s="32"/>
      <c r="LG198" s="32"/>
      <c r="LH198" s="32"/>
      <c r="LI198" s="32"/>
      <c r="LJ198" s="32"/>
      <c r="LK198" s="32"/>
      <c r="LL198" s="32"/>
      <c r="LM198" s="32"/>
      <c r="LN198" s="32"/>
      <c r="LO198" s="32"/>
      <c r="LP198" s="32"/>
      <c r="LQ198" s="32"/>
      <c r="LR198" s="32"/>
      <c r="LS198" s="32"/>
      <c r="LT198" s="32"/>
      <c r="LU198" s="32"/>
      <c r="LV198" s="32"/>
      <c r="LW198" s="32"/>
      <c r="LX198" s="32"/>
      <c r="LY198" s="32"/>
      <c r="LZ198" s="32"/>
      <c r="MA198" s="32"/>
      <c r="MB198" s="32"/>
      <c r="MC198" s="32"/>
      <c r="MD198" s="32"/>
      <c r="ME198" s="32"/>
      <c r="MF198" s="32"/>
      <c r="MG198" s="32"/>
      <c r="MH198" s="32"/>
      <c r="MI198" s="32"/>
      <c r="MJ198" s="32"/>
      <c r="MK198" s="32"/>
      <c r="ML198" s="32"/>
      <c r="MM198" s="32"/>
      <c r="MN198" s="32"/>
      <c r="MO198" s="32"/>
      <c r="MP198" s="32"/>
      <c r="MQ198" s="32"/>
      <c r="MR198" s="32"/>
      <c r="MS198" s="32"/>
      <c r="MT198" s="32"/>
      <c r="MU198" s="32"/>
      <c r="MV198" s="32"/>
      <c r="MW198" s="32"/>
      <c r="MX198" s="32"/>
      <c r="MY198" s="32"/>
      <c r="MZ198" s="32"/>
      <c r="NA198" s="32"/>
      <c r="NB198" s="32"/>
      <c r="NC198" s="32"/>
      <c r="ND198" s="32"/>
      <c r="NE198" s="32"/>
      <c r="NF198" s="32"/>
      <c r="NG198" s="32"/>
      <c r="NH198" s="32"/>
      <c r="NI198" s="32"/>
      <c r="NJ198" s="32"/>
      <c r="NK198" s="32"/>
      <c r="NL198" s="32"/>
      <c r="NM198" s="32"/>
      <c r="NN198" s="32"/>
      <c r="NO198" s="32"/>
      <c r="NP198" s="32"/>
      <c r="NQ198" s="32"/>
      <c r="NR198" s="32"/>
      <c r="NS198" s="32"/>
      <c r="NT198" s="32"/>
      <c r="NU198" s="32"/>
      <c r="NV198" s="32"/>
      <c r="NW198" s="32"/>
      <c r="NX198" s="32"/>
      <c r="NY198" s="32"/>
      <c r="NZ198" s="32"/>
      <c r="OA198" s="32"/>
      <c r="OB198" s="32"/>
      <c r="OC198" s="32"/>
      <c r="OD198" s="32"/>
      <c r="OE198" s="32"/>
      <c r="OF198" s="32"/>
      <c r="OG198" s="32"/>
      <c r="OH198" s="32"/>
      <c r="OI198" s="32"/>
      <c r="OJ198" s="32"/>
      <c r="OK198" s="32"/>
      <c r="OL198" s="32"/>
      <c r="OM198" s="32"/>
      <c r="ON198" s="32"/>
      <c r="OO198" s="32"/>
      <c r="OP198" s="32"/>
      <c r="OQ198" s="32"/>
      <c r="OR198" s="32"/>
      <c r="OS198" s="32"/>
      <c r="OT198" s="32"/>
      <c r="OU198" s="32"/>
      <c r="OV198" s="32"/>
      <c r="OW198" s="32"/>
      <c r="OX198" s="32"/>
      <c r="OY198" s="32"/>
      <c r="OZ198" s="32"/>
      <c r="PA198" s="32"/>
      <c r="PB198" s="32"/>
      <c r="PC198" s="32"/>
      <c r="PD198" s="32"/>
      <c r="PE198" s="32"/>
      <c r="PF198" s="32"/>
      <c r="PG198" s="32"/>
      <c r="PH198" s="32"/>
      <c r="PI198" s="32"/>
      <c r="PJ198" s="32"/>
      <c r="PK198" s="32"/>
      <c r="PL198" s="32"/>
      <c r="PM198" s="32"/>
      <c r="PN198" s="32"/>
      <c r="PO198" s="32"/>
      <c r="PP198" s="32"/>
      <c r="PQ198" s="32"/>
      <c r="PR198" s="32"/>
      <c r="PS198" s="32"/>
      <c r="PT198" s="32"/>
      <c r="PU198" s="32"/>
      <c r="PV198" s="32"/>
      <c r="PW198" s="32"/>
      <c r="PX198" s="32"/>
      <c r="PY198" s="32"/>
      <c r="PZ198" s="32"/>
      <c r="QA198" s="32"/>
      <c r="QB198" s="32"/>
      <c r="QC198" s="32"/>
      <c r="QD198" s="32"/>
      <c r="QE198" s="32"/>
      <c r="QF198" s="32"/>
      <c r="QG198" s="32"/>
      <c r="QH198" s="32"/>
      <c r="QI198" s="32"/>
      <c r="QJ198" s="32"/>
      <c r="QK198" s="32"/>
      <c r="QL198" s="32"/>
      <c r="QM198" s="32"/>
      <c r="QN198" s="32"/>
      <c r="QO198" s="32"/>
      <c r="QP198" s="32"/>
      <c r="QQ198" s="32"/>
      <c r="QR198" s="32"/>
      <c r="QS198" s="32"/>
      <c r="QT198" s="32"/>
      <c r="QU198" s="32"/>
      <c r="QV198" s="32"/>
      <c r="QW198" s="32"/>
      <c r="QX198" s="32"/>
      <c r="QY198" s="32"/>
      <c r="QZ198" s="32"/>
      <c r="RA198" s="32"/>
      <c r="RB198" s="32"/>
      <c r="RC198" s="32"/>
      <c r="RD198" s="32"/>
      <c r="RE198" s="32"/>
      <c r="RF198" s="32"/>
      <c r="RG198" s="32"/>
      <c r="RH198" s="32"/>
      <c r="RI198" s="32"/>
      <c r="RJ198" s="32"/>
      <c r="RK198" s="32"/>
      <c r="RL198" s="32"/>
      <c r="RM198" s="32"/>
      <c r="RN198" s="32"/>
      <c r="RO198" s="32"/>
      <c r="RP198" s="32"/>
      <c r="RQ198" s="32"/>
      <c r="RR198" s="32"/>
      <c r="RS198" s="32"/>
      <c r="RT198" s="32"/>
      <c r="RU198" s="32"/>
      <c r="RV198" s="32"/>
      <c r="RW198" s="32"/>
      <c r="RX198" s="32"/>
      <c r="RY198" s="32"/>
      <c r="RZ198" s="32"/>
      <c r="SA198" s="32"/>
      <c r="SB198" s="32"/>
      <c r="SC198" s="32"/>
      <c r="SD198" s="32"/>
      <c r="SE198" s="32"/>
      <c r="SF198" s="32"/>
      <c r="SG198" s="32"/>
      <c r="SH198" s="32"/>
      <c r="SI198" s="32"/>
      <c r="SJ198" s="32"/>
      <c r="SK198" s="32"/>
      <c r="SL198" s="32"/>
      <c r="SM198" s="32"/>
      <c r="SN198" s="32"/>
      <c r="SO198" s="32"/>
      <c r="SP198" s="32"/>
      <c r="SQ198" s="32"/>
      <c r="SR198" s="32"/>
      <c r="SS198" s="32"/>
      <c r="ST198" s="32"/>
      <c r="SU198" s="32"/>
      <c r="SV198" s="32"/>
      <c r="SW198" s="32"/>
      <c r="SX198" s="32"/>
      <c r="SY198" s="32"/>
      <c r="SZ198" s="32"/>
      <c r="TA198" s="32"/>
      <c r="TB198" s="32"/>
      <c r="TC198" s="32"/>
      <c r="TD198" s="32"/>
      <c r="TE198" s="32"/>
      <c r="TF198" s="32"/>
      <c r="TG198" s="32"/>
      <c r="TH198" s="32"/>
      <c r="TI198" s="32"/>
      <c r="TJ198" s="32"/>
      <c r="TK198" s="32"/>
      <c r="TL198" s="32"/>
      <c r="TM198" s="32"/>
      <c r="TN198" s="32"/>
      <c r="TO198" s="32"/>
      <c r="TP198" s="32"/>
      <c r="TQ198" s="32"/>
      <c r="TR198" s="32"/>
      <c r="TS198" s="32"/>
      <c r="TT198" s="32"/>
      <c r="TU198" s="32"/>
      <c r="TV198" s="32"/>
      <c r="TW198" s="32"/>
    </row>
    <row r="199" spans="1:543" x14ac:dyDescent="0.2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  <c r="FK199" s="32"/>
      <c r="FL199" s="32"/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  <c r="FY199" s="32"/>
      <c r="FZ199" s="32"/>
      <c r="GA199" s="32"/>
      <c r="GB199" s="32"/>
      <c r="GC199" s="32"/>
      <c r="GD199" s="32"/>
      <c r="GE199" s="32"/>
      <c r="GF199" s="32"/>
      <c r="GG199" s="32"/>
      <c r="GH199" s="32"/>
      <c r="GI199" s="32"/>
      <c r="GJ199" s="32"/>
      <c r="GK199" s="32"/>
      <c r="GL199" s="32"/>
      <c r="GM199" s="32"/>
      <c r="GN199" s="32"/>
      <c r="GO199" s="32"/>
      <c r="GP199" s="32"/>
      <c r="GQ199" s="32"/>
      <c r="GR199" s="32"/>
      <c r="GS199" s="32"/>
      <c r="GT199" s="32"/>
      <c r="GU199" s="32"/>
      <c r="GV199" s="32"/>
      <c r="GW199" s="32"/>
      <c r="GX199" s="32"/>
      <c r="GY199" s="32"/>
      <c r="GZ199" s="32"/>
      <c r="HA199" s="32"/>
      <c r="HB199" s="32"/>
      <c r="HC199" s="32"/>
      <c r="HD199" s="32"/>
      <c r="HE199" s="32"/>
      <c r="HF199" s="32"/>
      <c r="HG199" s="32"/>
      <c r="HH199" s="32"/>
      <c r="HI199" s="32"/>
      <c r="HJ199" s="32"/>
      <c r="HK199" s="32"/>
      <c r="HL199" s="32"/>
      <c r="HM199" s="32"/>
      <c r="HN199" s="32"/>
      <c r="HO199" s="32"/>
      <c r="HP199" s="32"/>
      <c r="HQ199" s="32"/>
      <c r="HR199" s="32"/>
      <c r="HS199" s="32"/>
      <c r="HT199" s="32"/>
      <c r="HU199" s="32"/>
      <c r="HV199" s="32"/>
      <c r="HW199" s="32"/>
      <c r="HX199" s="32"/>
      <c r="HY199" s="32"/>
      <c r="HZ199" s="32"/>
      <c r="IA199" s="32"/>
      <c r="IB199" s="32"/>
      <c r="IC199" s="32"/>
      <c r="ID199" s="32"/>
      <c r="IE199" s="32"/>
      <c r="IF199" s="32"/>
      <c r="IG199" s="32"/>
      <c r="IH199" s="32"/>
      <c r="II199" s="32"/>
      <c r="IJ199" s="32"/>
      <c r="IK199" s="32"/>
      <c r="IL199" s="32"/>
      <c r="IM199" s="32"/>
      <c r="IN199" s="32"/>
      <c r="IO199" s="32"/>
      <c r="IP199" s="32"/>
      <c r="IQ199" s="32"/>
      <c r="IR199" s="32"/>
      <c r="IS199" s="32"/>
      <c r="IT199" s="32"/>
      <c r="IU199" s="32"/>
      <c r="IV199" s="32"/>
      <c r="IW199" s="32"/>
      <c r="IX199" s="32"/>
      <c r="IY199" s="32"/>
      <c r="IZ199" s="32"/>
      <c r="JA199" s="32"/>
      <c r="JB199" s="32"/>
      <c r="JC199" s="32"/>
      <c r="JD199" s="32"/>
      <c r="JE199" s="32"/>
      <c r="JF199" s="32"/>
      <c r="JG199" s="32"/>
      <c r="JH199" s="32"/>
      <c r="JI199" s="32"/>
      <c r="JJ199" s="32"/>
      <c r="JK199" s="32"/>
      <c r="JL199" s="32"/>
      <c r="JM199" s="32"/>
      <c r="JN199" s="32"/>
      <c r="JO199" s="32"/>
      <c r="JP199" s="32"/>
      <c r="JQ199" s="32"/>
      <c r="JR199" s="32"/>
      <c r="JS199" s="32"/>
      <c r="JT199" s="32"/>
      <c r="JU199" s="32"/>
      <c r="JV199" s="32"/>
      <c r="JW199" s="32"/>
      <c r="JX199" s="32"/>
      <c r="JY199" s="32"/>
      <c r="JZ199" s="32"/>
      <c r="KA199" s="32"/>
      <c r="KB199" s="32"/>
      <c r="KC199" s="32"/>
      <c r="KD199" s="32"/>
      <c r="KE199" s="32"/>
      <c r="KF199" s="32"/>
      <c r="KG199" s="32"/>
      <c r="KH199" s="32"/>
      <c r="KI199" s="32"/>
      <c r="KJ199" s="32"/>
      <c r="KK199" s="32"/>
      <c r="KL199" s="32"/>
      <c r="KM199" s="32"/>
      <c r="KN199" s="32"/>
      <c r="KO199" s="32"/>
      <c r="KP199" s="32"/>
      <c r="KQ199" s="32"/>
      <c r="KR199" s="32"/>
      <c r="KS199" s="32"/>
      <c r="KT199" s="32"/>
      <c r="KU199" s="32"/>
      <c r="KV199" s="32"/>
      <c r="KW199" s="32"/>
      <c r="KX199" s="32"/>
      <c r="KY199" s="32"/>
      <c r="KZ199" s="32"/>
      <c r="LA199" s="32"/>
      <c r="LB199" s="32"/>
      <c r="LC199" s="32"/>
      <c r="LD199" s="32"/>
      <c r="LE199" s="32"/>
      <c r="LF199" s="32"/>
      <c r="LG199" s="32"/>
      <c r="LH199" s="32"/>
      <c r="LI199" s="32"/>
      <c r="LJ199" s="32"/>
      <c r="LK199" s="32"/>
      <c r="LL199" s="32"/>
      <c r="LM199" s="32"/>
      <c r="LN199" s="32"/>
      <c r="LO199" s="32"/>
      <c r="LP199" s="32"/>
      <c r="LQ199" s="32"/>
      <c r="LR199" s="32"/>
      <c r="LS199" s="32"/>
      <c r="LT199" s="32"/>
      <c r="LU199" s="32"/>
      <c r="LV199" s="32"/>
      <c r="LW199" s="32"/>
      <c r="LX199" s="32"/>
      <c r="LY199" s="32"/>
      <c r="LZ199" s="32"/>
      <c r="MA199" s="32"/>
      <c r="MB199" s="32"/>
      <c r="MC199" s="32"/>
      <c r="MD199" s="32"/>
      <c r="ME199" s="32"/>
      <c r="MF199" s="32"/>
      <c r="MG199" s="32"/>
      <c r="MH199" s="32"/>
      <c r="MI199" s="32"/>
      <c r="MJ199" s="32"/>
      <c r="MK199" s="32"/>
      <c r="ML199" s="32"/>
      <c r="MM199" s="32"/>
      <c r="MN199" s="32"/>
      <c r="MO199" s="32"/>
      <c r="MP199" s="32"/>
      <c r="MQ199" s="32"/>
      <c r="MR199" s="32"/>
      <c r="MS199" s="32"/>
      <c r="MT199" s="32"/>
      <c r="MU199" s="32"/>
      <c r="MV199" s="32"/>
      <c r="MW199" s="32"/>
      <c r="MX199" s="32"/>
      <c r="MY199" s="32"/>
      <c r="MZ199" s="32"/>
      <c r="NA199" s="32"/>
      <c r="NB199" s="32"/>
      <c r="NC199" s="32"/>
      <c r="ND199" s="32"/>
      <c r="NE199" s="32"/>
      <c r="NF199" s="32"/>
      <c r="NG199" s="32"/>
      <c r="NH199" s="32"/>
      <c r="NI199" s="32"/>
      <c r="NJ199" s="32"/>
      <c r="NK199" s="32"/>
      <c r="NL199" s="32"/>
      <c r="NM199" s="32"/>
      <c r="NN199" s="32"/>
      <c r="NO199" s="32"/>
      <c r="NP199" s="32"/>
      <c r="NQ199" s="32"/>
      <c r="NR199" s="32"/>
      <c r="NS199" s="32"/>
      <c r="NT199" s="32"/>
      <c r="NU199" s="32"/>
      <c r="NV199" s="32"/>
      <c r="NW199" s="32"/>
      <c r="NX199" s="32"/>
      <c r="NY199" s="32"/>
      <c r="NZ199" s="32"/>
      <c r="OA199" s="32"/>
      <c r="OB199" s="32"/>
      <c r="OC199" s="32"/>
      <c r="OD199" s="32"/>
      <c r="OE199" s="32"/>
      <c r="OF199" s="32"/>
      <c r="OG199" s="32"/>
      <c r="OH199" s="32"/>
      <c r="OI199" s="32"/>
      <c r="OJ199" s="32"/>
      <c r="OK199" s="32"/>
      <c r="OL199" s="32"/>
      <c r="OM199" s="32"/>
      <c r="ON199" s="32"/>
      <c r="OO199" s="32"/>
      <c r="OP199" s="32"/>
      <c r="OQ199" s="32"/>
      <c r="OR199" s="32"/>
      <c r="OS199" s="32"/>
      <c r="OT199" s="32"/>
      <c r="OU199" s="32"/>
      <c r="OV199" s="32"/>
      <c r="OW199" s="32"/>
      <c r="OX199" s="32"/>
      <c r="OY199" s="32"/>
      <c r="OZ199" s="32"/>
      <c r="PA199" s="32"/>
      <c r="PB199" s="32"/>
      <c r="PC199" s="32"/>
      <c r="PD199" s="32"/>
      <c r="PE199" s="32"/>
      <c r="PF199" s="32"/>
      <c r="PG199" s="32"/>
      <c r="PH199" s="32"/>
      <c r="PI199" s="32"/>
      <c r="PJ199" s="32"/>
      <c r="PK199" s="32"/>
      <c r="PL199" s="32"/>
      <c r="PM199" s="32"/>
      <c r="PN199" s="32"/>
      <c r="PO199" s="32"/>
      <c r="PP199" s="32"/>
      <c r="PQ199" s="32"/>
      <c r="PR199" s="32"/>
      <c r="PS199" s="32"/>
      <c r="PT199" s="32"/>
      <c r="PU199" s="32"/>
      <c r="PV199" s="32"/>
      <c r="PW199" s="32"/>
      <c r="PX199" s="32"/>
      <c r="PY199" s="32"/>
      <c r="PZ199" s="32"/>
      <c r="QA199" s="32"/>
      <c r="QB199" s="32"/>
      <c r="QC199" s="32"/>
      <c r="QD199" s="32"/>
      <c r="QE199" s="32"/>
      <c r="QF199" s="32"/>
      <c r="QG199" s="32"/>
      <c r="QH199" s="32"/>
      <c r="QI199" s="32"/>
      <c r="QJ199" s="32"/>
      <c r="QK199" s="32"/>
      <c r="QL199" s="32"/>
      <c r="QM199" s="32"/>
      <c r="QN199" s="32"/>
      <c r="QO199" s="32"/>
      <c r="QP199" s="32"/>
      <c r="QQ199" s="32"/>
      <c r="QR199" s="32"/>
      <c r="QS199" s="32"/>
      <c r="QT199" s="32"/>
      <c r="QU199" s="32"/>
      <c r="QV199" s="32"/>
      <c r="QW199" s="32"/>
      <c r="QX199" s="32"/>
      <c r="QY199" s="32"/>
      <c r="QZ199" s="32"/>
      <c r="RA199" s="32"/>
      <c r="RB199" s="32"/>
      <c r="RC199" s="32"/>
      <c r="RD199" s="32"/>
      <c r="RE199" s="32"/>
      <c r="RF199" s="32"/>
      <c r="RG199" s="32"/>
      <c r="RH199" s="32"/>
      <c r="RI199" s="32"/>
      <c r="RJ199" s="32"/>
      <c r="RK199" s="32"/>
      <c r="RL199" s="32"/>
      <c r="RM199" s="32"/>
      <c r="RN199" s="32"/>
      <c r="RO199" s="32"/>
      <c r="RP199" s="32"/>
      <c r="RQ199" s="32"/>
      <c r="RR199" s="32"/>
      <c r="RS199" s="32"/>
      <c r="RT199" s="32"/>
      <c r="RU199" s="32"/>
      <c r="RV199" s="32"/>
      <c r="RW199" s="32"/>
      <c r="RX199" s="32"/>
      <c r="RY199" s="32"/>
      <c r="RZ199" s="32"/>
      <c r="SA199" s="32"/>
      <c r="SB199" s="32"/>
      <c r="SC199" s="32"/>
      <c r="SD199" s="32"/>
      <c r="SE199" s="32"/>
      <c r="SF199" s="32"/>
      <c r="SG199" s="32"/>
      <c r="SH199" s="32"/>
      <c r="SI199" s="32"/>
      <c r="SJ199" s="32"/>
      <c r="SK199" s="32"/>
      <c r="SL199" s="32"/>
      <c r="SM199" s="32"/>
      <c r="SN199" s="32"/>
      <c r="SO199" s="32"/>
      <c r="SP199" s="32"/>
      <c r="SQ199" s="32"/>
      <c r="SR199" s="32"/>
      <c r="SS199" s="32"/>
      <c r="ST199" s="32"/>
      <c r="SU199" s="32"/>
      <c r="SV199" s="32"/>
      <c r="SW199" s="32"/>
      <c r="SX199" s="32"/>
      <c r="SY199" s="32"/>
      <c r="SZ199" s="32"/>
      <c r="TA199" s="32"/>
      <c r="TB199" s="32"/>
      <c r="TC199" s="32"/>
      <c r="TD199" s="32"/>
      <c r="TE199" s="32"/>
      <c r="TF199" s="32"/>
      <c r="TG199" s="32"/>
      <c r="TH199" s="32"/>
      <c r="TI199" s="32"/>
      <c r="TJ199" s="32"/>
      <c r="TK199" s="32"/>
      <c r="TL199" s="32"/>
      <c r="TM199" s="32"/>
      <c r="TN199" s="32"/>
      <c r="TO199" s="32"/>
      <c r="TP199" s="32"/>
      <c r="TQ199" s="32"/>
      <c r="TR199" s="32"/>
      <c r="TS199" s="32"/>
      <c r="TT199" s="32"/>
      <c r="TU199" s="32"/>
      <c r="TV199" s="32"/>
      <c r="TW199" s="32"/>
    </row>
    <row r="200" spans="1:543" x14ac:dyDescent="0.2">
      <c r="A200" s="33" t="s">
        <v>677</v>
      </c>
    </row>
  </sheetData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defaultColWidth="11.42578125" defaultRowHeight="12.75" x14ac:dyDescent="0.2"/>
  <cols>
    <col min="1" max="1" width="37.85546875" customWidth="1"/>
    <col min="2" max="2" width="12.140625" customWidth="1"/>
    <col min="3" max="3" width="10.85546875" customWidth="1"/>
    <col min="9" max="10" width="11" bestFit="1" customWidth="1"/>
  </cols>
  <sheetData>
    <row r="1" spans="1:22" ht="18" x14ac:dyDescent="0.25">
      <c r="A1" s="97" t="s">
        <v>1287</v>
      </c>
    </row>
    <row r="2" spans="1:22" x14ac:dyDescent="0.2">
      <c r="B2" t="s">
        <v>1156</v>
      </c>
      <c r="C2" t="s">
        <v>1200</v>
      </c>
      <c r="D2" t="s">
        <v>1201</v>
      </c>
      <c r="E2" t="s">
        <v>1202</v>
      </c>
      <c r="F2" t="s">
        <v>1206</v>
      </c>
      <c r="G2" t="s">
        <v>1207</v>
      </c>
      <c r="H2" t="s">
        <v>1208</v>
      </c>
      <c r="I2" t="s">
        <v>1209</v>
      </c>
      <c r="J2" t="s">
        <v>1218</v>
      </c>
      <c r="K2" t="s">
        <v>1220</v>
      </c>
      <c r="L2" t="s">
        <v>1225</v>
      </c>
      <c r="M2">
        <v>1916</v>
      </c>
      <c r="N2">
        <v>1917</v>
      </c>
      <c r="O2">
        <v>1918</v>
      </c>
      <c r="P2">
        <v>1919</v>
      </c>
      <c r="Q2">
        <v>1920</v>
      </c>
      <c r="R2">
        <v>1921</v>
      </c>
      <c r="S2">
        <v>1922</v>
      </c>
      <c r="T2">
        <v>1923</v>
      </c>
      <c r="U2">
        <v>1924</v>
      </c>
      <c r="V2">
        <v>1925</v>
      </c>
    </row>
    <row r="3" spans="1:22" x14ac:dyDescent="0.2">
      <c r="A3" t="s">
        <v>1198</v>
      </c>
      <c r="B3" t="s">
        <v>729</v>
      </c>
      <c r="C3" s="73">
        <v>2112</v>
      </c>
      <c r="E3" s="73">
        <v>2557</v>
      </c>
      <c r="F3" s="73">
        <v>2437</v>
      </c>
      <c r="G3" s="73">
        <v>2504</v>
      </c>
      <c r="I3" s="73">
        <v>2696</v>
      </c>
      <c r="J3" s="73">
        <v>2809</v>
      </c>
      <c r="K3" s="73">
        <v>2911</v>
      </c>
      <c r="L3" s="73">
        <v>2213</v>
      </c>
      <c r="M3" s="73">
        <v>4731</v>
      </c>
      <c r="N3" s="73">
        <v>2916</v>
      </c>
      <c r="O3" s="73">
        <v>3251</v>
      </c>
      <c r="P3" s="73">
        <v>5</v>
      </c>
      <c r="Q3" s="80">
        <v>31812</v>
      </c>
      <c r="R3" s="80">
        <v>37450</v>
      </c>
      <c r="S3" s="80">
        <v>43702</v>
      </c>
      <c r="T3" s="80">
        <v>38954</v>
      </c>
      <c r="U3" s="80">
        <v>34104</v>
      </c>
      <c r="V3" s="80">
        <v>31078</v>
      </c>
    </row>
    <row r="4" spans="1:22" x14ac:dyDescent="0.2">
      <c r="B4" t="s">
        <v>1168</v>
      </c>
      <c r="C4">
        <v>16</v>
      </c>
      <c r="E4">
        <v>18</v>
      </c>
      <c r="F4">
        <v>7</v>
      </c>
      <c r="G4">
        <v>16</v>
      </c>
      <c r="I4">
        <v>1</v>
      </c>
      <c r="J4">
        <v>11</v>
      </c>
      <c r="K4">
        <v>17</v>
      </c>
      <c r="L4">
        <v>18</v>
      </c>
      <c r="M4">
        <v>13</v>
      </c>
      <c r="N4">
        <v>16</v>
      </c>
      <c r="O4">
        <v>10</v>
      </c>
      <c r="P4">
        <v>3</v>
      </c>
      <c r="Q4" s="81">
        <v>17</v>
      </c>
      <c r="R4" s="81">
        <v>14</v>
      </c>
      <c r="S4" s="81">
        <v>8</v>
      </c>
      <c r="T4" s="81">
        <v>13</v>
      </c>
      <c r="U4" s="81">
        <v>5</v>
      </c>
      <c r="V4" s="81">
        <v>4</v>
      </c>
    </row>
    <row r="5" spans="1:22" x14ac:dyDescent="0.2">
      <c r="B5" t="s">
        <v>1169</v>
      </c>
      <c r="C5">
        <v>7.5</v>
      </c>
      <c r="E5">
        <v>7</v>
      </c>
      <c r="F5">
        <v>8</v>
      </c>
      <c r="G5">
        <v>3.5</v>
      </c>
      <c r="I5">
        <v>10</v>
      </c>
      <c r="J5">
        <v>11.5</v>
      </c>
      <c r="K5">
        <v>1</v>
      </c>
      <c r="L5">
        <v>6</v>
      </c>
      <c r="M5">
        <v>2.5</v>
      </c>
      <c r="N5">
        <v>9</v>
      </c>
      <c r="O5">
        <v>2.5</v>
      </c>
      <c r="P5">
        <v>6</v>
      </c>
      <c r="Q5" s="81">
        <v>9.5</v>
      </c>
      <c r="R5" s="81">
        <v>5.5</v>
      </c>
      <c r="S5" s="81">
        <v>2.5</v>
      </c>
      <c r="T5" s="81">
        <v>0</v>
      </c>
      <c r="U5" s="81">
        <v>11.5</v>
      </c>
      <c r="V5" s="81">
        <v>11.5</v>
      </c>
    </row>
    <row r="6" spans="1:22" x14ac:dyDescent="0.2">
      <c r="F6" s="77"/>
    </row>
    <row r="7" spans="1:22" x14ac:dyDescent="0.2">
      <c r="A7" t="s">
        <v>1170</v>
      </c>
      <c r="C7" s="73">
        <v>320024</v>
      </c>
      <c r="E7" s="73">
        <v>336767</v>
      </c>
      <c r="F7" s="73">
        <v>343986</v>
      </c>
      <c r="G7" s="73">
        <v>351313</v>
      </c>
      <c r="I7" s="73">
        <v>340223</v>
      </c>
      <c r="J7" s="73">
        <v>345397</v>
      </c>
      <c r="K7" s="73">
        <v>352145</v>
      </c>
      <c r="L7" s="73">
        <v>359188</v>
      </c>
      <c r="M7" s="73">
        <v>364585</v>
      </c>
      <c r="N7" s="73">
        <v>371876</v>
      </c>
      <c r="O7" s="77">
        <v>43100</v>
      </c>
      <c r="P7" s="73">
        <v>381309</v>
      </c>
      <c r="Q7" s="73">
        <v>333552</v>
      </c>
      <c r="R7" s="73">
        <v>365913</v>
      </c>
      <c r="S7" s="73">
        <v>365913</v>
      </c>
      <c r="T7" t="s">
        <v>1238</v>
      </c>
      <c r="U7" s="73">
        <v>365913</v>
      </c>
      <c r="V7" s="73">
        <v>365913</v>
      </c>
    </row>
    <row r="8" spans="1:22" x14ac:dyDescent="0.2">
      <c r="A8" t="s">
        <v>1203</v>
      </c>
      <c r="C8" s="78" t="s">
        <v>1205</v>
      </c>
      <c r="E8" s="77">
        <v>39538</v>
      </c>
      <c r="F8" s="77">
        <v>39903</v>
      </c>
      <c r="G8" s="77">
        <v>40268</v>
      </c>
      <c r="I8" s="77">
        <v>40999</v>
      </c>
      <c r="J8" s="77">
        <v>41364</v>
      </c>
      <c r="K8" s="77">
        <v>41729</v>
      </c>
      <c r="L8" s="77">
        <v>42094</v>
      </c>
      <c r="M8" s="77">
        <v>42369</v>
      </c>
      <c r="N8" s="77">
        <v>42735</v>
      </c>
      <c r="O8" s="73">
        <v>377021</v>
      </c>
      <c r="P8" s="77">
        <v>43465</v>
      </c>
    </row>
    <row r="9" spans="1:22" x14ac:dyDescent="0.2">
      <c r="C9" s="73"/>
    </row>
    <row r="10" spans="1:22" x14ac:dyDescent="0.2">
      <c r="A10" t="s">
        <v>1171</v>
      </c>
      <c r="C10">
        <v>14</v>
      </c>
      <c r="E10">
        <v>14</v>
      </c>
      <c r="F10" s="78">
        <v>14</v>
      </c>
      <c r="G10">
        <v>14</v>
      </c>
      <c r="I10">
        <v>15</v>
      </c>
      <c r="J10">
        <v>16</v>
      </c>
      <c r="K10">
        <v>16</v>
      </c>
      <c r="L10">
        <v>16</v>
      </c>
      <c r="N10">
        <v>16</v>
      </c>
      <c r="O10">
        <v>16</v>
      </c>
      <c r="P10">
        <v>17</v>
      </c>
    </row>
    <row r="11" spans="1:22" x14ac:dyDescent="0.2">
      <c r="C11" s="73"/>
    </row>
    <row r="12" spans="1:22" x14ac:dyDescent="0.2">
      <c r="A12" t="s">
        <v>1172</v>
      </c>
      <c r="C12" t="s">
        <v>1173</v>
      </c>
      <c r="E12" t="s">
        <v>1173</v>
      </c>
      <c r="F12" t="s">
        <v>1204</v>
      </c>
      <c r="G12" t="s">
        <v>1173</v>
      </c>
      <c r="I12" t="s">
        <v>1210</v>
      </c>
      <c r="J12" t="s">
        <v>1219</v>
      </c>
      <c r="P12" s="79"/>
    </row>
    <row r="13" spans="1:22" x14ac:dyDescent="0.2">
      <c r="A13" t="s">
        <v>1221</v>
      </c>
      <c r="K13" t="s">
        <v>1222</v>
      </c>
      <c r="L13" s="79" t="s">
        <v>1226</v>
      </c>
      <c r="M13" t="s">
        <v>1227</v>
      </c>
      <c r="N13" t="s">
        <v>1228</v>
      </c>
      <c r="O13" t="s">
        <v>1230</v>
      </c>
      <c r="P13" s="79">
        <v>4.63</v>
      </c>
      <c r="Q13" t="s">
        <v>1233</v>
      </c>
      <c r="R13" s="79">
        <v>4.8</v>
      </c>
      <c r="S13" t="s">
        <v>1235</v>
      </c>
      <c r="T13" s="79" t="s">
        <v>1237</v>
      </c>
      <c r="U13" t="s">
        <v>1237</v>
      </c>
      <c r="V13" t="s">
        <v>1241</v>
      </c>
    </row>
    <row r="15" spans="1:22" x14ac:dyDescent="0.2">
      <c r="A15" t="s">
        <v>1174</v>
      </c>
      <c r="C15" t="s">
        <v>1175</v>
      </c>
      <c r="E15" t="s">
        <v>1175</v>
      </c>
      <c r="F15" t="s">
        <v>1183</v>
      </c>
      <c r="G15" t="s">
        <v>1183</v>
      </c>
      <c r="I15" t="s">
        <v>1183</v>
      </c>
      <c r="J15" t="s">
        <v>1183</v>
      </c>
      <c r="K15" t="s">
        <v>1183</v>
      </c>
      <c r="L15" t="s">
        <v>1183</v>
      </c>
      <c r="M15" t="s">
        <v>1183</v>
      </c>
      <c r="N15" t="s">
        <v>1183</v>
      </c>
      <c r="O15" t="s">
        <v>1183</v>
      </c>
      <c r="P15" t="s">
        <v>1183</v>
      </c>
      <c r="Q15" t="s">
        <v>1183</v>
      </c>
      <c r="R15" t="s">
        <v>1183</v>
      </c>
      <c r="S15" t="s">
        <v>1183</v>
      </c>
      <c r="T15" t="s">
        <v>1183</v>
      </c>
      <c r="U15" t="s">
        <v>1183</v>
      </c>
      <c r="V15" t="s">
        <v>1183</v>
      </c>
    </row>
    <row r="16" spans="1:22" x14ac:dyDescent="0.2">
      <c r="A16" t="s">
        <v>1203</v>
      </c>
      <c r="C16" s="77">
        <v>39082</v>
      </c>
      <c r="F16" s="77">
        <v>40178</v>
      </c>
      <c r="G16" s="77">
        <v>40543</v>
      </c>
      <c r="I16" s="77">
        <v>41274</v>
      </c>
      <c r="J16" s="77">
        <v>41639</v>
      </c>
      <c r="K16" s="77">
        <v>42004</v>
      </c>
      <c r="L16" s="77">
        <v>42369</v>
      </c>
      <c r="M16" s="77">
        <v>42735</v>
      </c>
      <c r="N16" s="77">
        <v>43100</v>
      </c>
      <c r="O16" s="77">
        <v>43465</v>
      </c>
      <c r="P16" s="77">
        <v>43830</v>
      </c>
      <c r="Q16" s="77">
        <v>44196</v>
      </c>
      <c r="R16" s="77">
        <v>44561</v>
      </c>
      <c r="S16" s="77">
        <v>44926</v>
      </c>
      <c r="T16" s="77">
        <v>45291</v>
      </c>
      <c r="U16" s="77">
        <v>45657</v>
      </c>
      <c r="V16" s="77">
        <v>46022</v>
      </c>
    </row>
    <row r="17" spans="1:22" x14ac:dyDescent="0.2">
      <c r="A17" t="s">
        <v>1176</v>
      </c>
      <c r="K17" s="73"/>
      <c r="L17" s="73"/>
      <c r="M17" s="73"/>
      <c r="N17" s="73"/>
      <c r="P17" s="73"/>
      <c r="U17" s="73"/>
    </row>
    <row r="18" spans="1:22" x14ac:dyDescent="0.2">
      <c r="A18" t="s">
        <v>1177</v>
      </c>
      <c r="B18" t="s">
        <v>740</v>
      </c>
      <c r="C18" s="73">
        <v>372960</v>
      </c>
      <c r="E18" s="73">
        <v>504960</v>
      </c>
      <c r="F18" s="73">
        <v>504960</v>
      </c>
      <c r="G18" s="73">
        <v>540960</v>
      </c>
      <c r="I18" s="73">
        <v>564960</v>
      </c>
      <c r="J18" s="73">
        <v>576960</v>
      </c>
      <c r="K18" s="73">
        <v>636960</v>
      </c>
      <c r="L18" s="73">
        <v>689800</v>
      </c>
      <c r="M18" s="73">
        <v>822040</v>
      </c>
      <c r="N18" s="73">
        <v>846040</v>
      </c>
      <c r="O18" s="73">
        <v>891040</v>
      </c>
      <c r="P18" s="73">
        <v>1000040</v>
      </c>
      <c r="Q18" s="73">
        <v>1450040</v>
      </c>
      <c r="R18" s="73">
        <v>862040</v>
      </c>
      <c r="S18" s="73">
        <v>716040</v>
      </c>
      <c r="T18" s="73">
        <v>707000</v>
      </c>
      <c r="U18" s="73">
        <v>767000</v>
      </c>
      <c r="V18" s="73">
        <v>587000</v>
      </c>
    </row>
    <row r="19" spans="1:22" x14ac:dyDescent="0.2">
      <c r="A19" t="s">
        <v>1178</v>
      </c>
      <c r="B19" t="s">
        <v>740</v>
      </c>
      <c r="C19" s="74">
        <v>1000000</v>
      </c>
      <c r="E19" s="74">
        <v>1000000</v>
      </c>
      <c r="F19" s="74">
        <v>900000</v>
      </c>
      <c r="G19" s="74">
        <v>900000</v>
      </c>
      <c r="I19" s="74">
        <v>900000</v>
      </c>
      <c r="J19" s="74">
        <v>900000</v>
      </c>
      <c r="K19" s="74">
        <v>1000000</v>
      </c>
      <c r="L19" s="74">
        <v>1000000</v>
      </c>
      <c r="M19" s="74">
        <v>1000000</v>
      </c>
      <c r="N19" s="74">
        <v>1000000</v>
      </c>
      <c r="O19" s="74">
        <v>1000000</v>
      </c>
      <c r="P19" s="74">
        <v>1500000</v>
      </c>
      <c r="Q19" s="74">
        <v>1500000</v>
      </c>
      <c r="R19" s="74">
        <v>1500000</v>
      </c>
      <c r="S19" s="74">
        <v>1200000</v>
      </c>
      <c r="T19" s="74">
        <v>1200000</v>
      </c>
      <c r="U19" s="74">
        <v>1200000</v>
      </c>
    </row>
    <row r="20" spans="1:22" x14ac:dyDescent="0.2">
      <c r="A20" t="s">
        <v>1242</v>
      </c>
      <c r="C20" s="74"/>
      <c r="E20" s="74"/>
      <c r="F20" s="74"/>
      <c r="G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>
        <v>1200000</v>
      </c>
    </row>
    <row r="21" spans="1:22" x14ac:dyDescent="0.2">
      <c r="A21" t="s">
        <v>1179</v>
      </c>
      <c r="B21" t="s">
        <v>740</v>
      </c>
      <c r="C21" s="74">
        <v>200000</v>
      </c>
      <c r="E21" s="74">
        <v>400000</v>
      </c>
      <c r="F21" s="74">
        <v>400000</v>
      </c>
      <c r="G21" s="74">
        <v>400000</v>
      </c>
      <c r="I21" s="73"/>
      <c r="Q21" s="82"/>
    </row>
    <row r="22" spans="1:22" x14ac:dyDescent="0.2">
      <c r="A22" t="s">
        <v>1211</v>
      </c>
      <c r="B22" t="s">
        <v>740</v>
      </c>
      <c r="C22" s="74"/>
      <c r="E22" s="74"/>
      <c r="F22" s="74"/>
      <c r="G22" s="74"/>
      <c r="I22" s="74">
        <v>400000</v>
      </c>
      <c r="J22" s="74">
        <v>600000</v>
      </c>
      <c r="K22" s="74">
        <v>1500000</v>
      </c>
      <c r="L22" s="74">
        <v>1500000</v>
      </c>
      <c r="M22" s="74">
        <v>1500000</v>
      </c>
      <c r="N22" s="74">
        <v>1500000</v>
      </c>
      <c r="O22" s="74">
        <v>1500000</v>
      </c>
      <c r="P22" s="74">
        <v>1500000</v>
      </c>
      <c r="Q22" s="73">
        <v>1500000</v>
      </c>
      <c r="R22" s="74">
        <v>1500000</v>
      </c>
      <c r="S22" s="74">
        <v>1500000</v>
      </c>
      <c r="T22" s="74">
        <v>1500000</v>
      </c>
      <c r="U22" s="74">
        <v>1500000</v>
      </c>
      <c r="V22" s="74">
        <v>1500000</v>
      </c>
    </row>
    <row r="23" spans="1:22" x14ac:dyDescent="0.2">
      <c r="A23" t="s">
        <v>1215</v>
      </c>
      <c r="B23" t="s">
        <v>740</v>
      </c>
      <c r="C23" s="74"/>
      <c r="E23" s="74"/>
      <c r="F23" s="74"/>
      <c r="G23" s="74"/>
      <c r="I23" s="73">
        <v>0</v>
      </c>
      <c r="J23" s="7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 s="73">
        <v>0</v>
      </c>
      <c r="S23">
        <v>0</v>
      </c>
      <c r="T23">
        <v>0</v>
      </c>
      <c r="U23">
        <v>0</v>
      </c>
      <c r="V23">
        <v>0</v>
      </c>
    </row>
    <row r="24" spans="1:22" x14ac:dyDescent="0.2">
      <c r="A24" t="s">
        <v>1231</v>
      </c>
      <c r="B24" t="s">
        <v>740</v>
      </c>
      <c r="C24" s="74"/>
      <c r="E24" s="74"/>
      <c r="F24" s="74"/>
      <c r="G24" s="74"/>
      <c r="I24" s="73"/>
      <c r="J24" s="73"/>
      <c r="P24">
        <v>0</v>
      </c>
      <c r="Q24">
        <v>0</v>
      </c>
      <c r="R24" s="73">
        <v>0</v>
      </c>
    </row>
    <row r="25" spans="1:22" x14ac:dyDescent="0.2">
      <c r="A25" t="s">
        <v>1236</v>
      </c>
      <c r="B25" t="s">
        <v>740</v>
      </c>
      <c r="C25" s="74"/>
      <c r="E25" s="74"/>
      <c r="F25" s="74"/>
      <c r="G25" s="74"/>
      <c r="I25" s="73"/>
      <c r="J25" s="73"/>
      <c r="R25" s="73"/>
      <c r="S25" s="74">
        <v>750000</v>
      </c>
      <c r="T25" s="74">
        <v>750000</v>
      </c>
      <c r="U25" s="74">
        <v>750000</v>
      </c>
      <c r="V25" s="74">
        <v>750000</v>
      </c>
    </row>
    <row r="27" spans="1:22" x14ac:dyDescent="0.2">
      <c r="A27" t="s">
        <v>1181</v>
      </c>
    </row>
    <row r="28" spans="1:22" x14ac:dyDescent="0.2">
      <c r="A28" t="s">
        <v>1178</v>
      </c>
      <c r="B28" t="s">
        <v>729</v>
      </c>
      <c r="C28" t="s">
        <v>1183</v>
      </c>
      <c r="E28" t="s">
        <v>1183</v>
      </c>
      <c r="F28" t="s">
        <v>1183</v>
      </c>
      <c r="G28" t="s">
        <v>1183</v>
      </c>
      <c r="I28" t="s">
        <v>1183</v>
      </c>
      <c r="J28" t="s">
        <v>1183</v>
      </c>
      <c r="K28" s="73">
        <v>600000</v>
      </c>
      <c r="L28" s="73">
        <v>600000</v>
      </c>
      <c r="M28" s="73">
        <v>600000</v>
      </c>
      <c r="N28" s="73">
        <v>600000</v>
      </c>
      <c r="O28" s="73">
        <v>800000</v>
      </c>
      <c r="P28" s="73">
        <v>900000</v>
      </c>
      <c r="Q28" s="73">
        <v>900000</v>
      </c>
      <c r="R28" s="73">
        <v>900000</v>
      </c>
      <c r="S28" s="73">
        <v>900000</v>
      </c>
      <c r="T28" s="73">
        <v>900000</v>
      </c>
      <c r="U28" s="73">
        <v>900000</v>
      </c>
    </row>
    <row r="29" spans="1:22" x14ac:dyDescent="0.2">
      <c r="A29" t="s">
        <v>1244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t="s">
        <v>1245</v>
      </c>
    </row>
    <row r="30" spans="1:22" x14ac:dyDescent="0.2">
      <c r="A30" t="s">
        <v>1179</v>
      </c>
      <c r="B30" t="s">
        <v>740</v>
      </c>
      <c r="C30" t="s">
        <v>1183</v>
      </c>
      <c r="E30" t="s">
        <v>1183</v>
      </c>
      <c r="F30" t="s">
        <v>1183</v>
      </c>
      <c r="G30" t="s">
        <v>1183</v>
      </c>
    </row>
    <row r="31" spans="1:22" x14ac:dyDescent="0.2">
      <c r="A31" t="s">
        <v>1213</v>
      </c>
      <c r="B31" t="s">
        <v>740</v>
      </c>
      <c r="I31" t="s">
        <v>1183</v>
      </c>
      <c r="J31" t="s">
        <v>1183</v>
      </c>
      <c r="K31" s="73">
        <v>11560000</v>
      </c>
      <c r="L31" s="73">
        <v>12000000</v>
      </c>
      <c r="M31" s="73">
        <v>12000000</v>
      </c>
      <c r="N31" s="73">
        <v>12911700</v>
      </c>
      <c r="O31" s="73">
        <v>14000000</v>
      </c>
      <c r="P31" s="73">
        <v>17000000</v>
      </c>
      <c r="Q31" s="73">
        <v>17000000</v>
      </c>
      <c r="R31" s="73">
        <v>20400000</v>
      </c>
      <c r="S31" s="73">
        <v>20400000</v>
      </c>
      <c r="T31" s="73">
        <v>20400000</v>
      </c>
      <c r="U31" s="73">
        <v>20400000</v>
      </c>
      <c r="V31" s="73">
        <v>24400000</v>
      </c>
    </row>
    <row r="32" spans="1:22" x14ac:dyDescent="0.2">
      <c r="A32" t="s">
        <v>1214</v>
      </c>
      <c r="B32" t="s">
        <v>740</v>
      </c>
      <c r="I32" s="3">
        <v>2126193.6</v>
      </c>
      <c r="J32" s="3">
        <v>2126433.6</v>
      </c>
      <c r="K32" t="s">
        <v>1223</v>
      </c>
      <c r="L32" s="73">
        <v>2400000</v>
      </c>
      <c r="M32" s="73">
        <v>2400000</v>
      </c>
      <c r="N32" s="73">
        <v>2400000</v>
      </c>
      <c r="O32" s="73">
        <v>2400000</v>
      </c>
      <c r="P32" s="73">
        <v>2400000</v>
      </c>
      <c r="Q32" s="73">
        <v>2400000</v>
      </c>
      <c r="R32" s="73">
        <v>2400000</v>
      </c>
      <c r="S32" s="73">
        <v>2400000</v>
      </c>
      <c r="T32" s="73">
        <v>2400000</v>
      </c>
      <c r="U32" s="73">
        <v>2400000</v>
      </c>
      <c r="V32" s="73">
        <v>2400000</v>
      </c>
    </row>
    <row r="33" spans="1:22" x14ac:dyDescent="0.2">
      <c r="A33" t="s">
        <v>1231</v>
      </c>
      <c r="B33" t="s">
        <v>740</v>
      </c>
      <c r="I33" s="3"/>
      <c r="J33" s="3"/>
      <c r="L33" s="73"/>
      <c r="M33" s="73"/>
      <c r="N33" s="73"/>
      <c r="O33" s="73"/>
      <c r="P33" s="73">
        <v>25000000</v>
      </c>
      <c r="Q33" s="73">
        <v>25000000</v>
      </c>
      <c r="R33" s="73">
        <v>15000000</v>
      </c>
    </row>
    <row r="34" spans="1:22" x14ac:dyDescent="0.2">
      <c r="A34" t="s">
        <v>1236</v>
      </c>
      <c r="B34" t="s">
        <v>740</v>
      </c>
      <c r="I34" s="3"/>
      <c r="J34" s="3"/>
      <c r="L34" s="73"/>
      <c r="M34" s="73"/>
      <c r="N34" s="73"/>
      <c r="O34" s="73"/>
      <c r="P34" s="73"/>
      <c r="Q34" s="73"/>
      <c r="R34" s="73"/>
      <c r="S34" s="73">
        <v>15000000</v>
      </c>
      <c r="T34" s="73">
        <v>20000000</v>
      </c>
      <c r="U34" s="73">
        <v>20000000</v>
      </c>
      <c r="V34" s="73">
        <v>20000000</v>
      </c>
    </row>
    <row r="36" spans="1:22" x14ac:dyDescent="0.2">
      <c r="A36" t="s">
        <v>1182</v>
      </c>
    </row>
    <row r="37" spans="1:22" x14ac:dyDescent="0.2">
      <c r="A37" t="s">
        <v>1178</v>
      </c>
    </row>
    <row r="38" spans="1:22" x14ac:dyDescent="0.2">
      <c r="A38" t="s">
        <v>1244</v>
      </c>
    </row>
    <row r="39" spans="1:22" x14ac:dyDescent="0.2">
      <c r="A39" t="s">
        <v>1179</v>
      </c>
    </row>
    <row r="40" spans="1:22" x14ac:dyDescent="0.2">
      <c r="A40" t="s">
        <v>1213</v>
      </c>
    </row>
    <row r="41" spans="1:22" x14ac:dyDescent="0.2">
      <c r="A41" t="s">
        <v>1214</v>
      </c>
    </row>
    <row r="42" spans="1:22" x14ac:dyDescent="0">
      <c r="A42" t="s">
        <v>1231</v>
      </c>
    </row>
    <row r="44" spans="1:22" x14ac:dyDescent="0.2">
      <c r="A44" t="s">
        <v>1184</v>
      </c>
      <c r="C44">
        <v>3120717</v>
      </c>
      <c r="E44">
        <v>2682702</v>
      </c>
      <c r="F44">
        <v>3288826</v>
      </c>
      <c r="G44">
        <v>3343011</v>
      </c>
      <c r="I44">
        <v>4682325</v>
      </c>
      <c r="J44">
        <v>4968360</v>
      </c>
      <c r="K44">
        <v>4183297</v>
      </c>
      <c r="L44">
        <v>4429837</v>
      </c>
      <c r="M44">
        <v>4470728</v>
      </c>
      <c r="O44" s="73">
        <v>5108960</v>
      </c>
      <c r="P44" s="73">
        <v>6217234</v>
      </c>
      <c r="Q44" s="73">
        <v>8490232</v>
      </c>
      <c r="R44" s="73">
        <v>6903094</v>
      </c>
      <c r="S44" s="73">
        <v>4604890</v>
      </c>
      <c r="T44" t="s">
        <v>1238</v>
      </c>
      <c r="U44" t="s">
        <v>1239</v>
      </c>
      <c r="V44" t="s">
        <v>1246</v>
      </c>
    </row>
    <row r="45" spans="1:22" x14ac:dyDescent="0.2">
      <c r="A45" t="s">
        <v>1185</v>
      </c>
      <c r="C45">
        <v>2872325</v>
      </c>
      <c r="E45">
        <v>2500195</v>
      </c>
      <c r="F45">
        <v>3218092</v>
      </c>
      <c r="G45">
        <v>3467588</v>
      </c>
      <c r="I45">
        <v>4472577</v>
      </c>
      <c r="J45">
        <v>5205673</v>
      </c>
      <c r="K45">
        <v>4201341</v>
      </c>
      <c r="L45">
        <v>5378573</v>
      </c>
      <c r="M45">
        <v>5057174</v>
      </c>
      <c r="O45" s="73">
        <v>5149579</v>
      </c>
      <c r="P45" s="73">
        <v>7256594</v>
      </c>
      <c r="Q45" s="73">
        <v>8408611</v>
      </c>
      <c r="R45" s="73">
        <v>4683988</v>
      </c>
      <c r="S45" s="73">
        <v>4229403</v>
      </c>
      <c r="T45" t="s">
        <v>1238</v>
      </c>
      <c r="U45" t="s">
        <v>1238</v>
      </c>
      <c r="V45" t="s">
        <v>1246</v>
      </c>
    </row>
    <row r="46" spans="1:22" x14ac:dyDescent="0">
      <c r="A46" s="84" t="s">
        <v>1251</v>
      </c>
      <c r="C46">
        <f>C44-C45</f>
        <v>248392</v>
      </c>
      <c r="D46">
        <f t="shared" ref="D46:V46" si="0">D44-D45</f>
        <v>0</v>
      </c>
      <c r="E46">
        <f t="shared" si="0"/>
        <v>182507</v>
      </c>
      <c r="F46">
        <f t="shared" si="0"/>
        <v>70734</v>
      </c>
      <c r="G46">
        <f t="shared" si="0"/>
        <v>-124577</v>
      </c>
      <c r="H46">
        <f t="shared" si="0"/>
        <v>0</v>
      </c>
      <c r="I46">
        <f t="shared" si="0"/>
        <v>209748</v>
      </c>
      <c r="J46">
        <f t="shared" si="0"/>
        <v>-237313</v>
      </c>
      <c r="K46">
        <f t="shared" si="0"/>
        <v>-18044</v>
      </c>
      <c r="L46">
        <f t="shared" si="0"/>
        <v>-948736</v>
      </c>
      <c r="M46">
        <f t="shared" si="0"/>
        <v>-586446</v>
      </c>
      <c r="N46">
        <f t="shared" si="0"/>
        <v>0</v>
      </c>
      <c r="O46">
        <f t="shared" si="0"/>
        <v>-40619</v>
      </c>
      <c r="P46">
        <f t="shared" si="0"/>
        <v>-1039360</v>
      </c>
      <c r="Q46">
        <f t="shared" si="0"/>
        <v>81621</v>
      </c>
      <c r="R46">
        <f t="shared" si="0"/>
        <v>2219106</v>
      </c>
      <c r="S46">
        <f t="shared" si="0"/>
        <v>375487</v>
      </c>
      <c r="T46" t="e">
        <f t="shared" si="0"/>
        <v>#VALUE!</v>
      </c>
      <c r="U46" t="e">
        <f t="shared" si="0"/>
        <v>#VALUE!</v>
      </c>
      <c r="V46" t="e">
        <f t="shared" si="0"/>
        <v>#VALUE!</v>
      </c>
    </row>
    <row r="48" spans="1:22" x14ac:dyDescent="0">
      <c r="A48" t="s">
        <v>1186</v>
      </c>
      <c r="B48" t="s">
        <v>1187</v>
      </c>
      <c r="C48" t="s">
        <v>1188</v>
      </c>
      <c r="E48" t="s">
        <v>1199</v>
      </c>
      <c r="F48" t="s">
        <v>1199</v>
      </c>
      <c r="G48" t="s">
        <v>1199</v>
      </c>
      <c r="I48" t="s">
        <v>1216</v>
      </c>
      <c r="J48" t="s">
        <v>1216</v>
      </c>
      <c r="K48" t="s">
        <v>1224</v>
      </c>
      <c r="L48" t="s">
        <v>1224</v>
      </c>
      <c r="M48" t="s">
        <v>1224</v>
      </c>
      <c r="N48" t="s">
        <v>1229</v>
      </c>
      <c r="O48" t="s">
        <v>1229</v>
      </c>
      <c r="P48" t="s">
        <v>1229</v>
      </c>
      <c r="Q48" t="s">
        <v>1234</v>
      </c>
      <c r="R48" t="s">
        <v>1234</v>
      </c>
      <c r="S48" t="s">
        <v>1234</v>
      </c>
      <c r="T48" t="s">
        <v>1238</v>
      </c>
      <c r="U48" t="s">
        <v>1240</v>
      </c>
      <c r="V48" t="s">
        <v>1246</v>
      </c>
    </row>
    <row r="50" spans="1:22" x14ac:dyDescent="0.2">
      <c r="A50" t="s">
        <v>1191</v>
      </c>
    </row>
    <row r="51" spans="1:22" x14ac:dyDescent="0.2">
      <c r="A51" t="s">
        <v>1189</v>
      </c>
      <c r="C51" s="73">
        <v>15212</v>
      </c>
      <c r="E51" s="73">
        <v>16678</v>
      </c>
      <c r="F51" s="73">
        <v>17678</v>
      </c>
      <c r="G51" s="73">
        <v>19652</v>
      </c>
      <c r="I51" s="73">
        <v>23695</v>
      </c>
      <c r="J51" s="73">
        <v>25780</v>
      </c>
      <c r="K51" s="73">
        <v>26803</v>
      </c>
      <c r="L51" s="73">
        <v>26002</v>
      </c>
      <c r="M51" s="73">
        <v>26419</v>
      </c>
      <c r="N51" s="73">
        <v>26712</v>
      </c>
      <c r="O51" s="73">
        <v>26376</v>
      </c>
      <c r="P51" s="73">
        <v>28154</v>
      </c>
      <c r="Q51" s="73">
        <v>31296</v>
      </c>
      <c r="R51" s="73">
        <v>31534</v>
      </c>
      <c r="S51" s="73">
        <v>30552</v>
      </c>
      <c r="T51" s="73">
        <v>29415</v>
      </c>
      <c r="U51" s="73">
        <v>28309</v>
      </c>
      <c r="V51" s="73">
        <v>27672</v>
      </c>
    </row>
    <row r="52" spans="1:22" x14ac:dyDescent="0.2">
      <c r="A52" t="s">
        <v>1180</v>
      </c>
      <c r="B52" t="s">
        <v>729</v>
      </c>
      <c r="C52" s="73">
        <v>205099</v>
      </c>
      <c r="E52" s="73">
        <v>253670</v>
      </c>
      <c r="F52" s="73">
        <v>223840</v>
      </c>
      <c r="G52" s="73">
        <v>246388</v>
      </c>
      <c r="I52" s="73">
        <v>231046</v>
      </c>
      <c r="J52" s="73">
        <v>249331</v>
      </c>
      <c r="K52" s="73">
        <v>270719</v>
      </c>
      <c r="L52" s="73">
        <v>177927</v>
      </c>
      <c r="M52" s="73">
        <v>191717</v>
      </c>
      <c r="N52" s="73">
        <v>178979</v>
      </c>
      <c r="O52" s="73">
        <v>150996</v>
      </c>
      <c r="P52" s="73">
        <v>294378</v>
      </c>
      <c r="Q52" s="73">
        <v>475984</v>
      </c>
      <c r="R52" s="73">
        <v>304003</v>
      </c>
      <c r="S52" s="73">
        <v>223991</v>
      </c>
      <c r="T52" s="73">
        <v>186616</v>
      </c>
      <c r="U52" s="73">
        <v>173654</v>
      </c>
      <c r="V52" s="73">
        <v>177446</v>
      </c>
    </row>
    <row r="53" spans="1:22" x14ac:dyDescent="0.2">
      <c r="B53" t="s">
        <v>1168</v>
      </c>
      <c r="C53">
        <v>7</v>
      </c>
      <c r="E53">
        <v>3</v>
      </c>
      <c r="F53">
        <v>3</v>
      </c>
      <c r="G53">
        <v>9</v>
      </c>
      <c r="I53">
        <v>5</v>
      </c>
      <c r="J53">
        <v>16</v>
      </c>
      <c r="K53">
        <v>5</v>
      </c>
      <c r="L53">
        <v>11</v>
      </c>
      <c r="M53">
        <v>7</v>
      </c>
      <c r="N53">
        <v>11</v>
      </c>
      <c r="O53">
        <v>18</v>
      </c>
      <c r="P53">
        <v>17</v>
      </c>
      <c r="Q53">
        <v>0</v>
      </c>
      <c r="R53">
        <v>8</v>
      </c>
      <c r="S53">
        <v>11</v>
      </c>
      <c r="T53">
        <v>5</v>
      </c>
      <c r="U53">
        <v>14</v>
      </c>
      <c r="V53">
        <v>11</v>
      </c>
    </row>
    <row r="54" spans="1:22" x14ac:dyDescent="0.2">
      <c r="B54" t="s">
        <v>1169</v>
      </c>
      <c r="C54">
        <v>4.5</v>
      </c>
      <c r="E54">
        <v>4</v>
      </c>
      <c r="F54">
        <v>1</v>
      </c>
      <c r="G54">
        <v>3.5</v>
      </c>
      <c r="I54">
        <v>11</v>
      </c>
      <c r="J54">
        <v>9</v>
      </c>
      <c r="K54">
        <v>6</v>
      </c>
      <c r="L54">
        <v>5.5</v>
      </c>
      <c r="M54">
        <v>6</v>
      </c>
      <c r="N54">
        <v>9.5</v>
      </c>
      <c r="O54">
        <v>0.5</v>
      </c>
      <c r="P54">
        <v>3.5</v>
      </c>
      <c r="Q54">
        <v>7</v>
      </c>
      <c r="R54">
        <v>1</v>
      </c>
      <c r="S54">
        <v>11</v>
      </c>
      <c r="T54">
        <v>10</v>
      </c>
      <c r="U54">
        <v>3.5</v>
      </c>
      <c r="V54">
        <v>0</v>
      </c>
    </row>
    <row r="55" spans="1:22" x14ac:dyDescent="0.2">
      <c r="A55" t="s">
        <v>1190</v>
      </c>
      <c r="B55" t="s">
        <v>729</v>
      </c>
      <c r="C55">
        <v>227</v>
      </c>
      <c r="E55" s="73">
        <v>254056</v>
      </c>
      <c r="F55" s="73">
        <v>236444</v>
      </c>
      <c r="G55" s="73">
        <v>227655</v>
      </c>
      <c r="I55" s="73">
        <v>214463</v>
      </c>
      <c r="J55" s="73">
        <v>228459</v>
      </c>
      <c r="K55" s="73">
        <v>288682</v>
      </c>
      <c r="L55" s="73">
        <v>240177</v>
      </c>
      <c r="M55" s="73">
        <v>188804</v>
      </c>
      <c r="N55" s="73">
        <v>202907</v>
      </c>
      <c r="O55" s="73">
        <v>186680</v>
      </c>
      <c r="P55" s="73">
        <v>233819</v>
      </c>
      <c r="Q55" s="73">
        <v>374916</v>
      </c>
      <c r="R55" s="73">
        <v>353681</v>
      </c>
      <c r="S55" s="73">
        <v>288925</v>
      </c>
      <c r="T55" s="73">
        <v>237043</v>
      </c>
      <c r="U55" s="73">
        <v>200777</v>
      </c>
      <c r="V55" s="73">
        <v>192248</v>
      </c>
    </row>
    <row r="56" spans="1:22" x14ac:dyDescent="0.2">
      <c r="B56" t="s">
        <v>1168</v>
      </c>
      <c r="C56">
        <v>8</v>
      </c>
      <c r="E56" s="73">
        <v>16</v>
      </c>
      <c r="F56" s="73">
        <v>9</v>
      </c>
      <c r="G56" s="73">
        <v>8</v>
      </c>
      <c r="I56" s="73">
        <v>0</v>
      </c>
      <c r="J56" s="73">
        <v>4</v>
      </c>
      <c r="K56" s="73">
        <v>12</v>
      </c>
      <c r="L56" s="73">
        <v>10</v>
      </c>
      <c r="M56" s="73">
        <v>1</v>
      </c>
      <c r="N56" s="73">
        <v>3</v>
      </c>
      <c r="O56" s="73">
        <v>1</v>
      </c>
      <c r="P56" s="73">
        <v>13</v>
      </c>
      <c r="Q56" s="73">
        <v>0</v>
      </c>
      <c r="R56" s="73">
        <v>1</v>
      </c>
      <c r="S56" s="73">
        <v>5</v>
      </c>
      <c r="T56" s="73">
        <v>18</v>
      </c>
      <c r="U56" s="73">
        <v>9</v>
      </c>
      <c r="V56" s="73">
        <v>15</v>
      </c>
    </row>
    <row r="57" spans="1:22" x14ac:dyDescent="0.2">
      <c r="B57" t="s">
        <v>1169</v>
      </c>
      <c r="C57">
        <v>0.5</v>
      </c>
      <c r="E57" s="73">
        <v>3.5</v>
      </c>
      <c r="F57" s="73">
        <v>1.5</v>
      </c>
      <c r="G57" s="73">
        <v>4</v>
      </c>
      <c r="I57" s="73">
        <v>3.5</v>
      </c>
      <c r="J57" s="73">
        <v>2.5</v>
      </c>
      <c r="K57" s="73">
        <v>1.5</v>
      </c>
      <c r="L57" s="73">
        <v>3.5</v>
      </c>
      <c r="M57" s="73">
        <v>7.5</v>
      </c>
      <c r="N57" s="73">
        <v>3</v>
      </c>
      <c r="O57" s="73">
        <v>7</v>
      </c>
      <c r="P57" s="73">
        <v>4</v>
      </c>
      <c r="Q57" s="73">
        <v>6</v>
      </c>
      <c r="R57" s="73">
        <v>2.5</v>
      </c>
      <c r="S57" s="73">
        <v>3.5</v>
      </c>
      <c r="T57" s="73">
        <v>11.5</v>
      </c>
      <c r="U57" s="73">
        <v>5.5</v>
      </c>
      <c r="V57" s="73">
        <v>5</v>
      </c>
    </row>
    <row r="58" spans="1:22" x14ac:dyDescent="0.2">
      <c r="A58" t="s">
        <v>1192</v>
      </c>
      <c r="B58" t="s">
        <v>729</v>
      </c>
      <c r="E58" s="73">
        <v>336759</v>
      </c>
      <c r="F58" s="73">
        <v>333210</v>
      </c>
      <c r="G58" s="73">
        <v>360796</v>
      </c>
      <c r="I58" s="73">
        <v>395504</v>
      </c>
      <c r="J58" s="73">
        <v>426712</v>
      </c>
      <c r="K58" s="73">
        <v>419766</v>
      </c>
      <c r="L58" s="73">
        <v>369202</v>
      </c>
      <c r="M58" s="73">
        <v>382509</v>
      </c>
      <c r="N58" s="73">
        <v>368874</v>
      </c>
      <c r="O58" s="73">
        <v>343496</v>
      </c>
      <c r="P58" s="73">
        <v>353164</v>
      </c>
      <c r="Q58" s="73">
        <v>535280</v>
      </c>
      <c r="R58" s="73">
        <v>498643</v>
      </c>
      <c r="S58" s="73">
        <v>443709</v>
      </c>
      <c r="T58" s="73">
        <v>382281</v>
      </c>
      <c r="U58" s="73">
        <v>364360</v>
      </c>
      <c r="V58" s="73">
        <v>358094</v>
      </c>
    </row>
    <row r="59" spans="1:22" x14ac:dyDescent="0.2">
      <c r="B59" t="s">
        <v>1168</v>
      </c>
      <c r="E59" s="73">
        <v>13</v>
      </c>
      <c r="F59" s="73">
        <v>7</v>
      </c>
      <c r="G59" s="73">
        <v>15</v>
      </c>
      <c r="I59" s="73">
        <v>0</v>
      </c>
      <c r="J59" s="73">
        <v>7</v>
      </c>
      <c r="K59" s="73">
        <v>11</v>
      </c>
      <c r="L59" s="73">
        <v>17</v>
      </c>
      <c r="M59" s="73">
        <v>15</v>
      </c>
      <c r="N59" s="73">
        <v>12</v>
      </c>
      <c r="O59">
        <v>8</v>
      </c>
      <c r="P59" s="73">
        <v>0</v>
      </c>
      <c r="Q59" s="73">
        <v>18</v>
      </c>
      <c r="R59" s="73">
        <v>4</v>
      </c>
      <c r="S59" s="73">
        <v>14</v>
      </c>
      <c r="T59" s="73">
        <v>18</v>
      </c>
      <c r="U59" s="73">
        <v>3</v>
      </c>
      <c r="V59" s="73">
        <v>5</v>
      </c>
    </row>
    <row r="60" spans="1:22" x14ac:dyDescent="0.2">
      <c r="B60" t="s">
        <v>1169</v>
      </c>
      <c r="E60" s="73">
        <v>1</v>
      </c>
      <c r="F60" s="73">
        <v>5.5</v>
      </c>
      <c r="G60" s="73">
        <v>4</v>
      </c>
      <c r="I60" s="73">
        <v>9</v>
      </c>
      <c r="J60" s="73">
        <v>5</v>
      </c>
      <c r="K60" s="73">
        <v>11.5</v>
      </c>
      <c r="L60" s="73">
        <v>2</v>
      </c>
      <c r="M60" s="73">
        <v>11.5</v>
      </c>
      <c r="N60" s="73">
        <v>11</v>
      </c>
      <c r="O60">
        <v>6</v>
      </c>
      <c r="P60" s="73">
        <v>11.5</v>
      </c>
      <c r="Q60" s="73">
        <v>3</v>
      </c>
      <c r="R60" s="73">
        <v>6</v>
      </c>
      <c r="S60" s="73">
        <v>1.5</v>
      </c>
      <c r="T60" s="73">
        <v>0</v>
      </c>
      <c r="U60" s="73">
        <v>9.25</v>
      </c>
      <c r="V60" s="73">
        <v>11.5</v>
      </c>
    </row>
    <row r="61" spans="1:22" x14ac:dyDescent="0.2">
      <c r="A61" t="s">
        <v>1193</v>
      </c>
      <c r="C61" s="76">
        <v>0.03</v>
      </c>
      <c r="E61" s="76">
        <v>0.03</v>
      </c>
      <c r="F61" s="76">
        <v>0.03</v>
      </c>
      <c r="G61" s="76">
        <v>0.03</v>
      </c>
      <c r="I61" s="78" t="s">
        <v>1217</v>
      </c>
      <c r="J61" s="76">
        <v>0.03</v>
      </c>
      <c r="K61" s="76">
        <v>0.03</v>
      </c>
      <c r="L61" s="76">
        <v>0.03</v>
      </c>
      <c r="M61" s="76">
        <v>0.03</v>
      </c>
      <c r="N61" s="76">
        <v>0.03</v>
      </c>
      <c r="O61" s="76">
        <v>0.03</v>
      </c>
      <c r="P61" s="76">
        <v>0.03</v>
      </c>
      <c r="Q61" s="76">
        <v>0.03</v>
      </c>
      <c r="R61" s="76">
        <v>0.03</v>
      </c>
      <c r="S61" s="76">
        <v>0.03</v>
      </c>
      <c r="T61" s="76">
        <v>0.03</v>
      </c>
      <c r="U61" s="76">
        <v>0.03</v>
      </c>
      <c r="V61" s="76">
        <v>0.03</v>
      </c>
    </row>
    <row r="62" spans="1:22" x14ac:dyDescent="0.2">
      <c r="A62" t="s">
        <v>1194</v>
      </c>
      <c r="B62" s="75" t="s">
        <v>729</v>
      </c>
      <c r="C62" s="73">
        <v>292624</v>
      </c>
      <c r="E62" s="73">
        <v>350288</v>
      </c>
      <c r="F62" s="73">
        <v>350188</v>
      </c>
      <c r="G62" s="73">
        <v>375156</v>
      </c>
      <c r="I62" s="73">
        <v>385056</v>
      </c>
      <c r="J62" s="73">
        <v>409926</v>
      </c>
      <c r="K62" s="73">
        <v>428330</v>
      </c>
      <c r="L62" s="73">
        <v>428230</v>
      </c>
      <c r="M62" s="73">
        <v>386823</v>
      </c>
      <c r="N62" s="73">
        <v>386723</v>
      </c>
      <c r="O62" s="73">
        <v>386723</v>
      </c>
      <c r="P62" s="73">
        <v>386623</v>
      </c>
      <c r="Q62" s="73">
        <v>473169</v>
      </c>
      <c r="R62" s="73">
        <v>470912</v>
      </c>
      <c r="S62" s="73">
        <v>444289</v>
      </c>
      <c r="T62" s="73">
        <v>444089</v>
      </c>
      <c r="U62" s="73">
        <v>439141</v>
      </c>
      <c r="V62" s="73">
        <v>389041</v>
      </c>
    </row>
    <row r="63" spans="1:22" x14ac:dyDescent="0.2">
      <c r="B63" s="75" t="s">
        <v>1168</v>
      </c>
      <c r="C63">
        <v>16</v>
      </c>
      <c r="E63" s="73">
        <v>14</v>
      </c>
      <c r="F63" s="73">
        <v>14</v>
      </c>
      <c r="G63" s="73">
        <v>8</v>
      </c>
      <c r="I63" s="73">
        <v>8</v>
      </c>
      <c r="J63" s="73">
        <v>8</v>
      </c>
      <c r="K63" s="73">
        <v>14</v>
      </c>
      <c r="L63" s="73">
        <v>14</v>
      </c>
      <c r="M63" s="73">
        <v>17</v>
      </c>
      <c r="N63" s="73">
        <v>17</v>
      </c>
      <c r="O63" s="73">
        <v>17</v>
      </c>
      <c r="P63" s="73">
        <v>17</v>
      </c>
      <c r="Q63" s="73">
        <v>14</v>
      </c>
      <c r="R63" s="73">
        <v>17</v>
      </c>
      <c r="S63" s="73">
        <v>18</v>
      </c>
      <c r="T63" s="73">
        <v>13</v>
      </c>
      <c r="U63" s="73">
        <v>6</v>
      </c>
      <c r="V63" s="73">
        <v>6</v>
      </c>
    </row>
    <row r="64" spans="1:22" x14ac:dyDescent="0.2">
      <c r="B64" s="75" t="s">
        <v>1169</v>
      </c>
      <c r="C64">
        <v>5</v>
      </c>
      <c r="E64" s="73">
        <v>1</v>
      </c>
      <c r="F64" s="73">
        <v>1</v>
      </c>
      <c r="G64" s="73">
        <v>1</v>
      </c>
      <c r="I64" s="73">
        <v>1</v>
      </c>
      <c r="J64" s="73">
        <v>1</v>
      </c>
      <c r="K64" s="73">
        <v>8</v>
      </c>
      <c r="L64" s="73">
        <v>8</v>
      </c>
      <c r="M64" s="73">
        <v>2</v>
      </c>
      <c r="N64" s="73">
        <v>2</v>
      </c>
      <c r="O64" s="73">
        <v>2</v>
      </c>
      <c r="P64" s="73">
        <v>2</v>
      </c>
      <c r="Q64" s="73">
        <v>10</v>
      </c>
      <c r="R64" s="73">
        <v>3</v>
      </c>
      <c r="S64" s="73">
        <v>3</v>
      </c>
      <c r="T64" s="73">
        <v>3</v>
      </c>
      <c r="U64" s="73">
        <v>8</v>
      </c>
      <c r="V64" s="73">
        <v>8</v>
      </c>
    </row>
    <row r="65" spans="1:22" x14ac:dyDescent="0.2">
      <c r="A65" t="s">
        <v>1195</v>
      </c>
      <c r="B65" s="75" t="s">
        <v>729</v>
      </c>
      <c r="C65" s="73">
        <v>10837</v>
      </c>
      <c r="E65" s="73">
        <v>11478</v>
      </c>
      <c r="F65" s="73">
        <v>11584</v>
      </c>
      <c r="G65" s="73">
        <v>11364</v>
      </c>
      <c r="I65" s="73">
        <v>13152</v>
      </c>
      <c r="J65" s="73">
        <v>13396</v>
      </c>
      <c r="K65" s="73">
        <v>16758</v>
      </c>
      <c r="L65" s="73">
        <v>15134</v>
      </c>
      <c r="M65" s="73">
        <v>13629</v>
      </c>
      <c r="N65" s="73">
        <v>13275</v>
      </c>
      <c r="O65" s="73">
        <v>13326</v>
      </c>
      <c r="P65" s="73">
        <v>13884</v>
      </c>
      <c r="Q65" s="73">
        <v>18216</v>
      </c>
      <c r="R65" s="73">
        <v>20990</v>
      </c>
      <c r="S65" s="73">
        <v>20798</v>
      </c>
      <c r="T65" s="73">
        <v>18015</v>
      </c>
      <c r="U65" s="73">
        <v>18462</v>
      </c>
      <c r="V65" s="73">
        <v>20495</v>
      </c>
    </row>
    <row r="66" spans="1:22" x14ac:dyDescent="0.2">
      <c r="B66" s="75" t="s">
        <v>1168</v>
      </c>
      <c r="C66">
        <v>16</v>
      </c>
      <c r="E66" s="73">
        <v>7</v>
      </c>
      <c r="F66" s="73">
        <v>14</v>
      </c>
      <c r="G66" s="73">
        <v>10</v>
      </c>
      <c r="I66" s="73">
        <v>14</v>
      </c>
      <c r="J66" s="73">
        <v>14</v>
      </c>
      <c r="K66" s="73">
        <v>16</v>
      </c>
      <c r="L66" s="73">
        <v>9</v>
      </c>
      <c r="M66" s="73">
        <v>1</v>
      </c>
      <c r="N66" s="73">
        <v>17</v>
      </c>
      <c r="O66" s="73">
        <v>5</v>
      </c>
      <c r="P66" s="73">
        <v>16</v>
      </c>
      <c r="Q66" s="73">
        <v>0</v>
      </c>
      <c r="R66" s="73">
        <v>9</v>
      </c>
      <c r="S66" s="73">
        <v>7</v>
      </c>
      <c r="T66" s="73">
        <v>17</v>
      </c>
      <c r="U66" s="73">
        <v>4</v>
      </c>
      <c r="V66" s="73">
        <v>7</v>
      </c>
    </row>
    <row r="67" spans="1:22" x14ac:dyDescent="0.2">
      <c r="B67" s="75" t="s">
        <v>1169</v>
      </c>
      <c r="C67">
        <v>1</v>
      </c>
      <c r="E67" s="73">
        <v>2.5</v>
      </c>
      <c r="F67" s="73">
        <v>5.5</v>
      </c>
      <c r="G67" s="73">
        <v>2.5</v>
      </c>
      <c r="I67" s="73">
        <v>4.5</v>
      </c>
      <c r="J67" s="73">
        <v>3</v>
      </c>
      <c r="K67" s="73">
        <v>1</v>
      </c>
      <c r="L67" s="73">
        <v>3.5</v>
      </c>
      <c r="M67" s="73">
        <v>0</v>
      </c>
      <c r="N67" s="73">
        <v>8</v>
      </c>
      <c r="O67" s="73">
        <v>2.5</v>
      </c>
      <c r="P67" s="73">
        <v>5.5</v>
      </c>
      <c r="Q67" s="73">
        <v>10.5</v>
      </c>
      <c r="R67" s="73">
        <v>3.5</v>
      </c>
      <c r="S67" s="73">
        <v>6.5</v>
      </c>
      <c r="T67" s="73">
        <v>2.5</v>
      </c>
      <c r="U67" s="73">
        <v>3.5</v>
      </c>
      <c r="V67" s="73">
        <v>11</v>
      </c>
    </row>
    <row r="68" spans="1:22" x14ac:dyDescent="0.2">
      <c r="A68" t="s">
        <v>1196</v>
      </c>
      <c r="B68" s="75" t="s">
        <v>729</v>
      </c>
      <c r="C68" s="73">
        <v>10446</v>
      </c>
      <c r="E68" s="73">
        <v>10808</v>
      </c>
      <c r="F68" s="73">
        <v>11886</v>
      </c>
      <c r="G68" s="73">
        <v>11656</v>
      </c>
      <c r="I68" s="73">
        <v>14748</v>
      </c>
      <c r="J68" s="73">
        <v>13396</v>
      </c>
      <c r="K68" s="73">
        <v>14200</v>
      </c>
      <c r="L68" s="73">
        <v>14733</v>
      </c>
      <c r="M68" s="73">
        <v>13207</v>
      </c>
      <c r="N68" s="73">
        <v>12883</v>
      </c>
      <c r="O68" s="73">
        <v>12888</v>
      </c>
      <c r="P68" s="73">
        <v>12035</v>
      </c>
      <c r="Q68" s="73">
        <v>30104</v>
      </c>
      <c r="R68" s="73">
        <v>19710</v>
      </c>
      <c r="S68" s="73">
        <v>17665</v>
      </c>
      <c r="T68" s="73">
        <v>14608</v>
      </c>
      <c r="U68" s="73">
        <v>10554</v>
      </c>
      <c r="V68" s="73">
        <v>10183</v>
      </c>
    </row>
    <row r="69" spans="1:22" x14ac:dyDescent="0.2">
      <c r="B69" s="75" t="s">
        <v>1168</v>
      </c>
      <c r="C69">
        <v>9</v>
      </c>
      <c r="E69" s="73">
        <v>10</v>
      </c>
      <c r="F69" s="73">
        <v>16</v>
      </c>
      <c r="G69" s="73">
        <v>18</v>
      </c>
      <c r="I69" s="73">
        <v>17</v>
      </c>
      <c r="J69" s="73">
        <v>13</v>
      </c>
      <c r="K69" s="73">
        <v>14</v>
      </c>
      <c r="L69" s="73">
        <v>12</v>
      </c>
      <c r="M69" s="73">
        <v>8</v>
      </c>
      <c r="N69" s="73">
        <v>8</v>
      </c>
      <c r="O69" s="73">
        <v>4</v>
      </c>
      <c r="P69">
        <v>9</v>
      </c>
      <c r="Q69" s="73">
        <v>15</v>
      </c>
      <c r="R69" s="73">
        <v>19</v>
      </c>
      <c r="S69" s="73">
        <v>1</v>
      </c>
      <c r="T69" s="73">
        <v>8</v>
      </c>
      <c r="U69" s="73">
        <v>9</v>
      </c>
      <c r="V69" s="73">
        <v>1</v>
      </c>
    </row>
    <row r="70" spans="1:22" x14ac:dyDescent="0">
      <c r="B70" s="75" t="s">
        <v>1169</v>
      </c>
      <c r="C70">
        <v>6</v>
      </c>
      <c r="E70" s="73">
        <v>0.5</v>
      </c>
      <c r="F70" s="73">
        <v>2</v>
      </c>
      <c r="G70" s="73">
        <v>11.5</v>
      </c>
      <c r="I70" s="73">
        <v>10.5</v>
      </c>
      <c r="J70" s="73">
        <v>8.5</v>
      </c>
      <c r="K70" s="73">
        <v>8.5</v>
      </c>
      <c r="L70" s="73">
        <v>10</v>
      </c>
      <c r="M70" s="73">
        <v>6</v>
      </c>
      <c r="N70" s="73">
        <v>5</v>
      </c>
      <c r="O70" s="73">
        <v>10.5</v>
      </c>
      <c r="P70">
        <v>11</v>
      </c>
      <c r="Q70" s="73">
        <v>3</v>
      </c>
      <c r="R70" s="73">
        <v>11</v>
      </c>
      <c r="S70" s="73">
        <v>7.5</v>
      </c>
      <c r="T70" s="73">
        <v>1</v>
      </c>
      <c r="U70" s="73">
        <v>10</v>
      </c>
      <c r="V70" s="73">
        <v>10.5</v>
      </c>
    </row>
    <row r="74" spans="1:22" x14ac:dyDescent="0.2">
      <c r="A74" s="19" t="s">
        <v>1197</v>
      </c>
    </row>
    <row r="75" spans="1:22" x14ac:dyDescent="0.2">
      <c r="A75" t="s">
        <v>1212</v>
      </c>
    </row>
    <row r="76" spans="1:22" x14ac:dyDescent="0.2">
      <c r="A76" s="81" t="s">
        <v>1232</v>
      </c>
    </row>
    <row r="77" spans="1:22" x14ac:dyDescent="0.2">
      <c r="A77" t="s">
        <v>1243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4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11.42578125" defaultRowHeight="12.75" x14ac:dyDescent="0.2"/>
  <cols>
    <col min="1" max="1" width="54.42578125" customWidth="1"/>
  </cols>
  <sheetData>
    <row r="1" spans="1:92" ht="18" x14ac:dyDescent="0.25">
      <c r="A1" s="5" t="s">
        <v>1290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</row>
    <row r="2" spans="1:92" x14ac:dyDescent="0.2">
      <c r="A2" s="6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</row>
    <row r="3" spans="1:92" x14ac:dyDescent="0.2">
      <c r="A3" s="7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62" t="s">
        <v>717</v>
      </c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</row>
    <row r="4" spans="1:92" x14ac:dyDescent="0.2">
      <c r="A4" s="8" t="s">
        <v>0</v>
      </c>
      <c r="B4" s="2">
        <v>2358</v>
      </c>
      <c r="C4" s="2">
        <v>2546</v>
      </c>
      <c r="D4" s="2">
        <v>2742</v>
      </c>
      <c r="E4" s="2">
        <v>2917</v>
      </c>
      <c r="F4" s="2">
        <v>3093</v>
      </c>
      <c r="G4" s="2">
        <v>3274</v>
      </c>
      <c r="H4" s="53" t="s">
        <v>711</v>
      </c>
      <c r="I4" s="2">
        <v>3645</v>
      </c>
      <c r="J4" s="2">
        <v>3827</v>
      </c>
      <c r="K4" s="2">
        <v>4044</v>
      </c>
      <c r="L4" s="2">
        <v>4198</v>
      </c>
      <c r="M4" s="2">
        <v>4373</v>
      </c>
      <c r="N4" s="2">
        <v>4555</v>
      </c>
      <c r="O4" s="2">
        <v>4751</v>
      </c>
      <c r="P4" s="2">
        <v>4926</v>
      </c>
      <c r="Q4" s="2">
        <v>5116</v>
      </c>
      <c r="R4" s="2">
        <v>5297</v>
      </c>
      <c r="S4" s="2">
        <v>5472</v>
      </c>
      <c r="T4" s="2">
        <v>5654</v>
      </c>
      <c r="U4" s="2">
        <v>5836</v>
      </c>
      <c r="V4" s="2">
        <v>6025</v>
      </c>
      <c r="W4" s="2">
        <v>6207</v>
      </c>
      <c r="X4" s="2">
        <v>6389</v>
      </c>
      <c r="Y4" s="2">
        <v>6571</v>
      </c>
      <c r="Z4" s="2">
        <v>6760</v>
      </c>
      <c r="AA4" s="2">
        <v>6936</v>
      </c>
      <c r="AB4" s="2">
        <v>7117</v>
      </c>
      <c r="AC4" s="2">
        <v>7313</v>
      </c>
      <c r="AD4" s="2">
        <v>7495</v>
      </c>
      <c r="AE4" s="2">
        <v>7677</v>
      </c>
      <c r="AF4" s="2">
        <v>7845</v>
      </c>
      <c r="AG4" s="2">
        <v>8034</v>
      </c>
      <c r="AH4" s="2">
        <v>8223</v>
      </c>
      <c r="AI4" s="2">
        <v>8419</v>
      </c>
      <c r="AJ4" s="2">
        <v>8594</v>
      </c>
      <c r="AK4" s="2">
        <v>8755</v>
      </c>
      <c r="AL4" s="20"/>
      <c r="AM4" s="20"/>
      <c r="AN4" s="2">
        <v>9308</v>
      </c>
      <c r="AO4" s="2">
        <v>9490</v>
      </c>
      <c r="AP4" s="2">
        <v>9672</v>
      </c>
      <c r="AQ4" s="2">
        <v>9861</v>
      </c>
      <c r="AR4" s="2">
        <v>10036</v>
      </c>
      <c r="AS4" s="2">
        <v>10218</v>
      </c>
      <c r="AT4" s="20"/>
      <c r="AU4" s="20"/>
      <c r="AV4" s="2">
        <v>10764</v>
      </c>
      <c r="AW4" s="2" t="s">
        <v>586</v>
      </c>
      <c r="AX4" s="2">
        <v>11129</v>
      </c>
      <c r="AY4" s="2">
        <v>11310</v>
      </c>
      <c r="AZ4" s="2">
        <v>11492</v>
      </c>
      <c r="BA4" s="2">
        <v>11674</v>
      </c>
      <c r="BB4" s="2">
        <v>11856</v>
      </c>
      <c r="BC4" s="2">
        <v>12038</v>
      </c>
      <c r="BD4" s="2">
        <v>12221</v>
      </c>
      <c r="BE4" s="2">
        <v>12402</v>
      </c>
      <c r="BF4" s="2">
        <v>12584</v>
      </c>
      <c r="BG4" s="2">
        <v>12766</v>
      </c>
      <c r="BH4" s="2">
        <v>13004</v>
      </c>
      <c r="BI4" s="2">
        <v>13228</v>
      </c>
      <c r="BJ4" s="2">
        <v>13382</v>
      </c>
      <c r="BK4" s="2">
        <v>13634</v>
      </c>
      <c r="BL4" s="2">
        <v>13746</v>
      </c>
      <c r="BM4" s="20"/>
      <c r="BN4" s="20"/>
      <c r="BO4" s="2">
        <v>14320</v>
      </c>
      <c r="BP4" s="2">
        <v>14495</v>
      </c>
      <c r="BQ4" s="2">
        <v>14726</v>
      </c>
      <c r="BR4" s="2">
        <v>14908</v>
      </c>
      <c r="BS4" s="2">
        <v>15132</v>
      </c>
      <c r="BT4" s="2">
        <v>15690</v>
      </c>
      <c r="BU4" s="20"/>
      <c r="BV4" s="20"/>
      <c r="BW4" s="2">
        <v>15911</v>
      </c>
      <c r="BX4" s="2">
        <v>16028</v>
      </c>
      <c r="BY4" s="2">
        <v>16203</v>
      </c>
      <c r="BZ4" s="2">
        <v>16378</v>
      </c>
      <c r="CA4" s="20"/>
      <c r="CB4" s="2">
        <v>16777</v>
      </c>
      <c r="CC4" s="2">
        <v>16924</v>
      </c>
      <c r="CD4" s="20"/>
      <c r="CE4" s="20"/>
      <c r="CF4" s="2">
        <v>17568</v>
      </c>
      <c r="CG4" s="20"/>
      <c r="CH4" s="2">
        <v>17911</v>
      </c>
      <c r="CI4" s="20"/>
      <c r="CJ4" s="2">
        <v>18247</v>
      </c>
      <c r="CK4" s="2">
        <v>18590</v>
      </c>
      <c r="CL4" s="2">
        <v>18590</v>
      </c>
      <c r="CM4" s="2">
        <v>18744</v>
      </c>
      <c r="CN4" s="2">
        <v>18891</v>
      </c>
    </row>
    <row r="5" spans="1:92" x14ac:dyDescent="0.2">
      <c r="A5" s="8" t="s">
        <v>1</v>
      </c>
      <c r="B5" s="12">
        <v>1066</v>
      </c>
      <c r="C5" s="12">
        <v>2710</v>
      </c>
      <c r="D5" s="12">
        <v>1179</v>
      </c>
      <c r="E5" s="12">
        <v>2499</v>
      </c>
      <c r="F5" s="12">
        <v>1474</v>
      </c>
      <c r="G5" s="12">
        <v>2826</v>
      </c>
      <c r="H5" s="12">
        <v>1241</v>
      </c>
      <c r="I5" s="12">
        <v>2425</v>
      </c>
      <c r="J5" s="12">
        <v>1448</v>
      </c>
      <c r="K5" s="12">
        <v>154</v>
      </c>
      <c r="L5" s="12">
        <v>1562</v>
      </c>
      <c r="M5" s="12">
        <v>2832</v>
      </c>
      <c r="N5" s="12">
        <v>1289</v>
      </c>
      <c r="O5" s="12">
        <v>2</v>
      </c>
      <c r="P5" s="12">
        <v>1481</v>
      </c>
      <c r="Q5" s="12">
        <v>3</v>
      </c>
      <c r="R5" s="12">
        <v>1484</v>
      </c>
      <c r="S5" s="12">
        <v>3140</v>
      </c>
      <c r="T5" s="12">
        <v>1504</v>
      </c>
      <c r="U5" s="12">
        <v>3074</v>
      </c>
      <c r="V5" s="12">
        <v>1548</v>
      </c>
      <c r="W5" s="12">
        <v>3293</v>
      </c>
      <c r="X5" s="12">
        <v>1580</v>
      </c>
      <c r="Y5" s="12">
        <v>2202</v>
      </c>
      <c r="Z5" s="12">
        <v>813</v>
      </c>
      <c r="AA5" s="12">
        <v>1423</v>
      </c>
      <c r="AB5" s="12">
        <v>484</v>
      </c>
      <c r="AC5" s="12">
        <v>19</v>
      </c>
      <c r="AD5" s="12">
        <v>620</v>
      </c>
      <c r="AE5" s="12">
        <v>8</v>
      </c>
      <c r="AF5" s="12">
        <v>539</v>
      </c>
      <c r="AG5" s="12">
        <v>1005</v>
      </c>
      <c r="AH5" s="12">
        <v>401</v>
      </c>
      <c r="AI5" s="12">
        <v>44</v>
      </c>
      <c r="AJ5" s="12">
        <v>567</v>
      </c>
      <c r="AK5" s="12">
        <v>895</v>
      </c>
      <c r="AL5" s="54"/>
      <c r="AM5" s="54"/>
      <c r="AN5" s="12">
        <v>435</v>
      </c>
      <c r="AO5" s="12">
        <v>933</v>
      </c>
      <c r="AP5" s="12">
        <v>404</v>
      </c>
      <c r="AQ5" s="12">
        <v>854</v>
      </c>
      <c r="AR5" s="12">
        <v>468</v>
      </c>
      <c r="AS5" s="12">
        <v>842</v>
      </c>
      <c r="AT5" s="54"/>
      <c r="AU5" s="54"/>
      <c r="AV5" s="12">
        <v>435</v>
      </c>
      <c r="AW5" s="12">
        <v>747</v>
      </c>
      <c r="AX5" s="12">
        <v>454</v>
      </c>
      <c r="AY5" s="12">
        <v>834</v>
      </c>
      <c r="AZ5" s="12">
        <v>671</v>
      </c>
      <c r="BA5" s="12">
        <v>1078</v>
      </c>
      <c r="BB5" s="12">
        <v>556</v>
      </c>
      <c r="BC5" s="12">
        <v>1140</v>
      </c>
      <c r="BD5" s="12">
        <v>420</v>
      </c>
      <c r="BE5" s="12">
        <v>992</v>
      </c>
      <c r="BF5" s="12">
        <v>513</v>
      </c>
      <c r="BG5" s="12">
        <v>1216</v>
      </c>
      <c r="BH5" s="12">
        <v>949</v>
      </c>
      <c r="BI5" s="12">
        <v>257</v>
      </c>
      <c r="BJ5" s="12">
        <v>841</v>
      </c>
      <c r="BK5" s="12">
        <v>400</v>
      </c>
      <c r="BL5" s="12">
        <v>767</v>
      </c>
      <c r="BM5" s="54"/>
      <c r="BN5" s="54"/>
      <c r="BO5" s="12">
        <v>262</v>
      </c>
      <c r="BP5" s="12">
        <v>1040</v>
      </c>
      <c r="BQ5" s="12">
        <v>506</v>
      </c>
      <c r="BR5" s="12">
        <v>1564</v>
      </c>
      <c r="BS5" s="12">
        <v>769</v>
      </c>
      <c r="BT5" s="12">
        <v>1584</v>
      </c>
      <c r="BU5" s="54"/>
      <c r="BV5" s="54"/>
      <c r="BW5" s="12">
        <v>790</v>
      </c>
      <c r="BX5" s="12">
        <v>1218</v>
      </c>
      <c r="BY5" s="12">
        <v>488</v>
      </c>
      <c r="BZ5" s="12">
        <v>1026</v>
      </c>
      <c r="CA5" s="54"/>
      <c r="CB5" s="12">
        <v>681</v>
      </c>
      <c r="CC5" s="12">
        <v>288</v>
      </c>
      <c r="CD5" s="54"/>
      <c r="CE5" s="54"/>
      <c r="CF5" s="12">
        <v>77</v>
      </c>
      <c r="CG5" s="54"/>
      <c r="CH5" s="12">
        <v>20</v>
      </c>
      <c r="CI5" s="54"/>
      <c r="CJ5" s="12">
        <v>795</v>
      </c>
      <c r="CK5" s="12">
        <v>672</v>
      </c>
      <c r="CL5" s="12">
        <v>673</v>
      </c>
      <c r="CM5" s="12">
        <v>293</v>
      </c>
      <c r="CN5" s="12">
        <v>598</v>
      </c>
    </row>
    <row r="6" spans="1:92" x14ac:dyDescent="0.2">
      <c r="A6" s="8" t="s">
        <v>38</v>
      </c>
      <c r="B6" s="2">
        <v>2353</v>
      </c>
      <c r="C6" s="2">
        <v>2536</v>
      </c>
      <c r="D6" s="2">
        <v>2718</v>
      </c>
      <c r="E6" s="2">
        <v>2901</v>
      </c>
      <c r="F6" s="2">
        <v>3084</v>
      </c>
      <c r="G6" s="2">
        <v>3267</v>
      </c>
      <c r="H6" s="2">
        <v>3450</v>
      </c>
      <c r="I6" s="2">
        <v>3632</v>
      </c>
      <c r="J6" s="2">
        <v>3814</v>
      </c>
      <c r="K6" s="2">
        <v>3997</v>
      </c>
      <c r="L6" s="2">
        <v>4179</v>
      </c>
      <c r="M6" s="2">
        <v>4363</v>
      </c>
      <c r="N6" s="2">
        <v>4545</v>
      </c>
      <c r="O6" s="2">
        <v>4728</v>
      </c>
      <c r="P6" s="2">
        <v>4910</v>
      </c>
      <c r="Q6" s="2">
        <v>5093</v>
      </c>
      <c r="R6" s="2">
        <v>5275</v>
      </c>
      <c r="S6" s="2">
        <v>5458</v>
      </c>
      <c r="T6" s="2">
        <v>5640</v>
      </c>
      <c r="U6" s="2">
        <v>5823</v>
      </c>
      <c r="V6" s="2">
        <v>6006</v>
      </c>
      <c r="W6" s="2">
        <v>6190</v>
      </c>
      <c r="X6" s="2">
        <v>6372</v>
      </c>
      <c r="Y6" s="2">
        <v>6554</v>
      </c>
      <c r="Z6" s="2">
        <v>6736</v>
      </c>
      <c r="AA6" s="2">
        <v>6919</v>
      </c>
      <c r="AB6" s="2">
        <v>7101</v>
      </c>
      <c r="AC6" s="2">
        <v>7284</v>
      </c>
      <c r="AD6" s="2">
        <v>7467</v>
      </c>
      <c r="AE6" s="2">
        <v>7650</v>
      </c>
      <c r="AF6" s="2">
        <v>7832</v>
      </c>
      <c r="AG6" s="2">
        <v>8015</v>
      </c>
      <c r="AH6" s="2">
        <v>8197</v>
      </c>
      <c r="AI6" s="2">
        <v>8380</v>
      </c>
      <c r="AJ6" s="51">
        <v>8563</v>
      </c>
      <c r="AK6" s="2">
        <v>8745</v>
      </c>
      <c r="AL6" s="20"/>
      <c r="AM6" s="20"/>
      <c r="AN6" s="2">
        <v>9295</v>
      </c>
      <c r="AO6" s="2">
        <v>9481</v>
      </c>
      <c r="AP6" s="2">
        <v>9663</v>
      </c>
      <c r="AQ6" s="2">
        <v>9853</v>
      </c>
      <c r="AR6" s="2">
        <v>10028</v>
      </c>
      <c r="AS6" s="2">
        <v>10206</v>
      </c>
      <c r="AT6" s="20"/>
      <c r="AU6" s="20"/>
      <c r="AV6" s="2">
        <v>10754</v>
      </c>
      <c r="AW6" s="2">
        <v>10937</v>
      </c>
      <c r="AX6" s="2">
        <v>11119</v>
      </c>
      <c r="AY6" s="2">
        <v>11302</v>
      </c>
      <c r="AZ6" s="2">
        <v>11484</v>
      </c>
      <c r="BA6" s="2">
        <v>11667</v>
      </c>
      <c r="BB6" s="2">
        <v>11850</v>
      </c>
      <c r="BC6" s="2">
        <v>12033</v>
      </c>
      <c r="BD6" s="2">
        <v>12215</v>
      </c>
      <c r="BE6" s="2">
        <v>12399</v>
      </c>
      <c r="BF6" s="2">
        <v>12579</v>
      </c>
      <c r="BG6" s="2">
        <v>12763</v>
      </c>
      <c r="BH6" s="2">
        <v>12965</v>
      </c>
      <c r="BI6" s="2">
        <v>13149</v>
      </c>
      <c r="BJ6" s="2">
        <v>13331</v>
      </c>
      <c r="BK6" s="2">
        <v>13515</v>
      </c>
      <c r="BL6" s="51" t="s">
        <v>709</v>
      </c>
      <c r="BM6" s="20"/>
      <c r="BN6" s="20"/>
      <c r="BO6" s="2">
        <v>14245</v>
      </c>
      <c r="BP6" s="2">
        <v>14426</v>
      </c>
      <c r="BQ6" s="2">
        <v>14610</v>
      </c>
      <c r="BR6" s="2">
        <v>14792</v>
      </c>
      <c r="BS6" s="2">
        <v>15341</v>
      </c>
      <c r="BT6" s="51">
        <v>15522</v>
      </c>
      <c r="BU6" s="20"/>
      <c r="BV6" s="20"/>
      <c r="BW6" s="2">
        <v>15706</v>
      </c>
      <c r="BX6" s="2">
        <v>15887</v>
      </c>
      <c r="BY6" s="2">
        <v>16071</v>
      </c>
      <c r="BZ6" s="2">
        <v>16253</v>
      </c>
      <c r="CA6" s="20"/>
      <c r="CB6" s="2">
        <v>16618</v>
      </c>
      <c r="CC6" s="2">
        <v>16802</v>
      </c>
      <c r="CD6" s="20"/>
      <c r="CE6" s="20"/>
      <c r="CF6" s="2">
        <v>17348</v>
      </c>
      <c r="CG6" s="20"/>
      <c r="CH6" s="2">
        <v>17714</v>
      </c>
      <c r="CI6" s="20"/>
      <c r="CJ6" s="2">
        <v>18079</v>
      </c>
      <c r="CK6" s="2">
        <v>18263</v>
      </c>
      <c r="CL6" s="2">
        <v>18434</v>
      </c>
      <c r="CM6" s="2">
        <v>18628</v>
      </c>
      <c r="CN6" s="2">
        <v>18809</v>
      </c>
    </row>
    <row r="7" spans="1:92" x14ac:dyDescent="0.2">
      <c r="A7" s="8" t="s">
        <v>581</v>
      </c>
      <c r="B7" s="13" t="s">
        <v>39</v>
      </c>
      <c r="C7" s="13" t="s">
        <v>45</v>
      </c>
      <c r="D7" s="13" t="s">
        <v>51</v>
      </c>
      <c r="E7" s="13" t="s">
        <v>57</v>
      </c>
      <c r="F7" s="13" t="s">
        <v>63</v>
      </c>
      <c r="G7" s="13" t="s">
        <v>69</v>
      </c>
      <c r="H7" s="13" t="s">
        <v>75</v>
      </c>
      <c r="I7" s="14" t="s">
        <v>81</v>
      </c>
      <c r="J7" s="13" t="s">
        <v>87</v>
      </c>
      <c r="K7" s="13" t="s">
        <v>93</v>
      </c>
      <c r="L7" s="13" t="s">
        <v>99</v>
      </c>
      <c r="M7" s="13" t="s">
        <v>105</v>
      </c>
      <c r="N7" s="13" t="s">
        <v>111</v>
      </c>
      <c r="O7" s="13" t="s">
        <v>117</v>
      </c>
      <c r="P7" s="13" t="s">
        <v>123</v>
      </c>
      <c r="Q7" s="13" t="s">
        <v>129</v>
      </c>
      <c r="R7" s="13" t="s">
        <v>135</v>
      </c>
      <c r="S7" s="13" t="s">
        <v>141</v>
      </c>
      <c r="T7" s="13" t="s">
        <v>147</v>
      </c>
      <c r="U7" s="13" t="s">
        <v>153</v>
      </c>
      <c r="V7" s="13" t="s">
        <v>159</v>
      </c>
      <c r="W7" s="13" t="s">
        <v>165</v>
      </c>
      <c r="X7" s="13" t="s">
        <v>171</v>
      </c>
      <c r="Y7" s="13" t="s">
        <v>177</v>
      </c>
      <c r="Z7" s="13" t="s">
        <v>183</v>
      </c>
      <c r="AA7" s="13" t="s">
        <v>189</v>
      </c>
      <c r="AB7" s="13" t="s">
        <v>195</v>
      </c>
      <c r="AC7" s="13" t="s">
        <v>201</v>
      </c>
      <c r="AD7" s="13" t="s">
        <v>207</v>
      </c>
      <c r="AE7" s="13" t="s">
        <v>213</v>
      </c>
      <c r="AF7" s="13" t="s">
        <v>219</v>
      </c>
      <c r="AG7" s="13" t="s">
        <v>225</v>
      </c>
      <c r="AH7" s="13" t="s">
        <v>231</v>
      </c>
      <c r="AI7" s="13" t="s">
        <v>237</v>
      </c>
      <c r="AJ7" s="13" t="s">
        <v>243</v>
      </c>
      <c r="AK7" s="13" t="s">
        <v>249</v>
      </c>
      <c r="AL7" s="13" t="s">
        <v>255</v>
      </c>
      <c r="AM7" s="13" t="s">
        <v>261</v>
      </c>
      <c r="AN7" s="13" t="s">
        <v>267</v>
      </c>
      <c r="AO7" s="13" t="s">
        <v>273</v>
      </c>
      <c r="AP7" s="13" t="s">
        <v>279</v>
      </c>
      <c r="AQ7" s="13" t="s">
        <v>285</v>
      </c>
      <c r="AR7" s="13" t="s">
        <v>291</v>
      </c>
      <c r="AS7" s="13" t="s">
        <v>297</v>
      </c>
      <c r="AT7" s="13" t="s">
        <v>303</v>
      </c>
      <c r="AU7" s="13" t="s">
        <v>309</v>
      </c>
      <c r="AV7" s="13" t="s">
        <v>315</v>
      </c>
      <c r="AW7" s="13" t="s">
        <v>321</v>
      </c>
      <c r="AX7" s="13" t="s">
        <v>327</v>
      </c>
      <c r="AY7" s="13" t="s">
        <v>333</v>
      </c>
      <c r="AZ7" s="13" t="s">
        <v>339</v>
      </c>
      <c r="BA7" s="13" t="s">
        <v>345</v>
      </c>
      <c r="BB7" s="13" t="s">
        <v>351</v>
      </c>
      <c r="BC7" s="13" t="s">
        <v>357</v>
      </c>
      <c r="BD7" s="13" t="s">
        <v>363</v>
      </c>
      <c r="BE7" s="13" t="s">
        <v>369</v>
      </c>
      <c r="BF7" s="13" t="s">
        <v>375</v>
      </c>
      <c r="BG7" s="13" t="s">
        <v>381</v>
      </c>
      <c r="BH7" s="13" t="s">
        <v>387</v>
      </c>
      <c r="BI7" s="13" t="s">
        <v>393</v>
      </c>
      <c r="BJ7" s="13" t="s">
        <v>399</v>
      </c>
      <c r="BK7" s="13" t="s">
        <v>405</v>
      </c>
      <c r="BL7" s="13" t="s">
        <v>411</v>
      </c>
      <c r="BM7" s="13" t="s">
        <v>417</v>
      </c>
      <c r="BN7" s="13" t="s">
        <v>423</v>
      </c>
      <c r="BO7" s="13" t="s">
        <v>429</v>
      </c>
      <c r="BP7" s="13" t="s">
        <v>435</v>
      </c>
      <c r="BQ7" s="13" t="s">
        <v>441</v>
      </c>
      <c r="BR7" s="13" t="s">
        <v>447</v>
      </c>
      <c r="BS7" s="13" t="s">
        <v>453</v>
      </c>
      <c r="BT7" s="13" t="s">
        <v>459</v>
      </c>
      <c r="BU7" s="13" t="s">
        <v>465</v>
      </c>
      <c r="BV7" s="13" t="s">
        <v>471</v>
      </c>
      <c r="BW7" s="13" t="s">
        <v>477</v>
      </c>
      <c r="BX7" s="13" t="s">
        <v>483</v>
      </c>
      <c r="BY7" s="13" t="s">
        <v>489</v>
      </c>
      <c r="BZ7" s="13" t="s">
        <v>495</v>
      </c>
      <c r="CA7" s="13" t="s">
        <v>501</v>
      </c>
      <c r="CB7" s="13" t="s">
        <v>507</v>
      </c>
      <c r="CC7" s="13" t="s">
        <v>513</v>
      </c>
      <c r="CD7" s="13" t="s">
        <v>519</v>
      </c>
      <c r="CE7" s="13" t="s">
        <v>525</v>
      </c>
      <c r="CF7" s="13" t="s">
        <v>531</v>
      </c>
      <c r="CG7" s="13" t="s">
        <v>537</v>
      </c>
      <c r="CH7" s="13" t="s">
        <v>543</v>
      </c>
      <c r="CI7" s="13" t="s">
        <v>549</v>
      </c>
      <c r="CJ7" s="13" t="s">
        <v>555</v>
      </c>
      <c r="CK7" s="13" t="s">
        <v>561</v>
      </c>
      <c r="CL7" s="13" t="s">
        <v>567</v>
      </c>
      <c r="CM7" s="13" t="s">
        <v>573</v>
      </c>
      <c r="CN7" s="13" t="s">
        <v>579</v>
      </c>
    </row>
    <row r="8" spans="1:92" x14ac:dyDescent="0.2">
      <c r="A8" s="35" t="s">
        <v>678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</row>
    <row r="9" spans="1:92" x14ac:dyDescent="0.2">
      <c r="A9" s="24" t="s">
        <v>641</v>
      </c>
      <c r="B9" s="57">
        <v>348480</v>
      </c>
      <c r="C9" s="57">
        <v>360960</v>
      </c>
      <c r="D9" s="57">
        <v>372960</v>
      </c>
      <c r="E9" s="57">
        <v>369651.48</v>
      </c>
      <c r="F9" s="57">
        <v>508527.29000000004</v>
      </c>
      <c r="G9" s="57">
        <v>776361.47</v>
      </c>
      <c r="H9" s="57">
        <v>539741.79</v>
      </c>
      <c r="I9" s="57">
        <v>520881.7</v>
      </c>
      <c r="J9" s="57">
        <v>549953.82000000007</v>
      </c>
      <c r="K9" s="57">
        <v>531059.42999999993</v>
      </c>
      <c r="L9" s="57">
        <v>556670.51</v>
      </c>
      <c r="M9" s="57">
        <v>572142.80000000005</v>
      </c>
      <c r="N9" s="57">
        <v>573034.67999999993</v>
      </c>
      <c r="O9" s="57">
        <v>481485.97</v>
      </c>
      <c r="P9" s="57">
        <v>517606.2</v>
      </c>
      <c r="Q9" s="57">
        <v>504731.69</v>
      </c>
      <c r="R9" s="57">
        <v>551196.77</v>
      </c>
      <c r="S9" s="57">
        <v>620968.4</v>
      </c>
      <c r="T9" s="57">
        <v>623751.29</v>
      </c>
      <c r="U9" s="57">
        <v>639697.13</v>
      </c>
      <c r="V9" s="57">
        <v>678992.44</v>
      </c>
      <c r="W9" s="57">
        <v>743830.16999999993</v>
      </c>
      <c r="X9" s="57">
        <v>777992.24</v>
      </c>
      <c r="Y9" s="57">
        <v>782122.65</v>
      </c>
      <c r="Z9" s="57">
        <v>834572.14</v>
      </c>
      <c r="AA9" s="57">
        <v>842389.76</v>
      </c>
      <c r="AB9" s="57">
        <v>879161.6</v>
      </c>
      <c r="AC9" s="57">
        <v>913580.38</v>
      </c>
      <c r="AD9" s="57">
        <v>1313228.98</v>
      </c>
      <c r="AE9" s="57">
        <v>1317363.78</v>
      </c>
      <c r="AF9" s="57">
        <v>1281898.3</v>
      </c>
      <c r="AG9" s="57">
        <v>1003450.76</v>
      </c>
      <c r="AH9" s="57">
        <v>877588.9</v>
      </c>
      <c r="AI9" s="57">
        <v>749386.3</v>
      </c>
      <c r="AJ9" s="57">
        <v>810557.38</v>
      </c>
      <c r="AK9" s="57">
        <v>763420.36</v>
      </c>
      <c r="AL9" s="57">
        <v>0</v>
      </c>
      <c r="AM9" s="57">
        <v>0</v>
      </c>
      <c r="AN9" s="57">
        <v>742903.3</v>
      </c>
      <c r="AO9" s="57">
        <v>620655.48</v>
      </c>
      <c r="AP9" s="57">
        <v>621232.48</v>
      </c>
      <c r="AQ9" s="57">
        <v>620607.69999999995</v>
      </c>
      <c r="AR9" s="57">
        <v>616578.19999999995</v>
      </c>
      <c r="AS9" s="57">
        <v>621557.11999999988</v>
      </c>
      <c r="AT9" s="57">
        <v>0</v>
      </c>
      <c r="AU9" s="57">
        <v>0</v>
      </c>
      <c r="AV9" s="57">
        <v>642047.88</v>
      </c>
      <c r="AW9" s="57">
        <v>637559.52</v>
      </c>
      <c r="AX9" s="57">
        <v>646829.30000000005</v>
      </c>
      <c r="AY9" s="57">
        <v>656491.46</v>
      </c>
      <c r="AZ9" s="57">
        <v>660550.54</v>
      </c>
      <c r="BA9" s="57">
        <v>663624.12</v>
      </c>
      <c r="BB9" s="57">
        <v>707772</v>
      </c>
      <c r="BC9" s="57">
        <v>704116.74</v>
      </c>
      <c r="BD9" s="57">
        <v>667332.06000000006</v>
      </c>
      <c r="BE9" s="57">
        <v>670592.24</v>
      </c>
      <c r="BF9" s="57">
        <v>671811.94</v>
      </c>
      <c r="BG9" s="57">
        <v>667450.06000000006</v>
      </c>
      <c r="BH9" s="57">
        <v>610014.62</v>
      </c>
      <c r="BI9" s="57">
        <v>667658.60000000009</v>
      </c>
      <c r="BJ9" s="57">
        <v>712930.6</v>
      </c>
      <c r="BK9" s="57">
        <v>863438.98</v>
      </c>
      <c r="BL9" s="57">
        <v>887761.20000000007</v>
      </c>
      <c r="BM9" s="57">
        <v>0</v>
      </c>
      <c r="BN9" s="57">
        <v>0</v>
      </c>
      <c r="BO9" s="57">
        <v>1286985.75</v>
      </c>
      <c r="BP9" s="57">
        <v>1226926.76</v>
      </c>
      <c r="BQ9" s="57">
        <v>1254683.56</v>
      </c>
      <c r="BR9" s="57">
        <v>1433304.24</v>
      </c>
      <c r="BS9" s="57">
        <v>2205437.85</v>
      </c>
      <c r="BT9" s="57">
        <v>9192459.0999999996</v>
      </c>
      <c r="BU9" s="57">
        <v>0</v>
      </c>
      <c r="BV9" s="57">
        <v>0</v>
      </c>
      <c r="BW9" s="57">
        <v>15794549.860000001</v>
      </c>
      <c r="BX9" s="57">
        <v>20685078.990000002</v>
      </c>
      <c r="BY9" s="57">
        <v>23462137.530000001</v>
      </c>
      <c r="BZ9" s="57">
        <v>23469483.819999997</v>
      </c>
      <c r="CA9" s="57">
        <v>0</v>
      </c>
      <c r="CB9" s="57">
        <v>23771993.759999998</v>
      </c>
      <c r="CC9" s="57">
        <v>23644595.77</v>
      </c>
      <c r="CD9" s="57">
        <v>0</v>
      </c>
      <c r="CE9" s="57">
        <v>0</v>
      </c>
      <c r="CF9" s="57">
        <v>24688330</v>
      </c>
      <c r="CG9" s="57">
        <v>0</v>
      </c>
      <c r="CH9" s="57">
        <v>19972361.789999999</v>
      </c>
      <c r="CI9" s="57">
        <v>0</v>
      </c>
      <c r="CJ9" s="57">
        <v>19971506.579999998</v>
      </c>
      <c r="CK9" s="57">
        <v>23296528.989999998</v>
      </c>
      <c r="CL9" s="57">
        <v>21730239.549999997</v>
      </c>
      <c r="CM9" s="57">
        <v>23482612.23</v>
      </c>
      <c r="CN9" s="57">
        <v>25693799.120000001</v>
      </c>
    </row>
    <row r="10" spans="1:92" x14ac:dyDescent="0.2">
      <c r="A10" s="25" t="s">
        <v>642</v>
      </c>
      <c r="B10" s="3">
        <v>348480</v>
      </c>
      <c r="C10" s="3">
        <v>360960</v>
      </c>
      <c r="D10" s="3">
        <v>372960</v>
      </c>
      <c r="E10" s="3">
        <v>369651.48</v>
      </c>
      <c r="F10" s="3">
        <v>508527.29000000004</v>
      </c>
      <c r="G10" s="3">
        <v>776361.47</v>
      </c>
      <c r="H10" s="3">
        <v>539741.79</v>
      </c>
      <c r="I10" s="3">
        <v>520881.7</v>
      </c>
      <c r="J10" s="3">
        <v>549953.82000000007</v>
      </c>
      <c r="K10" s="3">
        <v>531059.42999999993</v>
      </c>
      <c r="L10" s="3">
        <v>556670.51</v>
      </c>
      <c r="M10" s="3">
        <v>572142.80000000005</v>
      </c>
      <c r="N10" s="3">
        <v>573034.67999999993</v>
      </c>
      <c r="O10" s="3">
        <v>481485.97</v>
      </c>
      <c r="P10" s="3">
        <v>517606.2</v>
      </c>
      <c r="Q10" s="3">
        <v>504731.69</v>
      </c>
      <c r="R10" s="3">
        <v>551196.77</v>
      </c>
      <c r="S10" s="3">
        <v>620968.4</v>
      </c>
      <c r="T10" s="3">
        <v>623751.29</v>
      </c>
      <c r="U10" s="3">
        <v>639697.13</v>
      </c>
      <c r="V10" s="3">
        <v>678992.44</v>
      </c>
      <c r="W10" s="3">
        <v>743830.16999999993</v>
      </c>
      <c r="X10" s="3">
        <v>777992.24</v>
      </c>
      <c r="Y10" s="3">
        <v>782122.65</v>
      </c>
      <c r="Z10" s="3">
        <v>834572.14</v>
      </c>
      <c r="AA10" s="3">
        <v>842389.76</v>
      </c>
      <c r="AB10" s="3">
        <v>879161.6</v>
      </c>
      <c r="AC10" s="3">
        <v>913580.38</v>
      </c>
      <c r="AD10" s="3">
        <v>1313228.98</v>
      </c>
      <c r="AE10" s="3">
        <v>1317363.78</v>
      </c>
      <c r="AF10" s="3">
        <v>1281898.3</v>
      </c>
      <c r="AG10" s="3">
        <v>1003450.76</v>
      </c>
      <c r="AH10" s="3">
        <v>877588.9</v>
      </c>
      <c r="AI10" s="3">
        <v>749386.3</v>
      </c>
      <c r="AJ10" s="3">
        <v>810557.38</v>
      </c>
      <c r="AK10" s="3">
        <v>763420.36</v>
      </c>
      <c r="AL10" s="3">
        <v>0</v>
      </c>
      <c r="AM10" s="3">
        <v>0</v>
      </c>
      <c r="AN10" s="3">
        <v>742903.3</v>
      </c>
      <c r="AO10" s="3">
        <v>620655.48</v>
      </c>
      <c r="AP10" s="3">
        <v>621232.48</v>
      </c>
      <c r="AQ10" s="3">
        <v>620607.69999999995</v>
      </c>
      <c r="AR10" s="3">
        <v>616578.19999999995</v>
      </c>
      <c r="AS10" s="3">
        <v>621557.11999999988</v>
      </c>
      <c r="AT10" s="3">
        <v>0</v>
      </c>
      <c r="AU10" s="3">
        <v>0</v>
      </c>
      <c r="AV10" s="3">
        <v>642047.88</v>
      </c>
      <c r="AW10" s="3">
        <v>637559.52</v>
      </c>
      <c r="AX10" s="3">
        <v>646829.30000000005</v>
      </c>
      <c r="AY10" s="3">
        <v>656491.46</v>
      </c>
      <c r="AZ10" s="3">
        <v>660550.54</v>
      </c>
      <c r="BA10" s="3">
        <v>663624.12</v>
      </c>
      <c r="BB10" s="3">
        <v>707772</v>
      </c>
      <c r="BC10" s="3">
        <v>704116.74</v>
      </c>
      <c r="BD10" s="3">
        <v>667332.06000000006</v>
      </c>
      <c r="BE10" s="3">
        <v>670592.24</v>
      </c>
      <c r="BF10" s="3">
        <v>671811.94</v>
      </c>
      <c r="BG10" s="3">
        <v>667450.06000000006</v>
      </c>
      <c r="BH10" s="3">
        <v>445854.62</v>
      </c>
      <c r="BI10" s="3">
        <v>508280.82</v>
      </c>
      <c r="BJ10" s="3">
        <v>567970.6</v>
      </c>
      <c r="BK10" s="3">
        <v>836665.38</v>
      </c>
      <c r="BL10" s="3">
        <v>849772.78</v>
      </c>
      <c r="BM10" s="3">
        <v>0</v>
      </c>
      <c r="BN10" s="3">
        <v>0</v>
      </c>
      <c r="BO10" s="3">
        <v>1253230.3799999999</v>
      </c>
      <c r="BP10" s="3">
        <v>1210261.72</v>
      </c>
      <c r="BQ10" s="3">
        <v>1245114.94</v>
      </c>
      <c r="BR10" s="3">
        <v>1422574.36</v>
      </c>
      <c r="BS10" s="3">
        <v>2173874.54</v>
      </c>
      <c r="BT10" s="3">
        <v>9002447.6999999993</v>
      </c>
      <c r="BU10" s="3">
        <v>0</v>
      </c>
      <c r="BV10" s="3">
        <v>0</v>
      </c>
      <c r="BW10" s="3">
        <v>15532331.640000001</v>
      </c>
      <c r="BX10" s="3">
        <v>20318743.460000001</v>
      </c>
      <c r="BY10" s="3">
        <v>23325008.859999999</v>
      </c>
      <c r="BZ10" s="3">
        <v>23004124.739999998</v>
      </c>
      <c r="CA10" s="3">
        <v>0</v>
      </c>
      <c r="CB10" s="3">
        <v>23121697.649999999</v>
      </c>
      <c r="CC10" s="3">
        <v>23036839.280000001</v>
      </c>
      <c r="CD10" s="3">
        <v>0</v>
      </c>
      <c r="CE10" s="3">
        <v>0</v>
      </c>
      <c r="CF10" s="3">
        <v>23555851.300000001</v>
      </c>
      <c r="CG10" s="3">
        <v>0</v>
      </c>
      <c r="CH10" s="3">
        <v>19254804.66</v>
      </c>
      <c r="CI10" s="3">
        <v>0</v>
      </c>
      <c r="CJ10" s="3">
        <v>19554887.719999999</v>
      </c>
      <c r="CK10" s="3">
        <v>21698941.039999999</v>
      </c>
      <c r="CL10" s="3">
        <v>21047207.719999999</v>
      </c>
      <c r="CM10" s="3">
        <v>23045374.059999999</v>
      </c>
      <c r="CN10" s="3">
        <v>25400051.460000001</v>
      </c>
    </row>
    <row r="11" spans="1:92" x14ac:dyDescent="0.2">
      <c r="A11" s="25" t="s">
        <v>643</v>
      </c>
      <c r="B11" s="3">
        <v>252480</v>
      </c>
      <c r="C11" s="3">
        <v>245760</v>
      </c>
      <c r="D11" s="3">
        <v>257760</v>
      </c>
      <c r="E11" s="3">
        <v>186720</v>
      </c>
      <c r="F11" s="3">
        <v>252480</v>
      </c>
      <c r="G11" s="3">
        <v>252480</v>
      </c>
      <c r="H11" s="3">
        <v>264480</v>
      </c>
      <c r="I11" s="3">
        <v>250560</v>
      </c>
      <c r="J11" s="3">
        <v>276480</v>
      </c>
      <c r="K11" s="3">
        <v>264480</v>
      </c>
      <c r="L11" s="3">
        <v>282720</v>
      </c>
      <c r="M11" s="3">
        <v>282720</v>
      </c>
      <c r="N11" s="3">
        <v>282720</v>
      </c>
      <c r="O11" s="3">
        <v>198720</v>
      </c>
      <c r="P11" s="3">
        <v>234720</v>
      </c>
      <c r="Q11" s="3">
        <v>258480</v>
      </c>
      <c r="R11" s="3">
        <v>294480</v>
      </c>
      <c r="S11" s="3">
        <v>318480</v>
      </c>
      <c r="T11" s="3">
        <v>330480</v>
      </c>
      <c r="U11" s="3">
        <v>346320</v>
      </c>
      <c r="V11" s="3">
        <v>382560</v>
      </c>
      <c r="W11" s="3">
        <v>430560</v>
      </c>
      <c r="X11" s="3">
        <v>478560</v>
      </c>
      <c r="Y11" s="3">
        <v>478560</v>
      </c>
      <c r="Z11" s="3">
        <v>478560</v>
      </c>
      <c r="AA11" s="3">
        <v>478560</v>
      </c>
      <c r="AB11" s="3">
        <v>478560</v>
      </c>
      <c r="AC11" s="3">
        <v>484800</v>
      </c>
      <c r="AD11" s="3">
        <v>465120</v>
      </c>
      <c r="AE11" s="3">
        <v>471360</v>
      </c>
      <c r="AF11" s="3">
        <v>383520</v>
      </c>
      <c r="AG11" s="3">
        <v>287520</v>
      </c>
      <c r="AH11" s="3">
        <v>278880</v>
      </c>
      <c r="AI11" s="3">
        <v>239040</v>
      </c>
      <c r="AJ11" s="3">
        <v>251520</v>
      </c>
      <c r="AK11" s="3">
        <v>235680</v>
      </c>
      <c r="AL11" s="3">
        <v>0</v>
      </c>
      <c r="AM11" s="3">
        <v>0</v>
      </c>
      <c r="AN11" s="3">
        <v>235680</v>
      </c>
      <c r="AO11" s="3">
        <v>195840</v>
      </c>
      <c r="AP11" s="3">
        <v>195840</v>
      </c>
      <c r="AQ11" s="3">
        <v>195840</v>
      </c>
      <c r="AR11" s="3">
        <v>195840</v>
      </c>
      <c r="AS11" s="3">
        <v>195840</v>
      </c>
      <c r="AT11" s="3">
        <v>0</v>
      </c>
      <c r="AU11" s="3">
        <v>0</v>
      </c>
      <c r="AV11" s="3">
        <v>195840</v>
      </c>
      <c r="AW11" s="3">
        <v>195840</v>
      </c>
      <c r="AX11" s="3">
        <v>195840</v>
      </c>
      <c r="AY11" s="3">
        <v>195840</v>
      </c>
      <c r="AZ11" s="3">
        <v>195840</v>
      </c>
      <c r="BA11" s="3">
        <v>234240</v>
      </c>
      <c r="BB11" s="3">
        <v>234240</v>
      </c>
      <c r="BC11" s="3">
        <v>175680</v>
      </c>
      <c r="BD11" s="3">
        <v>175680</v>
      </c>
      <c r="BE11" s="3">
        <v>175680</v>
      </c>
      <c r="BF11" s="3">
        <v>175680</v>
      </c>
      <c r="BG11" s="3">
        <v>165600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</row>
    <row r="12" spans="1:92" x14ac:dyDescent="0.2">
      <c r="A12" s="26" t="s">
        <v>644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</row>
    <row r="13" spans="1:92" x14ac:dyDescent="0.2">
      <c r="A13" s="26" t="s">
        <v>645</v>
      </c>
      <c r="B13" s="3">
        <v>96000</v>
      </c>
      <c r="C13" s="3">
        <v>115200</v>
      </c>
      <c r="D13" s="3">
        <v>115200</v>
      </c>
      <c r="E13" s="3">
        <v>182931.48</v>
      </c>
      <c r="F13" s="3">
        <v>256047.29</v>
      </c>
      <c r="G13" s="3">
        <v>523881.47</v>
      </c>
      <c r="H13" s="3">
        <v>275261.78999999998</v>
      </c>
      <c r="I13" s="3">
        <v>270321.7</v>
      </c>
      <c r="J13" s="3">
        <v>273473.82</v>
      </c>
      <c r="K13" s="3">
        <v>266579.43</v>
      </c>
      <c r="L13" s="3">
        <v>273950.51</v>
      </c>
      <c r="M13" s="3">
        <v>289422.8</v>
      </c>
      <c r="N13" s="3">
        <v>290314.68</v>
      </c>
      <c r="O13" s="3">
        <v>282765.96999999997</v>
      </c>
      <c r="P13" s="3">
        <v>282886.2</v>
      </c>
      <c r="Q13" s="3">
        <v>246251.69</v>
      </c>
      <c r="R13" s="3">
        <v>256716.77</v>
      </c>
      <c r="S13" s="3">
        <v>302488.40000000002</v>
      </c>
      <c r="T13" s="3">
        <v>293271.28999999998</v>
      </c>
      <c r="U13" s="3">
        <v>293377.13</v>
      </c>
      <c r="V13" s="3">
        <v>296432.44</v>
      </c>
      <c r="W13" s="3">
        <v>313270.17</v>
      </c>
      <c r="X13" s="3">
        <v>299432.24</v>
      </c>
      <c r="Y13" s="3">
        <v>303562.65000000002</v>
      </c>
      <c r="Z13" s="3">
        <v>310412.14</v>
      </c>
      <c r="AA13" s="3">
        <v>363829.76000000001</v>
      </c>
      <c r="AB13" s="3">
        <v>376601.59999999998</v>
      </c>
      <c r="AC13" s="3">
        <v>381020.38</v>
      </c>
      <c r="AD13" s="3">
        <v>519148.98</v>
      </c>
      <c r="AE13" s="3">
        <v>832243.78</v>
      </c>
      <c r="AF13" s="3">
        <v>898378.3</v>
      </c>
      <c r="AG13" s="3">
        <v>715930.76</v>
      </c>
      <c r="AH13" s="3">
        <v>598708.9</v>
      </c>
      <c r="AI13" s="3">
        <v>510346.3</v>
      </c>
      <c r="AJ13" s="3">
        <v>546344.02</v>
      </c>
      <c r="AK13" s="3">
        <v>527740.36</v>
      </c>
      <c r="AL13" s="3">
        <v>0</v>
      </c>
      <c r="AM13" s="3">
        <v>0</v>
      </c>
      <c r="AN13" s="3">
        <v>507223.3</v>
      </c>
      <c r="AO13" s="3">
        <v>424815.48</v>
      </c>
      <c r="AP13" s="3">
        <v>425392.48</v>
      </c>
      <c r="AQ13" s="3">
        <v>424767.7</v>
      </c>
      <c r="AR13" s="3">
        <v>420738.2</v>
      </c>
      <c r="AS13" s="3">
        <v>385816.42</v>
      </c>
      <c r="AT13" s="3">
        <v>0</v>
      </c>
      <c r="AU13" s="3">
        <v>0</v>
      </c>
      <c r="AV13" s="3">
        <v>446207.88</v>
      </c>
      <c r="AW13" s="3">
        <v>441719.52</v>
      </c>
      <c r="AX13" s="3">
        <v>450989.3</v>
      </c>
      <c r="AY13" s="3">
        <v>460651.46</v>
      </c>
      <c r="AZ13" s="3">
        <v>464710.54</v>
      </c>
      <c r="BA13" s="3">
        <v>429384.12</v>
      </c>
      <c r="BB13" s="3">
        <v>473532</v>
      </c>
      <c r="BC13" s="3">
        <v>528436.74</v>
      </c>
      <c r="BD13" s="3">
        <v>491652.06</v>
      </c>
      <c r="BE13" s="3">
        <v>494912.24</v>
      </c>
      <c r="BF13" s="3">
        <v>496131.94</v>
      </c>
      <c r="BG13" s="3">
        <v>501850.06</v>
      </c>
      <c r="BH13" s="3">
        <v>445854.62</v>
      </c>
      <c r="BI13" s="3">
        <v>508280.82</v>
      </c>
      <c r="BJ13" s="3">
        <v>517970.6</v>
      </c>
      <c r="BK13" s="3">
        <v>836585.38</v>
      </c>
      <c r="BL13" s="3">
        <v>849772.78</v>
      </c>
      <c r="BM13" s="3">
        <v>0</v>
      </c>
      <c r="BN13" s="3">
        <v>0</v>
      </c>
      <c r="BO13" s="3">
        <v>1253230.3799999999</v>
      </c>
      <c r="BP13" s="3">
        <v>1210261.72</v>
      </c>
      <c r="BQ13" s="3">
        <v>1245114.94</v>
      </c>
      <c r="BR13" s="3">
        <v>1422574.36</v>
      </c>
      <c r="BS13" s="3">
        <v>2173874.54</v>
      </c>
      <c r="BT13" s="3">
        <v>8796839.6999999993</v>
      </c>
      <c r="BU13" s="3">
        <v>0</v>
      </c>
      <c r="BV13" s="3">
        <v>0</v>
      </c>
      <c r="BW13" s="3">
        <v>15299723.640000001</v>
      </c>
      <c r="BX13" s="3">
        <v>19990135.460000001</v>
      </c>
      <c r="BY13" s="3">
        <v>23325008.859999999</v>
      </c>
      <c r="BZ13" s="3">
        <v>23004124.739999998</v>
      </c>
      <c r="CA13" s="3">
        <v>0</v>
      </c>
      <c r="CB13" s="3">
        <v>23121697.649999999</v>
      </c>
      <c r="CC13" s="3">
        <v>23036839.280000001</v>
      </c>
      <c r="CD13" s="3">
        <v>0</v>
      </c>
      <c r="CE13" s="3">
        <v>0</v>
      </c>
      <c r="CF13" s="3">
        <v>23555851.300000001</v>
      </c>
      <c r="CG13" s="3">
        <v>0</v>
      </c>
      <c r="CH13" s="3">
        <v>19254804.66</v>
      </c>
      <c r="CI13" s="3">
        <v>0</v>
      </c>
      <c r="CJ13" s="3">
        <v>19554887.719999999</v>
      </c>
      <c r="CK13" s="3">
        <v>21698941.039999999</v>
      </c>
      <c r="CL13" s="3">
        <v>21047207.719999999</v>
      </c>
      <c r="CM13" s="3">
        <v>23045374.059999999</v>
      </c>
      <c r="CN13" s="3">
        <v>25400051.460000001</v>
      </c>
    </row>
    <row r="14" spans="1:92" x14ac:dyDescent="0.2">
      <c r="A14" s="26" t="s">
        <v>646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v>0</v>
      </c>
      <c r="Z14" s="3">
        <v>45600</v>
      </c>
      <c r="AA14" s="3">
        <v>0</v>
      </c>
      <c r="AB14" s="3">
        <v>24000</v>
      </c>
      <c r="AC14" s="3">
        <v>47760</v>
      </c>
      <c r="AD14" s="3">
        <v>328960</v>
      </c>
      <c r="AE14" s="3">
        <v>13760</v>
      </c>
      <c r="AF14" s="3">
        <v>0</v>
      </c>
      <c r="AG14" s="3">
        <v>0</v>
      </c>
      <c r="AH14" s="3">
        <v>0</v>
      </c>
      <c r="AI14" s="3">
        <v>0</v>
      </c>
      <c r="AJ14" s="3">
        <v>12693.36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39900.699999999997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</row>
    <row r="15" spans="1:92" x14ac:dyDescent="0.2">
      <c r="A15" s="25" t="s">
        <v>647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>
        <v>0</v>
      </c>
      <c r="BI15" s="3"/>
      <c r="BJ15" s="3">
        <v>50000</v>
      </c>
      <c r="BK15" s="3">
        <v>80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205608</v>
      </c>
      <c r="BU15" s="3">
        <v>0</v>
      </c>
      <c r="BV15" s="3">
        <v>0</v>
      </c>
      <c r="BW15" s="3">
        <v>232608</v>
      </c>
      <c r="BX15" s="3">
        <v>328608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</row>
    <row r="16" spans="1:92" x14ac:dyDescent="0.2">
      <c r="A16" s="25" t="s">
        <v>648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164160</v>
      </c>
      <c r="BI16" s="3">
        <v>159377.78</v>
      </c>
      <c r="BJ16" s="3">
        <v>144960</v>
      </c>
      <c r="BK16" s="3">
        <v>26773.599999999999</v>
      </c>
      <c r="BL16" s="3">
        <v>37988.42</v>
      </c>
      <c r="BM16" s="3">
        <v>0</v>
      </c>
      <c r="BN16" s="3">
        <v>0</v>
      </c>
      <c r="BO16" s="3">
        <v>33755.370000000003</v>
      </c>
      <c r="BP16" s="3">
        <v>16665.04</v>
      </c>
      <c r="BQ16" s="3">
        <v>9568.6200000000008</v>
      </c>
      <c r="BR16" s="3">
        <v>10729.88</v>
      </c>
      <c r="BS16" s="3">
        <v>31563.31</v>
      </c>
      <c r="BT16" s="3">
        <v>190011.4</v>
      </c>
      <c r="BU16" s="3">
        <v>0</v>
      </c>
      <c r="BV16" s="3">
        <v>0</v>
      </c>
      <c r="BW16" s="3">
        <v>262218.21999999997</v>
      </c>
      <c r="BX16" s="3">
        <v>366335.53</v>
      </c>
      <c r="BY16" s="3">
        <v>137128.67000000001</v>
      </c>
      <c r="BZ16" s="3">
        <v>465359.08</v>
      </c>
      <c r="CA16" s="3">
        <v>0</v>
      </c>
      <c r="CB16" s="3">
        <v>650296.11</v>
      </c>
      <c r="CC16" s="3">
        <v>607756.49</v>
      </c>
      <c r="CD16" s="3">
        <v>0</v>
      </c>
      <c r="CE16" s="3">
        <v>0</v>
      </c>
      <c r="CF16" s="3">
        <v>1132478.7</v>
      </c>
      <c r="CG16" s="3">
        <v>0</v>
      </c>
      <c r="CH16" s="3">
        <v>717557.13</v>
      </c>
      <c r="CI16" s="3">
        <v>0</v>
      </c>
      <c r="CJ16" s="3">
        <v>416618.86</v>
      </c>
      <c r="CK16" s="3">
        <v>1597587.95</v>
      </c>
      <c r="CL16" s="3">
        <v>683031.83</v>
      </c>
      <c r="CM16" s="3">
        <v>437238.17</v>
      </c>
      <c r="CN16" s="3">
        <v>293747.65999999997</v>
      </c>
    </row>
    <row r="17" spans="1:106" x14ac:dyDescent="0.2">
      <c r="A17" s="25" t="s">
        <v>649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>
        <v>164160</v>
      </c>
      <c r="BI17" s="3">
        <v>14417.78</v>
      </c>
      <c r="BJ17" s="3">
        <v>144960</v>
      </c>
      <c r="BK17" s="3">
        <v>26773.599999999999</v>
      </c>
      <c r="BL17" s="3">
        <v>37988.42</v>
      </c>
      <c r="BM17" s="3">
        <v>0</v>
      </c>
      <c r="BN17" s="3">
        <v>0</v>
      </c>
      <c r="BO17" s="3">
        <v>33755.370000000003</v>
      </c>
      <c r="BP17" s="3">
        <v>16665.04</v>
      </c>
      <c r="BQ17" s="3">
        <v>9568.6200000000008</v>
      </c>
      <c r="BR17" s="3">
        <v>10729.88</v>
      </c>
      <c r="BS17" s="3">
        <v>31563.31</v>
      </c>
      <c r="BT17" s="3">
        <v>190011.4</v>
      </c>
      <c r="BU17" s="3">
        <v>0</v>
      </c>
      <c r="BV17" s="3">
        <v>0</v>
      </c>
      <c r="BW17" s="3">
        <v>262218.21999999997</v>
      </c>
      <c r="BX17" s="3">
        <v>366335.53</v>
      </c>
      <c r="BY17" s="3">
        <v>137128.67000000001</v>
      </c>
      <c r="BZ17" s="3">
        <v>465359.08</v>
      </c>
      <c r="CA17" s="3">
        <v>0</v>
      </c>
      <c r="CB17" s="3">
        <v>650296.11</v>
      </c>
      <c r="CC17" s="3">
        <v>607756.49</v>
      </c>
      <c r="CD17" s="3">
        <v>0</v>
      </c>
      <c r="CE17" s="3">
        <v>0</v>
      </c>
      <c r="CF17" s="3">
        <v>1132478.7</v>
      </c>
      <c r="CG17" s="3">
        <v>0</v>
      </c>
      <c r="CH17" s="3">
        <v>717557.13</v>
      </c>
      <c r="CI17" s="3">
        <v>0</v>
      </c>
      <c r="CJ17" s="3">
        <v>416618.86</v>
      </c>
      <c r="CK17" s="3">
        <v>1597587.95</v>
      </c>
      <c r="CL17" s="3">
        <v>683031.83</v>
      </c>
      <c r="CM17" s="3">
        <v>437238.17</v>
      </c>
      <c r="CN17" s="3">
        <v>293747.65999999997</v>
      </c>
    </row>
    <row r="18" spans="1:106" x14ac:dyDescent="0.2">
      <c r="A18" s="25" t="s">
        <v>650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</row>
    <row r="19" spans="1:106" x14ac:dyDescent="0.2">
      <c r="A19" s="25" t="s">
        <v>647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>
        <v>144960</v>
      </c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</row>
    <row r="20" spans="1:106" x14ac:dyDescent="0.2">
      <c r="A20" s="83" t="s">
        <v>1249</v>
      </c>
      <c r="B20" s="3">
        <f>(B9/B27)*100</f>
        <v>100</v>
      </c>
      <c r="C20" s="3">
        <f t="shared" ref="C20:BN20" si="0">(C9/C27)*100</f>
        <v>100</v>
      </c>
      <c r="D20" s="3">
        <f t="shared" si="0"/>
        <v>100</v>
      </c>
      <c r="E20" s="3">
        <f t="shared" si="0"/>
        <v>99.112902187902179</v>
      </c>
      <c r="F20" s="3">
        <f t="shared" si="0"/>
        <v>100.70645001584285</v>
      </c>
      <c r="G20" s="3">
        <f t="shared" si="0"/>
        <v>153.74712254435994</v>
      </c>
      <c r="H20" s="3">
        <f t="shared" si="0"/>
        <v>102.03829968239566</v>
      </c>
      <c r="I20" s="3">
        <f t="shared" si="0"/>
        <v>103.15306162864385</v>
      </c>
      <c r="J20" s="3">
        <f t="shared" si="0"/>
        <v>103.96888611615248</v>
      </c>
      <c r="K20" s="3">
        <f t="shared" si="0"/>
        <v>102.72737349117919</v>
      </c>
      <c r="L20" s="3">
        <f t="shared" si="0"/>
        <v>100.67102683738428</v>
      </c>
      <c r="M20" s="3">
        <f t="shared" si="0"/>
        <v>101.27138204474655</v>
      </c>
      <c r="N20" s="3">
        <f t="shared" si="0"/>
        <v>101.42924808836023</v>
      </c>
      <c r="O20" s="3">
        <f t="shared" si="0"/>
        <v>100.10935836660013</v>
      </c>
      <c r="P20" s="3">
        <f t="shared" si="0"/>
        <v>100.125</v>
      </c>
      <c r="Q20" s="3">
        <f t="shared" si="0"/>
        <v>97.634573274528009</v>
      </c>
      <c r="R20" s="3">
        <f t="shared" si="0"/>
        <v>95.534659248474767</v>
      </c>
      <c r="S20" s="3">
        <f t="shared" si="0"/>
        <v>99.361303123399907</v>
      </c>
      <c r="T20" s="3">
        <f t="shared" si="0"/>
        <v>97.92628893494097</v>
      </c>
      <c r="U20" s="3">
        <f t="shared" si="0"/>
        <v>97.992820159313737</v>
      </c>
      <c r="V20" s="3">
        <f t="shared" si="0"/>
        <v>90.527497200149327</v>
      </c>
      <c r="W20" s="3">
        <f t="shared" si="0"/>
        <v>93.20712871535261</v>
      </c>
      <c r="X20" s="3">
        <f t="shared" si="0"/>
        <v>91.956909838778316</v>
      </c>
      <c r="Y20" s="3">
        <f t="shared" si="0"/>
        <v>92.44511488818496</v>
      </c>
      <c r="Z20" s="3">
        <f t="shared" si="0"/>
        <v>93.662702011133064</v>
      </c>
      <c r="AA20" s="3">
        <f t="shared" si="0"/>
        <v>94.540061052253549</v>
      </c>
      <c r="AB20" s="3">
        <f t="shared" si="0"/>
        <v>96.079034796293044</v>
      </c>
      <c r="AC20" s="3">
        <f t="shared" si="0"/>
        <v>94.276849252868828</v>
      </c>
      <c r="AD20" s="3">
        <f t="shared" si="0"/>
        <v>94.20310608016986</v>
      </c>
      <c r="AE20" s="3">
        <f t="shared" si="0"/>
        <v>93.163119855166755</v>
      </c>
      <c r="AF20" s="3">
        <f t="shared" si="0"/>
        <v>111.46554032903204</v>
      </c>
      <c r="AG20" s="3">
        <f t="shared" si="0"/>
        <v>116.40419934109786</v>
      </c>
      <c r="AH20" s="3">
        <f t="shared" si="0"/>
        <v>104.96972632888379</v>
      </c>
      <c r="AI20" s="3">
        <f t="shared" si="0"/>
        <v>104.65704429920117</v>
      </c>
      <c r="AJ20" s="3">
        <f t="shared" si="0"/>
        <v>107.35290580631489</v>
      </c>
      <c r="AK20" s="3">
        <f t="shared" si="0"/>
        <v>107.98024893917963</v>
      </c>
      <c r="AL20" s="3" t="e">
        <f t="shared" si="0"/>
        <v>#DIV/0!</v>
      </c>
      <c r="AM20" s="3" t="e">
        <f t="shared" si="0"/>
        <v>#DIV/0!</v>
      </c>
      <c r="AN20" s="3">
        <f t="shared" si="0"/>
        <v>105.0782602545969</v>
      </c>
      <c r="AO20" s="3">
        <f t="shared" si="0"/>
        <v>105.73347189097105</v>
      </c>
      <c r="AP20" s="3">
        <f t="shared" si="0"/>
        <v>105.83176831345827</v>
      </c>
      <c r="AQ20" s="3">
        <f t="shared" si="0"/>
        <v>105.72533219761497</v>
      </c>
      <c r="AR20" s="3">
        <f t="shared" si="0"/>
        <v>105.03887563884156</v>
      </c>
      <c r="AS20" s="3">
        <f t="shared" si="0"/>
        <v>105.88707325383302</v>
      </c>
      <c r="AT20" s="3" t="e">
        <f t="shared" si="0"/>
        <v>#DIV/0!</v>
      </c>
      <c r="AU20" s="3" t="e">
        <f t="shared" si="0"/>
        <v>#DIV/0!</v>
      </c>
      <c r="AV20" s="3">
        <f t="shared" si="0"/>
        <v>109.37038021259198</v>
      </c>
      <c r="AW20" s="3">
        <f t="shared" si="0"/>
        <v>108.60580539656584</v>
      </c>
      <c r="AX20" s="3">
        <f t="shared" si="0"/>
        <v>110.18487666939221</v>
      </c>
      <c r="AY20" s="3">
        <f t="shared" si="0"/>
        <v>111.83078836195148</v>
      </c>
      <c r="AZ20" s="3">
        <f t="shared" si="0"/>
        <v>112.52223698555466</v>
      </c>
      <c r="BA20" s="3">
        <f t="shared" si="0"/>
        <v>106.10516116653876</v>
      </c>
      <c r="BB20" s="3">
        <f t="shared" si="0"/>
        <v>113.16385264773598</v>
      </c>
      <c r="BC20" s="3">
        <f t="shared" si="0"/>
        <v>134.00516519488428</v>
      </c>
      <c r="BD20" s="3">
        <f t="shared" si="0"/>
        <v>127.00442676613886</v>
      </c>
      <c r="BE20" s="3">
        <f t="shared" si="0"/>
        <v>127.6248934226553</v>
      </c>
      <c r="BF20" s="3">
        <f t="shared" si="0"/>
        <v>127.85702268574907</v>
      </c>
      <c r="BG20" s="3">
        <f t="shared" si="0"/>
        <v>127.02688413520097</v>
      </c>
      <c r="BH20" s="3">
        <f t="shared" si="0"/>
        <v>116.09596147990256</v>
      </c>
      <c r="BI20" s="3">
        <f t="shared" si="0"/>
        <v>99.948892215568875</v>
      </c>
      <c r="BJ20" s="3">
        <f t="shared" si="0"/>
        <v>93.952160121662104</v>
      </c>
      <c r="BK20" s="3">
        <f t="shared" si="0"/>
        <v>96.903904038714913</v>
      </c>
      <c r="BL20" s="3">
        <f t="shared" si="0"/>
        <v>94.064322125577874</v>
      </c>
      <c r="BM20" s="3" t="e">
        <f t="shared" si="0"/>
        <v>#DIV/0!</v>
      </c>
      <c r="BN20" s="3" t="e">
        <f t="shared" si="0"/>
        <v>#DIV/0!</v>
      </c>
      <c r="BO20" s="3">
        <f t="shared" ref="BO20:CN20" si="1">(BO9/BO27)*100</f>
        <v>98.593079562508478</v>
      </c>
      <c r="BP20" s="3">
        <f t="shared" si="1"/>
        <v>97.726567521778719</v>
      </c>
      <c r="BQ20" s="3">
        <f t="shared" si="1"/>
        <v>99.14097451315827</v>
      </c>
      <c r="BR20" s="3">
        <f t="shared" si="1"/>
        <v>101.2500805307684</v>
      </c>
      <c r="BS20" s="3">
        <f t="shared" si="1"/>
        <v>103.75406230594079</v>
      </c>
      <c r="BT20" s="3">
        <f t="shared" si="1"/>
        <v>102.75721556161972</v>
      </c>
      <c r="BU20" s="3" t="e">
        <f t="shared" si="1"/>
        <v>#DIV/0!</v>
      </c>
      <c r="BV20" s="3" t="e">
        <f t="shared" si="1"/>
        <v>#DIV/0!</v>
      </c>
      <c r="BW20" s="3">
        <f t="shared" si="1"/>
        <v>102.34337937231948</v>
      </c>
      <c r="BX20" s="3">
        <f t="shared" si="1"/>
        <v>102.31064122312709</v>
      </c>
      <c r="BY20" s="3">
        <f t="shared" si="1"/>
        <v>102.61568763009078</v>
      </c>
      <c r="BZ20" s="3">
        <f t="shared" si="1"/>
        <v>103.86018023522965</v>
      </c>
      <c r="CA20" s="3" t="e">
        <f t="shared" si="1"/>
        <v>#DIV/0!</v>
      </c>
      <c r="CB20" s="3">
        <f t="shared" si="1"/>
        <v>105.17585164113106</v>
      </c>
      <c r="CC20" s="3">
        <f t="shared" si="1"/>
        <v>104.63436267589313</v>
      </c>
      <c r="CD20" s="3" t="e">
        <f t="shared" si="1"/>
        <v>#DIV/0!</v>
      </c>
      <c r="CE20" s="3" t="e">
        <f t="shared" si="1"/>
        <v>#DIV/0!</v>
      </c>
      <c r="CF20" s="3">
        <f t="shared" si="1"/>
        <v>114.85852243566876</v>
      </c>
      <c r="CG20" s="3" t="e">
        <f t="shared" si="1"/>
        <v>#DIV/0!</v>
      </c>
      <c r="CH20" s="3">
        <f t="shared" si="1"/>
        <v>110.96240469376025</v>
      </c>
      <c r="CI20" s="3" t="e">
        <f t="shared" si="1"/>
        <v>#DIV/0!</v>
      </c>
      <c r="CJ20" s="3">
        <f t="shared" si="1"/>
        <v>109.73824967563171</v>
      </c>
      <c r="CK20" s="3">
        <f t="shared" si="1"/>
        <v>126.61684171199734</v>
      </c>
      <c r="CL20" s="3">
        <f t="shared" si="1"/>
        <v>110.75983236253468</v>
      </c>
      <c r="CM20" s="3">
        <f t="shared" si="1"/>
        <v>109.88974029924965</v>
      </c>
      <c r="CN20" s="3">
        <f t="shared" si="1"/>
        <v>108.89611189864404</v>
      </c>
    </row>
    <row r="21" spans="1:106" x14ac:dyDescent="0.2">
      <c r="A21" s="83" t="s">
        <v>1247</v>
      </c>
      <c r="B21" s="3"/>
      <c r="C21" s="3">
        <f>C27-B27</f>
        <v>12480</v>
      </c>
      <c r="D21" s="3">
        <f t="shared" ref="D21:BO21" si="2">D27-C27</f>
        <v>12000</v>
      </c>
      <c r="E21" s="3">
        <f t="shared" si="2"/>
        <v>0</v>
      </c>
      <c r="F21" s="3">
        <f t="shared" si="2"/>
        <v>132000</v>
      </c>
      <c r="G21" s="3">
        <f t="shared" si="2"/>
        <v>0</v>
      </c>
      <c r="H21" s="3">
        <f t="shared" si="2"/>
        <v>24000</v>
      </c>
      <c r="I21" s="3">
        <f t="shared" si="2"/>
        <v>-24000</v>
      </c>
      <c r="J21" s="3">
        <f t="shared" si="2"/>
        <v>24000</v>
      </c>
      <c r="K21" s="3">
        <f t="shared" si="2"/>
        <v>-12000</v>
      </c>
      <c r="L21" s="3">
        <f t="shared" si="2"/>
        <v>36000</v>
      </c>
      <c r="M21" s="3">
        <f t="shared" si="2"/>
        <v>12000</v>
      </c>
      <c r="N21" s="3">
        <f t="shared" si="2"/>
        <v>0</v>
      </c>
      <c r="O21" s="3">
        <f t="shared" si="2"/>
        <v>-84000</v>
      </c>
      <c r="P21" s="3">
        <f t="shared" si="2"/>
        <v>36000</v>
      </c>
      <c r="Q21" s="3">
        <f t="shared" si="2"/>
        <v>0</v>
      </c>
      <c r="R21" s="3">
        <f t="shared" si="2"/>
        <v>60000</v>
      </c>
      <c r="S21" s="3">
        <f t="shared" si="2"/>
        <v>48000</v>
      </c>
      <c r="T21" s="3">
        <f t="shared" si="2"/>
        <v>12000</v>
      </c>
      <c r="U21" s="3">
        <f t="shared" si="2"/>
        <v>15840</v>
      </c>
      <c r="V21" s="3">
        <f t="shared" si="2"/>
        <v>97240</v>
      </c>
      <c r="W21" s="3">
        <f t="shared" si="2"/>
        <v>48000</v>
      </c>
      <c r="X21" s="3">
        <f t="shared" si="2"/>
        <v>48000</v>
      </c>
      <c r="Y21" s="3">
        <f t="shared" si="2"/>
        <v>0</v>
      </c>
      <c r="Z21" s="3">
        <f t="shared" si="2"/>
        <v>45000</v>
      </c>
      <c r="AA21" s="3">
        <f t="shared" si="2"/>
        <v>0</v>
      </c>
      <c r="AB21" s="3">
        <f t="shared" si="2"/>
        <v>24000</v>
      </c>
      <c r="AC21" s="3">
        <f t="shared" si="2"/>
        <v>54000</v>
      </c>
      <c r="AD21" s="3">
        <f t="shared" si="2"/>
        <v>425000</v>
      </c>
      <c r="AE21" s="3">
        <f t="shared" si="2"/>
        <v>20000</v>
      </c>
      <c r="AF21" s="3">
        <f t="shared" si="2"/>
        <v>-264000</v>
      </c>
      <c r="AG21" s="3">
        <f t="shared" si="2"/>
        <v>-288000</v>
      </c>
      <c r="AH21" s="3">
        <f t="shared" si="2"/>
        <v>-26000</v>
      </c>
      <c r="AI21" s="3">
        <f t="shared" si="2"/>
        <v>-120000</v>
      </c>
      <c r="AJ21" s="3">
        <f t="shared" si="2"/>
        <v>39000</v>
      </c>
      <c r="AK21" s="3">
        <f t="shared" si="2"/>
        <v>-48040</v>
      </c>
      <c r="AL21" s="3">
        <f t="shared" si="2"/>
        <v>-707000</v>
      </c>
      <c r="AM21" s="3">
        <f t="shared" si="2"/>
        <v>0</v>
      </c>
      <c r="AN21" s="3">
        <f t="shared" si="2"/>
        <v>707000</v>
      </c>
      <c r="AO21" s="3">
        <f t="shared" si="2"/>
        <v>-120000</v>
      </c>
      <c r="AP21" s="3">
        <f t="shared" si="2"/>
        <v>0</v>
      </c>
      <c r="AQ21" s="3">
        <f t="shared" si="2"/>
        <v>0</v>
      </c>
      <c r="AR21" s="3">
        <f t="shared" si="2"/>
        <v>0</v>
      </c>
      <c r="AS21" s="3">
        <f t="shared" si="2"/>
        <v>0</v>
      </c>
      <c r="AT21" s="3">
        <f t="shared" si="2"/>
        <v>-587000</v>
      </c>
      <c r="AU21" s="3">
        <f t="shared" si="2"/>
        <v>0</v>
      </c>
      <c r="AV21" s="3">
        <f t="shared" si="2"/>
        <v>587040</v>
      </c>
      <c r="AW21" s="3">
        <f t="shared" si="2"/>
        <v>0</v>
      </c>
      <c r="AX21" s="3">
        <f t="shared" si="2"/>
        <v>0</v>
      </c>
      <c r="AY21" s="3">
        <f t="shared" si="2"/>
        <v>0</v>
      </c>
      <c r="AZ21" s="3">
        <f t="shared" si="2"/>
        <v>0</v>
      </c>
      <c r="BA21" s="3">
        <f t="shared" si="2"/>
        <v>38400</v>
      </c>
      <c r="BB21" s="3">
        <f t="shared" si="2"/>
        <v>0</v>
      </c>
      <c r="BC21" s="3">
        <f t="shared" si="2"/>
        <v>-100000</v>
      </c>
      <c r="BD21" s="3">
        <f t="shared" si="2"/>
        <v>0</v>
      </c>
      <c r="BE21" s="3">
        <f t="shared" si="2"/>
        <v>0</v>
      </c>
      <c r="BF21" s="3">
        <f t="shared" si="2"/>
        <v>0</v>
      </c>
      <c r="BG21" s="3">
        <f t="shared" si="2"/>
        <v>0</v>
      </c>
      <c r="BH21" s="3">
        <f t="shared" si="2"/>
        <v>0</v>
      </c>
      <c r="BI21" s="3">
        <f t="shared" si="2"/>
        <v>142560</v>
      </c>
      <c r="BJ21" s="3">
        <f t="shared" si="2"/>
        <v>90823</v>
      </c>
      <c r="BK21" s="3">
        <f t="shared" si="2"/>
        <v>132203</v>
      </c>
      <c r="BL21" s="3">
        <f t="shared" si="2"/>
        <v>52755</v>
      </c>
      <c r="BM21" s="3">
        <f t="shared" si="2"/>
        <v>-943781</v>
      </c>
      <c r="BN21" s="3">
        <f t="shared" si="2"/>
        <v>0</v>
      </c>
      <c r="BO21" s="3">
        <f t="shared" si="2"/>
        <v>1305351</v>
      </c>
      <c r="BP21" s="3">
        <f t="shared" ref="BP21:CN21" si="3">BP27-BO27</f>
        <v>-49882</v>
      </c>
      <c r="BQ21" s="3">
        <f t="shared" si="3"/>
        <v>10086</v>
      </c>
      <c r="BR21" s="3">
        <f t="shared" si="3"/>
        <v>150053</v>
      </c>
      <c r="BS21" s="3">
        <f t="shared" si="3"/>
        <v>710032</v>
      </c>
      <c r="BT21" s="3">
        <f t="shared" si="3"/>
        <v>6820164</v>
      </c>
      <c r="BU21" s="3">
        <f t="shared" si="3"/>
        <v>-8945804</v>
      </c>
      <c r="BV21" s="3">
        <f t="shared" si="3"/>
        <v>0</v>
      </c>
      <c r="BW21" s="3">
        <f t="shared" si="3"/>
        <v>15432898.5</v>
      </c>
      <c r="BX21" s="3">
        <f t="shared" si="3"/>
        <v>4785017</v>
      </c>
      <c r="BY21" s="3">
        <f t="shared" si="3"/>
        <v>2646169</v>
      </c>
      <c r="BZ21" s="3">
        <f t="shared" si="3"/>
        <v>-266893</v>
      </c>
      <c r="CA21" s="3">
        <f t="shared" si="3"/>
        <v>-22597191.5</v>
      </c>
      <c r="CB21" s="3">
        <f t="shared" si="3"/>
        <v>22602140.5</v>
      </c>
      <c r="CC21" s="3">
        <f t="shared" si="3"/>
        <v>-4788</v>
      </c>
      <c r="CD21" s="3">
        <f t="shared" si="3"/>
        <v>-22597352.5</v>
      </c>
      <c r="CE21" s="3">
        <f t="shared" si="3"/>
        <v>0</v>
      </c>
      <c r="CF21" s="3">
        <f t="shared" si="3"/>
        <v>21494556.5</v>
      </c>
      <c r="CG21" s="3">
        <f t="shared" si="3"/>
        <v>-21494556.5</v>
      </c>
      <c r="CH21" s="3">
        <f t="shared" si="3"/>
        <v>17999215</v>
      </c>
      <c r="CI21" s="3">
        <f t="shared" si="3"/>
        <v>-17999215</v>
      </c>
      <c r="CJ21" s="3">
        <f t="shared" si="3"/>
        <v>18199221</v>
      </c>
      <c r="CK21" s="3">
        <f t="shared" si="3"/>
        <v>200013</v>
      </c>
      <c r="CL21" s="3">
        <f t="shared" si="3"/>
        <v>1220008</v>
      </c>
      <c r="CM21" s="3">
        <f t="shared" si="3"/>
        <v>1750007</v>
      </c>
      <c r="CN21" s="3">
        <f t="shared" si="3"/>
        <v>2225532</v>
      </c>
    </row>
    <row r="22" spans="1:106" x14ac:dyDescent="0.2">
      <c r="A22" s="83" t="s">
        <v>1250</v>
      </c>
      <c r="B22" s="3"/>
      <c r="C22" s="3">
        <f>C10-B10</f>
        <v>12480</v>
      </c>
      <c r="D22" s="3">
        <f t="shared" ref="D22:BO22" si="4">D10-C10</f>
        <v>12000</v>
      </c>
      <c r="E22" s="3">
        <f t="shared" si="4"/>
        <v>-3308.5200000000186</v>
      </c>
      <c r="F22" s="3">
        <f t="shared" si="4"/>
        <v>138875.81000000006</v>
      </c>
      <c r="G22" s="3">
        <f t="shared" si="4"/>
        <v>267834.17999999993</v>
      </c>
      <c r="H22" s="3">
        <f t="shared" si="4"/>
        <v>-236619.67999999993</v>
      </c>
      <c r="I22" s="3">
        <f t="shared" si="4"/>
        <v>-18860.090000000026</v>
      </c>
      <c r="J22" s="3">
        <f t="shared" si="4"/>
        <v>29072.120000000054</v>
      </c>
      <c r="K22" s="3">
        <f t="shared" si="4"/>
        <v>-18894.39000000013</v>
      </c>
      <c r="L22" s="3">
        <f t="shared" si="4"/>
        <v>25611.080000000075</v>
      </c>
      <c r="M22" s="3">
        <f t="shared" si="4"/>
        <v>15472.290000000037</v>
      </c>
      <c r="N22" s="3">
        <f t="shared" si="4"/>
        <v>891.87999999988824</v>
      </c>
      <c r="O22" s="3">
        <f t="shared" si="4"/>
        <v>-91548.709999999963</v>
      </c>
      <c r="P22" s="3">
        <f t="shared" si="4"/>
        <v>36120.23000000004</v>
      </c>
      <c r="Q22" s="3">
        <f t="shared" si="4"/>
        <v>-12874.510000000009</v>
      </c>
      <c r="R22" s="3">
        <f t="shared" si="4"/>
        <v>46465.080000000016</v>
      </c>
      <c r="S22" s="3">
        <f t="shared" si="4"/>
        <v>69771.63</v>
      </c>
      <c r="T22" s="3">
        <f t="shared" si="4"/>
        <v>2782.890000000014</v>
      </c>
      <c r="U22" s="3">
        <f t="shared" si="4"/>
        <v>15945.839999999967</v>
      </c>
      <c r="V22" s="3">
        <f t="shared" si="4"/>
        <v>39295.309999999939</v>
      </c>
      <c r="W22" s="3">
        <f t="shared" si="4"/>
        <v>64837.729999999981</v>
      </c>
      <c r="X22" s="3">
        <f t="shared" si="4"/>
        <v>34162.070000000065</v>
      </c>
      <c r="Y22" s="3">
        <f t="shared" si="4"/>
        <v>4130.4100000000326</v>
      </c>
      <c r="Z22" s="3">
        <f t="shared" si="4"/>
        <v>52449.489999999991</v>
      </c>
      <c r="AA22" s="3">
        <f t="shared" si="4"/>
        <v>7817.6199999999953</v>
      </c>
      <c r="AB22" s="3">
        <f t="shared" si="4"/>
        <v>36771.839999999967</v>
      </c>
      <c r="AC22" s="3">
        <f t="shared" si="4"/>
        <v>34418.780000000028</v>
      </c>
      <c r="AD22" s="3">
        <f t="shared" si="4"/>
        <v>399648.6</v>
      </c>
      <c r="AE22" s="3">
        <f t="shared" si="4"/>
        <v>4134.8000000000466</v>
      </c>
      <c r="AF22" s="3">
        <f t="shared" si="4"/>
        <v>-35465.479999999981</v>
      </c>
      <c r="AG22" s="3">
        <f t="shared" si="4"/>
        <v>-278447.54000000004</v>
      </c>
      <c r="AH22" s="3">
        <f t="shared" si="4"/>
        <v>-125861.85999999999</v>
      </c>
      <c r="AI22" s="3">
        <f t="shared" si="4"/>
        <v>-128202.59999999998</v>
      </c>
      <c r="AJ22" s="3">
        <f t="shared" si="4"/>
        <v>61171.079999999958</v>
      </c>
      <c r="AK22" s="3">
        <f t="shared" si="4"/>
        <v>-47137.020000000019</v>
      </c>
      <c r="AL22" s="3">
        <f t="shared" si="4"/>
        <v>-763420.36</v>
      </c>
      <c r="AM22" s="3">
        <f t="shared" si="4"/>
        <v>0</v>
      </c>
      <c r="AN22" s="3">
        <f t="shared" si="4"/>
        <v>742903.3</v>
      </c>
      <c r="AO22" s="3">
        <f t="shared" si="4"/>
        <v>-122247.82000000007</v>
      </c>
      <c r="AP22" s="3">
        <f t="shared" si="4"/>
        <v>577</v>
      </c>
      <c r="AQ22" s="3">
        <f t="shared" si="4"/>
        <v>-624.78000000002794</v>
      </c>
      <c r="AR22" s="3">
        <f t="shared" si="4"/>
        <v>-4029.5</v>
      </c>
      <c r="AS22" s="3">
        <f t="shared" si="4"/>
        <v>4978.9199999999255</v>
      </c>
      <c r="AT22" s="3">
        <f t="shared" si="4"/>
        <v>-621557.11999999988</v>
      </c>
      <c r="AU22" s="3">
        <f t="shared" si="4"/>
        <v>0</v>
      </c>
      <c r="AV22" s="3">
        <f t="shared" si="4"/>
        <v>642047.88</v>
      </c>
      <c r="AW22" s="3">
        <f t="shared" si="4"/>
        <v>-4488.359999999986</v>
      </c>
      <c r="AX22" s="3">
        <f t="shared" si="4"/>
        <v>9269.7800000000279</v>
      </c>
      <c r="AY22" s="3">
        <f t="shared" si="4"/>
        <v>9662.1599999999162</v>
      </c>
      <c r="AZ22" s="3">
        <f t="shared" si="4"/>
        <v>4059.0800000000745</v>
      </c>
      <c r="BA22" s="3">
        <f t="shared" si="4"/>
        <v>3073.5799999999581</v>
      </c>
      <c r="BB22" s="3">
        <f t="shared" si="4"/>
        <v>44147.880000000005</v>
      </c>
      <c r="BC22" s="3">
        <f t="shared" si="4"/>
        <v>-3655.2600000000093</v>
      </c>
      <c r="BD22" s="3">
        <f t="shared" si="4"/>
        <v>-36784.679999999935</v>
      </c>
      <c r="BE22" s="3">
        <f t="shared" si="4"/>
        <v>3260.1799999999348</v>
      </c>
      <c r="BF22" s="3">
        <f t="shared" si="4"/>
        <v>1219.6999999999534</v>
      </c>
      <c r="BG22" s="3">
        <f t="shared" si="4"/>
        <v>-4361.8799999998882</v>
      </c>
      <c r="BH22" s="3">
        <f t="shared" si="4"/>
        <v>-221595.44000000006</v>
      </c>
      <c r="BI22" s="3">
        <f t="shared" si="4"/>
        <v>62426.200000000012</v>
      </c>
      <c r="BJ22" s="3">
        <f t="shared" si="4"/>
        <v>59689.77999999997</v>
      </c>
      <c r="BK22" s="3">
        <f t="shared" si="4"/>
        <v>268694.78000000003</v>
      </c>
      <c r="BL22" s="3">
        <f t="shared" si="4"/>
        <v>13107.400000000023</v>
      </c>
      <c r="BM22" s="3">
        <f t="shared" si="4"/>
        <v>-849772.78</v>
      </c>
      <c r="BN22" s="3">
        <f t="shared" si="4"/>
        <v>0</v>
      </c>
      <c r="BO22" s="3">
        <f t="shared" si="4"/>
        <v>1253230.3799999999</v>
      </c>
      <c r="BP22" s="3">
        <f t="shared" ref="BP22:CN22" si="5">BP10-BO10</f>
        <v>-42968.659999999916</v>
      </c>
      <c r="BQ22" s="3">
        <f t="shared" si="5"/>
        <v>34853.219999999972</v>
      </c>
      <c r="BR22" s="3">
        <f t="shared" si="5"/>
        <v>177459.42000000016</v>
      </c>
      <c r="BS22" s="3">
        <f t="shared" si="5"/>
        <v>751300.17999999993</v>
      </c>
      <c r="BT22" s="3">
        <f t="shared" si="5"/>
        <v>6828573.1599999992</v>
      </c>
      <c r="BU22" s="3">
        <f t="shared" si="5"/>
        <v>-9002447.6999999993</v>
      </c>
      <c r="BV22" s="3">
        <f t="shared" si="5"/>
        <v>0</v>
      </c>
      <c r="BW22" s="3">
        <f t="shared" si="5"/>
        <v>15532331.640000001</v>
      </c>
      <c r="BX22" s="3">
        <f t="shared" si="5"/>
        <v>4786411.82</v>
      </c>
      <c r="BY22" s="3">
        <f t="shared" si="5"/>
        <v>3006265.3999999985</v>
      </c>
      <c r="BZ22" s="3">
        <f t="shared" si="5"/>
        <v>-320884.12000000104</v>
      </c>
      <c r="CA22" s="3">
        <f t="shared" si="5"/>
        <v>-23004124.739999998</v>
      </c>
      <c r="CB22" s="3">
        <f t="shared" si="5"/>
        <v>23121697.649999999</v>
      </c>
      <c r="CC22" s="3">
        <f t="shared" si="5"/>
        <v>-84858.369999997318</v>
      </c>
      <c r="CD22" s="3">
        <f t="shared" si="5"/>
        <v>-23036839.280000001</v>
      </c>
      <c r="CE22" s="3">
        <f t="shared" si="5"/>
        <v>0</v>
      </c>
      <c r="CF22" s="3">
        <f t="shared" si="5"/>
        <v>23555851.300000001</v>
      </c>
      <c r="CG22" s="3">
        <f t="shared" si="5"/>
        <v>-23555851.300000001</v>
      </c>
      <c r="CH22" s="3">
        <f t="shared" si="5"/>
        <v>19254804.66</v>
      </c>
      <c r="CI22" s="3">
        <f t="shared" si="5"/>
        <v>-19254804.66</v>
      </c>
      <c r="CJ22" s="3">
        <f t="shared" si="5"/>
        <v>19554887.719999999</v>
      </c>
      <c r="CK22" s="3">
        <f t="shared" si="5"/>
        <v>2144053.3200000003</v>
      </c>
      <c r="CL22" s="3">
        <f t="shared" si="5"/>
        <v>-651733.3200000003</v>
      </c>
      <c r="CM22" s="3">
        <f t="shared" si="5"/>
        <v>1998166.3399999999</v>
      </c>
      <c r="CN22" s="3">
        <f t="shared" si="5"/>
        <v>2354677.4000000022</v>
      </c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</row>
    <row r="23" spans="1:106" x14ac:dyDescent="0.2">
      <c r="A23" s="83" t="s">
        <v>1248</v>
      </c>
      <c r="B23" s="3"/>
      <c r="C23" s="3">
        <f>(C21/C22)*100</f>
        <v>100</v>
      </c>
      <c r="D23" s="3">
        <f t="shared" ref="D23:BO23" si="6">(D21/D22)*100</f>
        <v>100</v>
      </c>
      <c r="E23" s="3">
        <f t="shared" si="6"/>
        <v>0</v>
      </c>
      <c r="F23" s="3">
        <f t="shared" si="6"/>
        <v>95.048950569577201</v>
      </c>
      <c r="G23" s="3">
        <f t="shared" si="6"/>
        <v>0</v>
      </c>
      <c r="H23" s="3">
        <f t="shared" si="6"/>
        <v>-10.142858785034283</v>
      </c>
      <c r="I23" s="3">
        <f t="shared" si="6"/>
        <v>127.25283919641936</v>
      </c>
      <c r="J23" s="3">
        <f t="shared" si="6"/>
        <v>82.553319124989699</v>
      </c>
      <c r="K23" s="3">
        <f t="shared" si="6"/>
        <v>63.510915144653609</v>
      </c>
      <c r="L23" s="3">
        <f t="shared" si="6"/>
        <v>140.56416207360212</v>
      </c>
      <c r="M23" s="3">
        <f t="shared" si="6"/>
        <v>77.558008543014452</v>
      </c>
      <c r="N23" s="3">
        <f t="shared" si="6"/>
        <v>0</v>
      </c>
      <c r="O23" s="3">
        <f t="shared" si="6"/>
        <v>91.754433241058265</v>
      </c>
      <c r="P23" s="3">
        <f t="shared" si="6"/>
        <v>99.667139439588183</v>
      </c>
      <c r="Q23" s="3">
        <f t="shared" si="6"/>
        <v>0</v>
      </c>
      <c r="R23" s="3">
        <f t="shared" si="6"/>
        <v>129.12922995075007</v>
      </c>
      <c r="S23" s="3">
        <f t="shared" si="6"/>
        <v>68.795870183912854</v>
      </c>
      <c r="T23" s="3">
        <f t="shared" si="6"/>
        <v>431.20640772721669</v>
      </c>
      <c r="U23" s="3">
        <f t="shared" si="6"/>
        <v>99.336253217140225</v>
      </c>
      <c r="V23" s="3">
        <f t="shared" si="6"/>
        <v>247.45955687841666</v>
      </c>
      <c r="W23" s="3">
        <f t="shared" si="6"/>
        <v>74.030969313700552</v>
      </c>
      <c r="X23" s="3">
        <f t="shared" si="6"/>
        <v>140.50670817078682</v>
      </c>
      <c r="Y23" s="3">
        <f t="shared" si="6"/>
        <v>0</v>
      </c>
      <c r="Z23" s="3">
        <f t="shared" si="6"/>
        <v>85.796830436292154</v>
      </c>
      <c r="AA23" s="3">
        <f t="shared" si="6"/>
        <v>0</v>
      </c>
      <c r="AB23" s="3">
        <f t="shared" si="6"/>
        <v>65.26733500417717</v>
      </c>
      <c r="AC23" s="3">
        <f t="shared" si="6"/>
        <v>156.89109259537949</v>
      </c>
      <c r="AD23" s="3">
        <f t="shared" si="6"/>
        <v>106.34342269683918</v>
      </c>
      <c r="AE23" s="3">
        <f t="shared" si="6"/>
        <v>483.69933249491572</v>
      </c>
      <c r="AF23" s="3">
        <f t="shared" si="6"/>
        <v>744.38580839734902</v>
      </c>
      <c r="AG23" s="3">
        <f t="shared" si="6"/>
        <v>103.43061389588858</v>
      </c>
      <c r="AH23" s="3">
        <f t="shared" si="6"/>
        <v>20.657568543798735</v>
      </c>
      <c r="AI23" s="3">
        <f t="shared" si="6"/>
        <v>93.60184582839976</v>
      </c>
      <c r="AJ23" s="3">
        <f t="shared" si="6"/>
        <v>63.755617850788362</v>
      </c>
      <c r="AK23" s="3">
        <f t="shared" si="6"/>
        <v>101.91564931342707</v>
      </c>
      <c r="AL23" s="3">
        <f t="shared" si="6"/>
        <v>92.609529041117014</v>
      </c>
      <c r="AM23" s="3" t="e">
        <f t="shared" si="6"/>
        <v>#DIV/0!</v>
      </c>
      <c r="AN23" s="3">
        <f t="shared" si="6"/>
        <v>95.167163747960188</v>
      </c>
      <c r="AO23" s="3">
        <f t="shared" si="6"/>
        <v>98.16125964454821</v>
      </c>
      <c r="AP23" s="3">
        <f t="shared" si="6"/>
        <v>0</v>
      </c>
      <c r="AQ23" s="3">
        <f t="shared" si="6"/>
        <v>0</v>
      </c>
      <c r="AR23" s="3">
        <f t="shared" si="6"/>
        <v>0</v>
      </c>
      <c r="AS23" s="3">
        <f t="shared" si="6"/>
        <v>0</v>
      </c>
      <c r="AT23" s="3">
        <f t="shared" si="6"/>
        <v>94.440234229800168</v>
      </c>
      <c r="AU23" s="3" t="e">
        <f t="shared" si="6"/>
        <v>#DIV/0!</v>
      </c>
      <c r="AV23" s="3">
        <f t="shared" si="6"/>
        <v>91.432433356839368</v>
      </c>
      <c r="AW23" s="3">
        <f t="shared" si="6"/>
        <v>0</v>
      </c>
      <c r="AX23" s="3">
        <f t="shared" si="6"/>
        <v>0</v>
      </c>
      <c r="AY23" s="3">
        <f t="shared" si="6"/>
        <v>0</v>
      </c>
      <c r="AZ23" s="3">
        <f t="shared" si="6"/>
        <v>0</v>
      </c>
      <c r="BA23" s="3">
        <f t="shared" si="6"/>
        <v>1249.3574268442833</v>
      </c>
      <c r="BB23" s="3">
        <f t="shared" si="6"/>
        <v>0</v>
      </c>
      <c r="BC23" s="3">
        <f t="shared" si="6"/>
        <v>2735.7835010368549</v>
      </c>
      <c r="BD23" s="3">
        <f t="shared" si="6"/>
        <v>0</v>
      </c>
      <c r="BE23" s="3">
        <f t="shared" si="6"/>
        <v>0</v>
      </c>
      <c r="BF23" s="3">
        <f t="shared" si="6"/>
        <v>0</v>
      </c>
      <c r="BG23" s="3">
        <f t="shared" si="6"/>
        <v>0</v>
      </c>
      <c r="BH23" s="3">
        <f t="shared" si="6"/>
        <v>0</v>
      </c>
      <c r="BI23" s="3">
        <f t="shared" si="6"/>
        <v>228.3656541644373</v>
      </c>
      <c r="BJ23" s="3">
        <f t="shared" si="6"/>
        <v>152.15837619103311</v>
      </c>
      <c r="BK23" s="3">
        <f t="shared" si="6"/>
        <v>49.201923461259646</v>
      </c>
      <c r="BL23" s="3">
        <f t="shared" si="6"/>
        <v>402.48256709950033</v>
      </c>
      <c r="BM23" s="3">
        <f t="shared" si="6"/>
        <v>111.06274785596216</v>
      </c>
      <c r="BN23" s="3" t="e">
        <f t="shared" si="6"/>
        <v>#DIV/0!</v>
      </c>
      <c r="BO23" s="3">
        <f t="shared" si="6"/>
        <v>104.15890173361421</v>
      </c>
      <c r="BP23" s="3">
        <f t="shared" ref="BP23:CN23" si="7">(BP21/BP22)*100</f>
        <v>116.08926133605306</v>
      </c>
      <c r="BQ23" s="3">
        <f t="shared" si="7"/>
        <v>28.938502669193859</v>
      </c>
      <c r="BR23" s="3">
        <f t="shared" si="7"/>
        <v>84.556232630535959</v>
      </c>
      <c r="BS23" s="3">
        <f t="shared" si="7"/>
        <v>94.50709834782684</v>
      </c>
      <c r="BT23" s="3">
        <f t="shared" si="7"/>
        <v>99.87685333666397</v>
      </c>
      <c r="BU23" s="3">
        <f t="shared" si="7"/>
        <v>99.370796677885735</v>
      </c>
      <c r="BV23" s="3" t="e">
        <f t="shared" si="7"/>
        <v>#DIV/0!</v>
      </c>
      <c r="BW23" s="3">
        <f t="shared" si="7"/>
        <v>99.359831206900495</v>
      </c>
      <c r="BX23" s="3">
        <f t="shared" si="7"/>
        <v>99.970858754899197</v>
      </c>
      <c r="BY23" s="3">
        <f t="shared" si="7"/>
        <v>88.021802732386874</v>
      </c>
      <c r="BZ23" s="3">
        <f t="shared" si="7"/>
        <v>83.174262409744401</v>
      </c>
      <c r="CA23" s="3">
        <f t="shared" si="7"/>
        <v>98.23104228220248</v>
      </c>
      <c r="CB23" s="3">
        <f t="shared" si="7"/>
        <v>97.752945489277266</v>
      </c>
      <c r="CC23" s="3">
        <f t="shared" si="7"/>
        <v>5.6423426469305866</v>
      </c>
      <c r="CD23" s="3">
        <f t="shared" si="7"/>
        <v>98.092243581429358</v>
      </c>
      <c r="CE23" s="3" t="e">
        <f t="shared" si="7"/>
        <v>#DIV/0!</v>
      </c>
      <c r="CF23" s="3">
        <f t="shared" si="7"/>
        <v>91.249330054991475</v>
      </c>
      <c r="CG23" s="3">
        <f t="shared" si="7"/>
        <v>91.249330054991475</v>
      </c>
      <c r="CH23" s="3">
        <f t="shared" si="7"/>
        <v>93.479083884925785</v>
      </c>
      <c r="CI23" s="3">
        <f t="shared" si="7"/>
        <v>93.479083884925785</v>
      </c>
      <c r="CJ23" s="3">
        <f t="shared" si="7"/>
        <v>93.067376609820812</v>
      </c>
      <c r="CK23" s="3">
        <f t="shared" si="7"/>
        <v>9.3287325522296243</v>
      </c>
      <c r="CL23" s="3">
        <f t="shared" si="7"/>
        <v>-187.19435734849333</v>
      </c>
      <c r="CM23" s="3">
        <f t="shared" si="7"/>
        <v>87.58064656418945</v>
      </c>
      <c r="CN23" s="3">
        <f t="shared" si="7"/>
        <v>94.515367582837371</v>
      </c>
    </row>
    <row r="24" spans="1:106" x14ac:dyDescent="0.2">
      <c r="A24" s="2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</row>
    <row r="25" spans="1:106" x14ac:dyDescent="0.2">
      <c r="A25" s="24" t="s">
        <v>651</v>
      </c>
      <c r="B25" s="57">
        <v>348480</v>
      </c>
      <c r="C25" s="57">
        <v>360960</v>
      </c>
      <c r="D25" s="57">
        <v>372960</v>
      </c>
      <c r="E25" s="57">
        <v>369651.48</v>
      </c>
      <c r="F25" s="57">
        <v>508527.29000000004</v>
      </c>
      <c r="G25" s="57">
        <v>776361.47</v>
      </c>
      <c r="H25" s="57">
        <v>539741.79</v>
      </c>
      <c r="I25" s="57">
        <v>520881.7</v>
      </c>
      <c r="J25" s="57">
        <v>549953.82000000007</v>
      </c>
      <c r="K25" s="57">
        <v>531059.42999999993</v>
      </c>
      <c r="L25" s="57">
        <v>556670.51</v>
      </c>
      <c r="M25" s="57">
        <v>572142.80000000005</v>
      </c>
      <c r="N25" s="57">
        <v>573034.67999999993</v>
      </c>
      <c r="O25" s="57">
        <v>481485.97</v>
      </c>
      <c r="P25" s="57">
        <v>517606.2</v>
      </c>
      <c r="Q25" s="57">
        <v>504731.69</v>
      </c>
      <c r="R25" s="57">
        <v>551196.77</v>
      </c>
      <c r="S25" s="57">
        <v>620968.4</v>
      </c>
      <c r="T25" s="57">
        <v>623751.29</v>
      </c>
      <c r="U25" s="57">
        <v>639697.13</v>
      </c>
      <c r="V25" s="57">
        <v>678992.44</v>
      </c>
      <c r="W25" s="57">
        <v>743830.16999999993</v>
      </c>
      <c r="X25" s="57">
        <v>777992.24</v>
      </c>
      <c r="Y25" s="57">
        <v>782122.65</v>
      </c>
      <c r="Z25" s="57">
        <v>834572.14</v>
      </c>
      <c r="AA25" s="57">
        <v>842389.76</v>
      </c>
      <c r="AB25" s="57">
        <v>879161.6</v>
      </c>
      <c r="AC25" s="57">
        <v>913580.38</v>
      </c>
      <c r="AD25" s="57">
        <v>1313228.98</v>
      </c>
      <c r="AE25" s="57">
        <v>1317363.78</v>
      </c>
      <c r="AF25" s="57">
        <v>1281898.3</v>
      </c>
      <c r="AG25" s="57">
        <v>1003450.76</v>
      </c>
      <c r="AH25" s="57">
        <v>877588.9</v>
      </c>
      <c r="AI25" s="57">
        <v>749386.3</v>
      </c>
      <c r="AJ25" s="57">
        <v>810557.38</v>
      </c>
      <c r="AK25" s="57">
        <v>763420.36</v>
      </c>
      <c r="AL25" s="57">
        <v>0</v>
      </c>
      <c r="AM25" s="57">
        <v>0</v>
      </c>
      <c r="AN25" s="57">
        <v>742903.3</v>
      </c>
      <c r="AO25" s="57">
        <v>620655.48</v>
      </c>
      <c r="AP25" s="57">
        <v>621232.48</v>
      </c>
      <c r="AQ25" s="57">
        <v>620607.69999999995</v>
      </c>
      <c r="AR25" s="57">
        <v>616578.19999999995</v>
      </c>
      <c r="AS25" s="57">
        <v>621557.11999999988</v>
      </c>
      <c r="AT25" s="57">
        <v>0</v>
      </c>
      <c r="AU25" s="57">
        <v>0</v>
      </c>
      <c r="AV25" s="57">
        <v>642047.88</v>
      </c>
      <c r="AW25" s="57">
        <v>637559.52</v>
      </c>
      <c r="AX25" s="57">
        <v>646829.30000000005</v>
      </c>
      <c r="AY25" s="57">
        <v>656491.46</v>
      </c>
      <c r="AZ25" s="57">
        <v>660550.54</v>
      </c>
      <c r="BA25" s="57">
        <v>663624.12</v>
      </c>
      <c r="BB25" s="57">
        <v>707772</v>
      </c>
      <c r="BC25" s="57">
        <v>704116.74</v>
      </c>
      <c r="BD25" s="57">
        <v>667332.06000000006</v>
      </c>
      <c r="BE25" s="57">
        <v>670592.24</v>
      </c>
      <c r="BF25" s="57">
        <v>671811.94</v>
      </c>
      <c r="BG25" s="57">
        <v>667450.06000000006</v>
      </c>
      <c r="BH25" s="57">
        <v>610014.62</v>
      </c>
      <c r="BI25" s="57">
        <v>667658.6</v>
      </c>
      <c r="BJ25" s="57">
        <v>712930.6</v>
      </c>
      <c r="BK25" s="57">
        <v>863438.98</v>
      </c>
      <c r="BL25" s="57">
        <v>887761.20000000007</v>
      </c>
      <c r="BM25" s="57">
        <v>0</v>
      </c>
      <c r="BN25" s="57">
        <v>0</v>
      </c>
      <c r="BO25" s="57">
        <v>1286985.75</v>
      </c>
      <c r="BP25" s="57">
        <v>1226926.76</v>
      </c>
      <c r="BQ25" s="57">
        <v>1254683.56</v>
      </c>
      <c r="BR25" s="57">
        <v>1433304.24</v>
      </c>
      <c r="BS25" s="57">
        <v>2205437.85</v>
      </c>
      <c r="BT25" s="57">
        <v>9192459.0999999996</v>
      </c>
      <c r="BU25" s="57">
        <v>0</v>
      </c>
      <c r="BV25" s="57">
        <v>0</v>
      </c>
      <c r="BW25" s="57">
        <v>15794549.860000001</v>
      </c>
      <c r="BX25" s="57">
        <v>20685078.990000002</v>
      </c>
      <c r="BY25" s="57">
        <v>23462137.530000001</v>
      </c>
      <c r="BZ25" s="57">
        <v>23469483.819999997</v>
      </c>
      <c r="CA25" s="57">
        <v>0</v>
      </c>
      <c r="CB25" s="57">
        <v>23771993.759999998</v>
      </c>
      <c r="CC25" s="57">
        <v>23644595.77</v>
      </c>
      <c r="CD25" s="57">
        <v>0</v>
      </c>
      <c r="CE25" s="57">
        <v>0</v>
      </c>
      <c r="CF25" s="57">
        <v>24688330</v>
      </c>
      <c r="CG25" s="57">
        <v>0</v>
      </c>
      <c r="CH25" s="57">
        <v>19972361.789999999</v>
      </c>
      <c r="CI25" s="57">
        <v>0</v>
      </c>
      <c r="CJ25" s="57">
        <v>19971506.579999998</v>
      </c>
      <c r="CK25" s="57">
        <v>23296528.989999998</v>
      </c>
      <c r="CL25" s="57">
        <v>21730239.549999997</v>
      </c>
      <c r="CM25" s="57">
        <v>23482612.23</v>
      </c>
      <c r="CN25" s="57">
        <v>25693799.120000001</v>
      </c>
    </row>
    <row r="26" spans="1:106" x14ac:dyDescent="0.2">
      <c r="A26" s="25" t="s">
        <v>652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</row>
    <row r="27" spans="1:106" x14ac:dyDescent="0.2">
      <c r="A27" s="25" t="s">
        <v>653</v>
      </c>
      <c r="B27" s="3">
        <v>348480</v>
      </c>
      <c r="C27" s="3">
        <v>360960</v>
      </c>
      <c r="D27" s="3">
        <v>372960</v>
      </c>
      <c r="E27" s="3">
        <v>372960</v>
      </c>
      <c r="F27" s="3">
        <v>504960</v>
      </c>
      <c r="G27" s="3">
        <v>504960</v>
      </c>
      <c r="H27" s="3">
        <v>528960</v>
      </c>
      <c r="I27" s="3">
        <v>504960</v>
      </c>
      <c r="J27" s="3">
        <v>528960</v>
      </c>
      <c r="K27" s="3">
        <v>516960</v>
      </c>
      <c r="L27" s="3">
        <v>552960</v>
      </c>
      <c r="M27" s="3">
        <v>564960</v>
      </c>
      <c r="N27" s="3">
        <v>564960</v>
      </c>
      <c r="O27" s="3">
        <v>480960</v>
      </c>
      <c r="P27" s="3">
        <v>516960</v>
      </c>
      <c r="Q27" s="3">
        <v>516960</v>
      </c>
      <c r="R27" s="3">
        <v>576960</v>
      </c>
      <c r="S27" s="3">
        <v>624960</v>
      </c>
      <c r="T27" s="3">
        <v>636960</v>
      </c>
      <c r="U27" s="3">
        <v>652800</v>
      </c>
      <c r="V27" s="3">
        <v>750040</v>
      </c>
      <c r="W27" s="3">
        <v>798040</v>
      </c>
      <c r="X27" s="3">
        <v>846040</v>
      </c>
      <c r="Y27" s="3">
        <v>846040</v>
      </c>
      <c r="Z27" s="3">
        <v>891040</v>
      </c>
      <c r="AA27" s="3">
        <v>891040</v>
      </c>
      <c r="AB27" s="3">
        <v>915040</v>
      </c>
      <c r="AC27" s="3">
        <v>969040</v>
      </c>
      <c r="AD27" s="3">
        <v>1394040</v>
      </c>
      <c r="AE27" s="3">
        <v>1414040</v>
      </c>
      <c r="AF27" s="3">
        <v>1150040</v>
      </c>
      <c r="AG27" s="3">
        <v>862040</v>
      </c>
      <c r="AH27" s="3">
        <v>836040</v>
      </c>
      <c r="AI27" s="3">
        <v>716040</v>
      </c>
      <c r="AJ27" s="3">
        <v>755040</v>
      </c>
      <c r="AK27" s="3">
        <v>707000</v>
      </c>
      <c r="AL27" s="3">
        <v>0</v>
      </c>
      <c r="AM27" s="3">
        <v>0</v>
      </c>
      <c r="AN27" s="3">
        <v>707000</v>
      </c>
      <c r="AO27" s="3">
        <v>587000</v>
      </c>
      <c r="AP27" s="3">
        <v>587000</v>
      </c>
      <c r="AQ27" s="3">
        <v>587000</v>
      </c>
      <c r="AR27" s="3">
        <v>587000</v>
      </c>
      <c r="AS27" s="3">
        <v>587000</v>
      </c>
      <c r="AT27" s="3">
        <v>0</v>
      </c>
      <c r="AU27" s="3">
        <v>0</v>
      </c>
      <c r="AV27" s="3">
        <v>587040</v>
      </c>
      <c r="AW27" s="3">
        <v>587040</v>
      </c>
      <c r="AX27" s="3">
        <v>587040</v>
      </c>
      <c r="AY27" s="3">
        <v>587040</v>
      </c>
      <c r="AZ27" s="3">
        <v>587040</v>
      </c>
      <c r="BA27" s="3">
        <v>625440</v>
      </c>
      <c r="BB27" s="3">
        <v>625440</v>
      </c>
      <c r="BC27" s="3">
        <v>525440</v>
      </c>
      <c r="BD27" s="3">
        <v>525440</v>
      </c>
      <c r="BE27" s="3">
        <v>525440</v>
      </c>
      <c r="BF27" s="3">
        <v>525440</v>
      </c>
      <c r="BG27" s="3">
        <v>525440</v>
      </c>
      <c r="BH27" s="3">
        <v>525440</v>
      </c>
      <c r="BI27" s="3">
        <v>668000</v>
      </c>
      <c r="BJ27" s="3">
        <v>758823</v>
      </c>
      <c r="BK27" s="3">
        <v>891026</v>
      </c>
      <c r="BL27" s="3">
        <v>943781</v>
      </c>
      <c r="BM27" s="3">
        <v>0</v>
      </c>
      <c r="BN27" s="3">
        <v>0</v>
      </c>
      <c r="BO27" s="3">
        <v>1305351</v>
      </c>
      <c r="BP27" s="3">
        <v>1255469</v>
      </c>
      <c r="BQ27" s="3">
        <v>1265555</v>
      </c>
      <c r="BR27" s="3">
        <v>1415608</v>
      </c>
      <c r="BS27" s="3">
        <v>2125640</v>
      </c>
      <c r="BT27" s="3">
        <v>8945804</v>
      </c>
      <c r="BU27" s="3">
        <v>0</v>
      </c>
      <c r="BV27" s="3">
        <v>0</v>
      </c>
      <c r="BW27" s="3">
        <v>15432898.5</v>
      </c>
      <c r="BX27" s="3">
        <v>20217915.5</v>
      </c>
      <c r="BY27" s="3">
        <v>22864084.5</v>
      </c>
      <c r="BZ27" s="3">
        <v>22597191.5</v>
      </c>
      <c r="CA27" s="3">
        <v>0</v>
      </c>
      <c r="CB27" s="3">
        <v>22602140.5</v>
      </c>
      <c r="CC27" s="3">
        <v>22597352.5</v>
      </c>
      <c r="CD27" s="3">
        <v>0</v>
      </c>
      <c r="CE27" s="3">
        <v>0</v>
      </c>
      <c r="CF27" s="3">
        <v>21494556.5</v>
      </c>
      <c r="CG27" s="3">
        <v>0</v>
      </c>
      <c r="CH27" s="3">
        <v>17999215</v>
      </c>
      <c r="CI27" s="3">
        <v>0</v>
      </c>
      <c r="CJ27" s="3">
        <v>18199221</v>
      </c>
      <c r="CK27" s="3">
        <v>18399234</v>
      </c>
      <c r="CL27" s="3">
        <v>19619242</v>
      </c>
      <c r="CM27" s="3">
        <v>21369249</v>
      </c>
      <c r="CN27" s="3">
        <v>23594781</v>
      </c>
    </row>
    <row r="28" spans="1:106" x14ac:dyDescent="0.2">
      <c r="A28" s="25" t="s">
        <v>654</v>
      </c>
      <c r="B28" s="3">
        <v>348480</v>
      </c>
      <c r="C28" s="3">
        <v>360960</v>
      </c>
      <c r="D28" s="3">
        <v>372960</v>
      </c>
      <c r="E28" s="3">
        <v>372960</v>
      </c>
      <c r="F28" s="3">
        <v>504960</v>
      </c>
      <c r="G28" s="3">
        <v>504960</v>
      </c>
      <c r="H28" s="3">
        <v>528960</v>
      </c>
      <c r="I28" s="3">
        <v>504960</v>
      </c>
      <c r="J28" s="3">
        <v>528960</v>
      </c>
      <c r="K28" s="3">
        <v>516960</v>
      </c>
      <c r="L28" s="3">
        <v>552960</v>
      </c>
      <c r="M28" s="3">
        <v>564960</v>
      </c>
      <c r="N28" s="3">
        <v>564960</v>
      </c>
      <c r="O28" s="3">
        <v>480960</v>
      </c>
      <c r="P28" s="3">
        <v>516960</v>
      </c>
      <c r="Q28" s="3">
        <v>516960</v>
      </c>
      <c r="R28" s="3">
        <v>576960</v>
      </c>
      <c r="S28" s="3">
        <v>624960</v>
      </c>
      <c r="T28" s="3">
        <v>636960</v>
      </c>
      <c r="U28" s="3">
        <v>652800</v>
      </c>
      <c r="V28" s="3">
        <v>750040</v>
      </c>
      <c r="W28" s="3">
        <v>798040</v>
      </c>
      <c r="X28" s="3">
        <v>846040</v>
      </c>
      <c r="Y28" s="3">
        <v>846040</v>
      </c>
      <c r="Z28" s="3">
        <v>891040</v>
      </c>
      <c r="AA28" s="3">
        <v>891040</v>
      </c>
      <c r="AB28" s="3">
        <v>915040</v>
      </c>
      <c r="AC28" s="3">
        <v>969040</v>
      </c>
      <c r="AD28" s="3">
        <v>1394040</v>
      </c>
      <c r="AE28" s="3">
        <v>1414040</v>
      </c>
      <c r="AF28" s="3">
        <v>1150040</v>
      </c>
      <c r="AG28" s="3">
        <v>862040</v>
      </c>
      <c r="AH28" s="3">
        <v>836040</v>
      </c>
      <c r="AI28" s="3">
        <v>716040</v>
      </c>
      <c r="AJ28" s="3">
        <v>755040</v>
      </c>
      <c r="AK28" s="3">
        <v>707000</v>
      </c>
      <c r="AL28" s="3">
        <v>0</v>
      </c>
      <c r="AM28" s="3">
        <v>0</v>
      </c>
      <c r="AN28" s="3">
        <v>707000</v>
      </c>
      <c r="AO28" s="3">
        <v>587000</v>
      </c>
      <c r="AP28" s="3">
        <v>587000</v>
      </c>
      <c r="AQ28" s="3">
        <v>587000</v>
      </c>
      <c r="AR28" s="3">
        <v>587000</v>
      </c>
      <c r="AS28" s="3">
        <v>587000</v>
      </c>
      <c r="AT28" s="3">
        <v>0</v>
      </c>
      <c r="AU28" s="3">
        <v>0</v>
      </c>
      <c r="AV28" s="3">
        <v>587040</v>
      </c>
      <c r="AW28" s="3">
        <v>587040</v>
      </c>
      <c r="AX28" s="3">
        <v>587040</v>
      </c>
      <c r="AY28" s="3">
        <v>587040</v>
      </c>
      <c r="AZ28" s="3">
        <v>587040</v>
      </c>
      <c r="BA28" s="3">
        <v>625440</v>
      </c>
      <c r="BB28" s="3">
        <v>625440</v>
      </c>
      <c r="BC28" s="3">
        <v>525440</v>
      </c>
      <c r="BD28" s="3">
        <v>525440</v>
      </c>
      <c r="BE28" s="3">
        <v>525440</v>
      </c>
      <c r="BF28" s="3">
        <v>525440</v>
      </c>
      <c r="BG28" s="3">
        <v>525440</v>
      </c>
      <c r="BH28" s="3">
        <v>525440</v>
      </c>
      <c r="BI28" s="3">
        <v>668000</v>
      </c>
      <c r="BJ28" s="3">
        <v>758823</v>
      </c>
      <c r="BK28" s="3">
        <v>891026</v>
      </c>
      <c r="BL28" s="3">
        <v>943781</v>
      </c>
      <c r="BM28" s="3">
        <v>0</v>
      </c>
      <c r="BN28" s="3">
        <v>0</v>
      </c>
      <c r="BO28" s="3">
        <v>1305351</v>
      </c>
      <c r="BP28" s="3">
        <v>1255469</v>
      </c>
      <c r="BQ28" s="3">
        <v>1265555</v>
      </c>
      <c r="BR28" s="3">
        <v>1415608</v>
      </c>
      <c r="BS28" s="3">
        <v>2125640</v>
      </c>
      <c r="BT28" s="3">
        <v>8945804</v>
      </c>
      <c r="BU28" s="3">
        <v>0</v>
      </c>
      <c r="BV28" s="3">
        <v>0</v>
      </c>
      <c r="BW28" s="3">
        <v>15432898.5</v>
      </c>
      <c r="BX28" s="3">
        <v>20217915.5</v>
      </c>
      <c r="BY28" s="3">
        <v>22864084.5</v>
      </c>
      <c r="BZ28" s="3">
        <v>22597191.5</v>
      </c>
      <c r="CA28" s="3">
        <v>0</v>
      </c>
      <c r="CB28" s="3">
        <v>22602140.5</v>
      </c>
      <c r="CC28" s="3">
        <v>22597352.5</v>
      </c>
      <c r="CD28" s="3">
        <v>0</v>
      </c>
      <c r="CE28" s="3">
        <v>0</v>
      </c>
      <c r="CF28" s="3">
        <v>21494556.5</v>
      </c>
      <c r="CG28" s="3">
        <v>0</v>
      </c>
      <c r="CH28" s="3">
        <v>17999215</v>
      </c>
      <c r="CI28" s="3">
        <v>0</v>
      </c>
      <c r="CJ28" s="3">
        <v>18199221</v>
      </c>
      <c r="CK28" s="3">
        <v>18399234</v>
      </c>
      <c r="CL28" s="3">
        <v>19619242</v>
      </c>
      <c r="CM28" s="3">
        <v>21369249</v>
      </c>
      <c r="CN28" s="3">
        <v>23594781</v>
      </c>
    </row>
    <row r="29" spans="1:106" x14ac:dyDescent="0.2">
      <c r="A29" s="25" t="s">
        <v>655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</row>
    <row r="30" spans="1:106" x14ac:dyDescent="0.2">
      <c r="A30" s="25" t="s">
        <v>656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</row>
    <row r="31" spans="1:106" x14ac:dyDescent="0.2">
      <c r="A31" s="25" t="s">
        <v>647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</row>
    <row r="32" spans="1:106" x14ac:dyDescent="0.2">
      <c r="A32" s="25" t="s">
        <v>657</v>
      </c>
      <c r="B32" s="3">
        <v>0</v>
      </c>
      <c r="C32" s="3">
        <v>0</v>
      </c>
      <c r="D32" s="3">
        <v>0</v>
      </c>
      <c r="E32" s="3">
        <v>-3308.5200000000186</v>
      </c>
      <c r="F32" s="3">
        <v>3567.2900000000373</v>
      </c>
      <c r="G32" s="3">
        <v>271401.46999999997</v>
      </c>
      <c r="H32" s="3">
        <v>10781.790000000037</v>
      </c>
      <c r="I32" s="3">
        <v>15921.700000000012</v>
      </c>
      <c r="J32" s="3">
        <v>20993.820000000065</v>
      </c>
      <c r="K32" s="3">
        <v>14099.429999999935</v>
      </c>
      <c r="L32" s="3">
        <v>3710.5100000000093</v>
      </c>
      <c r="M32" s="3">
        <v>7182.8000000000466</v>
      </c>
      <c r="N32" s="3">
        <v>8074.6799999999348</v>
      </c>
      <c r="O32" s="3">
        <v>525.96999999997206</v>
      </c>
      <c r="P32" s="3">
        <v>646.20000000001164</v>
      </c>
      <c r="Q32" s="3">
        <v>-12228.309999999998</v>
      </c>
      <c r="R32" s="3">
        <v>-25763.229999999981</v>
      </c>
      <c r="S32" s="3">
        <v>-3991.5999999999767</v>
      </c>
      <c r="T32" s="3">
        <v>-13208.709999999963</v>
      </c>
      <c r="U32" s="3">
        <v>-13102.869999999995</v>
      </c>
      <c r="V32" s="3">
        <v>-71047.560000000056</v>
      </c>
      <c r="W32" s="3">
        <v>-54209.830000000075</v>
      </c>
      <c r="X32" s="3">
        <v>-68047.760000000009</v>
      </c>
      <c r="Y32" s="3">
        <v>-63917.349999999977</v>
      </c>
      <c r="Z32" s="3">
        <v>-56467.859999999986</v>
      </c>
      <c r="AA32" s="3">
        <v>-48650.239999999991</v>
      </c>
      <c r="AB32" s="3">
        <v>-35878.400000000023</v>
      </c>
      <c r="AC32" s="3">
        <v>-55459.619999999995</v>
      </c>
      <c r="AD32" s="3">
        <v>-80811.020000000019</v>
      </c>
      <c r="AE32" s="3">
        <v>-96676.219999999972</v>
      </c>
      <c r="AF32" s="3">
        <v>131858.30000000005</v>
      </c>
      <c r="AG32" s="3">
        <v>141410.76</v>
      </c>
      <c r="AH32" s="3">
        <v>41548.900000000023</v>
      </c>
      <c r="AI32" s="3">
        <v>33346.300000000047</v>
      </c>
      <c r="AJ32" s="3">
        <v>55517.380000000005</v>
      </c>
      <c r="AK32" s="3">
        <v>56420.359999999986</v>
      </c>
      <c r="AL32" s="3">
        <v>0</v>
      </c>
      <c r="AM32" s="3">
        <v>0</v>
      </c>
      <c r="AN32" s="3">
        <v>35903.300000000047</v>
      </c>
      <c r="AO32" s="3">
        <v>33655.479999999981</v>
      </c>
      <c r="AP32" s="3">
        <v>34232.479999999981</v>
      </c>
      <c r="AQ32" s="3">
        <v>33607.699999999953</v>
      </c>
      <c r="AR32" s="3">
        <v>29578.199999999953</v>
      </c>
      <c r="AS32" s="3">
        <v>34557.119999999879</v>
      </c>
      <c r="AT32" s="3">
        <v>0</v>
      </c>
      <c r="AU32" s="3">
        <v>0</v>
      </c>
      <c r="AV32" s="3">
        <v>55007.880000000005</v>
      </c>
      <c r="AW32" s="3">
        <v>50519.520000000019</v>
      </c>
      <c r="AX32" s="3">
        <v>59789.300000000047</v>
      </c>
      <c r="AY32" s="3">
        <v>69451.459999999963</v>
      </c>
      <c r="AZ32" s="3">
        <v>73510.540000000037</v>
      </c>
      <c r="BA32" s="3">
        <v>38184.119999999995</v>
      </c>
      <c r="BB32" s="3">
        <v>82332</v>
      </c>
      <c r="BC32" s="3">
        <v>178676.74</v>
      </c>
      <c r="BD32" s="3">
        <v>141892.06000000006</v>
      </c>
      <c r="BE32" s="3">
        <v>145152.24</v>
      </c>
      <c r="BF32" s="3">
        <v>146371.93999999994</v>
      </c>
      <c r="BG32" s="3">
        <v>142010.06000000006</v>
      </c>
      <c r="BH32" s="3">
        <v>84574.62</v>
      </c>
      <c r="BI32" s="3">
        <v>-341.4</v>
      </c>
      <c r="BJ32" s="3">
        <v>-45892.400000000023</v>
      </c>
      <c r="BK32" s="3">
        <v>-27587.020000000019</v>
      </c>
      <c r="BL32" s="3">
        <v>-56019.79999999993</v>
      </c>
      <c r="BM32" s="3">
        <v>0</v>
      </c>
      <c r="BN32" s="3">
        <v>0</v>
      </c>
      <c r="BO32" s="3">
        <v>-18365.25</v>
      </c>
      <c r="BP32" s="3">
        <v>-28542.239999999991</v>
      </c>
      <c r="BQ32" s="3">
        <v>-10871.439999999944</v>
      </c>
      <c r="BR32" s="3">
        <v>17696.239999999991</v>
      </c>
      <c r="BS32" s="3">
        <v>79797.850000000093</v>
      </c>
      <c r="BT32" s="3">
        <v>246655.09999999963</v>
      </c>
      <c r="BU32" s="3">
        <v>0</v>
      </c>
      <c r="BV32" s="3">
        <v>0</v>
      </c>
      <c r="BW32" s="3">
        <v>361651.36000000127</v>
      </c>
      <c r="BX32" s="3">
        <v>467163.49000000209</v>
      </c>
      <c r="BY32" s="3">
        <v>598053.03000000119</v>
      </c>
      <c r="BZ32" s="3">
        <v>872292.31999999657</v>
      </c>
      <c r="CA32" s="3">
        <v>0</v>
      </c>
      <c r="CB32" s="3">
        <v>1169853.2599999979</v>
      </c>
      <c r="CC32" s="3">
        <v>1047243.2699999996</v>
      </c>
      <c r="CD32" s="3">
        <v>0</v>
      </c>
      <c r="CE32" s="3">
        <v>0</v>
      </c>
      <c r="CF32" s="3">
        <v>3193773.5</v>
      </c>
      <c r="CG32" s="3">
        <v>0</v>
      </c>
      <c r="CH32" s="3">
        <v>1973146.7899999991</v>
      </c>
      <c r="CI32" s="3">
        <v>0</v>
      </c>
      <c r="CJ32" s="3">
        <v>1772285.5799999982</v>
      </c>
      <c r="CK32" s="3">
        <v>4897294.9899999984</v>
      </c>
      <c r="CL32" s="3">
        <v>2110997.549999997</v>
      </c>
      <c r="CM32" s="3">
        <v>2113363.2300000004</v>
      </c>
      <c r="CN32" s="3">
        <v>2099018.120000001</v>
      </c>
    </row>
    <row r="33" spans="1:92" x14ac:dyDescent="0.2">
      <c r="A33" s="25" t="s">
        <v>658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</row>
    <row r="34" spans="1:92" x14ac:dyDescent="0.2">
      <c r="A34" s="25" t="s">
        <v>647</v>
      </c>
      <c r="B34" s="3">
        <v>0</v>
      </c>
      <c r="C34" s="3">
        <v>0</v>
      </c>
      <c r="D34" s="3">
        <v>0</v>
      </c>
      <c r="E34" s="3">
        <v>-3308.5200000000186</v>
      </c>
      <c r="F34" s="3">
        <v>3567.2900000000373</v>
      </c>
      <c r="G34" s="3">
        <v>271401.46999999997</v>
      </c>
      <c r="H34" s="3">
        <v>10781.790000000037</v>
      </c>
      <c r="I34" s="3">
        <v>15921.700000000012</v>
      </c>
      <c r="J34" s="3">
        <v>20993.820000000065</v>
      </c>
      <c r="K34" s="3">
        <v>14099.429999999935</v>
      </c>
      <c r="L34" s="3">
        <v>3710.5100000000093</v>
      </c>
      <c r="M34" s="3">
        <v>7182.8000000000466</v>
      </c>
      <c r="N34" s="3">
        <v>8074.6799999999348</v>
      </c>
      <c r="O34" s="3">
        <v>525.96999999997206</v>
      </c>
      <c r="P34" s="3">
        <v>646.20000000001164</v>
      </c>
      <c r="Q34" s="3">
        <v>-12228.309999999998</v>
      </c>
      <c r="R34" s="3">
        <v>-25763.229999999981</v>
      </c>
      <c r="S34" s="3">
        <v>-3991.5999999999767</v>
      </c>
      <c r="T34" s="3">
        <v>-13208.709999999963</v>
      </c>
      <c r="U34" s="3">
        <v>-13102.869999999995</v>
      </c>
      <c r="V34" s="3">
        <v>-71047.560000000056</v>
      </c>
      <c r="W34" s="3">
        <v>-54209.830000000075</v>
      </c>
      <c r="X34" s="3">
        <v>-68047.760000000009</v>
      </c>
      <c r="Y34" s="3">
        <v>-63917.349999999977</v>
      </c>
      <c r="Z34" s="3">
        <v>-56467.859999999986</v>
      </c>
      <c r="AA34" s="3">
        <v>-48650.239999999991</v>
      </c>
      <c r="AB34" s="3">
        <v>-35878.400000000023</v>
      </c>
      <c r="AC34" s="3">
        <v>-55459.619999999995</v>
      </c>
      <c r="AD34" s="3">
        <v>-80811.020000000019</v>
      </c>
      <c r="AE34" s="3">
        <v>-96676.219999999972</v>
      </c>
      <c r="AF34" s="3">
        <v>131858.30000000005</v>
      </c>
      <c r="AG34" s="3">
        <v>141410.76</v>
      </c>
      <c r="AH34" s="3">
        <v>41548.900000000023</v>
      </c>
      <c r="AI34" s="3">
        <v>33346.300000000047</v>
      </c>
      <c r="AJ34" s="3">
        <v>55517.380000000005</v>
      </c>
      <c r="AK34" s="3">
        <v>56420.359999999986</v>
      </c>
      <c r="AL34" s="3">
        <v>0</v>
      </c>
      <c r="AM34" s="3">
        <v>0</v>
      </c>
      <c r="AN34" s="3">
        <v>35903.300000000047</v>
      </c>
      <c r="AO34" s="3">
        <v>33655.479999999981</v>
      </c>
      <c r="AP34" s="3">
        <v>34232.479999999981</v>
      </c>
      <c r="AQ34" s="3">
        <v>33607.699999999953</v>
      </c>
      <c r="AR34" s="3">
        <v>29578.199999999953</v>
      </c>
      <c r="AS34" s="3">
        <v>34557.119999999879</v>
      </c>
      <c r="AT34" s="3">
        <v>0</v>
      </c>
      <c r="AU34" s="3">
        <v>0</v>
      </c>
      <c r="AV34" s="3">
        <v>55007.880000000005</v>
      </c>
      <c r="AW34" s="3">
        <v>50519.520000000019</v>
      </c>
      <c r="AX34" s="3">
        <v>59789.300000000047</v>
      </c>
      <c r="AY34" s="3">
        <v>69451.459999999963</v>
      </c>
      <c r="AZ34" s="3">
        <v>73510.540000000037</v>
      </c>
      <c r="BA34" s="3">
        <v>38184.119999999995</v>
      </c>
      <c r="BB34" s="3">
        <v>82332</v>
      </c>
      <c r="BC34" s="3">
        <v>178676.74</v>
      </c>
      <c r="BD34" s="3">
        <v>141892.06000000006</v>
      </c>
      <c r="BE34" s="3">
        <v>145152.24</v>
      </c>
      <c r="BF34" s="3">
        <v>146371.93999999994</v>
      </c>
      <c r="BG34" s="3">
        <v>142010.06000000006</v>
      </c>
      <c r="BH34" s="3">
        <v>84574.62</v>
      </c>
      <c r="BI34" s="3">
        <v>-341.4</v>
      </c>
      <c r="BJ34" s="3">
        <v>-45892.400000000023</v>
      </c>
      <c r="BK34" s="3">
        <v>-27587.020000000019</v>
      </c>
      <c r="BL34" s="3">
        <v>-56019.79999999993</v>
      </c>
      <c r="BM34" s="3">
        <v>0</v>
      </c>
      <c r="BN34" s="3">
        <v>0</v>
      </c>
      <c r="BO34" s="3">
        <v>-18365.25</v>
      </c>
      <c r="BP34" s="3">
        <v>-28542.239999999991</v>
      </c>
      <c r="BQ34" s="3">
        <v>-10871.439999999944</v>
      </c>
      <c r="BR34" s="3">
        <v>17696.239999999991</v>
      </c>
      <c r="BS34" s="3">
        <v>79797.850000000093</v>
      </c>
      <c r="BT34" s="3">
        <v>246655.09999999963</v>
      </c>
      <c r="BU34" s="3">
        <v>0</v>
      </c>
      <c r="BV34" s="3">
        <v>0</v>
      </c>
      <c r="BW34" s="3">
        <v>361651.36000000127</v>
      </c>
      <c r="BX34" s="3">
        <v>467163.49000000209</v>
      </c>
      <c r="BY34" s="3">
        <v>598053.03000000119</v>
      </c>
      <c r="BZ34" s="3">
        <v>872292.31999999657</v>
      </c>
      <c r="CA34" s="3">
        <v>0</v>
      </c>
      <c r="CB34" s="3">
        <v>1169853.2599999979</v>
      </c>
      <c r="CC34" s="3">
        <v>1047243.2699999996</v>
      </c>
      <c r="CD34" s="3">
        <v>0</v>
      </c>
      <c r="CE34" s="3">
        <v>0</v>
      </c>
      <c r="CF34" s="3">
        <v>3193773.5</v>
      </c>
      <c r="CG34" s="3">
        <v>0</v>
      </c>
      <c r="CH34" s="3">
        <v>1973146.7899999991</v>
      </c>
      <c r="CI34" s="3">
        <v>0</v>
      </c>
      <c r="CJ34" s="3">
        <v>1772285.5799999982</v>
      </c>
      <c r="CK34" s="3">
        <v>4897294.9899999984</v>
      </c>
      <c r="CL34" s="3">
        <v>2110997.549999997</v>
      </c>
      <c r="CM34" s="3">
        <v>2113363.2300000004</v>
      </c>
      <c r="CN34" s="3">
        <v>2099018.120000001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4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11.42578125" defaultRowHeight="12.75" x14ac:dyDescent="0.2"/>
  <cols>
    <col min="1" max="1" width="55.28515625" customWidth="1"/>
  </cols>
  <sheetData>
    <row r="1" spans="1:79" ht="18" x14ac:dyDescent="0.25">
      <c r="A1" s="5" t="s">
        <v>1291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1:79" x14ac:dyDescent="0.2">
      <c r="A2" s="6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79" x14ac:dyDescent="0.2">
      <c r="A3" s="7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62" t="s">
        <v>717</v>
      </c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79" x14ac:dyDescent="0.2">
      <c r="A4" s="8" t="s">
        <v>0</v>
      </c>
      <c r="B4" s="2">
        <v>2358</v>
      </c>
      <c r="C4" s="2">
        <v>2546</v>
      </c>
      <c r="D4" s="2">
        <v>2742</v>
      </c>
      <c r="E4" s="2">
        <v>2917</v>
      </c>
      <c r="F4" s="2">
        <v>3093</v>
      </c>
      <c r="G4" s="2">
        <v>3274</v>
      </c>
      <c r="H4" s="53" t="s">
        <v>711</v>
      </c>
      <c r="I4" s="2">
        <v>3645</v>
      </c>
      <c r="J4" s="2">
        <v>3827</v>
      </c>
      <c r="K4" s="2">
        <v>4044</v>
      </c>
      <c r="L4" s="2">
        <v>4198</v>
      </c>
      <c r="M4" s="2">
        <v>4373</v>
      </c>
      <c r="N4" s="2">
        <v>4555</v>
      </c>
      <c r="O4" s="2">
        <v>4751</v>
      </c>
      <c r="P4" s="2">
        <v>4926</v>
      </c>
      <c r="Q4" s="2">
        <v>5116</v>
      </c>
      <c r="R4" s="2">
        <v>5297</v>
      </c>
      <c r="S4" s="2">
        <v>5472</v>
      </c>
      <c r="T4" s="2">
        <v>5654</v>
      </c>
      <c r="U4" s="2">
        <v>5836</v>
      </c>
      <c r="V4" s="2">
        <v>6025</v>
      </c>
      <c r="W4" s="2">
        <v>6207</v>
      </c>
      <c r="X4" s="2">
        <v>6389</v>
      </c>
      <c r="Y4" s="2">
        <v>6571</v>
      </c>
      <c r="Z4" s="2">
        <v>6760</v>
      </c>
      <c r="AA4" s="2">
        <v>6936</v>
      </c>
      <c r="AB4" s="2">
        <v>7117</v>
      </c>
      <c r="AC4" s="2">
        <v>7313</v>
      </c>
      <c r="AD4" s="2">
        <v>7495</v>
      </c>
      <c r="AE4" s="2">
        <v>7677</v>
      </c>
      <c r="AF4" s="2">
        <v>7845</v>
      </c>
      <c r="AG4" s="2">
        <v>8034</v>
      </c>
      <c r="AH4" s="2">
        <v>8223</v>
      </c>
      <c r="AI4" s="2">
        <v>8419</v>
      </c>
      <c r="AJ4" s="2">
        <v>8594</v>
      </c>
      <c r="AK4" s="2">
        <v>8755</v>
      </c>
      <c r="AL4" s="2">
        <v>9308</v>
      </c>
      <c r="AM4" s="2">
        <v>9490</v>
      </c>
      <c r="AN4" s="2">
        <v>9672</v>
      </c>
      <c r="AO4" s="2">
        <v>9861</v>
      </c>
      <c r="AP4" s="2">
        <v>10036</v>
      </c>
      <c r="AQ4" s="2">
        <v>10218</v>
      </c>
      <c r="AR4" s="2">
        <v>10764</v>
      </c>
      <c r="AS4" s="2" t="s">
        <v>586</v>
      </c>
      <c r="AT4" s="2">
        <v>11129</v>
      </c>
      <c r="AU4" s="2">
        <v>11310</v>
      </c>
      <c r="AV4" s="2">
        <v>11492</v>
      </c>
      <c r="AW4" s="2">
        <v>11674</v>
      </c>
      <c r="AX4" s="2">
        <v>11856</v>
      </c>
      <c r="AY4" s="2">
        <v>12038</v>
      </c>
      <c r="AZ4" s="2">
        <v>12221</v>
      </c>
      <c r="BA4" s="2">
        <v>12402</v>
      </c>
      <c r="BB4" s="2">
        <v>12584</v>
      </c>
      <c r="BC4" s="2">
        <v>12766</v>
      </c>
      <c r="BD4" s="2">
        <v>13004</v>
      </c>
      <c r="BE4" s="2">
        <v>13228</v>
      </c>
      <c r="BF4" s="2">
        <v>13382</v>
      </c>
      <c r="BG4" s="2">
        <v>13634</v>
      </c>
      <c r="BH4" s="2">
        <v>13746</v>
      </c>
      <c r="BI4" s="2">
        <v>14320</v>
      </c>
      <c r="BJ4" s="2">
        <v>14495</v>
      </c>
      <c r="BK4" s="2">
        <v>14726</v>
      </c>
      <c r="BL4" s="2">
        <v>14908</v>
      </c>
      <c r="BM4" s="2">
        <v>15132</v>
      </c>
      <c r="BN4" s="2">
        <v>15690</v>
      </c>
      <c r="BO4" s="2">
        <v>15911</v>
      </c>
      <c r="BP4" s="2">
        <v>16028</v>
      </c>
      <c r="BQ4" s="2">
        <v>16203</v>
      </c>
      <c r="BR4" s="2">
        <v>16378</v>
      </c>
      <c r="BS4" s="2">
        <v>16777</v>
      </c>
      <c r="BT4" s="2">
        <v>16924</v>
      </c>
      <c r="BU4" s="2">
        <v>17568</v>
      </c>
      <c r="BV4" s="2">
        <v>17911</v>
      </c>
      <c r="BW4" s="2">
        <v>18247</v>
      </c>
      <c r="BX4" s="2">
        <v>18590</v>
      </c>
      <c r="BY4" s="2">
        <v>18590</v>
      </c>
      <c r="BZ4" s="2">
        <v>18744</v>
      </c>
      <c r="CA4" s="2">
        <v>18891</v>
      </c>
    </row>
    <row r="5" spans="1:79" x14ac:dyDescent="0.2">
      <c r="A5" s="8" t="s">
        <v>1</v>
      </c>
      <c r="B5" s="12">
        <v>1066</v>
      </c>
      <c r="C5" s="12">
        <v>2710</v>
      </c>
      <c r="D5" s="12">
        <v>1179</v>
      </c>
      <c r="E5" s="12">
        <v>2499</v>
      </c>
      <c r="F5" s="12">
        <v>1474</v>
      </c>
      <c r="G5" s="12">
        <v>2826</v>
      </c>
      <c r="H5" s="12">
        <v>1241</v>
      </c>
      <c r="I5" s="12">
        <v>2425</v>
      </c>
      <c r="J5" s="12">
        <v>1448</v>
      </c>
      <c r="K5" s="12">
        <v>154</v>
      </c>
      <c r="L5" s="12">
        <v>1562</v>
      </c>
      <c r="M5" s="12">
        <v>2832</v>
      </c>
      <c r="N5" s="12">
        <v>1289</v>
      </c>
      <c r="O5" s="12">
        <v>2</v>
      </c>
      <c r="P5" s="12">
        <v>1481</v>
      </c>
      <c r="Q5" s="12">
        <v>3</v>
      </c>
      <c r="R5" s="12">
        <v>1484</v>
      </c>
      <c r="S5" s="12">
        <v>3140</v>
      </c>
      <c r="T5" s="12">
        <v>1504</v>
      </c>
      <c r="U5" s="12">
        <v>3074</v>
      </c>
      <c r="V5" s="12">
        <v>1548</v>
      </c>
      <c r="W5" s="12">
        <v>3293</v>
      </c>
      <c r="X5" s="12">
        <v>1580</v>
      </c>
      <c r="Y5" s="12">
        <v>2202</v>
      </c>
      <c r="Z5" s="12">
        <v>813</v>
      </c>
      <c r="AA5" s="12">
        <v>1423</v>
      </c>
      <c r="AB5" s="12">
        <v>484</v>
      </c>
      <c r="AC5" s="12">
        <v>19</v>
      </c>
      <c r="AD5" s="12">
        <v>620</v>
      </c>
      <c r="AE5" s="12">
        <v>8</v>
      </c>
      <c r="AF5" s="12">
        <v>539</v>
      </c>
      <c r="AG5" s="12">
        <v>1005</v>
      </c>
      <c r="AH5" s="12">
        <v>401</v>
      </c>
      <c r="AI5" s="12">
        <v>44</v>
      </c>
      <c r="AJ5" s="12">
        <v>567</v>
      </c>
      <c r="AK5" s="12">
        <v>895</v>
      </c>
      <c r="AL5" s="12">
        <v>435</v>
      </c>
      <c r="AM5" s="12">
        <v>933</v>
      </c>
      <c r="AN5" s="12">
        <v>404</v>
      </c>
      <c r="AO5" s="12">
        <v>854</v>
      </c>
      <c r="AP5" s="12">
        <v>468</v>
      </c>
      <c r="AQ5" s="12">
        <v>842</v>
      </c>
      <c r="AR5" s="12">
        <v>435</v>
      </c>
      <c r="AS5" s="12">
        <v>747</v>
      </c>
      <c r="AT5" s="12">
        <v>454</v>
      </c>
      <c r="AU5" s="12">
        <v>834</v>
      </c>
      <c r="AV5" s="12">
        <v>671</v>
      </c>
      <c r="AW5" s="12">
        <v>1078</v>
      </c>
      <c r="AX5" s="12">
        <v>556</v>
      </c>
      <c r="AY5" s="12">
        <v>1140</v>
      </c>
      <c r="AZ5" s="12">
        <v>420</v>
      </c>
      <c r="BA5" s="12">
        <v>992</v>
      </c>
      <c r="BB5" s="12">
        <v>513</v>
      </c>
      <c r="BC5" s="12">
        <v>1216</v>
      </c>
      <c r="BD5" s="12">
        <v>949</v>
      </c>
      <c r="BE5" s="12">
        <v>257</v>
      </c>
      <c r="BF5" s="12">
        <v>841</v>
      </c>
      <c r="BG5" s="12">
        <v>400</v>
      </c>
      <c r="BH5" s="12">
        <v>767</v>
      </c>
      <c r="BI5" s="12">
        <v>262</v>
      </c>
      <c r="BJ5" s="12">
        <v>1040</v>
      </c>
      <c r="BK5" s="12">
        <v>506</v>
      </c>
      <c r="BL5" s="12">
        <v>1564</v>
      </c>
      <c r="BM5" s="12">
        <v>769</v>
      </c>
      <c r="BN5" s="12">
        <v>1584</v>
      </c>
      <c r="BO5" s="12">
        <v>790</v>
      </c>
      <c r="BP5" s="12">
        <v>1218</v>
      </c>
      <c r="BQ5" s="12">
        <v>488</v>
      </c>
      <c r="BR5" s="12">
        <v>1026</v>
      </c>
      <c r="BS5" s="12">
        <v>681</v>
      </c>
      <c r="BT5" s="12">
        <v>288</v>
      </c>
      <c r="BU5" s="12">
        <v>77</v>
      </c>
      <c r="BV5" s="12">
        <v>20</v>
      </c>
      <c r="BW5" s="12">
        <v>795</v>
      </c>
      <c r="BX5" s="12">
        <v>672</v>
      </c>
      <c r="BY5" s="12">
        <v>673</v>
      </c>
      <c r="BZ5" s="12">
        <v>293</v>
      </c>
      <c r="CA5" s="12">
        <v>598</v>
      </c>
    </row>
    <row r="6" spans="1:79" x14ac:dyDescent="0.2">
      <c r="A6" s="8" t="s">
        <v>38</v>
      </c>
      <c r="B6" s="2">
        <v>2353</v>
      </c>
      <c r="C6" s="2">
        <v>2536</v>
      </c>
      <c r="D6" s="2">
        <v>2718</v>
      </c>
      <c r="E6" s="2">
        <v>2901</v>
      </c>
      <c r="F6" s="2">
        <v>3084</v>
      </c>
      <c r="G6" s="2">
        <v>3267</v>
      </c>
      <c r="H6" s="2">
        <v>3450</v>
      </c>
      <c r="I6" s="2">
        <v>3632</v>
      </c>
      <c r="J6" s="2">
        <v>3814</v>
      </c>
      <c r="K6" s="2">
        <v>3997</v>
      </c>
      <c r="L6" s="2">
        <v>4179</v>
      </c>
      <c r="M6" s="2">
        <v>4363</v>
      </c>
      <c r="N6" s="2">
        <v>4545</v>
      </c>
      <c r="O6" s="2">
        <v>4728</v>
      </c>
      <c r="P6" s="2">
        <v>4910</v>
      </c>
      <c r="Q6" s="2">
        <v>5093</v>
      </c>
      <c r="R6" s="2">
        <v>5275</v>
      </c>
      <c r="S6" s="2">
        <v>5458</v>
      </c>
      <c r="T6" s="2">
        <v>5640</v>
      </c>
      <c r="U6" s="2">
        <v>5823</v>
      </c>
      <c r="V6" s="2">
        <v>6006</v>
      </c>
      <c r="W6" s="2">
        <v>6190</v>
      </c>
      <c r="X6" s="2">
        <v>6372</v>
      </c>
      <c r="Y6" s="2">
        <v>6554</v>
      </c>
      <c r="Z6" s="2">
        <v>6736</v>
      </c>
      <c r="AA6" s="2">
        <v>6919</v>
      </c>
      <c r="AB6" s="2">
        <v>7101</v>
      </c>
      <c r="AC6" s="2">
        <v>7284</v>
      </c>
      <c r="AD6" s="2">
        <v>7467</v>
      </c>
      <c r="AE6" s="2">
        <v>7650</v>
      </c>
      <c r="AF6" s="2">
        <v>7832</v>
      </c>
      <c r="AG6" s="2">
        <v>8015</v>
      </c>
      <c r="AH6" s="2">
        <v>8197</v>
      </c>
      <c r="AI6" s="2">
        <v>8380</v>
      </c>
      <c r="AJ6" s="51">
        <v>8563</v>
      </c>
      <c r="AK6" s="2">
        <v>8745</v>
      </c>
      <c r="AL6" s="2">
        <v>9295</v>
      </c>
      <c r="AM6" s="2">
        <v>9481</v>
      </c>
      <c r="AN6" s="2">
        <v>9663</v>
      </c>
      <c r="AO6" s="2">
        <v>9853</v>
      </c>
      <c r="AP6" s="2">
        <v>10028</v>
      </c>
      <c r="AQ6" s="2">
        <v>10206</v>
      </c>
      <c r="AR6" s="2">
        <v>10754</v>
      </c>
      <c r="AS6" s="2">
        <v>10937</v>
      </c>
      <c r="AT6" s="2">
        <v>11119</v>
      </c>
      <c r="AU6" s="2">
        <v>11302</v>
      </c>
      <c r="AV6" s="2">
        <v>11484</v>
      </c>
      <c r="AW6" s="2">
        <v>11667</v>
      </c>
      <c r="AX6" s="2">
        <v>11850</v>
      </c>
      <c r="AY6" s="2">
        <v>12033</v>
      </c>
      <c r="AZ6" s="2">
        <v>12215</v>
      </c>
      <c r="BA6" s="2">
        <v>12399</v>
      </c>
      <c r="BB6" s="2">
        <v>12579</v>
      </c>
      <c r="BC6" s="2">
        <v>12763</v>
      </c>
      <c r="BD6" s="2">
        <v>12965</v>
      </c>
      <c r="BE6" s="2">
        <v>13149</v>
      </c>
      <c r="BF6" s="2">
        <v>13331</v>
      </c>
      <c r="BG6" s="2">
        <v>13515</v>
      </c>
      <c r="BH6" s="51" t="s">
        <v>709</v>
      </c>
      <c r="BI6" s="2">
        <v>14245</v>
      </c>
      <c r="BJ6" s="2">
        <v>14426</v>
      </c>
      <c r="BK6" s="2">
        <v>14610</v>
      </c>
      <c r="BL6" s="2">
        <v>14792</v>
      </c>
      <c r="BM6" s="2">
        <v>15341</v>
      </c>
      <c r="BN6" s="51">
        <v>15522</v>
      </c>
      <c r="BO6" s="2">
        <v>15706</v>
      </c>
      <c r="BP6" s="2">
        <v>15887</v>
      </c>
      <c r="BQ6" s="2">
        <v>16071</v>
      </c>
      <c r="BR6" s="2">
        <v>16253</v>
      </c>
      <c r="BS6" s="2">
        <v>16618</v>
      </c>
      <c r="BT6" s="2">
        <v>16802</v>
      </c>
      <c r="BU6" s="2">
        <v>17348</v>
      </c>
      <c r="BV6" s="2">
        <v>17714</v>
      </c>
      <c r="BW6" s="2">
        <v>18079</v>
      </c>
      <c r="BX6" s="2">
        <v>18263</v>
      </c>
      <c r="BY6" s="2">
        <v>18434</v>
      </c>
      <c r="BZ6" s="2">
        <v>18628</v>
      </c>
      <c r="CA6" s="2">
        <v>18809</v>
      </c>
    </row>
    <row r="7" spans="1:79" x14ac:dyDescent="0.2">
      <c r="A7" s="8" t="s">
        <v>581</v>
      </c>
      <c r="B7" s="13" t="s">
        <v>39</v>
      </c>
      <c r="C7" s="13" t="s">
        <v>45</v>
      </c>
      <c r="D7" s="13" t="s">
        <v>51</v>
      </c>
      <c r="E7" s="13" t="s">
        <v>57</v>
      </c>
      <c r="F7" s="13" t="s">
        <v>63</v>
      </c>
      <c r="G7" s="13" t="s">
        <v>69</v>
      </c>
      <c r="H7" s="13" t="s">
        <v>75</v>
      </c>
      <c r="I7" s="14" t="s">
        <v>81</v>
      </c>
      <c r="J7" s="13" t="s">
        <v>87</v>
      </c>
      <c r="K7" s="13" t="s">
        <v>93</v>
      </c>
      <c r="L7" s="13" t="s">
        <v>99</v>
      </c>
      <c r="M7" s="13" t="s">
        <v>105</v>
      </c>
      <c r="N7" s="13" t="s">
        <v>111</v>
      </c>
      <c r="O7" s="13" t="s">
        <v>117</v>
      </c>
      <c r="P7" s="13" t="s">
        <v>123</v>
      </c>
      <c r="Q7" s="13" t="s">
        <v>129</v>
      </c>
      <c r="R7" s="13" t="s">
        <v>135</v>
      </c>
      <c r="S7" s="13" t="s">
        <v>141</v>
      </c>
      <c r="T7" s="13" t="s">
        <v>147</v>
      </c>
      <c r="U7" s="13" t="s">
        <v>153</v>
      </c>
      <c r="V7" s="13" t="s">
        <v>159</v>
      </c>
      <c r="W7" s="13" t="s">
        <v>165</v>
      </c>
      <c r="X7" s="13" t="s">
        <v>171</v>
      </c>
      <c r="Y7" s="13" t="s">
        <v>177</v>
      </c>
      <c r="Z7" s="13" t="s">
        <v>183</v>
      </c>
      <c r="AA7" s="13" t="s">
        <v>189</v>
      </c>
      <c r="AB7" s="13" t="s">
        <v>195</v>
      </c>
      <c r="AC7" s="13" t="s">
        <v>201</v>
      </c>
      <c r="AD7" s="13" t="s">
        <v>207</v>
      </c>
      <c r="AE7" s="13" t="s">
        <v>213</v>
      </c>
      <c r="AF7" s="13" t="s">
        <v>219</v>
      </c>
      <c r="AG7" s="13" t="s">
        <v>225</v>
      </c>
      <c r="AH7" s="13" t="s">
        <v>231</v>
      </c>
      <c r="AI7" s="13" t="s">
        <v>237</v>
      </c>
      <c r="AJ7" s="13" t="s">
        <v>243</v>
      </c>
      <c r="AK7" s="13" t="s">
        <v>249</v>
      </c>
      <c r="AL7" s="13" t="s">
        <v>267</v>
      </c>
      <c r="AM7" s="13" t="s">
        <v>273</v>
      </c>
      <c r="AN7" s="13" t="s">
        <v>279</v>
      </c>
      <c r="AO7" s="13" t="s">
        <v>285</v>
      </c>
      <c r="AP7" s="13" t="s">
        <v>291</v>
      </c>
      <c r="AQ7" s="13" t="s">
        <v>297</v>
      </c>
      <c r="AR7" s="13" t="s">
        <v>315</v>
      </c>
      <c r="AS7" s="13" t="s">
        <v>321</v>
      </c>
      <c r="AT7" s="13" t="s">
        <v>327</v>
      </c>
      <c r="AU7" s="13" t="s">
        <v>333</v>
      </c>
      <c r="AV7" s="13" t="s">
        <v>339</v>
      </c>
      <c r="AW7" s="13" t="s">
        <v>345</v>
      </c>
      <c r="AX7" s="13" t="s">
        <v>351</v>
      </c>
      <c r="AY7" s="13" t="s">
        <v>357</v>
      </c>
      <c r="AZ7" s="13" t="s">
        <v>363</v>
      </c>
      <c r="BA7" s="13" t="s">
        <v>369</v>
      </c>
      <c r="BB7" s="13" t="s">
        <v>375</v>
      </c>
      <c r="BC7" s="13" t="s">
        <v>381</v>
      </c>
      <c r="BD7" s="13" t="s">
        <v>387</v>
      </c>
      <c r="BE7" s="13" t="s">
        <v>393</v>
      </c>
      <c r="BF7" s="13" t="s">
        <v>399</v>
      </c>
      <c r="BG7" s="13" t="s">
        <v>405</v>
      </c>
      <c r="BH7" s="13" t="s">
        <v>411</v>
      </c>
      <c r="BI7" s="13" t="s">
        <v>429</v>
      </c>
      <c r="BJ7" s="13" t="s">
        <v>435</v>
      </c>
      <c r="BK7" s="13" t="s">
        <v>441</v>
      </c>
      <c r="BL7" s="13" t="s">
        <v>447</v>
      </c>
      <c r="BM7" s="13" t="s">
        <v>453</v>
      </c>
      <c r="BN7" s="13" t="s">
        <v>459</v>
      </c>
      <c r="BO7" s="13" t="s">
        <v>477</v>
      </c>
      <c r="BP7" s="13" t="s">
        <v>483</v>
      </c>
      <c r="BQ7" s="13" t="s">
        <v>489</v>
      </c>
      <c r="BR7" s="13" t="s">
        <v>495</v>
      </c>
      <c r="BS7" s="13" t="s">
        <v>507</v>
      </c>
      <c r="BT7" s="13" t="s">
        <v>513</v>
      </c>
      <c r="BU7" s="13" t="s">
        <v>531</v>
      </c>
      <c r="BV7" s="13" t="s">
        <v>543</v>
      </c>
      <c r="BW7" s="13" t="s">
        <v>555</v>
      </c>
      <c r="BX7" s="13" t="s">
        <v>561</v>
      </c>
      <c r="BY7" s="13" t="s">
        <v>567</v>
      </c>
      <c r="BZ7" s="13" t="s">
        <v>573</v>
      </c>
      <c r="CA7" s="13" t="s">
        <v>579</v>
      </c>
    </row>
    <row r="8" spans="1:79" x14ac:dyDescent="0.2">
      <c r="A8" s="35" t="s">
        <v>678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</row>
    <row r="9" spans="1:79" x14ac:dyDescent="0.2">
      <c r="A9" s="24" t="s">
        <v>641</v>
      </c>
      <c r="B9" s="57">
        <v>348480</v>
      </c>
      <c r="C9" s="57">
        <v>360960</v>
      </c>
      <c r="D9" s="57">
        <v>372960</v>
      </c>
      <c r="E9" s="57">
        <v>369651.48</v>
      </c>
      <c r="F9" s="57">
        <v>508527.29000000004</v>
      </c>
      <c r="G9" s="57">
        <v>776361.47</v>
      </c>
      <c r="H9" s="57">
        <v>539741.79</v>
      </c>
      <c r="I9" s="57">
        <v>520881.7</v>
      </c>
      <c r="J9" s="57">
        <v>549953.82000000007</v>
      </c>
      <c r="K9" s="57">
        <v>531059.42999999993</v>
      </c>
      <c r="L9" s="57">
        <v>556670.51</v>
      </c>
      <c r="M9" s="57">
        <v>572142.80000000005</v>
      </c>
      <c r="N9" s="57">
        <v>573034.67999999993</v>
      </c>
      <c r="O9" s="57">
        <v>481485.97</v>
      </c>
      <c r="P9" s="57">
        <v>517606.2</v>
      </c>
      <c r="Q9" s="57">
        <v>504731.69</v>
      </c>
      <c r="R9" s="57">
        <v>551196.77</v>
      </c>
      <c r="S9" s="57">
        <v>620968.4</v>
      </c>
      <c r="T9" s="57">
        <v>623751.29</v>
      </c>
      <c r="U9" s="57">
        <v>639697.13</v>
      </c>
      <c r="V9" s="57">
        <v>678992.44</v>
      </c>
      <c r="W9" s="57">
        <v>743830.16999999993</v>
      </c>
      <c r="X9" s="57">
        <v>777992.24</v>
      </c>
      <c r="Y9" s="57">
        <v>782122.65</v>
      </c>
      <c r="Z9" s="57">
        <v>834572.14</v>
      </c>
      <c r="AA9" s="57">
        <v>842389.76</v>
      </c>
      <c r="AB9" s="57">
        <v>879161.6</v>
      </c>
      <c r="AC9" s="57">
        <v>913580.38</v>
      </c>
      <c r="AD9" s="57">
        <v>1313228.98</v>
      </c>
      <c r="AE9" s="57">
        <v>1317363.78</v>
      </c>
      <c r="AF9" s="57">
        <v>1281898.3</v>
      </c>
      <c r="AG9" s="57">
        <v>1003450.76</v>
      </c>
      <c r="AH9" s="57">
        <v>877588.9</v>
      </c>
      <c r="AI9" s="57">
        <v>749386.3</v>
      </c>
      <c r="AJ9" s="57">
        <v>810557.38</v>
      </c>
      <c r="AK9" s="57">
        <v>763420.36</v>
      </c>
      <c r="AL9" s="57">
        <v>742903.3</v>
      </c>
      <c r="AM9" s="57">
        <v>620655.48</v>
      </c>
      <c r="AN9" s="57">
        <v>621232.48</v>
      </c>
      <c r="AO9" s="57">
        <v>620607.69999999995</v>
      </c>
      <c r="AP9" s="57">
        <v>616578.19999999995</v>
      </c>
      <c r="AQ9" s="57">
        <v>621557.11999999988</v>
      </c>
      <c r="AR9" s="57">
        <v>642047.88</v>
      </c>
      <c r="AS9" s="57">
        <v>637559.52</v>
      </c>
      <c r="AT9" s="57">
        <v>646829.30000000005</v>
      </c>
      <c r="AU9" s="57">
        <v>656491.46</v>
      </c>
      <c r="AV9" s="57">
        <v>660550.54</v>
      </c>
      <c r="AW9" s="57">
        <v>663624.12</v>
      </c>
      <c r="AX9" s="57">
        <v>707772</v>
      </c>
      <c r="AY9" s="57">
        <v>704116.74</v>
      </c>
      <c r="AZ9" s="57">
        <v>667332.06000000006</v>
      </c>
      <c r="BA9" s="57">
        <v>670592.24</v>
      </c>
      <c r="BB9" s="57">
        <v>671811.94</v>
      </c>
      <c r="BC9" s="57">
        <v>667450.06000000006</v>
      </c>
      <c r="BD9" s="57">
        <v>610014.62</v>
      </c>
      <c r="BE9" s="57">
        <v>667658.60000000009</v>
      </c>
      <c r="BF9" s="57">
        <v>712930.6</v>
      </c>
      <c r="BG9" s="57">
        <v>863438.98</v>
      </c>
      <c r="BH9" s="57">
        <v>887761.20000000007</v>
      </c>
      <c r="BI9" s="57">
        <v>1286985.75</v>
      </c>
      <c r="BJ9" s="57">
        <v>1226926.76</v>
      </c>
      <c r="BK9" s="57">
        <v>1254683.56</v>
      </c>
      <c r="BL9" s="57">
        <v>1433304.24</v>
      </c>
      <c r="BM9" s="57">
        <v>2205437.85</v>
      </c>
      <c r="BN9" s="57">
        <v>9192459.0999999996</v>
      </c>
      <c r="BO9" s="57">
        <v>15794549.860000001</v>
      </c>
      <c r="BP9" s="57">
        <v>20685078.990000002</v>
      </c>
      <c r="BQ9" s="57">
        <v>23462137.530000001</v>
      </c>
      <c r="BR9" s="57">
        <v>23469483.819999997</v>
      </c>
      <c r="BS9" s="57">
        <v>23771993.759999998</v>
      </c>
      <c r="BT9" s="57">
        <v>23644595.77</v>
      </c>
      <c r="BU9" s="57">
        <v>24688330</v>
      </c>
      <c r="BV9" s="57">
        <v>19972361.789999999</v>
      </c>
      <c r="BW9" s="57">
        <v>19971506.579999998</v>
      </c>
      <c r="BX9" s="57">
        <v>23296528.989999998</v>
      </c>
      <c r="BY9" s="57">
        <v>21730239.549999997</v>
      </c>
      <c r="BZ9" s="57">
        <v>23482612.23</v>
      </c>
      <c r="CA9" s="57">
        <v>25693799.120000001</v>
      </c>
    </row>
    <row r="10" spans="1:79" x14ac:dyDescent="0.2">
      <c r="A10" s="25" t="s">
        <v>642</v>
      </c>
      <c r="B10" s="3">
        <v>348480</v>
      </c>
      <c r="C10" s="3">
        <v>360960</v>
      </c>
      <c r="D10" s="3">
        <v>372960</v>
      </c>
      <c r="E10" s="3">
        <v>369651.48</v>
      </c>
      <c r="F10" s="3">
        <v>508527.29000000004</v>
      </c>
      <c r="G10" s="3">
        <v>776361.47</v>
      </c>
      <c r="H10" s="3">
        <v>539741.79</v>
      </c>
      <c r="I10" s="3">
        <v>520881.7</v>
      </c>
      <c r="J10" s="3">
        <v>549953.82000000007</v>
      </c>
      <c r="K10" s="3">
        <v>531059.42999999993</v>
      </c>
      <c r="L10" s="3">
        <v>556670.51</v>
      </c>
      <c r="M10" s="3">
        <v>572142.80000000005</v>
      </c>
      <c r="N10" s="3">
        <v>573034.67999999993</v>
      </c>
      <c r="O10" s="3">
        <v>481485.97</v>
      </c>
      <c r="P10" s="3">
        <v>517606.2</v>
      </c>
      <c r="Q10" s="3">
        <v>504731.69</v>
      </c>
      <c r="R10" s="3">
        <v>551196.77</v>
      </c>
      <c r="S10" s="3">
        <v>620968.4</v>
      </c>
      <c r="T10" s="3">
        <v>623751.29</v>
      </c>
      <c r="U10" s="3">
        <v>639697.13</v>
      </c>
      <c r="V10" s="3">
        <v>678992.44</v>
      </c>
      <c r="W10" s="3">
        <v>743830.16999999993</v>
      </c>
      <c r="X10" s="3">
        <v>777992.24</v>
      </c>
      <c r="Y10" s="3">
        <v>782122.65</v>
      </c>
      <c r="Z10" s="3">
        <v>834572.14</v>
      </c>
      <c r="AA10" s="3">
        <v>842389.76</v>
      </c>
      <c r="AB10" s="3">
        <v>879161.6</v>
      </c>
      <c r="AC10" s="3">
        <v>913580.38</v>
      </c>
      <c r="AD10" s="3">
        <v>1313228.98</v>
      </c>
      <c r="AE10" s="3">
        <v>1317363.78</v>
      </c>
      <c r="AF10" s="3">
        <v>1281898.3</v>
      </c>
      <c r="AG10" s="3">
        <v>1003450.76</v>
      </c>
      <c r="AH10" s="3">
        <v>877588.9</v>
      </c>
      <c r="AI10" s="3">
        <v>749386.3</v>
      </c>
      <c r="AJ10" s="3">
        <v>810557.38</v>
      </c>
      <c r="AK10" s="3">
        <v>763420.36</v>
      </c>
      <c r="AL10" s="3">
        <v>742903.3</v>
      </c>
      <c r="AM10" s="3">
        <v>620655.48</v>
      </c>
      <c r="AN10" s="3">
        <v>621232.48</v>
      </c>
      <c r="AO10" s="3">
        <v>620607.69999999995</v>
      </c>
      <c r="AP10" s="3">
        <v>616578.19999999995</v>
      </c>
      <c r="AQ10" s="3">
        <v>621557.11999999988</v>
      </c>
      <c r="AR10" s="3">
        <v>642047.88</v>
      </c>
      <c r="AS10" s="3">
        <v>637559.52</v>
      </c>
      <c r="AT10" s="3">
        <v>646829.30000000005</v>
      </c>
      <c r="AU10" s="3">
        <v>656491.46</v>
      </c>
      <c r="AV10" s="3">
        <v>660550.54</v>
      </c>
      <c r="AW10" s="3">
        <v>663624.12</v>
      </c>
      <c r="AX10" s="3">
        <v>707772</v>
      </c>
      <c r="AY10" s="3">
        <v>704116.74</v>
      </c>
      <c r="AZ10" s="3">
        <v>667332.06000000006</v>
      </c>
      <c r="BA10" s="3">
        <v>670592.24</v>
      </c>
      <c r="BB10" s="3">
        <v>671811.94</v>
      </c>
      <c r="BC10" s="3">
        <v>667450.06000000006</v>
      </c>
      <c r="BD10" s="3">
        <v>445854.62</v>
      </c>
      <c r="BE10" s="3">
        <v>508280.82</v>
      </c>
      <c r="BF10" s="3">
        <v>567970.6</v>
      </c>
      <c r="BG10" s="3">
        <v>836665.38</v>
      </c>
      <c r="BH10" s="3">
        <v>849772.78</v>
      </c>
      <c r="BI10" s="3">
        <v>1253230.3799999999</v>
      </c>
      <c r="BJ10" s="3">
        <v>1210261.72</v>
      </c>
      <c r="BK10" s="3">
        <v>1245114.94</v>
      </c>
      <c r="BL10" s="3">
        <v>1422574.36</v>
      </c>
      <c r="BM10" s="3">
        <v>2173874.54</v>
      </c>
      <c r="BN10" s="3">
        <v>9002447.6999999993</v>
      </c>
      <c r="BO10" s="3">
        <v>15532331.640000001</v>
      </c>
      <c r="BP10" s="3">
        <v>20318743.460000001</v>
      </c>
      <c r="BQ10" s="3">
        <v>23325008.859999999</v>
      </c>
      <c r="BR10" s="3">
        <v>23004124.739999998</v>
      </c>
      <c r="BS10" s="3">
        <v>23121697.649999999</v>
      </c>
      <c r="BT10" s="3">
        <v>23036839.280000001</v>
      </c>
      <c r="BU10" s="3">
        <v>23555851.300000001</v>
      </c>
      <c r="BV10" s="3">
        <v>19254804.66</v>
      </c>
      <c r="BW10" s="3">
        <v>19554887.719999999</v>
      </c>
      <c r="BX10" s="3">
        <v>21698941.039999999</v>
      </c>
      <c r="BY10" s="3">
        <v>21047207.719999999</v>
      </c>
      <c r="BZ10" s="3">
        <v>23045374.059999999</v>
      </c>
      <c r="CA10" s="3">
        <v>25400051.460000001</v>
      </c>
    </row>
    <row r="11" spans="1:79" x14ac:dyDescent="0.2">
      <c r="A11" s="25" t="s">
        <v>643</v>
      </c>
      <c r="B11" s="3">
        <v>252480</v>
      </c>
      <c r="C11" s="3">
        <v>245760</v>
      </c>
      <c r="D11" s="3">
        <v>257760</v>
      </c>
      <c r="E11" s="3">
        <v>186720</v>
      </c>
      <c r="F11" s="3">
        <v>252480</v>
      </c>
      <c r="G11" s="3">
        <v>252480</v>
      </c>
      <c r="H11" s="3">
        <v>264480</v>
      </c>
      <c r="I11" s="3">
        <v>250560</v>
      </c>
      <c r="J11" s="3">
        <v>276480</v>
      </c>
      <c r="K11" s="3">
        <v>264480</v>
      </c>
      <c r="L11" s="3">
        <v>282720</v>
      </c>
      <c r="M11" s="3">
        <v>282720</v>
      </c>
      <c r="N11" s="3">
        <v>282720</v>
      </c>
      <c r="O11" s="3">
        <v>198720</v>
      </c>
      <c r="P11" s="3">
        <v>234720</v>
      </c>
      <c r="Q11" s="3">
        <v>258480</v>
      </c>
      <c r="R11" s="3">
        <v>294480</v>
      </c>
      <c r="S11" s="3">
        <v>318480</v>
      </c>
      <c r="T11" s="3">
        <v>330480</v>
      </c>
      <c r="U11" s="3">
        <v>346320</v>
      </c>
      <c r="V11" s="3">
        <v>382560</v>
      </c>
      <c r="W11" s="3">
        <v>430560</v>
      </c>
      <c r="X11" s="3">
        <v>478560</v>
      </c>
      <c r="Y11" s="3">
        <v>478560</v>
      </c>
      <c r="Z11" s="3">
        <v>478560</v>
      </c>
      <c r="AA11" s="3">
        <v>478560</v>
      </c>
      <c r="AB11" s="3">
        <v>478560</v>
      </c>
      <c r="AC11" s="3">
        <v>484800</v>
      </c>
      <c r="AD11" s="3">
        <v>465120</v>
      </c>
      <c r="AE11" s="3">
        <v>471360</v>
      </c>
      <c r="AF11" s="3">
        <v>383520</v>
      </c>
      <c r="AG11" s="3">
        <v>287520</v>
      </c>
      <c r="AH11" s="3">
        <v>278880</v>
      </c>
      <c r="AI11" s="3">
        <v>239040</v>
      </c>
      <c r="AJ11" s="3">
        <v>251520</v>
      </c>
      <c r="AK11" s="3">
        <v>235680</v>
      </c>
      <c r="AL11" s="3">
        <v>235680</v>
      </c>
      <c r="AM11" s="3">
        <v>195840</v>
      </c>
      <c r="AN11" s="3">
        <v>195840</v>
      </c>
      <c r="AO11" s="3">
        <v>195840</v>
      </c>
      <c r="AP11" s="3">
        <v>195840</v>
      </c>
      <c r="AQ11" s="3">
        <v>195840</v>
      </c>
      <c r="AR11" s="3">
        <v>195840</v>
      </c>
      <c r="AS11" s="3">
        <v>195840</v>
      </c>
      <c r="AT11" s="3">
        <v>195840</v>
      </c>
      <c r="AU11" s="3">
        <v>195840</v>
      </c>
      <c r="AV11" s="3">
        <v>195840</v>
      </c>
      <c r="AW11" s="3">
        <v>234240</v>
      </c>
      <c r="AX11" s="3">
        <v>234240</v>
      </c>
      <c r="AY11" s="3">
        <v>175680</v>
      </c>
      <c r="AZ11" s="3">
        <v>175680</v>
      </c>
      <c r="BA11" s="3">
        <v>175680</v>
      </c>
      <c r="BB11" s="3">
        <v>175680</v>
      </c>
      <c r="BC11" s="3">
        <v>165600</v>
      </c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</row>
    <row r="12" spans="1:79" x14ac:dyDescent="0.2">
      <c r="A12" s="26" t="s">
        <v>644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</row>
    <row r="13" spans="1:79" x14ac:dyDescent="0.2">
      <c r="A13" s="26" t="s">
        <v>645</v>
      </c>
      <c r="B13" s="3">
        <v>96000</v>
      </c>
      <c r="C13" s="3">
        <v>115200</v>
      </c>
      <c r="D13" s="3">
        <v>115200</v>
      </c>
      <c r="E13" s="3">
        <v>182931.48</v>
      </c>
      <c r="F13" s="3">
        <v>256047.29</v>
      </c>
      <c r="G13" s="3">
        <v>523881.47</v>
      </c>
      <c r="H13" s="3">
        <v>275261.78999999998</v>
      </c>
      <c r="I13" s="3">
        <v>270321.7</v>
      </c>
      <c r="J13" s="3">
        <v>273473.82</v>
      </c>
      <c r="K13" s="3">
        <v>266579.43</v>
      </c>
      <c r="L13" s="3">
        <v>273950.51</v>
      </c>
      <c r="M13" s="3">
        <v>289422.8</v>
      </c>
      <c r="N13" s="3">
        <v>290314.68</v>
      </c>
      <c r="O13" s="3">
        <v>282765.96999999997</v>
      </c>
      <c r="P13" s="3">
        <v>282886.2</v>
      </c>
      <c r="Q13" s="3">
        <v>246251.69</v>
      </c>
      <c r="R13" s="3">
        <v>256716.77</v>
      </c>
      <c r="S13" s="3">
        <v>302488.40000000002</v>
      </c>
      <c r="T13" s="3">
        <v>293271.28999999998</v>
      </c>
      <c r="U13" s="3">
        <v>293377.13</v>
      </c>
      <c r="V13" s="3">
        <v>296432.44</v>
      </c>
      <c r="W13" s="3">
        <v>313270.17</v>
      </c>
      <c r="X13" s="3">
        <v>299432.24</v>
      </c>
      <c r="Y13" s="3">
        <v>303562.65000000002</v>
      </c>
      <c r="Z13" s="3">
        <v>310412.14</v>
      </c>
      <c r="AA13" s="3">
        <v>363829.76000000001</v>
      </c>
      <c r="AB13" s="3">
        <v>376601.59999999998</v>
      </c>
      <c r="AC13" s="3">
        <v>381020.38</v>
      </c>
      <c r="AD13" s="3">
        <v>519148.98</v>
      </c>
      <c r="AE13" s="3">
        <v>832243.78</v>
      </c>
      <c r="AF13" s="3">
        <v>898378.3</v>
      </c>
      <c r="AG13" s="3">
        <v>715930.76</v>
      </c>
      <c r="AH13" s="3">
        <v>598708.9</v>
      </c>
      <c r="AI13" s="3">
        <v>510346.3</v>
      </c>
      <c r="AJ13" s="3">
        <v>546344.02</v>
      </c>
      <c r="AK13" s="3">
        <v>527740.36</v>
      </c>
      <c r="AL13" s="3">
        <v>507223.3</v>
      </c>
      <c r="AM13" s="3">
        <v>424815.48</v>
      </c>
      <c r="AN13" s="3">
        <v>425392.48</v>
      </c>
      <c r="AO13" s="3">
        <v>424767.7</v>
      </c>
      <c r="AP13" s="3">
        <v>420738.2</v>
      </c>
      <c r="AQ13" s="3">
        <v>385816.42</v>
      </c>
      <c r="AR13" s="3">
        <v>446207.88</v>
      </c>
      <c r="AS13" s="3">
        <v>441719.52</v>
      </c>
      <c r="AT13" s="3">
        <v>450989.3</v>
      </c>
      <c r="AU13" s="3">
        <v>460651.46</v>
      </c>
      <c r="AV13" s="3">
        <v>464710.54</v>
      </c>
      <c r="AW13" s="3">
        <v>429384.12</v>
      </c>
      <c r="AX13" s="3">
        <v>473532</v>
      </c>
      <c r="AY13" s="3">
        <v>528436.74</v>
      </c>
      <c r="AZ13" s="3">
        <v>491652.06</v>
      </c>
      <c r="BA13" s="3">
        <v>494912.24</v>
      </c>
      <c r="BB13" s="3">
        <v>496131.94</v>
      </c>
      <c r="BC13" s="3">
        <v>501850.06</v>
      </c>
      <c r="BD13" s="3">
        <v>445854.62</v>
      </c>
      <c r="BE13" s="3">
        <v>508280.82</v>
      </c>
      <c r="BF13" s="3">
        <v>517970.6</v>
      </c>
      <c r="BG13" s="3">
        <v>836585.38</v>
      </c>
      <c r="BH13" s="3">
        <v>849772.78</v>
      </c>
      <c r="BI13" s="3">
        <v>1253230.3799999999</v>
      </c>
      <c r="BJ13" s="3">
        <v>1210261.72</v>
      </c>
      <c r="BK13" s="3">
        <v>1245114.94</v>
      </c>
      <c r="BL13" s="3">
        <v>1422574.36</v>
      </c>
      <c r="BM13" s="3">
        <v>2173874.54</v>
      </c>
      <c r="BN13" s="3">
        <v>8796839.6999999993</v>
      </c>
      <c r="BO13" s="3">
        <v>15299723.640000001</v>
      </c>
      <c r="BP13" s="3">
        <v>19990135.460000001</v>
      </c>
      <c r="BQ13" s="3">
        <v>23325008.859999999</v>
      </c>
      <c r="BR13" s="3">
        <v>23004124.739999998</v>
      </c>
      <c r="BS13" s="3">
        <v>23121697.649999999</v>
      </c>
      <c r="BT13" s="3">
        <v>23036839.280000001</v>
      </c>
      <c r="BU13" s="3">
        <v>23555851.300000001</v>
      </c>
      <c r="BV13" s="3">
        <v>19254804.66</v>
      </c>
      <c r="BW13" s="3">
        <v>19554887.719999999</v>
      </c>
      <c r="BX13" s="3">
        <v>21698941.039999999</v>
      </c>
      <c r="BY13" s="3">
        <v>21047207.719999999</v>
      </c>
      <c r="BZ13" s="3">
        <v>23045374.059999999</v>
      </c>
      <c r="CA13" s="3">
        <v>25400051.460000001</v>
      </c>
    </row>
    <row r="14" spans="1:79" x14ac:dyDescent="0.2">
      <c r="A14" s="26" t="s">
        <v>646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v>0</v>
      </c>
      <c r="Z14" s="3">
        <v>45600</v>
      </c>
      <c r="AA14" s="3">
        <v>0</v>
      </c>
      <c r="AB14" s="3">
        <v>24000</v>
      </c>
      <c r="AC14" s="3">
        <v>47760</v>
      </c>
      <c r="AD14" s="3">
        <v>328960</v>
      </c>
      <c r="AE14" s="3">
        <v>13760</v>
      </c>
      <c r="AF14" s="3">
        <v>0</v>
      </c>
      <c r="AG14" s="3">
        <v>0</v>
      </c>
      <c r="AH14" s="3">
        <v>0</v>
      </c>
      <c r="AI14" s="3">
        <v>0</v>
      </c>
      <c r="AJ14" s="3">
        <v>12693.36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39900.699999999997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</row>
    <row r="15" spans="1:79" x14ac:dyDescent="0.2">
      <c r="A15" s="25" t="s">
        <v>647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>
        <v>0</v>
      </c>
      <c r="BE15" s="3"/>
      <c r="BF15" s="3">
        <v>50000</v>
      </c>
      <c r="BG15" s="3">
        <v>80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205608</v>
      </c>
      <c r="BO15" s="3">
        <v>232608</v>
      </c>
      <c r="BP15" s="3">
        <v>328608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</row>
    <row r="16" spans="1:79" x14ac:dyDescent="0.2">
      <c r="A16" s="25" t="s">
        <v>648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164160</v>
      </c>
      <c r="BE16" s="3">
        <v>159377.78</v>
      </c>
      <c r="BF16" s="3">
        <v>144960</v>
      </c>
      <c r="BG16" s="3">
        <v>26773.599999999999</v>
      </c>
      <c r="BH16" s="3">
        <v>37988.42</v>
      </c>
      <c r="BI16" s="3">
        <v>33755.370000000003</v>
      </c>
      <c r="BJ16" s="3">
        <v>16665.04</v>
      </c>
      <c r="BK16" s="3">
        <v>9568.6200000000008</v>
      </c>
      <c r="BL16" s="3">
        <v>10729.88</v>
      </c>
      <c r="BM16" s="3">
        <v>31563.31</v>
      </c>
      <c r="BN16" s="3">
        <v>190011.4</v>
      </c>
      <c r="BO16" s="3">
        <v>262218.21999999997</v>
      </c>
      <c r="BP16" s="3">
        <v>366335.53</v>
      </c>
      <c r="BQ16" s="3">
        <v>137128.67000000001</v>
      </c>
      <c r="BR16" s="3">
        <v>465359.08</v>
      </c>
      <c r="BS16" s="3">
        <v>650296.11</v>
      </c>
      <c r="BT16" s="3">
        <v>607756.49</v>
      </c>
      <c r="BU16" s="3">
        <v>1132478.7</v>
      </c>
      <c r="BV16" s="3">
        <v>717557.13</v>
      </c>
      <c r="BW16" s="3">
        <v>416618.86</v>
      </c>
      <c r="BX16" s="3">
        <v>1597587.95</v>
      </c>
      <c r="BY16" s="3">
        <v>683031.83</v>
      </c>
      <c r="BZ16" s="3">
        <v>437238.17</v>
      </c>
      <c r="CA16" s="3">
        <v>293747.65999999997</v>
      </c>
    </row>
    <row r="17" spans="1:79" x14ac:dyDescent="0.2">
      <c r="A17" s="25" t="s">
        <v>649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>
        <v>164160</v>
      </c>
      <c r="BE17" s="3">
        <v>14417.78</v>
      </c>
      <c r="BF17" s="3">
        <v>144960</v>
      </c>
      <c r="BG17" s="3">
        <v>26773.599999999999</v>
      </c>
      <c r="BH17" s="3">
        <v>37988.42</v>
      </c>
      <c r="BI17" s="3">
        <v>33755.370000000003</v>
      </c>
      <c r="BJ17" s="3">
        <v>16665.04</v>
      </c>
      <c r="BK17" s="3">
        <v>9568.6200000000008</v>
      </c>
      <c r="BL17" s="3">
        <v>10729.88</v>
      </c>
      <c r="BM17" s="3">
        <v>31563.31</v>
      </c>
      <c r="BN17" s="3">
        <v>190011.4</v>
      </c>
      <c r="BO17" s="3">
        <v>262218.21999999997</v>
      </c>
      <c r="BP17" s="3">
        <v>366335.53</v>
      </c>
      <c r="BQ17" s="3">
        <v>137128.67000000001</v>
      </c>
      <c r="BR17" s="3">
        <v>465359.08</v>
      </c>
      <c r="BS17" s="3">
        <v>650296.11</v>
      </c>
      <c r="BT17" s="3">
        <v>607756.49</v>
      </c>
      <c r="BU17" s="3">
        <v>1132478.7</v>
      </c>
      <c r="BV17" s="3">
        <v>717557.13</v>
      </c>
      <c r="BW17" s="3">
        <v>416618.86</v>
      </c>
      <c r="BX17" s="3">
        <v>1597587.95</v>
      </c>
      <c r="BY17" s="3">
        <v>683031.83</v>
      </c>
      <c r="BZ17" s="3">
        <v>437238.17</v>
      </c>
      <c r="CA17" s="3">
        <v>293747.65999999997</v>
      </c>
    </row>
    <row r="18" spans="1:79" x14ac:dyDescent="0.2">
      <c r="A18" s="25" t="s">
        <v>650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</row>
    <row r="19" spans="1:79" x14ac:dyDescent="0.2">
      <c r="A19" s="25" t="s">
        <v>647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>
        <v>144960</v>
      </c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x14ac:dyDescent="0.2">
      <c r="A20" s="83" t="s">
        <v>1249</v>
      </c>
      <c r="B20" s="3">
        <f>(B9/B28)*100</f>
        <v>100</v>
      </c>
      <c r="C20" s="3">
        <f t="shared" ref="C20:BN20" si="0">(C9/C28)*100</f>
        <v>100</v>
      </c>
      <c r="D20" s="3">
        <f t="shared" si="0"/>
        <v>100</v>
      </c>
      <c r="E20" s="3">
        <f t="shared" si="0"/>
        <v>99.112902187902179</v>
      </c>
      <c r="F20" s="3">
        <f t="shared" si="0"/>
        <v>100.70645001584285</v>
      </c>
      <c r="G20" s="3">
        <f t="shared" si="0"/>
        <v>153.74712254435994</v>
      </c>
      <c r="H20" s="3">
        <f t="shared" si="0"/>
        <v>102.03829968239566</v>
      </c>
      <c r="I20" s="3">
        <f t="shared" si="0"/>
        <v>103.15306162864385</v>
      </c>
      <c r="J20" s="3">
        <f t="shared" si="0"/>
        <v>103.96888611615248</v>
      </c>
      <c r="K20" s="3">
        <f t="shared" si="0"/>
        <v>102.72737349117919</v>
      </c>
      <c r="L20" s="3">
        <f t="shared" si="0"/>
        <v>100.67102683738428</v>
      </c>
      <c r="M20" s="3">
        <f t="shared" si="0"/>
        <v>101.27138204474655</v>
      </c>
      <c r="N20" s="3">
        <f t="shared" si="0"/>
        <v>101.42924808836023</v>
      </c>
      <c r="O20" s="3">
        <f t="shared" si="0"/>
        <v>100.10935836660013</v>
      </c>
      <c r="P20" s="3">
        <f t="shared" si="0"/>
        <v>100.125</v>
      </c>
      <c r="Q20" s="3">
        <f t="shared" si="0"/>
        <v>97.634573274528009</v>
      </c>
      <c r="R20" s="3">
        <f t="shared" si="0"/>
        <v>95.534659248474767</v>
      </c>
      <c r="S20" s="3">
        <f t="shared" si="0"/>
        <v>99.361303123399907</v>
      </c>
      <c r="T20" s="3">
        <f t="shared" si="0"/>
        <v>97.92628893494097</v>
      </c>
      <c r="U20" s="3">
        <f t="shared" si="0"/>
        <v>97.992820159313737</v>
      </c>
      <c r="V20" s="3">
        <f t="shared" si="0"/>
        <v>90.527497200149327</v>
      </c>
      <c r="W20" s="3">
        <f t="shared" si="0"/>
        <v>93.20712871535261</v>
      </c>
      <c r="X20" s="3">
        <f t="shared" si="0"/>
        <v>91.956909838778316</v>
      </c>
      <c r="Y20" s="3">
        <f t="shared" si="0"/>
        <v>92.44511488818496</v>
      </c>
      <c r="Z20" s="3">
        <f t="shared" si="0"/>
        <v>93.662702011133064</v>
      </c>
      <c r="AA20" s="3">
        <f t="shared" si="0"/>
        <v>94.540061052253549</v>
      </c>
      <c r="AB20" s="3">
        <f t="shared" si="0"/>
        <v>96.079034796293044</v>
      </c>
      <c r="AC20" s="3">
        <f t="shared" si="0"/>
        <v>94.276849252868828</v>
      </c>
      <c r="AD20" s="3">
        <f t="shared" si="0"/>
        <v>94.20310608016986</v>
      </c>
      <c r="AE20" s="3">
        <f t="shared" si="0"/>
        <v>93.163119855166755</v>
      </c>
      <c r="AF20" s="3">
        <f t="shared" si="0"/>
        <v>111.46554032903204</v>
      </c>
      <c r="AG20" s="3">
        <f t="shared" si="0"/>
        <v>116.40419934109786</v>
      </c>
      <c r="AH20" s="3">
        <f t="shared" si="0"/>
        <v>104.96972632888379</v>
      </c>
      <c r="AI20" s="3">
        <f t="shared" si="0"/>
        <v>104.65704429920117</v>
      </c>
      <c r="AJ20" s="3">
        <f t="shared" si="0"/>
        <v>107.35290580631489</v>
      </c>
      <c r="AK20" s="3">
        <f t="shared" si="0"/>
        <v>107.98024893917963</v>
      </c>
      <c r="AL20" s="3">
        <f t="shared" si="0"/>
        <v>105.0782602545969</v>
      </c>
      <c r="AM20" s="3">
        <f t="shared" si="0"/>
        <v>105.73347189097105</v>
      </c>
      <c r="AN20" s="3">
        <f t="shared" si="0"/>
        <v>105.83176831345827</v>
      </c>
      <c r="AO20" s="3">
        <f t="shared" si="0"/>
        <v>105.72533219761497</v>
      </c>
      <c r="AP20" s="3">
        <f t="shared" si="0"/>
        <v>105.03887563884156</v>
      </c>
      <c r="AQ20" s="3">
        <f t="shared" si="0"/>
        <v>105.88707325383302</v>
      </c>
      <c r="AR20" s="3">
        <f t="shared" si="0"/>
        <v>109.37038021259198</v>
      </c>
      <c r="AS20" s="3">
        <f t="shared" si="0"/>
        <v>108.60580539656584</v>
      </c>
      <c r="AT20" s="3">
        <f t="shared" si="0"/>
        <v>110.18487666939221</v>
      </c>
      <c r="AU20" s="3">
        <f t="shared" si="0"/>
        <v>111.83078836195148</v>
      </c>
      <c r="AV20" s="3">
        <f t="shared" si="0"/>
        <v>112.52223698555466</v>
      </c>
      <c r="AW20" s="3">
        <f t="shared" si="0"/>
        <v>106.10516116653876</v>
      </c>
      <c r="AX20" s="3">
        <f t="shared" si="0"/>
        <v>113.16385264773598</v>
      </c>
      <c r="AY20" s="3">
        <f t="shared" si="0"/>
        <v>134.00516519488428</v>
      </c>
      <c r="AZ20" s="3">
        <f t="shared" si="0"/>
        <v>127.00442676613886</v>
      </c>
      <c r="BA20" s="3">
        <f t="shared" si="0"/>
        <v>127.6248934226553</v>
      </c>
      <c r="BB20" s="3">
        <f t="shared" si="0"/>
        <v>127.85702268574907</v>
      </c>
      <c r="BC20" s="3">
        <f t="shared" si="0"/>
        <v>127.02688413520097</v>
      </c>
      <c r="BD20" s="3">
        <f t="shared" si="0"/>
        <v>116.09596147990256</v>
      </c>
      <c r="BE20" s="3">
        <f t="shared" si="0"/>
        <v>99.948892215568875</v>
      </c>
      <c r="BF20" s="3">
        <f t="shared" si="0"/>
        <v>93.952160121662104</v>
      </c>
      <c r="BG20" s="3">
        <f t="shared" si="0"/>
        <v>96.903904038714913</v>
      </c>
      <c r="BH20" s="3">
        <f t="shared" si="0"/>
        <v>94.064322125577874</v>
      </c>
      <c r="BI20" s="3">
        <f t="shared" si="0"/>
        <v>98.593079562508478</v>
      </c>
      <c r="BJ20" s="3">
        <f t="shared" si="0"/>
        <v>97.726567521778719</v>
      </c>
      <c r="BK20" s="3">
        <f t="shared" si="0"/>
        <v>99.14097451315827</v>
      </c>
      <c r="BL20" s="3">
        <f t="shared" si="0"/>
        <v>101.2500805307684</v>
      </c>
      <c r="BM20" s="3">
        <f t="shared" si="0"/>
        <v>103.75406230594079</v>
      </c>
      <c r="BN20" s="3">
        <f t="shared" si="0"/>
        <v>102.75721556161972</v>
      </c>
      <c r="BO20" s="3">
        <f t="shared" ref="BO20:CA20" si="1">(BO9/BO28)*100</f>
        <v>102.34337937231948</v>
      </c>
      <c r="BP20" s="3">
        <f t="shared" si="1"/>
        <v>102.31064122312709</v>
      </c>
      <c r="BQ20" s="3">
        <f t="shared" si="1"/>
        <v>102.61568763009078</v>
      </c>
      <c r="BR20" s="3">
        <f t="shared" si="1"/>
        <v>103.86018023522965</v>
      </c>
      <c r="BS20" s="3">
        <f t="shared" si="1"/>
        <v>105.17585164113106</v>
      </c>
      <c r="BT20" s="3">
        <f t="shared" si="1"/>
        <v>104.63436267589313</v>
      </c>
      <c r="BU20" s="3">
        <f t="shared" si="1"/>
        <v>114.85852243566876</v>
      </c>
      <c r="BV20" s="3">
        <f t="shared" si="1"/>
        <v>110.96240469376025</v>
      </c>
      <c r="BW20" s="3">
        <f t="shared" si="1"/>
        <v>109.73824967563171</v>
      </c>
      <c r="BX20" s="3">
        <f t="shared" si="1"/>
        <v>126.61684171199734</v>
      </c>
      <c r="BY20" s="3">
        <f t="shared" si="1"/>
        <v>110.75983236253468</v>
      </c>
      <c r="BZ20" s="3">
        <f t="shared" si="1"/>
        <v>109.88974029924965</v>
      </c>
      <c r="CA20" s="3">
        <f t="shared" si="1"/>
        <v>108.89611189864404</v>
      </c>
    </row>
    <row r="21" spans="1:79" x14ac:dyDescent="0.2">
      <c r="A21" s="83" t="s">
        <v>1247</v>
      </c>
      <c r="B21" s="3"/>
      <c r="C21" s="3">
        <f>C27-B27</f>
        <v>12480</v>
      </c>
      <c r="D21" s="3">
        <f t="shared" ref="D21:BO21" si="2">D27-C27</f>
        <v>12000</v>
      </c>
      <c r="E21" s="3">
        <f t="shared" si="2"/>
        <v>0</v>
      </c>
      <c r="F21" s="3">
        <f t="shared" si="2"/>
        <v>132000</v>
      </c>
      <c r="G21" s="3">
        <f t="shared" si="2"/>
        <v>0</v>
      </c>
      <c r="H21" s="3">
        <f t="shared" si="2"/>
        <v>24000</v>
      </c>
      <c r="I21" s="3">
        <f t="shared" si="2"/>
        <v>-24000</v>
      </c>
      <c r="J21" s="3">
        <f t="shared" si="2"/>
        <v>24000</v>
      </c>
      <c r="K21" s="3">
        <f t="shared" si="2"/>
        <v>-12000</v>
      </c>
      <c r="L21" s="3">
        <f t="shared" si="2"/>
        <v>36000</v>
      </c>
      <c r="M21" s="3">
        <f t="shared" si="2"/>
        <v>12000</v>
      </c>
      <c r="N21" s="3">
        <f t="shared" si="2"/>
        <v>0</v>
      </c>
      <c r="O21" s="3">
        <f t="shared" si="2"/>
        <v>-84000</v>
      </c>
      <c r="P21" s="3">
        <f t="shared" si="2"/>
        <v>36000</v>
      </c>
      <c r="Q21" s="3">
        <f t="shared" si="2"/>
        <v>0</v>
      </c>
      <c r="R21" s="3">
        <f t="shared" si="2"/>
        <v>60000</v>
      </c>
      <c r="S21" s="3">
        <f t="shared" si="2"/>
        <v>48000</v>
      </c>
      <c r="T21" s="3">
        <f t="shared" si="2"/>
        <v>12000</v>
      </c>
      <c r="U21" s="3">
        <f t="shared" si="2"/>
        <v>15840</v>
      </c>
      <c r="V21" s="3">
        <f t="shared" si="2"/>
        <v>97240</v>
      </c>
      <c r="W21" s="3">
        <f t="shared" si="2"/>
        <v>48000</v>
      </c>
      <c r="X21" s="3">
        <f t="shared" si="2"/>
        <v>48000</v>
      </c>
      <c r="Y21" s="3">
        <f t="shared" si="2"/>
        <v>0</v>
      </c>
      <c r="Z21" s="3">
        <f t="shared" si="2"/>
        <v>45000</v>
      </c>
      <c r="AA21" s="3">
        <f t="shared" si="2"/>
        <v>0</v>
      </c>
      <c r="AB21" s="3">
        <f t="shared" si="2"/>
        <v>24000</v>
      </c>
      <c r="AC21" s="3">
        <f t="shared" si="2"/>
        <v>54000</v>
      </c>
      <c r="AD21" s="3">
        <f t="shared" si="2"/>
        <v>425000</v>
      </c>
      <c r="AE21" s="3">
        <f t="shared" si="2"/>
        <v>20000</v>
      </c>
      <c r="AF21" s="3">
        <f t="shared" si="2"/>
        <v>-264000</v>
      </c>
      <c r="AG21" s="3">
        <f t="shared" si="2"/>
        <v>-288000</v>
      </c>
      <c r="AH21" s="3">
        <f t="shared" si="2"/>
        <v>-26000</v>
      </c>
      <c r="AI21" s="3">
        <f t="shared" si="2"/>
        <v>-120000</v>
      </c>
      <c r="AJ21" s="3">
        <f t="shared" si="2"/>
        <v>39000</v>
      </c>
      <c r="AK21" s="3">
        <f t="shared" si="2"/>
        <v>-48040</v>
      </c>
      <c r="AL21" s="3">
        <f t="shared" si="2"/>
        <v>0</v>
      </c>
      <c r="AM21" s="3">
        <f t="shared" si="2"/>
        <v>-120000</v>
      </c>
      <c r="AN21" s="3">
        <f t="shared" si="2"/>
        <v>0</v>
      </c>
      <c r="AO21" s="3">
        <f t="shared" si="2"/>
        <v>0</v>
      </c>
      <c r="AP21" s="3">
        <f t="shared" si="2"/>
        <v>0</v>
      </c>
      <c r="AQ21" s="3">
        <f t="shared" si="2"/>
        <v>0</v>
      </c>
      <c r="AR21" s="3">
        <f t="shared" si="2"/>
        <v>40</v>
      </c>
      <c r="AS21" s="3">
        <f t="shared" si="2"/>
        <v>0</v>
      </c>
      <c r="AT21" s="3">
        <f t="shared" si="2"/>
        <v>0</v>
      </c>
      <c r="AU21" s="3">
        <f t="shared" si="2"/>
        <v>0</v>
      </c>
      <c r="AV21" s="3">
        <f t="shared" si="2"/>
        <v>0</v>
      </c>
      <c r="AW21" s="3">
        <f t="shared" si="2"/>
        <v>38400</v>
      </c>
      <c r="AX21" s="3">
        <f t="shared" si="2"/>
        <v>0</v>
      </c>
      <c r="AY21" s="3">
        <f t="shared" si="2"/>
        <v>-100000</v>
      </c>
      <c r="AZ21" s="3">
        <f t="shared" si="2"/>
        <v>0</v>
      </c>
      <c r="BA21" s="3">
        <f t="shared" si="2"/>
        <v>0</v>
      </c>
      <c r="BB21" s="3">
        <f t="shared" si="2"/>
        <v>0</v>
      </c>
      <c r="BC21" s="3">
        <f t="shared" si="2"/>
        <v>0</v>
      </c>
      <c r="BD21" s="3">
        <f t="shared" si="2"/>
        <v>0</v>
      </c>
      <c r="BE21" s="3">
        <f t="shared" si="2"/>
        <v>142560</v>
      </c>
      <c r="BF21" s="3">
        <f t="shared" si="2"/>
        <v>90823</v>
      </c>
      <c r="BG21" s="3">
        <f t="shared" si="2"/>
        <v>132203</v>
      </c>
      <c r="BH21" s="3">
        <f t="shared" si="2"/>
        <v>52755</v>
      </c>
      <c r="BI21" s="3">
        <f t="shared" si="2"/>
        <v>361570</v>
      </c>
      <c r="BJ21" s="3">
        <f t="shared" si="2"/>
        <v>-49882</v>
      </c>
      <c r="BK21" s="3">
        <f t="shared" si="2"/>
        <v>10086</v>
      </c>
      <c r="BL21" s="3">
        <f t="shared" si="2"/>
        <v>150053</v>
      </c>
      <c r="BM21" s="3">
        <f t="shared" si="2"/>
        <v>710032</v>
      </c>
      <c r="BN21" s="3">
        <f t="shared" si="2"/>
        <v>6820164</v>
      </c>
      <c r="BO21" s="3">
        <f t="shared" si="2"/>
        <v>6487094.5</v>
      </c>
      <c r="BP21" s="3">
        <f t="shared" ref="BP21:CA21" si="3">BP27-BO27</f>
        <v>4785017</v>
      </c>
      <c r="BQ21" s="3">
        <f t="shared" si="3"/>
        <v>2646169</v>
      </c>
      <c r="BR21" s="3">
        <f t="shared" si="3"/>
        <v>-266893</v>
      </c>
      <c r="BS21" s="3">
        <f t="shared" si="3"/>
        <v>4949</v>
      </c>
      <c r="BT21" s="3">
        <f t="shared" si="3"/>
        <v>-4788</v>
      </c>
      <c r="BU21" s="3">
        <f t="shared" si="3"/>
        <v>-1102796</v>
      </c>
      <c r="BV21" s="3">
        <f t="shared" si="3"/>
        <v>-3495341.5</v>
      </c>
      <c r="BW21" s="3">
        <f t="shared" si="3"/>
        <v>200006</v>
      </c>
      <c r="BX21" s="3">
        <f t="shared" si="3"/>
        <v>200013</v>
      </c>
      <c r="BY21" s="3">
        <f t="shared" si="3"/>
        <v>1220008</v>
      </c>
      <c r="BZ21" s="3">
        <f t="shared" si="3"/>
        <v>1750007</v>
      </c>
      <c r="CA21" s="3">
        <f t="shared" si="3"/>
        <v>2225532</v>
      </c>
    </row>
    <row r="22" spans="1:79" x14ac:dyDescent="0.2">
      <c r="A22" s="83" t="s">
        <v>1250</v>
      </c>
      <c r="B22" s="3"/>
      <c r="C22" s="3">
        <f>C10-B10</f>
        <v>12480</v>
      </c>
      <c r="D22" s="3">
        <f t="shared" ref="D22:BO22" si="4">D10-C10</f>
        <v>12000</v>
      </c>
      <c r="E22" s="3">
        <f t="shared" si="4"/>
        <v>-3308.5200000000186</v>
      </c>
      <c r="F22" s="3">
        <f t="shared" si="4"/>
        <v>138875.81000000006</v>
      </c>
      <c r="G22" s="3">
        <f t="shared" si="4"/>
        <v>267834.17999999993</v>
      </c>
      <c r="H22" s="3">
        <f t="shared" si="4"/>
        <v>-236619.67999999993</v>
      </c>
      <c r="I22" s="3">
        <f t="shared" si="4"/>
        <v>-18860.090000000026</v>
      </c>
      <c r="J22" s="3">
        <f t="shared" si="4"/>
        <v>29072.120000000054</v>
      </c>
      <c r="K22" s="3">
        <f t="shared" si="4"/>
        <v>-18894.39000000013</v>
      </c>
      <c r="L22" s="3">
        <f t="shared" si="4"/>
        <v>25611.080000000075</v>
      </c>
      <c r="M22" s="3">
        <f t="shared" si="4"/>
        <v>15472.290000000037</v>
      </c>
      <c r="N22" s="3">
        <f t="shared" si="4"/>
        <v>891.87999999988824</v>
      </c>
      <c r="O22" s="3">
        <f t="shared" si="4"/>
        <v>-91548.709999999963</v>
      </c>
      <c r="P22" s="3">
        <f t="shared" si="4"/>
        <v>36120.23000000004</v>
      </c>
      <c r="Q22" s="3">
        <f t="shared" si="4"/>
        <v>-12874.510000000009</v>
      </c>
      <c r="R22" s="3">
        <f t="shared" si="4"/>
        <v>46465.080000000016</v>
      </c>
      <c r="S22" s="3">
        <f t="shared" si="4"/>
        <v>69771.63</v>
      </c>
      <c r="T22" s="3">
        <f t="shared" si="4"/>
        <v>2782.890000000014</v>
      </c>
      <c r="U22" s="3">
        <f t="shared" si="4"/>
        <v>15945.839999999967</v>
      </c>
      <c r="V22" s="3">
        <f t="shared" si="4"/>
        <v>39295.309999999939</v>
      </c>
      <c r="W22" s="3">
        <f t="shared" si="4"/>
        <v>64837.729999999981</v>
      </c>
      <c r="X22" s="3">
        <f t="shared" si="4"/>
        <v>34162.070000000065</v>
      </c>
      <c r="Y22" s="3">
        <f t="shared" si="4"/>
        <v>4130.4100000000326</v>
      </c>
      <c r="Z22" s="3">
        <f t="shared" si="4"/>
        <v>52449.489999999991</v>
      </c>
      <c r="AA22" s="3">
        <f t="shared" si="4"/>
        <v>7817.6199999999953</v>
      </c>
      <c r="AB22" s="3">
        <f t="shared" si="4"/>
        <v>36771.839999999967</v>
      </c>
      <c r="AC22" s="3">
        <f t="shared" si="4"/>
        <v>34418.780000000028</v>
      </c>
      <c r="AD22" s="3">
        <f t="shared" si="4"/>
        <v>399648.6</v>
      </c>
      <c r="AE22" s="3">
        <f t="shared" si="4"/>
        <v>4134.8000000000466</v>
      </c>
      <c r="AF22" s="3">
        <f t="shared" si="4"/>
        <v>-35465.479999999981</v>
      </c>
      <c r="AG22" s="3">
        <f t="shared" si="4"/>
        <v>-278447.54000000004</v>
      </c>
      <c r="AH22" s="3">
        <f t="shared" si="4"/>
        <v>-125861.85999999999</v>
      </c>
      <c r="AI22" s="3">
        <f t="shared" si="4"/>
        <v>-128202.59999999998</v>
      </c>
      <c r="AJ22" s="3">
        <f t="shared" si="4"/>
        <v>61171.079999999958</v>
      </c>
      <c r="AK22" s="3">
        <f t="shared" si="4"/>
        <v>-47137.020000000019</v>
      </c>
      <c r="AL22" s="3">
        <f t="shared" si="4"/>
        <v>-20517.059999999939</v>
      </c>
      <c r="AM22" s="3">
        <f t="shared" si="4"/>
        <v>-122247.82000000007</v>
      </c>
      <c r="AN22" s="3">
        <f t="shared" si="4"/>
        <v>577</v>
      </c>
      <c r="AO22" s="3">
        <f t="shared" si="4"/>
        <v>-624.78000000002794</v>
      </c>
      <c r="AP22" s="3">
        <f t="shared" si="4"/>
        <v>-4029.5</v>
      </c>
      <c r="AQ22" s="3">
        <f t="shared" si="4"/>
        <v>4978.9199999999255</v>
      </c>
      <c r="AR22" s="3">
        <f t="shared" si="4"/>
        <v>20490.760000000126</v>
      </c>
      <c r="AS22" s="3">
        <f t="shared" si="4"/>
        <v>-4488.359999999986</v>
      </c>
      <c r="AT22" s="3">
        <f t="shared" si="4"/>
        <v>9269.7800000000279</v>
      </c>
      <c r="AU22" s="3">
        <f t="shared" si="4"/>
        <v>9662.1599999999162</v>
      </c>
      <c r="AV22" s="3">
        <f t="shared" si="4"/>
        <v>4059.0800000000745</v>
      </c>
      <c r="AW22" s="3">
        <f t="shared" si="4"/>
        <v>3073.5799999999581</v>
      </c>
      <c r="AX22" s="3">
        <f t="shared" si="4"/>
        <v>44147.880000000005</v>
      </c>
      <c r="AY22" s="3">
        <f t="shared" si="4"/>
        <v>-3655.2600000000093</v>
      </c>
      <c r="AZ22" s="3">
        <f t="shared" si="4"/>
        <v>-36784.679999999935</v>
      </c>
      <c r="BA22" s="3">
        <f t="shared" si="4"/>
        <v>3260.1799999999348</v>
      </c>
      <c r="BB22" s="3">
        <f t="shared" si="4"/>
        <v>1219.6999999999534</v>
      </c>
      <c r="BC22" s="3">
        <f t="shared" si="4"/>
        <v>-4361.8799999998882</v>
      </c>
      <c r="BD22" s="3">
        <f t="shared" si="4"/>
        <v>-221595.44000000006</v>
      </c>
      <c r="BE22" s="3">
        <f t="shared" si="4"/>
        <v>62426.200000000012</v>
      </c>
      <c r="BF22" s="3">
        <f t="shared" si="4"/>
        <v>59689.77999999997</v>
      </c>
      <c r="BG22" s="3">
        <f t="shared" si="4"/>
        <v>268694.78000000003</v>
      </c>
      <c r="BH22" s="3">
        <f t="shared" si="4"/>
        <v>13107.400000000023</v>
      </c>
      <c r="BI22" s="3">
        <f t="shared" si="4"/>
        <v>403457.59999999986</v>
      </c>
      <c r="BJ22" s="3">
        <f t="shared" si="4"/>
        <v>-42968.659999999916</v>
      </c>
      <c r="BK22" s="3">
        <f t="shared" si="4"/>
        <v>34853.219999999972</v>
      </c>
      <c r="BL22" s="3">
        <f t="shared" si="4"/>
        <v>177459.42000000016</v>
      </c>
      <c r="BM22" s="3">
        <f t="shared" si="4"/>
        <v>751300.17999999993</v>
      </c>
      <c r="BN22" s="3">
        <f t="shared" si="4"/>
        <v>6828573.1599999992</v>
      </c>
      <c r="BO22" s="3">
        <f t="shared" si="4"/>
        <v>6529883.9400000013</v>
      </c>
      <c r="BP22" s="3">
        <f t="shared" ref="BP22:CA22" si="5">BP10-BO10</f>
        <v>4786411.82</v>
      </c>
      <c r="BQ22" s="3">
        <f t="shared" si="5"/>
        <v>3006265.3999999985</v>
      </c>
      <c r="BR22" s="3">
        <f t="shared" si="5"/>
        <v>-320884.12000000104</v>
      </c>
      <c r="BS22" s="3">
        <f t="shared" si="5"/>
        <v>117572.91000000015</v>
      </c>
      <c r="BT22" s="3">
        <f t="shared" si="5"/>
        <v>-84858.369999997318</v>
      </c>
      <c r="BU22" s="3">
        <f t="shared" si="5"/>
        <v>519012.01999999955</v>
      </c>
      <c r="BV22" s="3">
        <f t="shared" si="5"/>
        <v>-4301046.6400000006</v>
      </c>
      <c r="BW22" s="3">
        <f t="shared" si="5"/>
        <v>300083.05999999866</v>
      </c>
      <c r="BX22" s="3">
        <f t="shared" si="5"/>
        <v>2144053.3200000003</v>
      </c>
      <c r="BY22" s="3">
        <f t="shared" si="5"/>
        <v>-651733.3200000003</v>
      </c>
      <c r="BZ22" s="3">
        <f t="shared" si="5"/>
        <v>1998166.3399999999</v>
      </c>
      <c r="CA22" s="3">
        <f t="shared" si="5"/>
        <v>2354677.4000000022</v>
      </c>
    </row>
    <row r="23" spans="1:79" x14ac:dyDescent="0.2">
      <c r="A23" s="83" t="s">
        <v>1248</v>
      </c>
      <c r="B23" s="3"/>
      <c r="C23" s="3">
        <f>(C21/C22)*100</f>
        <v>100</v>
      </c>
      <c r="D23" s="3">
        <f t="shared" ref="D23:BO23" si="6">(D21/D22)*100</f>
        <v>100</v>
      </c>
      <c r="E23" s="3">
        <f t="shared" si="6"/>
        <v>0</v>
      </c>
      <c r="F23" s="3">
        <f t="shared" si="6"/>
        <v>95.048950569577201</v>
      </c>
      <c r="G23" s="3">
        <f t="shared" si="6"/>
        <v>0</v>
      </c>
      <c r="H23" s="3">
        <f t="shared" si="6"/>
        <v>-10.142858785034283</v>
      </c>
      <c r="I23" s="3">
        <f t="shared" si="6"/>
        <v>127.25283919641936</v>
      </c>
      <c r="J23" s="3">
        <f t="shared" si="6"/>
        <v>82.553319124989699</v>
      </c>
      <c r="K23" s="3">
        <f t="shared" si="6"/>
        <v>63.510915144653609</v>
      </c>
      <c r="L23" s="3">
        <f t="shared" si="6"/>
        <v>140.56416207360212</v>
      </c>
      <c r="M23" s="3">
        <f t="shared" si="6"/>
        <v>77.558008543014452</v>
      </c>
      <c r="N23" s="3">
        <f t="shared" si="6"/>
        <v>0</v>
      </c>
      <c r="O23" s="3">
        <f t="shared" si="6"/>
        <v>91.754433241058265</v>
      </c>
      <c r="P23" s="3">
        <f t="shared" si="6"/>
        <v>99.667139439588183</v>
      </c>
      <c r="Q23" s="3">
        <f t="shared" si="6"/>
        <v>0</v>
      </c>
      <c r="R23" s="3">
        <f t="shared" si="6"/>
        <v>129.12922995075007</v>
      </c>
      <c r="S23" s="3">
        <f t="shared" si="6"/>
        <v>68.795870183912854</v>
      </c>
      <c r="T23" s="3">
        <f t="shared" si="6"/>
        <v>431.20640772721669</v>
      </c>
      <c r="U23" s="3">
        <f t="shared" si="6"/>
        <v>99.336253217140225</v>
      </c>
      <c r="V23" s="3">
        <f t="shared" si="6"/>
        <v>247.45955687841666</v>
      </c>
      <c r="W23" s="3">
        <f t="shared" si="6"/>
        <v>74.030969313700552</v>
      </c>
      <c r="X23" s="3">
        <f t="shared" si="6"/>
        <v>140.50670817078682</v>
      </c>
      <c r="Y23" s="3">
        <f t="shared" si="6"/>
        <v>0</v>
      </c>
      <c r="Z23" s="3">
        <f t="shared" si="6"/>
        <v>85.796830436292154</v>
      </c>
      <c r="AA23" s="3">
        <f t="shared" si="6"/>
        <v>0</v>
      </c>
      <c r="AB23" s="3">
        <f t="shared" si="6"/>
        <v>65.26733500417717</v>
      </c>
      <c r="AC23" s="3">
        <f t="shared" si="6"/>
        <v>156.89109259537949</v>
      </c>
      <c r="AD23" s="3">
        <f t="shared" si="6"/>
        <v>106.34342269683918</v>
      </c>
      <c r="AE23" s="3">
        <f t="shared" si="6"/>
        <v>483.69933249491572</v>
      </c>
      <c r="AF23" s="3">
        <f t="shared" si="6"/>
        <v>744.38580839734902</v>
      </c>
      <c r="AG23" s="3">
        <f t="shared" si="6"/>
        <v>103.43061389588858</v>
      </c>
      <c r="AH23" s="3">
        <f t="shared" si="6"/>
        <v>20.657568543798735</v>
      </c>
      <c r="AI23" s="3">
        <f t="shared" si="6"/>
        <v>93.60184582839976</v>
      </c>
      <c r="AJ23" s="3">
        <f t="shared" si="6"/>
        <v>63.755617850788362</v>
      </c>
      <c r="AK23" s="3">
        <f t="shared" si="6"/>
        <v>101.91564931342707</v>
      </c>
      <c r="AL23" s="3">
        <f t="shared" si="6"/>
        <v>0</v>
      </c>
      <c r="AM23" s="3">
        <f t="shared" si="6"/>
        <v>98.16125964454821</v>
      </c>
      <c r="AN23" s="3">
        <f t="shared" si="6"/>
        <v>0</v>
      </c>
      <c r="AO23" s="3">
        <f t="shared" si="6"/>
        <v>0</v>
      </c>
      <c r="AP23" s="3">
        <f t="shared" si="6"/>
        <v>0</v>
      </c>
      <c r="AQ23" s="3">
        <f t="shared" si="6"/>
        <v>0</v>
      </c>
      <c r="AR23" s="3">
        <f t="shared" si="6"/>
        <v>0.19520993852838917</v>
      </c>
      <c r="AS23" s="3">
        <f t="shared" si="6"/>
        <v>0</v>
      </c>
      <c r="AT23" s="3">
        <f t="shared" si="6"/>
        <v>0</v>
      </c>
      <c r="AU23" s="3">
        <f t="shared" si="6"/>
        <v>0</v>
      </c>
      <c r="AV23" s="3">
        <f t="shared" si="6"/>
        <v>0</v>
      </c>
      <c r="AW23" s="3">
        <f t="shared" si="6"/>
        <v>1249.3574268442833</v>
      </c>
      <c r="AX23" s="3">
        <f t="shared" si="6"/>
        <v>0</v>
      </c>
      <c r="AY23" s="3">
        <f t="shared" si="6"/>
        <v>2735.7835010368549</v>
      </c>
      <c r="AZ23" s="3">
        <f t="shared" si="6"/>
        <v>0</v>
      </c>
      <c r="BA23" s="3">
        <f t="shared" si="6"/>
        <v>0</v>
      </c>
      <c r="BB23" s="3">
        <f t="shared" si="6"/>
        <v>0</v>
      </c>
      <c r="BC23" s="3">
        <f t="shared" si="6"/>
        <v>0</v>
      </c>
      <c r="BD23" s="3">
        <f t="shared" si="6"/>
        <v>0</v>
      </c>
      <c r="BE23" s="3">
        <f t="shared" si="6"/>
        <v>228.3656541644373</v>
      </c>
      <c r="BF23" s="3">
        <f t="shared" si="6"/>
        <v>152.15837619103311</v>
      </c>
      <c r="BG23" s="3">
        <f t="shared" si="6"/>
        <v>49.201923461259646</v>
      </c>
      <c r="BH23" s="3">
        <f t="shared" si="6"/>
        <v>402.48256709950033</v>
      </c>
      <c r="BI23" s="3">
        <f t="shared" si="6"/>
        <v>89.617843361979084</v>
      </c>
      <c r="BJ23" s="3">
        <f t="shared" si="6"/>
        <v>116.08926133605306</v>
      </c>
      <c r="BK23" s="3">
        <f t="shared" si="6"/>
        <v>28.938502669193859</v>
      </c>
      <c r="BL23" s="3">
        <f t="shared" si="6"/>
        <v>84.556232630535959</v>
      </c>
      <c r="BM23" s="3">
        <f t="shared" si="6"/>
        <v>94.50709834782684</v>
      </c>
      <c r="BN23" s="3">
        <f t="shared" si="6"/>
        <v>99.87685333666397</v>
      </c>
      <c r="BO23" s="3">
        <f t="shared" si="6"/>
        <v>99.344713621357243</v>
      </c>
      <c r="BP23" s="3">
        <f t="shared" ref="BP23:CA23" si="7">(BP21/BP22)*100</f>
        <v>99.970858754899197</v>
      </c>
      <c r="BQ23" s="3">
        <f t="shared" si="7"/>
        <v>88.021802732386874</v>
      </c>
      <c r="BR23" s="3">
        <f t="shared" si="7"/>
        <v>83.174262409744401</v>
      </c>
      <c r="BS23" s="3">
        <f t="shared" si="7"/>
        <v>4.2093029763403784</v>
      </c>
      <c r="BT23" s="3">
        <f t="shared" si="7"/>
        <v>5.6423426469305866</v>
      </c>
      <c r="BU23" s="3">
        <f t="shared" si="7"/>
        <v>-212.47985740291736</v>
      </c>
      <c r="BV23" s="3">
        <f t="shared" si="7"/>
        <v>81.267230805941679</v>
      </c>
      <c r="BW23" s="3">
        <f t="shared" si="7"/>
        <v>66.650213444238034</v>
      </c>
      <c r="BX23" s="3">
        <f t="shared" si="7"/>
        <v>9.3287325522296243</v>
      </c>
      <c r="BY23" s="3">
        <f t="shared" si="7"/>
        <v>-187.19435734849333</v>
      </c>
      <c r="BZ23" s="3">
        <f t="shared" si="7"/>
        <v>87.58064656418945</v>
      </c>
      <c r="CA23" s="3">
        <f t="shared" si="7"/>
        <v>94.515367582837371</v>
      </c>
    </row>
    <row r="24" spans="1:79" x14ac:dyDescent="0.2">
      <c r="A24" s="2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</row>
    <row r="25" spans="1:79" x14ac:dyDescent="0.2">
      <c r="A25" s="24" t="s">
        <v>651</v>
      </c>
      <c r="B25" s="57">
        <v>348480</v>
      </c>
      <c r="C25" s="57">
        <v>360960</v>
      </c>
      <c r="D25" s="57">
        <v>372960</v>
      </c>
      <c r="E25" s="57">
        <v>369651.48</v>
      </c>
      <c r="F25" s="57">
        <v>508527.29000000004</v>
      </c>
      <c r="G25" s="57">
        <v>776361.47</v>
      </c>
      <c r="H25" s="57">
        <v>539741.79</v>
      </c>
      <c r="I25" s="57">
        <v>520881.7</v>
      </c>
      <c r="J25" s="57">
        <v>549953.82000000007</v>
      </c>
      <c r="K25" s="57">
        <v>531059.42999999993</v>
      </c>
      <c r="L25" s="57">
        <v>556670.51</v>
      </c>
      <c r="M25" s="57">
        <v>572142.80000000005</v>
      </c>
      <c r="N25" s="57">
        <v>573034.67999999993</v>
      </c>
      <c r="O25" s="57">
        <v>481485.97</v>
      </c>
      <c r="P25" s="57">
        <v>517606.2</v>
      </c>
      <c r="Q25" s="57">
        <v>504731.69</v>
      </c>
      <c r="R25" s="57">
        <v>551196.77</v>
      </c>
      <c r="S25" s="57">
        <v>620968.4</v>
      </c>
      <c r="T25" s="57">
        <v>623751.29</v>
      </c>
      <c r="U25" s="57">
        <v>639697.13</v>
      </c>
      <c r="V25" s="57">
        <v>678992.44</v>
      </c>
      <c r="W25" s="57">
        <v>743830.16999999993</v>
      </c>
      <c r="X25" s="57">
        <v>777992.24</v>
      </c>
      <c r="Y25" s="57">
        <v>782122.65</v>
      </c>
      <c r="Z25" s="57">
        <v>834572.14</v>
      </c>
      <c r="AA25" s="57">
        <v>842389.76</v>
      </c>
      <c r="AB25" s="57">
        <v>879161.6</v>
      </c>
      <c r="AC25" s="57">
        <v>913580.38</v>
      </c>
      <c r="AD25" s="57">
        <v>1313228.98</v>
      </c>
      <c r="AE25" s="57">
        <v>1317363.78</v>
      </c>
      <c r="AF25" s="57">
        <v>1281898.3</v>
      </c>
      <c r="AG25" s="57">
        <v>1003450.76</v>
      </c>
      <c r="AH25" s="57">
        <v>877588.9</v>
      </c>
      <c r="AI25" s="57">
        <v>749386.3</v>
      </c>
      <c r="AJ25" s="57">
        <v>810557.38</v>
      </c>
      <c r="AK25" s="57">
        <v>763420.36</v>
      </c>
      <c r="AL25" s="57">
        <v>742903.3</v>
      </c>
      <c r="AM25" s="57">
        <v>620655.48</v>
      </c>
      <c r="AN25" s="57">
        <v>621232.48</v>
      </c>
      <c r="AO25" s="57">
        <v>620607.69999999995</v>
      </c>
      <c r="AP25" s="57">
        <v>616578.19999999995</v>
      </c>
      <c r="AQ25" s="57">
        <v>621557.11999999988</v>
      </c>
      <c r="AR25" s="57">
        <v>642047.88</v>
      </c>
      <c r="AS25" s="57">
        <v>637559.52</v>
      </c>
      <c r="AT25" s="57">
        <v>646829.30000000005</v>
      </c>
      <c r="AU25" s="57">
        <v>656491.46</v>
      </c>
      <c r="AV25" s="57">
        <v>660550.54</v>
      </c>
      <c r="AW25" s="57">
        <v>663624.12</v>
      </c>
      <c r="AX25" s="57">
        <v>707772</v>
      </c>
      <c r="AY25" s="57">
        <v>704116.74</v>
      </c>
      <c r="AZ25" s="57">
        <v>667332.06000000006</v>
      </c>
      <c r="BA25" s="57">
        <v>670592.24</v>
      </c>
      <c r="BB25" s="57">
        <v>671811.94</v>
      </c>
      <c r="BC25" s="57">
        <v>667450.06000000006</v>
      </c>
      <c r="BD25" s="57">
        <v>610014.62</v>
      </c>
      <c r="BE25" s="57">
        <v>667658.6</v>
      </c>
      <c r="BF25" s="57">
        <v>712930.6</v>
      </c>
      <c r="BG25" s="57">
        <v>863438.98</v>
      </c>
      <c r="BH25" s="57">
        <v>887761.20000000007</v>
      </c>
      <c r="BI25" s="57">
        <v>1286985.75</v>
      </c>
      <c r="BJ25" s="57">
        <v>1226926.76</v>
      </c>
      <c r="BK25" s="57">
        <v>1254683.56</v>
      </c>
      <c r="BL25" s="57">
        <v>1433304.24</v>
      </c>
      <c r="BM25" s="57">
        <v>2205437.85</v>
      </c>
      <c r="BN25" s="57">
        <v>9192459.0999999996</v>
      </c>
      <c r="BO25" s="57">
        <v>15794549.860000001</v>
      </c>
      <c r="BP25" s="57">
        <v>20685078.990000002</v>
      </c>
      <c r="BQ25" s="57">
        <v>23462137.530000001</v>
      </c>
      <c r="BR25" s="57">
        <v>23469483.819999997</v>
      </c>
      <c r="BS25" s="57">
        <v>23771993.759999998</v>
      </c>
      <c r="BT25" s="57">
        <v>23644595.77</v>
      </c>
      <c r="BU25" s="57">
        <v>24688330</v>
      </c>
      <c r="BV25" s="57">
        <v>19972361.789999999</v>
      </c>
      <c r="BW25" s="57">
        <v>19971506.579999998</v>
      </c>
      <c r="BX25" s="57">
        <v>23296528.989999998</v>
      </c>
      <c r="BY25" s="57">
        <v>21730239.549999997</v>
      </c>
      <c r="BZ25" s="57">
        <v>23482612.23</v>
      </c>
      <c r="CA25" s="57">
        <v>25693799.120000001</v>
      </c>
    </row>
    <row r="26" spans="1:79" x14ac:dyDescent="0.2">
      <c r="A26" s="25" t="s">
        <v>652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</row>
    <row r="27" spans="1:79" x14ac:dyDescent="0.2">
      <c r="A27" s="25" t="s">
        <v>653</v>
      </c>
      <c r="B27" s="3">
        <v>348480</v>
      </c>
      <c r="C27" s="3">
        <v>360960</v>
      </c>
      <c r="D27" s="3">
        <v>372960</v>
      </c>
      <c r="E27" s="3">
        <v>372960</v>
      </c>
      <c r="F27" s="3">
        <v>504960</v>
      </c>
      <c r="G27" s="3">
        <v>504960</v>
      </c>
      <c r="H27" s="3">
        <v>528960</v>
      </c>
      <c r="I27" s="3">
        <v>504960</v>
      </c>
      <c r="J27" s="3">
        <v>528960</v>
      </c>
      <c r="K27" s="3">
        <v>516960</v>
      </c>
      <c r="L27" s="3">
        <v>552960</v>
      </c>
      <c r="M27" s="3">
        <v>564960</v>
      </c>
      <c r="N27" s="3">
        <v>564960</v>
      </c>
      <c r="O27" s="3">
        <v>480960</v>
      </c>
      <c r="P27" s="3">
        <v>516960</v>
      </c>
      <c r="Q27" s="3">
        <v>516960</v>
      </c>
      <c r="R27" s="3">
        <v>576960</v>
      </c>
      <c r="S27" s="3">
        <v>624960</v>
      </c>
      <c r="T27" s="3">
        <v>636960</v>
      </c>
      <c r="U27" s="3">
        <v>652800</v>
      </c>
      <c r="V27" s="3">
        <v>750040</v>
      </c>
      <c r="W27" s="3">
        <v>798040</v>
      </c>
      <c r="X27" s="3">
        <v>846040</v>
      </c>
      <c r="Y27" s="3">
        <v>846040</v>
      </c>
      <c r="Z27" s="3">
        <v>891040</v>
      </c>
      <c r="AA27" s="3">
        <v>891040</v>
      </c>
      <c r="AB27" s="3">
        <v>915040</v>
      </c>
      <c r="AC27" s="3">
        <v>969040</v>
      </c>
      <c r="AD27" s="3">
        <v>1394040</v>
      </c>
      <c r="AE27" s="3">
        <v>1414040</v>
      </c>
      <c r="AF27" s="3">
        <v>1150040</v>
      </c>
      <c r="AG27" s="3">
        <v>862040</v>
      </c>
      <c r="AH27" s="3">
        <v>836040</v>
      </c>
      <c r="AI27" s="3">
        <v>716040</v>
      </c>
      <c r="AJ27" s="3">
        <v>755040</v>
      </c>
      <c r="AK27" s="3">
        <v>707000</v>
      </c>
      <c r="AL27" s="3">
        <v>707000</v>
      </c>
      <c r="AM27" s="3">
        <v>587000</v>
      </c>
      <c r="AN27" s="3">
        <v>587000</v>
      </c>
      <c r="AO27" s="3">
        <v>587000</v>
      </c>
      <c r="AP27" s="3">
        <v>587000</v>
      </c>
      <c r="AQ27" s="3">
        <v>587000</v>
      </c>
      <c r="AR27" s="3">
        <v>587040</v>
      </c>
      <c r="AS27" s="3">
        <v>587040</v>
      </c>
      <c r="AT27" s="3">
        <v>587040</v>
      </c>
      <c r="AU27" s="3">
        <v>587040</v>
      </c>
      <c r="AV27" s="3">
        <v>587040</v>
      </c>
      <c r="AW27" s="3">
        <v>625440</v>
      </c>
      <c r="AX27" s="3">
        <v>625440</v>
      </c>
      <c r="AY27" s="3">
        <v>525440</v>
      </c>
      <c r="AZ27" s="3">
        <v>525440</v>
      </c>
      <c r="BA27" s="3">
        <v>525440</v>
      </c>
      <c r="BB27" s="3">
        <v>525440</v>
      </c>
      <c r="BC27" s="3">
        <v>525440</v>
      </c>
      <c r="BD27" s="3">
        <v>525440</v>
      </c>
      <c r="BE27" s="3">
        <v>668000</v>
      </c>
      <c r="BF27" s="3">
        <v>758823</v>
      </c>
      <c r="BG27" s="3">
        <v>891026</v>
      </c>
      <c r="BH27" s="3">
        <v>943781</v>
      </c>
      <c r="BI27" s="3">
        <v>1305351</v>
      </c>
      <c r="BJ27" s="3">
        <v>1255469</v>
      </c>
      <c r="BK27" s="3">
        <v>1265555</v>
      </c>
      <c r="BL27" s="3">
        <v>1415608</v>
      </c>
      <c r="BM27" s="3">
        <v>2125640</v>
      </c>
      <c r="BN27" s="3">
        <v>8945804</v>
      </c>
      <c r="BO27" s="3">
        <v>15432898.5</v>
      </c>
      <c r="BP27" s="3">
        <v>20217915.5</v>
      </c>
      <c r="BQ27" s="3">
        <v>22864084.5</v>
      </c>
      <c r="BR27" s="3">
        <v>22597191.5</v>
      </c>
      <c r="BS27" s="3">
        <v>22602140.5</v>
      </c>
      <c r="BT27" s="3">
        <v>22597352.5</v>
      </c>
      <c r="BU27" s="3">
        <v>21494556.5</v>
      </c>
      <c r="BV27" s="3">
        <v>17999215</v>
      </c>
      <c r="BW27" s="3">
        <v>18199221</v>
      </c>
      <c r="BX27" s="3">
        <v>18399234</v>
      </c>
      <c r="BY27" s="3">
        <v>19619242</v>
      </c>
      <c r="BZ27" s="3">
        <v>21369249</v>
      </c>
      <c r="CA27" s="3">
        <v>23594781</v>
      </c>
    </row>
    <row r="28" spans="1:79" x14ac:dyDescent="0.2">
      <c r="A28" s="25" t="s">
        <v>654</v>
      </c>
      <c r="B28" s="3">
        <v>348480</v>
      </c>
      <c r="C28" s="3">
        <v>360960</v>
      </c>
      <c r="D28" s="3">
        <v>372960</v>
      </c>
      <c r="E28" s="3">
        <v>372960</v>
      </c>
      <c r="F28" s="3">
        <v>504960</v>
      </c>
      <c r="G28" s="3">
        <v>504960</v>
      </c>
      <c r="H28" s="3">
        <v>528960</v>
      </c>
      <c r="I28" s="3">
        <v>504960</v>
      </c>
      <c r="J28" s="3">
        <v>528960</v>
      </c>
      <c r="K28" s="3">
        <v>516960</v>
      </c>
      <c r="L28" s="3">
        <v>552960</v>
      </c>
      <c r="M28" s="3">
        <v>564960</v>
      </c>
      <c r="N28" s="3">
        <v>564960</v>
      </c>
      <c r="O28" s="3">
        <v>480960</v>
      </c>
      <c r="P28" s="3">
        <v>516960</v>
      </c>
      <c r="Q28" s="3">
        <v>516960</v>
      </c>
      <c r="R28" s="3">
        <v>576960</v>
      </c>
      <c r="S28" s="3">
        <v>624960</v>
      </c>
      <c r="T28" s="3">
        <v>636960</v>
      </c>
      <c r="U28" s="3">
        <v>652800</v>
      </c>
      <c r="V28" s="3">
        <v>750040</v>
      </c>
      <c r="W28" s="3">
        <v>798040</v>
      </c>
      <c r="X28" s="3">
        <v>846040</v>
      </c>
      <c r="Y28" s="3">
        <v>846040</v>
      </c>
      <c r="Z28" s="3">
        <v>891040</v>
      </c>
      <c r="AA28" s="3">
        <v>891040</v>
      </c>
      <c r="AB28" s="3">
        <v>915040</v>
      </c>
      <c r="AC28" s="3">
        <v>969040</v>
      </c>
      <c r="AD28" s="3">
        <v>1394040</v>
      </c>
      <c r="AE28" s="3">
        <v>1414040</v>
      </c>
      <c r="AF28" s="3">
        <v>1150040</v>
      </c>
      <c r="AG28" s="3">
        <v>862040</v>
      </c>
      <c r="AH28" s="3">
        <v>836040</v>
      </c>
      <c r="AI28" s="3">
        <v>716040</v>
      </c>
      <c r="AJ28" s="3">
        <v>755040</v>
      </c>
      <c r="AK28" s="3">
        <v>707000</v>
      </c>
      <c r="AL28" s="3">
        <v>707000</v>
      </c>
      <c r="AM28" s="3">
        <v>587000</v>
      </c>
      <c r="AN28" s="3">
        <v>587000</v>
      </c>
      <c r="AO28" s="3">
        <v>587000</v>
      </c>
      <c r="AP28" s="3">
        <v>587000</v>
      </c>
      <c r="AQ28" s="3">
        <v>587000</v>
      </c>
      <c r="AR28" s="3">
        <v>587040</v>
      </c>
      <c r="AS28" s="3">
        <v>587040</v>
      </c>
      <c r="AT28" s="3">
        <v>587040</v>
      </c>
      <c r="AU28" s="3">
        <v>587040</v>
      </c>
      <c r="AV28" s="3">
        <v>587040</v>
      </c>
      <c r="AW28" s="3">
        <v>625440</v>
      </c>
      <c r="AX28" s="3">
        <v>625440</v>
      </c>
      <c r="AY28" s="3">
        <v>525440</v>
      </c>
      <c r="AZ28" s="3">
        <v>525440</v>
      </c>
      <c r="BA28" s="3">
        <v>525440</v>
      </c>
      <c r="BB28" s="3">
        <v>525440</v>
      </c>
      <c r="BC28" s="3">
        <v>525440</v>
      </c>
      <c r="BD28" s="3">
        <v>525440</v>
      </c>
      <c r="BE28" s="3">
        <v>668000</v>
      </c>
      <c r="BF28" s="3">
        <v>758823</v>
      </c>
      <c r="BG28" s="3">
        <v>891026</v>
      </c>
      <c r="BH28" s="3">
        <v>943781</v>
      </c>
      <c r="BI28" s="3">
        <v>1305351</v>
      </c>
      <c r="BJ28" s="3">
        <v>1255469</v>
      </c>
      <c r="BK28" s="3">
        <v>1265555</v>
      </c>
      <c r="BL28" s="3">
        <v>1415608</v>
      </c>
      <c r="BM28" s="3">
        <v>2125640</v>
      </c>
      <c r="BN28" s="3">
        <v>8945804</v>
      </c>
      <c r="BO28" s="3">
        <v>15432898.5</v>
      </c>
      <c r="BP28" s="3">
        <v>20217915.5</v>
      </c>
      <c r="BQ28" s="3">
        <v>22864084.5</v>
      </c>
      <c r="BR28" s="3">
        <v>22597191.5</v>
      </c>
      <c r="BS28" s="3">
        <v>22602140.5</v>
      </c>
      <c r="BT28" s="3">
        <v>22597352.5</v>
      </c>
      <c r="BU28" s="3">
        <v>21494556.5</v>
      </c>
      <c r="BV28" s="3">
        <v>17999215</v>
      </c>
      <c r="BW28" s="3">
        <v>18199221</v>
      </c>
      <c r="BX28" s="3">
        <v>18399234</v>
      </c>
      <c r="BY28" s="3">
        <v>19619242</v>
      </c>
      <c r="BZ28" s="3">
        <v>21369249</v>
      </c>
      <c r="CA28" s="3">
        <v>23594781</v>
      </c>
    </row>
    <row r="29" spans="1:79" x14ac:dyDescent="0.2">
      <c r="A29" s="25" t="s">
        <v>655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</row>
    <row r="30" spans="1:79" x14ac:dyDescent="0.2">
      <c r="A30" s="25" t="s">
        <v>656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</row>
    <row r="31" spans="1:79" x14ac:dyDescent="0.2">
      <c r="A31" s="25" t="s">
        <v>647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</row>
    <row r="32" spans="1:79" x14ac:dyDescent="0.2">
      <c r="A32" s="25" t="s">
        <v>657</v>
      </c>
      <c r="B32" s="3">
        <v>0</v>
      </c>
      <c r="C32" s="3">
        <v>0</v>
      </c>
      <c r="D32" s="3">
        <v>0</v>
      </c>
      <c r="E32" s="3">
        <v>-3308.5200000000186</v>
      </c>
      <c r="F32" s="3">
        <v>3567.2900000000373</v>
      </c>
      <c r="G32" s="3">
        <v>271401.46999999997</v>
      </c>
      <c r="H32" s="3">
        <v>10781.790000000037</v>
      </c>
      <c r="I32" s="3">
        <v>15921.700000000012</v>
      </c>
      <c r="J32" s="3">
        <v>20993.820000000065</v>
      </c>
      <c r="K32" s="3">
        <v>14099.429999999935</v>
      </c>
      <c r="L32" s="3">
        <v>3710.5100000000093</v>
      </c>
      <c r="M32" s="3">
        <v>7182.8000000000466</v>
      </c>
      <c r="N32" s="3">
        <v>8074.6799999999348</v>
      </c>
      <c r="O32" s="3">
        <v>525.96999999997206</v>
      </c>
      <c r="P32" s="3">
        <v>646.20000000001164</v>
      </c>
      <c r="Q32" s="3">
        <v>-12228.309999999998</v>
      </c>
      <c r="R32" s="3">
        <v>-25763.229999999981</v>
      </c>
      <c r="S32" s="3">
        <v>-3991.5999999999767</v>
      </c>
      <c r="T32" s="3">
        <v>-13208.709999999963</v>
      </c>
      <c r="U32" s="3">
        <v>-13102.869999999995</v>
      </c>
      <c r="V32" s="3">
        <v>-71047.560000000056</v>
      </c>
      <c r="W32" s="3">
        <v>-54209.830000000075</v>
      </c>
      <c r="X32" s="3">
        <v>-68047.760000000009</v>
      </c>
      <c r="Y32" s="3">
        <v>-63917.349999999977</v>
      </c>
      <c r="Z32" s="3">
        <v>-56467.859999999986</v>
      </c>
      <c r="AA32" s="3">
        <v>-48650.239999999991</v>
      </c>
      <c r="AB32" s="3">
        <v>-35878.400000000023</v>
      </c>
      <c r="AC32" s="3">
        <v>-55459.619999999995</v>
      </c>
      <c r="AD32" s="3">
        <v>-80811.020000000019</v>
      </c>
      <c r="AE32" s="3">
        <v>-96676.219999999972</v>
      </c>
      <c r="AF32" s="3">
        <v>131858.30000000005</v>
      </c>
      <c r="AG32" s="3">
        <v>141410.76</v>
      </c>
      <c r="AH32" s="3">
        <v>41548.900000000023</v>
      </c>
      <c r="AI32" s="3">
        <v>33346.300000000047</v>
      </c>
      <c r="AJ32" s="3">
        <v>55517.380000000005</v>
      </c>
      <c r="AK32" s="3">
        <v>56420.359999999986</v>
      </c>
      <c r="AL32" s="3">
        <v>35903.300000000047</v>
      </c>
      <c r="AM32" s="3">
        <v>33655.479999999981</v>
      </c>
      <c r="AN32" s="3">
        <v>34232.479999999981</v>
      </c>
      <c r="AO32" s="3">
        <v>33607.699999999953</v>
      </c>
      <c r="AP32" s="3">
        <v>29578.199999999953</v>
      </c>
      <c r="AQ32" s="3">
        <v>34557.119999999879</v>
      </c>
      <c r="AR32" s="3">
        <v>55007.880000000005</v>
      </c>
      <c r="AS32" s="3">
        <v>50519.520000000019</v>
      </c>
      <c r="AT32" s="3">
        <v>59789.300000000047</v>
      </c>
      <c r="AU32" s="3">
        <v>69451.459999999963</v>
      </c>
      <c r="AV32" s="3">
        <v>73510.540000000037</v>
      </c>
      <c r="AW32" s="3">
        <v>38184.119999999995</v>
      </c>
      <c r="AX32" s="3">
        <v>82332</v>
      </c>
      <c r="AY32" s="3">
        <v>178676.74</v>
      </c>
      <c r="AZ32" s="3">
        <v>141892.06000000006</v>
      </c>
      <c r="BA32" s="3">
        <v>145152.24</v>
      </c>
      <c r="BB32" s="3">
        <v>146371.93999999994</v>
      </c>
      <c r="BC32" s="3">
        <v>142010.06000000006</v>
      </c>
      <c r="BD32" s="3">
        <v>84574.62</v>
      </c>
      <c r="BE32" s="3">
        <v>-341.4</v>
      </c>
      <c r="BF32" s="3">
        <v>-45892.400000000023</v>
      </c>
      <c r="BG32" s="3">
        <v>-27587.020000000019</v>
      </c>
      <c r="BH32" s="3">
        <v>-56019.79999999993</v>
      </c>
      <c r="BI32" s="3">
        <v>-18365.25</v>
      </c>
      <c r="BJ32" s="3">
        <v>-28542.239999999991</v>
      </c>
      <c r="BK32" s="3">
        <v>-10871.439999999944</v>
      </c>
      <c r="BL32" s="3">
        <v>17696.239999999991</v>
      </c>
      <c r="BM32" s="3">
        <v>79797.850000000093</v>
      </c>
      <c r="BN32" s="3">
        <v>246655.09999999963</v>
      </c>
      <c r="BO32" s="3">
        <v>361651.36000000127</v>
      </c>
      <c r="BP32" s="3">
        <v>467163.49000000209</v>
      </c>
      <c r="BQ32" s="3">
        <v>598053.03000000119</v>
      </c>
      <c r="BR32" s="3">
        <v>872292.31999999657</v>
      </c>
      <c r="BS32" s="3">
        <v>1169853.2599999979</v>
      </c>
      <c r="BT32" s="3">
        <v>1047243.2699999996</v>
      </c>
      <c r="BU32" s="3">
        <v>3193773.5</v>
      </c>
      <c r="BV32" s="3">
        <v>1973146.7899999991</v>
      </c>
      <c r="BW32" s="3">
        <v>1772285.5799999982</v>
      </c>
      <c r="BX32" s="3">
        <v>4897294.9899999984</v>
      </c>
      <c r="BY32" s="3">
        <v>2110997.549999997</v>
      </c>
      <c r="BZ32" s="3">
        <v>2113363.2300000004</v>
      </c>
      <c r="CA32" s="3">
        <v>2099018.120000001</v>
      </c>
    </row>
    <row r="33" spans="1:79" x14ac:dyDescent="0.2">
      <c r="A33" s="25" t="s">
        <v>658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</row>
    <row r="34" spans="1:79" x14ac:dyDescent="0.2">
      <c r="A34" s="25" t="s">
        <v>647</v>
      </c>
      <c r="B34" s="3">
        <v>0</v>
      </c>
      <c r="C34" s="3">
        <v>0</v>
      </c>
      <c r="D34" s="3">
        <v>0</v>
      </c>
      <c r="E34" s="3">
        <v>-3308.5200000000186</v>
      </c>
      <c r="F34" s="3">
        <v>3567.2900000000373</v>
      </c>
      <c r="G34" s="3">
        <v>271401.46999999997</v>
      </c>
      <c r="H34" s="3">
        <v>10781.790000000037</v>
      </c>
      <c r="I34" s="3">
        <v>15921.700000000012</v>
      </c>
      <c r="J34" s="3">
        <v>20993.820000000065</v>
      </c>
      <c r="K34" s="3">
        <v>14099.429999999935</v>
      </c>
      <c r="L34" s="3">
        <v>3710.5100000000093</v>
      </c>
      <c r="M34" s="3">
        <v>7182.8000000000466</v>
      </c>
      <c r="N34" s="3">
        <v>8074.6799999999348</v>
      </c>
      <c r="O34" s="3">
        <v>525.96999999997206</v>
      </c>
      <c r="P34" s="3">
        <v>646.20000000001164</v>
      </c>
      <c r="Q34" s="3">
        <v>-12228.309999999998</v>
      </c>
      <c r="R34" s="3">
        <v>-25763.229999999981</v>
      </c>
      <c r="S34" s="3">
        <v>-3991.5999999999767</v>
      </c>
      <c r="T34" s="3">
        <v>-13208.709999999963</v>
      </c>
      <c r="U34" s="3">
        <v>-13102.869999999995</v>
      </c>
      <c r="V34" s="3">
        <v>-71047.560000000056</v>
      </c>
      <c r="W34" s="3">
        <v>-54209.830000000075</v>
      </c>
      <c r="X34" s="3">
        <v>-68047.760000000009</v>
      </c>
      <c r="Y34" s="3">
        <v>-63917.349999999977</v>
      </c>
      <c r="Z34" s="3">
        <v>-56467.859999999986</v>
      </c>
      <c r="AA34" s="3">
        <v>-48650.239999999991</v>
      </c>
      <c r="AB34" s="3">
        <v>-35878.400000000023</v>
      </c>
      <c r="AC34" s="3">
        <v>-55459.619999999995</v>
      </c>
      <c r="AD34" s="3">
        <v>-80811.020000000019</v>
      </c>
      <c r="AE34" s="3">
        <v>-96676.219999999972</v>
      </c>
      <c r="AF34" s="3">
        <v>131858.30000000005</v>
      </c>
      <c r="AG34" s="3">
        <v>141410.76</v>
      </c>
      <c r="AH34" s="3">
        <v>41548.900000000023</v>
      </c>
      <c r="AI34" s="3">
        <v>33346.300000000047</v>
      </c>
      <c r="AJ34" s="3">
        <v>55517.380000000005</v>
      </c>
      <c r="AK34" s="3">
        <v>56420.359999999986</v>
      </c>
      <c r="AL34" s="3">
        <v>35903.300000000047</v>
      </c>
      <c r="AM34" s="3">
        <v>33655.479999999981</v>
      </c>
      <c r="AN34" s="3">
        <v>34232.479999999981</v>
      </c>
      <c r="AO34" s="3">
        <v>33607.699999999953</v>
      </c>
      <c r="AP34" s="3">
        <v>29578.199999999953</v>
      </c>
      <c r="AQ34" s="3">
        <v>34557.119999999879</v>
      </c>
      <c r="AR34" s="3">
        <v>55007.880000000005</v>
      </c>
      <c r="AS34" s="3">
        <v>50519.520000000019</v>
      </c>
      <c r="AT34" s="3">
        <v>59789.300000000047</v>
      </c>
      <c r="AU34" s="3">
        <v>69451.459999999963</v>
      </c>
      <c r="AV34" s="3">
        <v>73510.540000000037</v>
      </c>
      <c r="AW34" s="3">
        <v>38184.119999999995</v>
      </c>
      <c r="AX34" s="3">
        <v>82332</v>
      </c>
      <c r="AY34" s="3">
        <v>178676.74</v>
      </c>
      <c r="AZ34" s="3">
        <v>141892.06000000006</v>
      </c>
      <c r="BA34" s="3">
        <v>145152.24</v>
      </c>
      <c r="BB34" s="3">
        <v>146371.93999999994</v>
      </c>
      <c r="BC34" s="3">
        <v>142010.06000000006</v>
      </c>
      <c r="BD34" s="3">
        <v>84574.62</v>
      </c>
      <c r="BE34" s="3">
        <v>-341.4</v>
      </c>
      <c r="BF34" s="3">
        <v>-45892.400000000023</v>
      </c>
      <c r="BG34" s="3">
        <v>-27587.020000000019</v>
      </c>
      <c r="BH34" s="3">
        <v>-56019.79999999993</v>
      </c>
      <c r="BI34" s="3">
        <v>-18365.25</v>
      </c>
      <c r="BJ34" s="3">
        <v>-28542.239999999991</v>
      </c>
      <c r="BK34" s="3">
        <v>-10871.439999999944</v>
      </c>
      <c r="BL34" s="3">
        <v>17696.239999999991</v>
      </c>
      <c r="BM34" s="3">
        <v>79797.850000000093</v>
      </c>
      <c r="BN34" s="3">
        <v>246655.09999999963</v>
      </c>
      <c r="BO34" s="3">
        <v>361651.36000000127</v>
      </c>
      <c r="BP34" s="3">
        <v>467163.49000000209</v>
      </c>
      <c r="BQ34" s="3">
        <v>598053.03000000119</v>
      </c>
      <c r="BR34" s="3">
        <v>872292.31999999657</v>
      </c>
      <c r="BS34" s="3">
        <v>1169853.2599999979</v>
      </c>
      <c r="BT34" s="3">
        <v>1047243.2699999996</v>
      </c>
      <c r="BU34" s="3">
        <v>3193773.5</v>
      </c>
      <c r="BV34" s="3">
        <v>1973146.7899999991</v>
      </c>
      <c r="BW34" s="3">
        <v>1772285.5799999982</v>
      </c>
      <c r="BX34" s="3">
        <v>4897294.9899999984</v>
      </c>
      <c r="BY34" s="3">
        <v>2110997.549999997</v>
      </c>
      <c r="BZ34" s="3">
        <v>2113363.2300000004</v>
      </c>
      <c r="CA34" s="3">
        <v>2099018.120000001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ColWidth="11.42578125" defaultRowHeight="12.75" x14ac:dyDescent="0.2"/>
  <sheetData>
    <row r="1" spans="1:1" ht="18" x14ac:dyDescent="0.25">
      <c r="A1" s="97" t="s">
        <v>1268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11.42578125" defaultRowHeight="12.75" x14ac:dyDescent="0.2"/>
  <cols>
    <col min="1" max="1" width="26" customWidth="1"/>
    <col min="2" max="2" width="10.85546875" customWidth="1"/>
  </cols>
  <sheetData>
    <row r="1" spans="1:48" ht="18" x14ac:dyDescent="0.25">
      <c r="A1" s="97" t="s">
        <v>1292</v>
      </c>
    </row>
    <row r="2" spans="1:48" ht="15" x14ac:dyDescent="0.25">
      <c r="A2" s="1" t="s">
        <v>1252</v>
      </c>
      <c r="B2" s="1"/>
      <c r="C2" s="65">
        <v>1906</v>
      </c>
      <c r="D2" s="65">
        <v>1907</v>
      </c>
      <c r="E2" s="65">
        <v>1908</v>
      </c>
      <c r="F2" s="65">
        <v>1909</v>
      </c>
      <c r="G2" s="65">
        <v>1910</v>
      </c>
      <c r="H2" s="65">
        <v>1911</v>
      </c>
      <c r="I2" s="65">
        <v>1912</v>
      </c>
      <c r="J2" s="65">
        <v>1913</v>
      </c>
      <c r="K2" s="65">
        <v>1914</v>
      </c>
      <c r="L2" s="65">
        <v>1915</v>
      </c>
      <c r="M2" s="65">
        <v>1916</v>
      </c>
      <c r="N2" s="65">
        <v>1917</v>
      </c>
      <c r="O2" s="65">
        <v>1918</v>
      </c>
      <c r="P2" s="65">
        <v>1919</v>
      </c>
      <c r="Q2" s="65">
        <v>1920</v>
      </c>
      <c r="R2" s="65">
        <v>1921</v>
      </c>
      <c r="S2" s="65">
        <v>1922</v>
      </c>
      <c r="T2" s="65">
        <v>1923</v>
      </c>
      <c r="U2" s="65">
        <v>1924</v>
      </c>
      <c r="V2" s="65">
        <v>1925</v>
      </c>
      <c r="W2" s="65">
        <v>1926</v>
      </c>
      <c r="X2" s="65">
        <v>1927</v>
      </c>
      <c r="Y2" s="65">
        <v>1928</v>
      </c>
      <c r="Z2" s="65">
        <v>1929</v>
      </c>
      <c r="AA2" s="65">
        <v>1930</v>
      </c>
      <c r="AB2" s="65">
        <v>1931</v>
      </c>
      <c r="AC2" s="65">
        <v>1932</v>
      </c>
      <c r="AD2" s="65">
        <v>1933</v>
      </c>
      <c r="AE2" s="65">
        <v>1934</v>
      </c>
      <c r="AF2" s="65">
        <v>1935</v>
      </c>
      <c r="AG2" s="65">
        <v>1936</v>
      </c>
      <c r="AH2" s="65">
        <v>1937</v>
      </c>
      <c r="AI2" s="65">
        <v>1938</v>
      </c>
      <c r="AJ2" s="65">
        <v>1939</v>
      </c>
      <c r="AK2" s="65">
        <v>1940</v>
      </c>
      <c r="AL2" s="65">
        <v>1941</v>
      </c>
      <c r="AM2" s="65">
        <v>1942</v>
      </c>
      <c r="AN2" s="65">
        <v>1943</v>
      </c>
      <c r="AO2" s="65">
        <v>1944</v>
      </c>
      <c r="AP2" s="65">
        <v>1945</v>
      </c>
      <c r="AQ2" s="65">
        <v>1946</v>
      </c>
      <c r="AR2" s="65">
        <v>1947</v>
      </c>
      <c r="AS2" s="65">
        <v>1948</v>
      </c>
      <c r="AT2" s="65">
        <v>1949</v>
      </c>
      <c r="AU2" s="65">
        <v>1950</v>
      </c>
      <c r="AV2" s="65">
        <v>1951</v>
      </c>
    </row>
    <row r="3" spans="1:48" x14ac:dyDescent="0.2">
      <c r="B3" s="1" t="s">
        <v>1253</v>
      </c>
      <c r="AQ3" s="19"/>
    </row>
    <row r="4" spans="1:48" x14ac:dyDescent="0.2">
      <c r="A4" s="1" t="s">
        <v>1184</v>
      </c>
      <c r="B4" t="s">
        <v>729</v>
      </c>
      <c r="F4" s="73">
        <v>2489298</v>
      </c>
      <c r="G4" s="73">
        <v>2570869</v>
      </c>
      <c r="H4" s="73">
        <v>2755400</v>
      </c>
      <c r="I4" s="73">
        <v>2594143</v>
      </c>
      <c r="J4" s="73">
        <v>2828550</v>
      </c>
      <c r="K4" s="73">
        <v>2888532</v>
      </c>
      <c r="L4" s="73">
        <v>3116351</v>
      </c>
      <c r="M4" s="73">
        <v>3708309</v>
      </c>
      <c r="N4" s="73">
        <v>4223569</v>
      </c>
      <c r="O4" s="73">
        <v>4534585</v>
      </c>
      <c r="P4" s="73">
        <v>5254126</v>
      </c>
      <c r="Q4" s="73">
        <v>8490232</v>
      </c>
      <c r="R4" s="73">
        <v>6903694</v>
      </c>
      <c r="S4" s="73">
        <v>4604880</v>
      </c>
      <c r="T4" s="73">
        <v>4319421</v>
      </c>
      <c r="U4" s="73">
        <f>SUM(U5:U6)</f>
        <v>4287943</v>
      </c>
      <c r="V4" s="73">
        <f t="shared" ref="V4:AA4" si="0">SUM(V5:V6)</f>
        <v>4395041</v>
      </c>
      <c r="W4" s="73">
        <f t="shared" si="0"/>
        <v>4387074</v>
      </c>
      <c r="X4" s="73">
        <f t="shared" si="0"/>
        <v>5082871</v>
      </c>
      <c r="Y4" s="73">
        <f t="shared" si="0"/>
        <v>5279535</v>
      </c>
      <c r="Z4" s="73">
        <f t="shared" si="0"/>
        <v>5954314</v>
      </c>
      <c r="AA4" s="73">
        <f t="shared" si="0"/>
        <v>5344533</v>
      </c>
      <c r="AB4" s="73">
        <f>SUM(AB5:AB6)</f>
        <v>3917000</v>
      </c>
      <c r="AC4" s="73">
        <f t="shared" ref="AC4:AI4" si="1">SUM(AC5:AC6)</f>
        <v>3895000</v>
      </c>
      <c r="AD4" s="73">
        <f t="shared" si="1"/>
        <v>4005000</v>
      </c>
      <c r="AE4" s="73">
        <f t="shared" si="1"/>
        <v>4488000</v>
      </c>
      <c r="AF4" s="73">
        <f t="shared" si="1"/>
        <v>4372000</v>
      </c>
      <c r="AG4" s="73">
        <f t="shared" si="1"/>
        <v>5671000</v>
      </c>
      <c r="AH4" s="73">
        <f t="shared" si="1"/>
        <v>7484000</v>
      </c>
      <c r="AI4" s="73">
        <f t="shared" si="1"/>
        <v>7403000</v>
      </c>
      <c r="AJ4" s="73">
        <f t="shared" ref="AJ4" si="2">SUM(AJ5:AJ6)</f>
        <v>7295000</v>
      </c>
      <c r="AK4" s="73">
        <f t="shared" ref="AK4" si="3">SUM(AK5:AK6)</f>
        <v>9424000</v>
      </c>
      <c r="AL4" s="73">
        <f t="shared" ref="AL4" si="4">SUM(AL5:AL6)</f>
        <v>11999000</v>
      </c>
      <c r="AM4" s="73">
        <f t="shared" ref="AM4" si="5">SUM(AM5:AM6)</f>
        <v>11860000</v>
      </c>
      <c r="AN4" s="73">
        <f t="shared" ref="AN4" si="6">SUM(AN5:AN6)</f>
        <v>12618000</v>
      </c>
      <c r="AO4" s="73">
        <f t="shared" ref="AO4" si="7">SUM(AO5:AO6)</f>
        <v>14401000</v>
      </c>
      <c r="AP4" s="73">
        <f>AP15/4.8</f>
        <v>13541666.666666668</v>
      </c>
      <c r="AQ4" s="73">
        <f>AQ15/4.8</f>
        <v>15625000</v>
      </c>
      <c r="AR4" s="85">
        <v>24747000</v>
      </c>
      <c r="AS4" s="85">
        <v>27463000</v>
      </c>
      <c r="AT4" s="85">
        <v>32128000</v>
      </c>
      <c r="AU4" s="89">
        <v>35300000</v>
      </c>
      <c r="AV4" s="89">
        <v>44700000</v>
      </c>
    </row>
    <row r="5" spans="1:48" x14ac:dyDescent="0.2">
      <c r="A5" t="s">
        <v>1254</v>
      </c>
      <c r="B5" t="s">
        <v>729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>
        <v>4273092</v>
      </c>
      <c r="V5" s="73">
        <v>4346061</v>
      </c>
      <c r="W5" s="73">
        <v>4349078</v>
      </c>
      <c r="X5" s="73">
        <v>5072377</v>
      </c>
      <c r="Y5" s="73">
        <v>5252837</v>
      </c>
      <c r="Z5" s="73">
        <v>5933534</v>
      </c>
      <c r="AA5" s="73">
        <v>5334281</v>
      </c>
      <c r="AB5" s="85">
        <v>3911000</v>
      </c>
      <c r="AC5" s="85">
        <v>3892000</v>
      </c>
      <c r="AD5" s="85">
        <v>4002000</v>
      </c>
      <c r="AE5" s="85">
        <v>4488000</v>
      </c>
      <c r="AF5" s="85">
        <v>4372000</v>
      </c>
      <c r="AG5" s="85">
        <v>5664000</v>
      </c>
      <c r="AH5" s="85">
        <v>7466000</v>
      </c>
      <c r="AI5" s="85">
        <v>7395000</v>
      </c>
      <c r="AJ5" s="85">
        <v>7242000</v>
      </c>
      <c r="AK5" s="85">
        <v>9394000</v>
      </c>
      <c r="AL5" s="85">
        <v>11976000</v>
      </c>
      <c r="AM5" s="85">
        <v>11478000</v>
      </c>
      <c r="AN5" s="85">
        <v>12456000</v>
      </c>
      <c r="AO5" s="85">
        <v>14373000</v>
      </c>
      <c r="AP5" s="85">
        <v>13568000</v>
      </c>
      <c r="AQ5" s="19"/>
    </row>
    <row r="6" spans="1:48" x14ac:dyDescent="0.2">
      <c r="A6" t="s">
        <v>1255</v>
      </c>
      <c r="B6" t="s">
        <v>729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>
        <v>14851</v>
      </c>
      <c r="V6" s="73">
        <v>48980</v>
      </c>
      <c r="W6" s="73">
        <v>37996</v>
      </c>
      <c r="X6" s="73">
        <v>10494</v>
      </c>
      <c r="Y6" s="73">
        <v>26698</v>
      </c>
      <c r="Z6" s="73">
        <v>20780</v>
      </c>
      <c r="AA6" s="73">
        <v>10252</v>
      </c>
      <c r="AB6" s="85">
        <v>6000</v>
      </c>
      <c r="AC6" s="85">
        <v>3000</v>
      </c>
      <c r="AD6" s="85">
        <v>3000</v>
      </c>
      <c r="AE6" s="85">
        <v>0</v>
      </c>
      <c r="AF6" s="85">
        <v>0</v>
      </c>
      <c r="AG6" s="85">
        <v>7000</v>
      </c>
      <c r="AH6" s="85">
        <v>18000</v>
      </c>
      <c r="AI6" s="85">
        <v>8000</v>
      </c>
      <c r="AJ6" s="85">
        <v>53000</v>
      </c>
      <c r="AK6" s="85">
        <v>30000</v>
      </c>
      <c r="AL6" s="85">
        <v>23000</v>
      </c>
      <c r="AM6" s="85">
        <v>382000</v>
      </c>
      <c r="AN6" s="85">
        <v>162000</v>
      </c>
      <c r="AO6" s="85">
        <v>28000</v>
      </c>
      <c r="AP6" s="86">
        <v>0</v>
      </c>
      <c r="AQ6" s="19"/>
    </row>
    <row r="7" spans="1:48" x14ac:dyDescent="0.2">
      <c r="A7" s="1" t="s">
        <v>1185</v>
      </c>
      <c r="B7" t="s">
        <v>729</v>
      </c>
      <c r="F7" s="73">
        <v>2418564</v>
      </c>
      <c r="G7" s="73">
        <v>2695446</v>
      </c>
      <c r="H7" s="73">
        <v>2506038</v>
      </c>
      <c r="I7" s="73">
        <v>2384395</v>
      </c>
      <c r="J7" s="73">
        <v>3065863</v>
      </c>
      <c r="K7" s="73">
        <v>2906576</v>
      </c>
      <c r="L7" s="73">
        <v>4065111</v>
      </c>
      <c r="M7" s="73">
        <v>4294753</v>
      </c>
      <c r="N7" s="73">
        <v>4742846</v>
      </c>
      <c r="O7" s="73">
        <v>4575204</v>
      </c>
      <c r="P7" s="73">
        <v>6293486</v>
      </c>
      <c r="Q7" s="80">
        <v>8056915</v>
      </c>
      <c r="R7" s="80">
        <v>4522207</v>
      </c>
      <c r="S7" s="80">
        <v>4087584</v>
      </c>
      <c r="T7" s="80">
        <v>4641434</v>
      </c>
      <c r="U7" s="73">
        <f>SUM(U8:U10)</f>
        <v>4718217</v>
      </c>
      <c r="V7" s="73">
        <f t="shared" ref="V7:AA7" si="8">SUM(V8:V10)</f>
        <v>4950597</v>
      </c>
      <c r="W7" s="73">
        <f t="shared" si="8"/>
        <v>5311287</v>
      </c>
      <c r="X7" s="73">
        <f t="shared" si="8"/>
        <v>5589284</v>
      </c>
      <c r="Y7" s="73">
        <f t="shared" si="8"/>
        <v>6045118</v>
      </c>
      <c r="Z7" s="73">
        <f t="shared" si="8"/>
        <v>6394732</v>
      </c>
      <c r="AA7" s="73">
        <f t="shared" si="8"/>
        <v>5170913</v>
      </c>
      <c r="AB7" s="73">
        <f t="shared" ref="AB7" si="9">SUM(AB8:AB10)</f>
        <v>3135000</v>
      </c>
      <c r="AC7" s="73">
        <f t="shared" ref="AC7" si="10">SUM(AC8:AC10)</f>
        <v>3996000</v>
      </c>
      <c r="AD7" s="73">
        <f t="shared" ref="AD7" si="11">SUM(AD8:AD10)</f>
        <v>3790000</v>
      </c>
      <c r="AE7" s="73">
        <f t="shared" ref="AE7" si="12">SUM(AE8:AE10)</f>
        <v>4163000</v>
      </c>
      <c r="AF7" s="73">
        <f t="shared" ref="AF7" si="13">SUM(AF8:AF10)</f>
        <v>4348000</v>
      </c>
      <c r="AG7" s="73">
        <f t="shared" ref="AG7" si="14">SUM(AG8:AG10)</f>
        <v>5662000</v>
      </c>
      <c r="AH7" s="73">
        <f t="shared" ref="AH7" si="15">SUM(AH8:AH10)</f>
        <v>4187000</v>
      </c>
      <c r="AI7" s="73">
        <f t="shared" ref="AI7" si="16">SUM(AI8:AI10)</f>
        <v>6486000</v>
      </c>
      <c r="AJ7" s="96">
        <v>5836000</v>
      </c>
      <c r="AK7" s="73">
        <f t="shared" ref="AK7" si="17">SUM(AK8:AK10)</f>
        <v>5188000</v>
      </c>
      <c r="AL7" s="73">
        <f t="shared" ref="AL7" si="18">SUM(AL8:AL10)</f>
        <v>4028000</v>
      </c>
      <c r="AM7" s="73">
        <f t="shared" ref="AM7" si="19">SUM(AM8:AM10)</f>
        <v>2520000</v>
      </c>
      <c r="AN7" s="73">
        <f t="shared" ref="AN7" si="20">SUM(AN8:AN10)</f>
        <v>3032000</v>
      </c>
      <c r="AO7" s="73">
        <f t="shared" ref="AO7" si="21">SUM(AO8:AO10)</f>
        <v>2625000</v>
      </c>
      <c r="AP7" s="88">
        <f>AP16/4.8</f>
        <v>12083333.333333334</v>
      </c>
      <c r="AQ7" s="88">
        <f>AQ16/4.8</f>
        <v>12708333.333333334</v>
      </c>
      <c r="AR7" s="85">
        <v>14148000</v>
      </c>
      <c r="AS7" s="85">
        <v>22843000</v>
      </c>
      <c r="AT7" s="85">
        <v>24462000</v>
      </c>
      <c r="AU7" s="89">
        <v>31300000</v>
      </c>
      <c r="AV7" s="89">
        <v>37200000</v>
      </c>
    </row>
    <row r="8" spans="1:48" x14ac:dyDescent="0.2">
      <c r="A8" t="s">
        <v>1256</v>
      </c>
      <c r="B8" t="s">
        <v>729</v>
      </c>
      <c r="U8" s="73">
        <v>4399777</v>
      </c>
      <c r="V8" s="73">
        <v>4515497</v>
      </c>
      <c r="W8" s="73">
        <v>4857398</v>
      </c>
      <c r="X8" s="73">
        <v>5243512</v>
      </c>
      <c r="Y8" s="73">
        <v>5744988</v>
      </c>
      <c r="Z8" s="73">
        <v>5926629</v>
      </c>
      <c r="AA8" s="73">
        <v>4787666</v>
      </c>
      <c r="AB8" s="85">
        <v>2714000</v>
      </c>
      <c r="AC8" s="85">
        <v>3673000</v>
      </c>
      <c r="AD8" s="85">
        <v>3562000</v>
      </c>
      <c r="AE8" s="85">
        <v>3772000</v>
      </c>
      <c r="AF8" s="85">
        <v>4114000</v>
      </c>
      <c r="AG8" s="85">
        <v>5046000</v>
      </c>
      <c r="AH8" s="85">
        <v>3800000</v>
      </c>
      <c r="AI8" s="85">
        <v>6208000</v>
      </c>
      <c r="AJ8" s="87"/>
      <c r="AK8" s="85">
        <v>4784000</v>
      </c>
      <c r="AL8" s="85">
        <v>3678000</v>
      </c>
      <c r="AM8" s="85">
        <v>2155000</v>
      </c>
      <c r="AN8" s="85">
        <v>2617000</v>
      </c>
      <c r="AO8" s="85">
        <v>2205000</v>
      </c>
      <c r="AP8" s="87"/>
      <c r="AQ8" s="19"/>
    </row>
    <row r="9" spans="1:48" x14ac:dyDescent="0.2">
      <c r="A9" t="s">
        <v>1257</v>
      </c>
      <c r="B9" t="s">
        <v>729</v>
      </c>
      <c r="U9" s="73">
        <v>299952</v>
      </c>
      <c r="V9" s="73">
        <v>379165</v>
      </c>
      <c r="W9" s="73">
        <v>427266</v>
      </c>
      <c r="X9" s="73">
        <v>329350</v>
      </c>
      <c r="Y9" s="73">
        <v>294277</v>
      </c>
      <c r="Z9" s="73">
        <v>464893</v>
      </c>
      <c r="AA9" s="73">
        <v>361658</v>
      </c>
      <c r="AB9" s="85">
        <v>331000</v>
      </c>
      <c r="AC9" s="85">
        <v>264000</v>
      </c>
      <c r="AD9" s="85">
        <v>215000</v>
      </c>
      <c r="AE9" s="85">
        <v>378000</v>
      </c>
      <c r="AF9" s="85">
        <v>222000</v>
      </c>
      <c r="AG9" s="85">
        <v>561000</v>
      </c>
      <c r="AH9" s="85">
        <v>376000</v>
      </c>
      <c r="AI9" s="85">
        <v>275000</v>
      </c>
      <c r="AJ9" s="85">
        <v>271000</v>
      </c>
      <c r="AK9" s="85">
        <v>396000</v>
      </c>
      <c r="AL9" s="85">
        <v>315000</v>
      </c>
      <c r="AM9" s="85">
        <v>322000</v>
      </c>
      <c r="AN9" s="85">
        <v>336000</v>
      </c>
      <c r="AO9" s="85">
        <v>409000</v>
      </c>
      <c r="AP9" s="85">
        <v>428000</v>
      </c>
      <c r="AQ9" s="19"/>
    </row>
    <row r="10" spans="1:48" x14ac:dyDescent="0.2">
      <c r="A10" t="s">
        <v>1258</v>
      </c>
      <c r="B10" t="s">
        <v>729</v>
      </c>
      <c r="U10" s="73">
        <v>18488</v>
      </c>
      <c r="V10" s="73">
        <v>55935</v>
      </c>
      <c r="W10" s="73">
        <v>26623</v>
      </c>
      <c r="X10" s="73">
        <v>16422</v>
      </c>
      <c r="Y10" s="73">
        <v>5853</v>
      </c>
      <c r="Z10" s="73">
        <v>3210</v>
      </c>
      <c r="AA10" s="73">
        <v>21589</v>
      </c>
      <c r="AB10" s="85">
        <v>90000</v>
      </c>
      <c r="AC10" s="85">
        <v>59000</v>
      </c>
      <c r="AD10" s="85">
        <v>13000</v>
      </c>
      <c r="AE10" s="85">
        <v>13000</v>
      </c>
      <c r="AF10" s="85">
        <v>12000</v>
      </c>
      <c r="AG10" s="85">
        <v>55000</v>
      </c>
      <c r="AH10" s="85">
        <v>11000</v>
      </c>
      <c r="AI10" s="85">
        <v>3000</v>
      </c>
      <c r="AJ10" s="85">
        <v>25000</v>
      </c>
      <c r="AK10" s="85">
        <v>8000</v>
      </c>
      <c r="AL10" s="85">
        <v>35000</v>
      </c>
      <c r="AM10" s="85">
        <v>43000</v>
      </c>
      <c r="AN10" s="85">
        <v>79000</v>
      </c>
      <c r="AO10" s="85">
        <v>11000</v>
      </c>
      <c r="AP10" s="86">
        <v>0</v>
      </c>
      <c r="AQ10" s="19"/>
    </row>
    <row r="12" spans="1:48" x14ac:dyDescent="0.2">
      <c r="A12" s="84" t="s">
        <v>1251</v>
      </c>
      <c r="B12" t="s">
        <v>729</v>
      </c>
      <c r="F12" s="73">
        <f>F7-F4</f>
        <v>-70734</v>
      </c>
      <c r="G12" s="73">
        <f t="shared" ref="G12:AV12" si="22">G7-G4</f>
        <v>124577</v>
      </c>
      <c r="H12" s="73">
        <f t="shared" si="22"/>
        <v>-249362</v>
      </c>
      <c r="I12" s="73">
        <f t="shared" si="22"/>
        <v>-209748</v>
      </c>
      <c r="J12" s="73">
        <f t="shared" si="22"/>
        <v>237313</v>
      </c>
      <c r="K12" s="73">
        <f t="shared" si="22"/>
        <v>18044</v>
      </c>
      <c r="L12" s="73">
        <f t="shared" si="22"/>
        <v>948760</v>
      </c>
      <c r="M12" s="73">
        <f t="shared" si="22"/>
        <v>586444</v>
      </c>
      <c r="N12" s="73">
        <f t="shared" si="22"/>
        <v>519277</v>
      </c>
      <c r="O12" s="73">
        <f t="shared" si="22"/>
        <v>40619</v>
      </c>
      <c r="P12" s="73">
        <f t="shared" si="22"/>
        <v>1039360</v>
      </c>
      <c r="Q12" s="73">
        <f t="shared" si="22"/>
        <v>-433317</v>
      </c>
      <c r="R12" s="73">
        <f t="shared" si="22"/>
        <v>-2381487</v>
      </c>
      <c r="S12" s="73">
        <f t="shared" si="22"/>
        <v>-517296</v>
      </c>
      <c r="T12" s="73">
        <f t="shared" si="22"/>
        <v>322013</v>
      </c>
      <c r="U12" s="73">
        <f t="shared" si="22"/>
        <v>430274</v>
      </c>
      <c r="V12" s="73">
        <f t="shared" si="22"/>
        <v>555556</v>
      </c>
      <c r="W12" s="73">
        <f t="shared" si="22"/>
        <v>924213</v>
      </c>
      <c r="X12" s="73">
        <f t="shared" si="22"/>
        <v>506413</v>
      </c>
      <c r="Y12" s="73">
        <f t="shared" si="22"/>
        <v>765583</v>
      </c>
      <c r="Z12" s="73">
        <f t="shared" si="22"/>
        <v>440418</v>
      </c>
      <c r="AA12" s="73">
        <f t="shared" si="22"/>
        <v>-173620</v>
      </c>
      <c r="AB12" s="73">
        <f t="shared" si="22"/>
        <v>-782000</v>
      </c>
      <c r="AC12" s="73">
        <f t="shared" si="22"/>
        <v>101000</v>
      </c>
      <c r="AD12" s="73">
        <f t="shared" si="22"/>
        <v>-215000</v>
      </c>
      <c r="AE12" s="73">
        <f t="shared" si="22"/>
        <v>-325000</v>
      </c>
      <c r="AF12" s="73">
        <f t="shared" si="22"/>
        <v>-24000</v>
      </c>
      <c r="AG12" s="73">
        <f t="shared" si="22"/>
        <v>-9000</v>
      </c>
      <c r="AH12" s="73">
        <f t="shared" si="22"/>
        <v>-3297000</v>
      </c>
      <c r="AI12" s="73">
        <f t="shared" si="22"/>
        <v>-917000</v>
      </c>
      <c r="AJ12" s="73">
        <f t="shared" si="22"/>
        <v>-1459000</v>
      </c>
      <c r="AK12" s="73">
        <f t="shared" si="22"/>
        <v>-4236000</v>
      </c>
      <c r="AL12" s="73">
        <f t="shared" si="22"/>
        <v>-7971000</v>
      </c>
      <c r="AM12" s="73">
        <f t="shared" si="22"/>
        <v>-9340000</v>
      </c>
      <c r="AN12" s="73">
        <f t="shared" si="22"/>
        <v>-9586000</v>
      </c>
      <c r="AO12" s="73">
        <f t="shared" si="22"/>
        <v>-11776000</v>
      </c>
      <c r="AP12" s="73">
        <f t="shared" si="22"/>
        <v>-1458333.333333334</v>
      </c>
      <c r="AQ12" s="73">
        <f t="shared" si="22"/>
        <v>-2916666.666666666</v>
      </c>
      <c r="AR12" s="73">
        <f t="shared" si="22"/>
        <v>-10599000</v>
      </c>
      <c r="AS12" s="73">
        <f t="shared" si="22"/>
        <v>-4620000</v>
      </c>
      <c r="AT12" s="73">
        <f t="shared" si="22"/>
        <v>-7666000</v>
      </c>
      <c r="AU12" s="73">
        <f t="shared" si="22"/>
        <v>-4000000</v>
      </c>
      <c r="AV12" s="73">
        <f t="shared" si="22"/>
        <v>-7500000</v>
      </c>
    </row>
    <row r="15" spans="1:48" x14ac:dyDescent="0.2">
      <c r="AO15" s="95" t="s">
        <v>1283</v>
      </c>
      <c r="AP15" s="96">
        <v>65000000</v>
      </c>
      <c r="AQ15" s="96">
        <v>75000000</v>
      </c>
      <c r="AR15" s="95" t="s">
        <v>1286</v>
      </c>
    </row>
    <row r="16" spans="1:48" x14ac:dyDescent="0.2">
      <c r="AO16" s="95" t="s">
        <v>1284</v>
      </c>
      <c r="AP16" s="96">
        <v>58000000</v>
      </c>
      <c r="AQ16" s="96">
        <v>61000000</v>
      </c>
    </row>
    <row r="17" spans="1:1" x14ac:dyDescent="0.2">
      <c r="A17" t="s">
        <v>1277</v>
      </c>
    </row>
    <row r="18" spans="1:1" x14ac:dyDescent="0.2">
      <c r="A18" t="s">
        <v>1282</v>
      </c>
    </row>
    <row r="19" spans="1:1" x14ac:dyDescent="0.2">
      <c r="A19" s="95" t="s">
        <v>1285</v>
      </c>
    </row>
    <row r="20" spans="1:1" x14ac:dyDescent="0.2">
      <c r="A20" s="81" t="s">
        <v>1259</v>
      </c>
    </row>
    <row r="21" spans="1:1" x14ac:dyDescent="0.2">
      <c r="A21" s="86" t="s">
        <v>1260</v>
      </c>
    </row>
    <row r="22" spans="1:1" x14ac:dyDescent="0.2">
      <c r="A22" s="87" t="s">
        <v>1261</v>
      </c>
    </row>
    <row r="23" spans="1:1" x14ac:dyDescent="0.2">
      <c r="A23" s="19" t="s">
        <v>1262</v>
      </c>
    </row>
    <row r="24" spans="1:1" x14ac:dyDescent="0.2">
      <c r="A24" s="90" t="s">
        <v>1263</v>
      </c>
    </row>
  </sheetData>
  <phoneticPr fontId="20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Intro</vt:lpstr>
      <vt:lpstr>Raw data--colonial rep archive</vt:lpstr>
      <vt:lpstr>Raw data--colonial report</vt:lpstr>
      <vt:lpstr>Data--high frequency</vt:lpstr>
      <vt:lpstr>Raw Data--Blue Books</vt:lpstr>
      <vt:lpstr>Discrete</vt:lpstr>
      <vt:lpstr>Continuous</vt:lpstr>
      <vt:lpstr>Graphs</vt:lpstr>
      <vt:lpstr>Balance of Trade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2014-07-07T18:58:51Z</dcterms:created>
  <dcterms:modified xsi:type="dcterms:W3CDTF">2016-02-18T17:47:41Z</dcterms:modified>
</cp:coreProperties>
</file>