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505"/>
  <workbookPr/>
  <mc:AlternateContent xmlns:mc="http://schemas.openxmlformats.org/markup-compatibility/2006">
    <mc:Choice Requires="x15">
      <x15ac:absPath xmlns:x15ac="http://schemas.microsoft.com/office/spreadsheetml/2010/11/ac" url="/Users/HenryCarpenter/Documents/Freshman Year/Second Semester/Problems in Applied Economics/"/>
    </mc:Choice>
  </mc:AlternateContent>
  <bookViews>
    <workbookView xWindow="0" yWindow="460" windowWidth="28800" windowHeight="15940" activeTab="6"/>
  </bookViews>
  <sheets>
    <sheet name="Introduction" sheetId="6" r:id="rId1"/>
    <sheet name="Newer data" sheetId="1" r:id="rId2"/>
    <sheet name="Older data" sheetId="2" r:id="rId3"/>
    <sheet name="Calculations" sheetId="3" r:id="rId4"/>
    <sheet name="Debt Calculations" sheetId="5" r:id="rId5"/>
    <sheet name="Charts" sheetId="4" r:id="rId6"/>
    <sheet name="Powers of Banks" sheetId="7" r:id="rId7"/>
  </sheets>
  <definedNames>
    <definedName name="_DLX1.USE">#REF!</definedName>
    <definedName name="_DLX139.USE">#REF!</definedName>
    <definedName name="_DLX145.USE">'Newer data'!$4:$10</definedName>
    <definedName name="_DLX2.USE">#REF!</definedName>
    <definedName name="_DLX3.USE">#REF!</definedName>
    <definedName name="_DLX36.USE">#REF!</definedName>
    <definedName name="_DLX4.USE">#REF!</definedName>
    <definedName name="_DLX5.USE">'Older data'!$4:$10</definedName>
    <definedName name="_DLX7.USE">#REF!</definedName>
    <definedName name="_DLX8.USE">#REF!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6" i="3" l="1"/>
  <c r="OI15" i="3"/>
  <c r="OI12" i="3"/>
  <c r="NW15" i="3"/>
  <c r="NW12" i="3"/>
  <c r="NK15" i="3"/>
  <c r="NK12" i="3"/>
  <c r="MY15" i="3"/>
  <c r="MY12" i="3"/>
  <c r="HW15" i="3"/>
  <c r="HK15" i="3"/>
  <c r="HK12" i="3"/>
  <c r="MM15" i="3"/>
  <c r="MM12" i="3"/>
  <c r="MA15" i="3"/>
  <c r="MA12" i="3"/>
  <c r="LO15" i="3"/>
  <c r="LO12" i="3"/>
  <c r="LC15" i="3"/>
  <c r="LC12" i="3"/>
  <c r="KQ15" i="3"/>
  <c r="KQ12" i="3"/>
  <c r="KE15" i="3"/>
  <c r="KE12" i="3"/>
  <c r="JS15" i="3"/>
  <c r="JS12" i="3"/>
  <c r="JG15" i="3"/>
  <c r="JG12" i="3"/>
  <c r="IU15" i="3"/>
  <c r="IU12" i="3"/>
  <c r="II15" i="3"/>
  <c r="II12" i="3"/>
  <c r="HW12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DC26" i="3"/>
  <c r="DD26" i="3"/>
  <c r="DE26" i="3"/>
  <c r="DF26" i="3"/>
  <c r="DG26" i="3"/>
  <c r="DH26" i="3"/>
  <c r="DI26" i="3"/>
  <c r="DJ26" i="3"/>
  <c r="DK26" i="3"/>
  <c r="DL26" i="3"/>
  <c r="DM26" i="3"/>
  <c r="DN26" i="3"/>
  <c r="DO26" i="3"/>
  <c r="DP26" i="3"/>
  <c r="DQ26" i="3"/>
  <c r="DR26" i="3"/>
  <c r="DS26" i="3"/>
  <c r="DT26" i="3"/>
  <c r="DU26" i="3"/>
  <c r="DV26" i="3"/>
  <c r="DW26" i="3"/>
  <c r="DX26" i="3"/>
  <c r="DY26" i="3"/>
  <c r="DZ26" i="3"/>
  <c r="EA26" i="3"/>
  <c r="EB26" i="3"/>
  <c r="EC26" i="3"/>
  <c r="ED26" i="3"/>
  <c r="EE26" i="3"/>
  <c r="EF26" i="3"/>
  <c r="EG26" i="3"/>
  <c r="EH26" i="3"/>
  <c r="EI26" i="3"/>
  <c r="EJ26" i="3"/>
  <c r="EK26" i="3"/>
  <c r="EL26" i="3"/>
  <c r="EM26" i="3"/>
  <c r="EN26" i="3"/>
  <c r="EO26" i="3"/>
  <c r="EP26" i="3"/>
  <c r="EQ26" i="3"/>
  <c r="ER26" i="3"/>
  <c r="ES26" i="3"/>
  <c r="ET26" i="3"/>
  <c r="EU26" i="3"/>
  <c r="EV26" i="3"/>
  <c r="EW26" i="3"/>
  <c r="EX26" i="3"/>
  <c r="EY26" i="3"/>
  <c r="EZ26" i="3"/>
  <c r="FA26" i="3"/>
  <c r="FB26" i="3"/>
  <c r="FC26" i="3"/>
  <c r="FD26" i="3"/>
  <c r="FE26" i="3"/>
  <c r="FF26" i="3"/>
  <c r="FG26" i="3"/>
  <c r="FH26" i="3"/>
  <c r="FI26" i="3"/>
  <c r="FJ26" i="3"/>
  <c r="FK26" i="3"/>
  <c r="FL26" i="3"/>
  <c r="FM26" i="3"/>
  <c r="FN26" i="3"/>
  <c r="FO26" i="3"/>
  <c r="FP26" i="3"/>
  <c r="FQ26" i="3"/>
  <c r="FR26" i="3"/>
  <c r="FS26" i="3"/>
  <c r="FT26" i="3"/>
  <c r="FU26" i="3"/>
  <c r="FV26" i="3"/>
  <c r="FW26" i="3"/>
  <c r="FX26" i="3"/>
  <c r="FY26" i="3"/>
  <c r="FZ26" i="3"/>
  <c r="GA26" i="3"/>
  <c r="GB26" i="3"/>
  <c r="GC26" i="3"/>
  <c r="GD26" i="3"/>
  <c r="GE26" i="3"/>
  <c r="GF26" i="3"/>
  <c r="GG26" i="3"/>
  <c r="GH26" i="3"/>
  <c r="GI26" i="3"/>
  <c r="GJ26" i="3"/>
  <c r="GK26" i="3"/>
  <c r="GL26" i="3"/>
  <c r="GM26" i="3"/>
  <c r="GN26" i="3"/>
  <c r="GO26" i="3"/>
  <c r="GP26" i="3"/>
  <c r="GQ26" i="3"/>
  <c r="GR26" i="3"/>
  <c r="GS26" i="3"/>
  <c r="GT26" i="3"/>
  <c r="GU26" i="3"/>
  <c r="GV26" i="3"/>
  <c r="GW26" i="3"/>
  <c r="GX26" i="3"/>
  <c r="GY26" i="3"/>
  <c r="GZ26" i="3"/>
  <c r="HA26" i="3"/>
  <c r="HB26" i="3"/>
  <c r="HC26" i="3"/>
  <c r="HD26" i="3"/>
  <c r="HE26" i="3"/>
  <c r="HF26" i="3"/>
  <c r="HG26" i="3"/>
  <c r="HH26" i="3"/>
  <c r="HI26" i="3"/>
  <c r="HJ26" i="3"/>
  <c r="HK26" i="3"/>
  <c r="HL26" i="3"/>
  <c r="HM26" i="3"/>
  <c r="HN26" i="3"/>
  <c r="HO26" i="3"/>
  <c r="HP26" i="3"/>
  <c r="HQ26" i="3"/>
  <c r="HR26" i="3"/>
  <c r="HS26" i="3"/>
  <c r="HT26" i="3"/>
  <c r="HU26" i="3"/>
  <c r="HV26" i="3"/>
  <c r="HW26" i="3"/>
  <c r="HX26" i="3"/>
  <c r="HY26" i="3"/>
  <c r="HZ26" i="3"/>
  <c r="IA26" i="3"/>
  <c r="IB26" i="3"/>
  <c r="IC26" i="3"/>
  <c r="ID26" i="3"/>
  <c r="IE26" i="3"/>
  <c r="IF26" i="3"/>
  <c r="IG26" i="3"/>
  <c r="IH26" i="3"/>
  <c r="II26" i="3"/>
  <c r="IJ26" i="3"/>
  <c r="IK26" i="3"/>
  <c r="IL26" i="3"/>
  <c r="IM26" i="3"/>
  <c r="IN26" i="3"/>
  <c r="IO26" i="3"/>
  <c r="IP26" i="3"/>
  <c r="IQ26" i="3"/>
  <c r="IR26" i="3"/>
  <c r="IS26" i="3"/>
  <c r="IT26" i="3"/>
  <c r="IU26" i="3"/>
  <c r="IV26" i="3"/>
  <c r="IW26" i="3"/>
  <c r="IX26" i="3"/>
  <c r="IY26" i="3"/>
  <c r="IZ26" i="3"/>
  <c r="JA26" i="3"/>
  <c r="JB26" i="3"/>
  <c r="JC26" i="3"/>
  <c r="JD26" i="3"/>
  <c r="JE26" i="3"/>
  <c r="JF26" i="3"/>
  <c r="JG26" i="3"/>
  <c r="JH26" i="3"/>
  <c r="JI26" i="3"/>
  <c r="JJ26" i="3"/>
  <c r="JK26" i="3"/>
  <c r="JL26" i="3"/>
  <c r="JM26" i="3"/>
  <c r="JN26" i="3"/>
  <c r="JO26" i="3"/>
  <c r="JP26" i="3"/>
  <c r="JQ26" i="3"/>
  <c r="JR26" i="3"/>
  <c r="JS26" i="3"/>
  <c r="JT26" i="3"/>
  <c r="JU26" i="3"/>
  <c r="JV26" i="3"/>
  <c r="JW26" i="3"/>
  <c r="JX26" i="3"/>
  <c r="JY26" i="3"/>
  <c r="JZ26" i="3"/>
  <c r="KA26" i="3"/>
  <c r="KB26" i="3"/>
  <c r="KC26" i="3"/>
  <c r="KD26" i="3"/>
  <c r="KE26" i="3"/>
  <c r="KF26" i="3"/>
  <c r="KG26" i="3"/>
  <c r="KH26" i="3"/>
  <c r="KI26" i="3"/>
  <c r="KJ26" i="3"/>
  <c r="KK26" i="3"/>
  <c r="KL26" i="3"/>
  <c r="KM26" i="3"/>
  <c r="KN26" i="3"/>
  <c r="KO26" i="3"/>
  <c r="KP26" i="3"/>
  <c r="KQ26" i="3"/>
  <c r="KR26" i="3"/>
  <c r="KS26" i="3"/>
  <c r="KT26" i="3"/>
  <c r="KU26" i="3"/>
  <c r="KV26" i="3"/>
  <c r="KW26" i="3"/>
  <c r="KX26" i="3"/>
  <c r="KY26" i="3"/>
  <c r="KZ26" i="3"/>
  <c r="LA26" i="3"/>
  <c r="LB26" i="3"/>
  <c r="LC26" i="3"/>
  <c r="LD26" i="3"/>
  <c r="LE26" i="3"/>
  <c r="LF26" i="3"/>
  <c r="LG26" i="3"/>
  <c r="LH26" i="3"/>
  <c r="LI26" i="3"/>
  <c r="LJ26" i="3"/>
  <c r="LK26" i="3"/>
  <c r="LL26" i="3"/>
  <c r="LM26" i="3"/>
  <c r="LN26" i="3"/>
  <c r="LO26" i="3"/>
  <c r="LP26" i="3"/>
  <c r="LQ26" i="3"/>
  <c r="LR26" i="3"/>
  <c r="LS26" i="3"/>
  <c r="LT26" i="3"/>
  <c r="LU26" i="3"/>
  <c r="LV26" i="3"/>
  <c r="LW26" i="3"/>
  <c r="LX26" i="3"/>
  <c r="LY26" i="3"/>
  <c r="LZ26" i="3"/>
  <c r="MA26" i="3"/>
  <c r="MB26" i="3"/>
  <c r="MC26" i="3"/>
  <c r="MD26" i="3"/>
  <c r="ME26" i="3"/>
  <c r="MF26" i="3"/>
  <c r="MG26" i="3"/>
  <c r="MH26" i="3"/>
  <c r="MI26" i="3"/>
  <c r="MJ26" i="3"/>
  <c r="MK26" i="3"/>
  <c r="ML26" i="3"/>
  <c r="MM26" i="3"/>
  <c r="MN26" i="3"/>
  <c r="MO26" i="3"/>
  <c r="MP26" i="3"/>
  <c r="MQ26" i="3"/>
  <c r="MR26" i="3"/>
  <c r="MS26" i="3"/>
  <c r="MT26" i="3"/>
  <c r="MU26" i="3"/>
  <c r="MV26" i="3"/>
  <c r="MW26" i="3"/>
  <c r="MX26" i="3"/>
  <c r="MY26" i="3"/>
  <c r="MZ26" i="3"/>
  <c r="NA26" i="3"/>
  <c r="NB26" i="3"/>
  <c r="NC26" i="3"/>
  <c r="ND26" i="3"/>
  <c r="NE26" i="3"/>
  <c r="NF26" i="3"/>
  <c r="NG26" i="3"/>
  <c r="NH26" i="3"/>
  <c r="NI26" i="3"/>
  <c r="NJ26" i="3"/>
  <c r="NK26" i="3"/>
  <c r="NL26" i="3"/>
  <c r="NM26" i="3"/>
  <c r="NN26" i="3"/>
  <c r="NO26" i="3"/>
  <c r="NP26" i="3"/>
  <c r="NQ26" i="3"/>
  <c r="NR26" i="3"/>
  <c r="NS26" i="3"/>
  <c r="NT26" i="3"/>
  <c r="NU26" i="3"/>
  <c r="NV26" i="3"/>
  <c r="NW26" i="3"/>
  <c r="NX26" i="3"/>
  <c r="NY26" i="3"/>
  <c r="NZ26" i="3"/>
  <c r="OA26" i="3"/>
  <c r="OB26" i="3"/>
  <c r="OC26" i="3"/>
  <c r="OD26" i="3"/>
  <c r="OE26" i="3"/>
  <c r="OF26" i="3"/>
  <c r="OG26" i="3"/>
  <c r="OH26" i="3"/>
  <c r="OI26" i="3"/>
  <c r="OJ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D8" i="3"/>
  <c r="JE8" i="3"/>
  <c r="JF8" i="3"/>
  <c r="JG8" i="3"/>
  <c r="JH8" i="3"/>
  <c r="JI8" i="3"/>
  <c r="JJ8" i="3"/>
  <c r="JK8" i="3"/>
  <c r="JL8" i="3"/>
  <c r="JM8" i="3"/>
  <c r="JN8" i="3"/>
  <c r="JO8" i="3"/>
  <c r="JP8" i="3"/>
  <c r="JQ8" i="3"/>
  <c r="JR8" i="3"/>
  <c r="JS8" i="3"/>
  <c r="JT8" i="3"/>
  <c r="JU8" i="3"/>
  <c r="JV8" i="3"/>
  <c r="JW8" i="3"/>
  <c r="JX8" i="3"/>
  <c r="JY8" i="3"/>
  <c r="JZ8" i="3"/>
  <c r="KA8" i="3"/>
  <c r="KB8" i="3"/>
  <c r="KC8" i="3"/>
  <c r="KD8" i="3"/>
  <c r="KE8" i="3"/>
  <c r="KF8" i="3"/>
  <c r="KG8" i="3"/>
  <c r="KH8" i="3"/>
  <c r="KI8" i="3"/>
  <c r="KJ8" i="3"/>
  <c r="KK8" i="3"/>
  <c r="KL8" i="3"/>
  <c r="KM8" i="3"/>
  <c r="KN8" i="3"/>
  <c r="KO8" i="3"/>
  <c r="KP8" i="3"/>
  <c r="KQ8" i="3"/>
  <c r="KR8" i="3"/>
  <c r="KS8" i="3"/>
  <c r="KT8" i="3"/>
  <c r="KU8" i="3"/>
  <c r="KV8" i="3"/>
  <c r="KW8" i="3"/>
  <c r="KX8" i="3"/>
  <c r="KY8" i="3"/>
  <c r="KZ8" i="3"/>
  <c r="LA8" i="3"/>
  <c r="LB8" i="3"/>
  <c r="LC8" i="3"/>
  <c r="LD8" i="3"/>
  <c r="LE8" i="3"/>
  <c r="LF8" i="3"/>
  <c r="LG8" i="3"/>
  <c r="LH8" i="3"/>
  <c r="LI8" i="3"/>
  <c r="LJ8" i="3"/>
  <c r="LK8" i="3"/>
  <c r="LL8" i="3"/>
  <c r="LM8" i="3"/>
  <c r="LN8" i="3"/>
  <c r="LO8" i="3"/>
  <c r="LP8" i="3"/>
  <c r="LQ8" i="3"/>
  <c r="LR8" i="3"/>
  <c r="LS8" i="3"/>
  <c r="LT8" i="3"/>
  <c r="LU8" i="3"/>
  <c r="LV8" i="3"/>
  <c r="LW8" i="3"/>
  <c r="LX8" i="3"/>
  <c r="LY8" i="3"/>
  <c r="LZ8" i="3"/>
  <c r="MA8" i="3"/>
  <c r="MB8" i="3"/>
  <c r="MC8" i="3"/>
  <c r="MD8" i="3"/>
  <c r="ME8" i="3"/>
  <c r="MF8" i="3"/>
  <c r="MG8" i="3"/>
  <c r="MH8" i="3"/>
  <c r="MI8" i="3"/>
  <c r="MJ8" i="3"/>
  <c r="MK8" i="3"/>
  <c r="ML8" i="3"/>
  <c r="MM8" i="3"/>
  <c r="MN8" i="3"/>
  <c r="MO8" i="3"/>
  <c r="MP8" i="3"/>
  <c r="MQ8" i="3"/>
  <c r="MR8" i="3"/>
  <c r="MS8" i="3"/>
  <c r="MT8" i="3"/>
  <c r="MU8" i="3"/>
  <c r="MV8" i="3"/>
  <c r="MW8" i="3"/>
  <c r="MX8" i="3"/>
  <c r="MY8" i="3"/>
  <c r="MZ8" i="3"/>
  <c r="NA8" i="3"/>
  <c r="NB8" i="3"/>
  <c r="NC8" i="3"/>
  <c r="ND8" i="3"/>
  <c r="NE8" i="3"/>
  <c r="NF8" i="3"/>
  <c r="NG8" i="3"/>
  <c r="NH8" i="3"/>
  <c r="NI8" i="3"/>
  <c r="NJ8" i="3"/>
  <c r="NK8" i="3"/>
  <c r="NL8" i="3"/>
  <c r="NM8" i="3"/>
  <c r="NN8" i="3"/>
  <c r="NO8" i="3"/>
  <c r="NP8" i="3"/>
  <c r="NQ8" i="3"/>
  <c r="NR8" i="3"/>
  <c r="NS8" i="3"/>
  <c r="NT8" i="3"/>
  <c r="NU8" i="3"/>
  <c r="NV8" i="3"/>
  <c r="NW8" i="3"/>
  <c r="NX8" i="3"/>
  <c r="NY8" i="3"/>
  <c r="NZ8" i="3"/>
  <c r="OA8" i="3"/>
  <c r="OB8" i="3"/>
  <c r="OC8" i="3"/>
  <c r="OD8" i="3"/>
  <c r="OE8" i="3"/>
  <c r="OF8" i="3"/>
  <c r="OG8" i="3"/>
  <c r="OH8" i="3"/>
  <c r="OI8" i="3"/>
  <c r="OJ8" i="3"/>
  <c r="JA8" i="3"/>
  <c r="JB8" i="3"/>
  <c r="JC8" i="3"/>
  <c r="JD8" i="3"/>
  <c r="FK8" i="3"/>
  <c r="FL8" i="3"/>
  <c r="FM8" i="3"/>
  <c r="FN8" i="3"/>
  <c r="FO8" i="3"/>
  <c r="FP8" i="3"/>
  <c r="FQ8" i="3"/>
  <c r="FR8" i="3"/>
  <c r="FS8" i="3"/>
  <c r="FT8" i="3"/>
  <c r="FU8" i="3"/>
  <c r="FV8" i="3"/>
  <c r="FW8" i="3"/>
  <c r="FX8" i="3"/>
  <c r="FY8" i="3"/>
  <c r="FZ8" i="3"/>
  <c r="GA8" i="3"/>
  <c r="GB8" i="3"/>
  <c r="GC8" i="3"/>
  <c r="GD8" i="3"/>
  <c r="GE8" i="3"/>
  <c r="GF8" i="3"/>
  <c r="GG8" i="3"/>
  <c r="GH8" i="3"/>
  <c r="GI8" i="3"/>
  <c r="GJ8" i="3"/>
  <c r="GK8" i="3"/>
  <c r="GL8" i="3"/>
  <c r="GM8" i="3"/>
  <c r="GN8" i="3"/>
  <c r="GO8" i="3"/>
  <c r="GP8" i="3"/>
  <c r="GQ8" i="3"/>
  <c r="GR8" i="3"/>
  <c r="GS8" i="3"/>
  <c r="GT8" i="3"/>
  <c r="GU8" i="3"/>
  <c r="GV8" i="3"/>
  <c r="GW8" i="3"/>
  <c r="GX8" i="3"/>
  <c r="GY8" i="3"/>
  <c r="GZ8" i="3"/>
  <c r="HA8" i="3"/>
  <c r="HB8" i="3"/>
  <c r="HC8" i="3"/>
  <c r="HD8" i="3"/>
  <c r="HE8" i="3"/>
  <c r="HF8" i="3"/>
  <c r="HG8" i="3"/>
  <c r="HH8" i="3"/>
  <c r="HI8" i="3"/>
  <c r="HJ8" i="3"/>
  <c r="HK8" i="3"/>
  <c r="HL8" i="3"/>
  <c r="HM8" i="3"/>
  <c r="HN8" i="3"/>
  <c r="HO8" i="3"/>
  <c r="HP8" i="3"/>
  <c r="HQ8" i="3"/>
  <c r="HR8" i="3"/>
  <c r="HS8" i="3"/>
  <c r="HT8" i="3"/>
  <c r="HU8" i="3"/>
  <c r="HV8" i="3"/>
  <c r="HW8" i="3"/>
  <c r="HX8" i="3"/>
  <c r="HY8" i="3"/>
  <c r="HZ8" i="3"/>
  <c r="IA8" i="3"/>
  <c r="IB8" i="3"/>
  <c r="IC8" i="3"/>
  <c r="ID8" i="3"/>
  <c r="IE8" i="3"/>
  <c r="IF8" i="3"/>
  <c r="IG8" i="3"/>
  <c r="IH8" i="3"/>
  <c r="II8" i="3"/>
  <c r="IJ8" i="3"/>
  <c r="IK8" i="3"/>
  <c r="IL8" i="3"/>
  <c r="IM8" i="3"/>
  <c r="IN8" i="3"/>
  <c r="IO8" i="3"/>
  <c r="IP8" i="3"/>
  <c r="IQ8" i="3"/>
  <c r="IR8" i="3"/>
  <c r="IS8" i="3"/>
  <c r="IT8" i="3"/>
  <c r="IU8" i="3"/>
  <c r="IV8" i="3"/>
  <c r="IW8" i="3"/>
  <c r="IX8" i="3"/>
  <c r="IY8" i="3"/>
  <c r="IZ8" i="3"/>
  <c r="FB8" i="3"/>
  <c r="FC8" i="3"/>
  <c r="FD8" i="3"/>
  <c r="FE8" i="3"/>
  <c r="FF8" i="3"/>
  <c r="FG8" i="3"/>
  <c r="FH8" i="3"/>
  <c r="FI8" i="3"/>
  <c r="FJ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DC8" i="3"/>
  <c r="DD8" i="3"/>
  <c r="DE8" i="3"/>
  <c r="DF8" i="3"/>
  <c r="DG8" i="3"/>
  <c r="DH8" i="3"/>
  <c r="DI8" i="3"/>
  <c r="DJ8" i="3"/>
  <c r="DK8" i="3"/>
  <c r="DL8" i="3"/>
  <c r="DM8" i="3"/>
  <c r="DN8" i="3"/>
  <c r="DO8" i="3"/>
  <c r="DP8" i="3"/>
  <c r="DQ8" i="3"/>
  <c r="DR8" i="3"/>
  <c r="DS8" i="3"/>
  <c r="DT8" i="3"/>
  <c r="DU8" i="3"/>
  <c r="DV8" i="3"/>
  <c r="DW8" i="3"/>
  <c r="DX8" i="3"/>
  <c r="DY8" i="3"/>
  <c r="DZ8" i="3"/>
  <c r="EA8" i="3"/>
  <c r="EB8" i="3"/>
  <c r="EC8" i="3"/>
  <c r="ED8" i="3"/>
  <c r="EE8" i="3"/>
  <c r="EF8" i="3"/>
  <c r="EG8" i="3"/>
  <c r="EH8" i="3"/>
  <c r="EI8" i="3"/>
  <c r="EJ8" i="3"/>
  <c r="EK8" i="3"/>
  <c r="EL8" i="3"/>
  <c r="EM8" i="3"/>
  <c r="EN8" i="3"/>
  <c r="EO8" i="3"/>
  <c r="EP8" i="3"/>
  <c r="EQ8" i="3"/>
  <c r="ER8" i="3"/>
  <c r="ES8" i="3"/>
  <c r="ET8" i="3"/>
  <c r="EU8" i="3"/>
  <c r="EV8" i="3"/>
  <c r="EW8" i="3"/>
  <c r="EX8" i="3"/>
  <c r="EY8" i="3"/>
  <c r="EZ8" i="3"/>
  <c r="FA8" i="3"/>
  <c r="F281" i="2"/>
  <c r="B281" i="2"/>
  <c r="F280" i="2"/>
  <c r="B280" i="2"/>
  <c r="F279" i="2"/>
  <c r="B279" i="2"/>
  <c r="F278" i="2"/>
  <c r="B278" i="2"/>
  <c r="F277" i="2"/>
  <c r="B277" i="2"/>
  <c r="F276" i="2"/>
  <c r="B276" i="2"/>
  <c r="F275" i="2"/>
  <c r="B275" i="2"/>
  <c r="F274" i="2"/>
  <c r="B274" i="2"/>
  <c r="F273" i="2"/>
  <c r="B273" i="2"/>
  <c r="F272" i="2"/>
  <c r="B272" i="2"/>
  <c r="F271" i="2"/>
  <c r="B271" i="2"/>
  <c r="F270" i="2"/>
  <c r="B270" i="2"/>
  <c r="F269" i="2"/>
  <c r="B269" i="2"/>
  <c r="F268" i="2"/>
  <c r="B268" i="2"/>
  <c r="F267" i="2"/>
  <c r="B267" i="2"/>
  <c r="F266" i="2"/>
  <c r="B266" i="2"/>
  <c r="F265" i="2"/>
  <c r="B265" i="2"/>
  <c r="F264" i="2"/>
  <c r="B264" i="2"/>
  <c r="F263" i="2"/>
  <c r="B263" i="2"/>
  <c r="F262" i="2"/>
  <c r="B262" i="2"/>
  <c r="F261" i="2"/>
  <c r="B261" i="2"/>
  <c r="F260" i="2"/>
  <c r="B260" i="2"/>
  <c r="F259" i="2"/>
  <c r="B259" i="2"/>
  <c r="F258" i="2"/>
  <c r="B258" i="2"/>
  <c r="F257" i="2"/>
  <c r="B257" i="2"/>
  <c r="F256" i="2"/>
  <c r="B256" i="2"/>
  <c r="F255" i="2"/>
  <c r="B255" i="2"/>
  <c r="F254" i="2"/>
  <c r="B254" i="2"/>
  <c r="F253" i="2"/>
  <c r="B253" i="2"/>
  <c r="F252" i="2"/>
  <c r="B252" i="2"/>
  <c r="F251" i="2"/>
  <c r="B251" i="2"/>
  <c r="F250" i="2"/>
  <c r="B250" i="2"/>
  <c r="F249" i="2"/>
  <c r="B249" i="2"/>
  <c r="F248" i="2"/>
  <c r="B248" i="2"/>
  <c r="F247" i="2"/>
  <c r="B247" i="2"/>
  <c r="F246" i="2"/>
  <c r="B246" i="2"/>
  <c r="F245" i="2"/>
  <c r="B245" i="2"/>
  <c r="F244" i="2"/>
  <c r="B244" i="2"/>
  <c r="F243" i="2"/>
  <c r="B243" i="2"/>
  <c r="F242" i="2"/>
  <c r="B242" i="2"/>
  <c r="F241" i="2"/>
  <c r="B241" i="2"/>
  <c r="F240" i="2"/>
  <c r="B240" i="2"/>
  <c r="F239" i="2"/>
  <c r="B239" i="2"/>
  <c r="F238" i="2"/>
  <c r="B238" i="2"/>
  <c r="F237" i="2"/>
  <c r="B237" i="2"/>
  <c r="F236" i="2"/>
  <c r="B236" i="2"/>
  <c r="F235" i="2"/>
  <c r="B235" i="2"/>
  <c r="F234" i="2"/>
  <c r="B234" i="2"/>
  <c r="F233" i="2"/>
  <c r="B233" i="2"/>
  <c r="F232" i="2"/>
  <c r="B232" i="2"/>
  <c r="F231" i="2"/>
  <c r="B231" i="2"/>
  <c r="F230" i="2"/>
  <c r="B230" i="2"/>
  <c r="F229" i="2"/>
  <c r="B229" i="2"/>
  <c r="F228" i="2"/>
  <c r="B228" i="2"/>
  <c r="F227" i="2"/>
  <c r="B227" i="2"/>
  <c r="F226" i="2"/>
  <c r="B226" i="2"/>
  <c r="F225" i="2"/>
  <c r="B225" i="2"/>
  <c r="F224" i="2"/>
  <c r="B224" i="2"/>
  <c r="F223" i="2"/>
  <c r="B223" i="2"/>
  <c r="F222" i="2"/>
  <c r="B222" i="2"/>
  <c r="F221" i="2"/>
  <c r="B221" i="2"/>
  <c r="F220" i="2"/>
  <c r="B220" i="2"/>
  <c r="F219" i="2"/>
  <c r="B219" i="2"/>
  <c r="F218" i="2"/>
  <c r="B218" i="2"/>
  <c r="F217" i="2"/>
  <c r="B217" i="2"/>
  <c r="F216" i="2"/>
  <c r="B216" i="2"/>
  <c r="F215" i="2"/>
  <c r="B215" i="2"/>
  <c r="F214" i="2"/>
  <c r="B214" i="2"/>
  <c r="F213" i="2"/>
  <c r="B213" i="2"/>
  <c r="F212" i="2"/>
  <c r="B212" i="2"/>
  <c r="F211" i="2"/>
  <c r="B211" i="2"/>
  <c r="F210" i="2"/>
  <c r="B210" i="2"/>
  <c r="F209" i="2"/>
  <c r="B209" i="2"/>
  <c r="F208" i="2"/>
  <c r="B208" i="2"/>
  <c r="F207" i="2"/>
  <c r="B207" i="2"/>
  <c r="F206" i="2"/>
  <c r="B206" i="2"/>
  <c r="F205" i="2"/>
  <c r="B205" i="2"/>
  <c r="F204" i="2"/>
  <c r="B204" i="2"/>
  <c r="F203" i="2"/>
  <c r="B203" i="2"/>
  <c r="F202" i="2"/>
  <c r="B202" i="2"/>
  <c r="F201" i="2"/>
  <c r="B201" i="2"/>
  <c r="F200" i="2"/>
  <c r="B200" i="2"/>
  <c r="F199" i="2"/>
  <c r="B199" i="2"/>
  <c r="F198" i="2"/>
  <c r="B198" i="2"/>
  <c r="F197" i="2"/>
  <c r="B197" i="2"/>
  <c r="F196" i="2"/>
  <c r="B196" i="2"/>
  <c r="F195" i="2"/>
  <c r="B195" i="2"/>
  <c r="F194" i="2"/>
  <c r="B194" i="2"/>
  <c r="F193" i="2"/>
  <c r="B193" i="2"/>
  <c r="F192" i="2"/>
  <c r="B192" i="2"/>
  <c r="F191" i="2"/>
  <c r="B191" i="2"/>
  <c r="F190" i="2"/>
  <c r="B190" i="2"/>
  <c r="F189" i="2"/>
  <c r="B189" i="2"/>
  <c r="F188" i="2"/>
  <c r="B188" i="2"/>
  <c r="F187" i="2"/>
  <c r="B187" i="2"/>
  <c r="F186" i="2"/>
  <c r="B186" i="2"/>
  <c r="F185" i="2"/>
  <c r="B185" i="2"/>
  <c r="F184" i="2"/>
  <c r="B184" i="2"/>
  <c r="F183" i="2"/>
  <c r="B183" i="2"/>
  <c r="F182" i="2"/>
  <c r="B182" i="2"/>
  <c r="F181" i="2"/>
  <c r="B181" i="2"/>
  <c r="F180" i="2"/>
  <c r="B180" i="2"/>
  <c r="F179" i="2"/>
  <c r="B179" i="2"/>
  <c r="F178" i="2"/>
  <c r="B178" i="2"/>
  <c r="F177" i="2"/>
  <c r="B177" i="2"/>
  <c r="F176" i="2"/>
  <c r="B176" i="2"/>
  <c r="F175" i="2"/>
  <c r="B175" i="2"/>
  <c r="F174" i="2"/>
  <c r="B174" i="2"/>
  <c r="F173" i="2"/>
  <c r="B173" i="2"/>
  <c r="F172" i="2"/>
  <c r="B172" i="2"/>
  <c r="F171" i="2"/>
  <c r="B171" i="2"/>
  <c r="F170" i="2"/>
  <c r="B170" i="2"/>
  <c r="F169" i="2"/>
  <c r="B169" i="2"/>
  <c r="F168" i="2"/>
  <c r="B168" i="2"/>
  <c r="F167" i="2"/>
  <c r="B167" i="2"/>
  <c r="F166" i="2"/>
  <c r="B166" i="2"/>
  <c r="F165" i="2"/>
  <c r="B165" i="2"/>
  <c r="F164" i="2"/>
  <c r="B164" i="2"/>
  <c r="F163" i="2"/>
  <c r="B163" i="2"/>
  <c r="F162" i="2"/>
  <c r="B162" i="2"/>
  <c r="F161" i="2"/>
  <c r="B161" i="2"/>
  <c r="F160" i="2"/>
  <c r="B160" i="2"/>
  <c r="F159" i="2"/>
  <c r="B159" i="2"/>
  <c r="F158" i="2"/>
  <c r="B158" i="2"/>
  <c r="F157" i="2"/>
  <c r="B157" i="2"/>
  <c r="F156" i="2"/>
  <c r="B156" i="2"/>
  <c r="F155" i="2"/>
  <c r="B155" i="2"/>
  <c r="F154" i="2"/>
  <c r="B154" i="2"/>
  <c r="F153" i="2"/>
  <c r="B153" i="2"/>
  <c r="F152" i="2"/>
  <c r="B152" i="2"/>
  <c r="F151" i="2"/>
  <c r="B151" i="2"/>
  <c r="F150" i="2"/>
  <c r="B150" i="2"/>
  <c r="F149" i="2"/>
  <c r="B149" i="2"/>
  <c r="F148" i="2"/>
  <c r="B148" i="2"/>
  <c r="F147" i="2"/>
  <c r="B147" i="2"/>
  <c r="F146" i="2"/>
  <c r="B146" i="2"/>
  <c r="F145" i="2"/>
  <c r="B145" i="2"/>
  <c r="F144" i="2"/>
  <c r="B144" i="2"/>
  <c r="F143" i="2"/>
  <c r="B143" i="2"/>
  <c r="F142" i="2"/>
  <c r="B142" i="2"/>
  <c r="F141" i="2"/>
  <c r="B141" i="2"/>
  <c r="F140" i="2"/>
  <c r="B140" i="2"/>
  <c r="F139" i="2"/>
  <c r="B139" i="2"/>
  <c r="F138" i="2"/>
  <c r="B138" i="2"/>
  <c r="F137" i="2"/>
  <c r="B137" i="2"/>
  <c r="F136" i="2"/>
  <c r="B136" i="2"/>
  <c r="F135" i="2"/>
  <c r="B135" i="2"/>
  <c r="F134" i="2"/>
  <c r="B134" i="2"/>
  <c r="F133" i="2"/>
  <c r="B133" i="2"/>
  <c r="F132" i="2"/>
  <c r="B132" i="2"/>
  <c r="F131" i="2"/>
  <c r="B131" i="2"/>
  <c r="F130" i="2"/>
  <c r="B130" i="2"/>
  <c r="F129" i="2"/>
  <c r="B129" i="2"/>
  <c r="F128" i="2"/>
  <c r="B128" i="2"/>
  <c r="F127" i="2"/>
  <c r="B127" i="2"/>
  <c r="F126" i="2"/>
  <c r="B126" i="2"/>
  <c r="F125" i="2"/>
  <c r="B125" i="2"/>
  <c r="F124" i="2"/>
  <c r="B124" i="2"/>
  <c r="F123" i="2"/>
  <c r="B123" i="2"/>
  <c r="F122" i="2"/>
  <c r="B122" i="2"/>
  <c r="F121" i="2"/>
  <c r="B121" i="2"/>
  <c r="F120" i="2"/>
  <c r="B120" i="2"/>
  <c r="F119" i="2"/>
  <c r="B119" i="2"/>
  <c r="F118" i="2"/>
  <c r="B118" i="2"/>
  <c r="F117" i="2"/>
  <c r="B117" i="2"/>
  <c r="F116" i="2"/>
  <c r="B116" i="2"/>
  <c r="F115" i="2"/>
  <c r="B115" i="2"/>
  <c r="F114" i="2"/>
  <c r="B114" i="2"/>
  <c r="F113" i="2"/>
  <c r="B113" i="2"/>
  <c r="F112" i="2"/>
  <c r="B112" i="2"/>
  <c r="F111" i="2"/>
  <c r="B111" i="2"/>
  <c r="F110" i="2"/>
  <c r="B110" i="2"/>
  <c r="F109" i="2"/>
  <c r="B109" i="2"/>
  <c r="F108" i="2"/>
  <c r="B108" i="2"/>
  <c r="F107" i="2"/>
  <c r="B107" i="2"/>
  <c r="F106" i="2"/>
  <c r="B106" i="2"/>
  <c r="F105" i="2"/>
  <c r="B105" i="2"/>
  <c r="F104" i="2"/>
  <c r="B104" i="2"/>
  <c r="F103" i="2"/>
  <c r="B103" i="2"/>
  <c r="F102" i="2"/>
  <c r="B102" i="2"/>
  <c r="F101" i="2"/>
  <c r="B101" i="2"/>
  <c r="F100" i="2"/>
  <c r="B100" i="2"/>
  <c r="F99" i="2"/>
  <c r="B99" i="2"/>
  <c r="F98" i="2"/>
  <c r="B98" i="2"/>
  <c r="F97" i="2"/>
  <c r="B97" i="2"/>
  <c r="F96" i="2"/>
  <c r="B96" i="2"/>
  <c r="F95" i="2"/>
  <c r="B95" i="2"/>
  <c r="F94" i="2"/>
  <c r="B94" i="2"/>
  <c r="F93" i="2"/>
  <c r="B93" i="2"/>
  <c r="F92" i="2"/>
  <c r="B92" i="2"/>
  <c r="F91" i="2"/>
  <c r="B91" i="2"/>
  <c r="F90" i="2"/>
  <c r="B90" i="2"/>
  <c r="F89" i="2"/>
  <c r="B89" i="2"/>
  <c r="F88" i="2"/>
  <c r="B88" i="2"/>
  <c r="F87" i="2"/>
  <c r="B87" i="2"/>
  <c r="F86" i="2"/>
  <c r="B86" i="2"/>
  <c r="F85" i="2"/>
  <c r="B85" i="2"/>
  <c r="F84" i="2"/>
  <c r="B84" i="2"/>
  <c r="F83" i="2"/>
  <c r="B83" i="2"/>
  <c r="F82" i="2"/>
  <c r="B82" i="2"/>
  <c r="F81" i="2"/>
  <c r="B81" i="2"/>
  <c r="F80" i="2"/>
  <c r="B80" i="2"/>
  <c r="F79" i="2"/>
  <c r="B79" i="2"/>
  <c r="F78" i="2"/>
  <c r="B78" i="2"/>
  <c r="F77" i="2"/>
  <c r="B77" i="2"/>
  <c r="F76" i="2"/>
  <c r="B76" i="2"/>
  <c r="F75" i="2"/>
  <c r="B75" i="2"/>
  <c r="F74" i="2"/>
  <c r="B74" i="2"/>
  <c r="F73" i="2"/>
  <c r="B73" i="2"/>
  <c r="F72" i="2"/>
  <c r="B72" i="2"/>
  <c r="F71" i="2"/>
  <c r="B71" i="2"/>
  <c r="F70" i="2"/>
  <c r="B70" i="2"/>
  <c r="F69" i="2"/>
  <c r="B69" i="2"/>
  <c r="F68" i="2"/>
  <c r="B68" i="2"/>
  <c r="F67" i="2"/>
  <c r="B67" i="2"/>
  <c r="F66" i="2"/>
  <c r="B66" i="2"/>
  <c r="F65" i="2"/>
  <c r="B65" i="2"/>
  <c r="F64" i="2"/>
  <c r="B64" i="2"/>
  <c r="F63" i="2"/>
  <c r="B63" i="2"/>
  <c r="F62" i="2"/>
  <c r="B62" i="2"/>
  <c r="F61" i="2"/>
  <c r="B61" i="2"/>
  <c r="F60" i="2"/>
  <c r="B60" i="2"/>
  <c r="F59" i="2"/>
  <c r="B59" i="2"/>
  <c r="F58" i="2"/>
  <c r="B58" i="2"/>
  <c r="F57" i="2"/>
  <c r="B57" i="2"/>
  <c r="F56" i="2"/>
  <c r="B56" i="2"/>
  <c r="F55" i="2"/>
  <c r="B55" i="2"/>
  <c r="F54" i="2"/>
  <c r="B54" i="2"/>
  <c r="F53" i="2"/>
  <c r="B53" i="2"/>
  <c r="F52" i="2"/>
  <c r="B52" i="2"/>
  <c r="F51" i="2"/>
  <c r="B51" i="2"/>
  <c r="F50" i="2"/>
  <c r="B50" i="2"/>
  <c r="F49" i="2"/>
  <c r="B49" i="2"/>
  <c r="F48" i="2"/>
  <c r="B48" i="2"/>
  <c r="F47" i="2"/>
  <c r="B47" i="2"/>
  <c r="F46" i="2"/>
  <c r="B46" i="2"/>
  <c r="F45" i="2"/>
  <c r="B45" i="2"/>
  <c r="F44" i="2"/>
  <c r="B44" i="2"/>
  <c r="F43" i="2"/>
  <c r="B43" i="2"/>
  <c r="F42" i="2"/>
  <c r="B42" i="2"/>
  <c r="F41" i="2"/>
  <c r="B41" i="2"/>
  <c r="F40" i="2"/>
  <c r="B40" i="2"/>
  <c r="F39" i="2"/>
  <c r="B39" i="2"/>
  <c r="F38" i="2"/>
  <c r="B38" i="2"/>
  <c r="F37" i="2"/>
  <c r="B37" i="2"/>
  <c r="F36" i="2"/>
  <c r="B36" i="2"/>
  <c r="F35" i="2"/>
  <c r="B35" i="2"/>
  <c r="F34" i="2"/>
  <c r="B34" i="2"/>
  <c r="F33" i="2"/>
  <c r="B33" i="2"/>
  <c r="F32" i="2"/>
  <c r="B32" i="2"/>
  <c r="F31" i="2"/>
  <c r="B31" i="2"/>
  <c r="F30" i="2"/>
  <c r="B30" i="2"/>
  <c r="F29" i="2"/>
  <c r="B29" i="2"/>
  <c r="F28" i="2"/>
  <c r="B28" i="2"/>
  <c r="F27" i="2"/>
  <c r="B27" i="2"/>
  <c r="F26" i="2"/>
  <c r="B26" i="2"/>
  <c r="F25" i="2"/>
  <c r="B25" i="2"/>
  <c r="F24" i="2"/>
  <c r="B24" i="2"/>
  <c r="F23" i="2"/>
  <c r="B23" i="2"/>
  <c r="F22" i="2"/>
  <c r="B22" i="2"/>
  <c r="F21" i="2"/>
  <c r="B21" i="2"/>
  <c r="F20" i="2"/>
  <c r="B20" i="2"/>
  <c r="F19" i="2"/>
  <c r="B19" i="2"/>
  <c r="F18" i="2"/>
  <c r="B18" i="2"/>
  <c r="F17" i="2"/>
  <c r="B17" i="2"/>
  <c r="F16" i="2"/>
  <c r="B16" i="2"/>
  <c r="F15" i="2"/>
  <c r="B15" i="2"/>
  <c r="F14" i="2"/>
  <c r="B14" i="2"/>
  <c r="F13" i="2"/>
  <c r="B13" i="2"/>
  <c r="F12" i="2"/>
  <c r="B12" i="2"/>
  <c r="F11" i="2"/>
  <c r="B1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D11" i="2"/>
  <c r="C11" i="2"/>
  <c r="C11" i="1"/>
  <c r="D115" i="2"/>
  <c r="D126" i="2"/>
  <c r="C126" i="2"/>
  <c r="D12" i="2"/>
  <c r="C12" i="2"/>
  <c r="D13" i="2"/>
  <c r="C13" i="2"/>
  <c r="D14" i="2"/>
  <c r="C14" i="2"/>
  <c r="D15" i="2"/>
  <c r="C15" i="2"/>
  <c r="D16" i="2"/>
  <c r="C16" i="2"/>
  <c r="D17" i="2"/>
  <c r="C17" i="2"/>
  <c r="D18" i="2"/>
  <c r="C18" i="2"/>
  <c r="D19" i="2"/>
  <c r="C19" i="2"/>
  <c r="D20" i="2"/>
  <c r="C20" i="2"/>
  <c r="D21" i="2"/>
  <c r="C21" i="2"/>
  <c r="D22" i="2"/>
  <c r="C22" i="2"/>
  <c r="D23" i="2"/>
  <c r="C23" i="2"/>
  <c r="D24" i="2"/>
  <c r="C24" i="2"/>
  <c r="D25" i="2"/>
  <c r="C25" i="2"/>
  <c r="D26" i="2"/>
  <c r="C26" i="2"/>
  <c r="D27" i="2"/>
  <c r="C27" i="2"/>
  <c r="D28" i="2"/>
  <c r="C28" i="2"/>
  <c r="D29" i="2"/>
  <c r="C29" i="2"/>
  <c r="D30" i="2"/>
  <c r="C30" i="2"/>
  <c r="D31" i="2"/>
  <c r="C31" i="2"/>
  <c r="D32" i="2"/>
  <c r="C32" i="2"/>
  <c r="D33" i="2"/>
  <c r="C33" i="2"/>
  <c r="D34" i="2"/>
  <c r="C34" i="2"/>
  <c r="D35" i="2"/>
  <c r="C35" i="2"/>
  <c r="D36" i="2"/>
  <c r="C36" i="2"/>
  <c r="D37" i="2"/>
  <c r="C37" i="2"/>
  <c r="D38" i="2"/>
  <c r="C38" i="2"/>
  <c r="D39" i="2"/>
  <c r="C39" i="2"/>
  <c r="D40" i="2"/>
  <c r="C40" i="2"/>
  <c r="D41" i="2"/>
  <c r="C41" i="2"/>
  <c r="D42" i="2"/>
  <c r="C42" i="2"/>
  <c r="D43" i="2"/>
  <c r="C43" i="2"/>
  <c r="D44" i="2"/>
  <c r="C44" i="2"/>
  <c r="D45" i="2"/>
  <c r="C45" i="2"/>
  <c r="D46" i="2"/>
  <c r="C46" i="2"/>
  <c r="D47" i="2"/>
  <c r="C47" i="2"/>
  <c r="D48" i="2"/>
  <c r="C48" i="2"/>
  <c r="D49" i="2"/>
  <c r="C49" i="2"/>
  <c r="D50" i="2"/>
  <c r="C50" i="2"/>
  <c r="D51" i="2"/>
  <c r="C51" i="2"/>
  <c r="D52" i="2"/>
  <c r="C52" i="2"/>
  <c r="D53" i="2"/>
  <c r="C53" i="2"/>
  <c r="D54" i="2"/>
  <c r="C54" i="2"/>
  <c r="D55" i="2"/>
  <c r="C55" i="2"/>
  <c r="D56" i="2"/>
  <c r="C56" i="2"/>
  <c r="D57" i="2"/>
  <c r="C57" i="2"/>
  <c r="D58" i="2"/>
  <c r="C58" i="2"/>
  <c r="D59" i="2"/>
  <c r="C59" i="2"/>
  <c r="D60" i="2"/>
  <c r="C60" i="2"/>
  <c r="D61" i="2"/>
  <c r="C61" i="2"/>
  <c r="D62" i="2"/>
  <c r="C62" i="2"/>
  <c r="D63" i="2"/>
  <c r="C63" i="2"/>
  <c r="D64" i="2"/>
  <c r="C64" i="2"/>
  <c r="D65" i="2"/>
  <c r="C65" i="2"/>
  <c r="D66" i="2"/>
  <c r="C66" i="2"/>
  <c r="D67" i="2"/>
  <c r="C67" i="2"/>
  <c r="D68" i="2"/>
  <c r="C68" i="2"/>
  <c r="D69" i="2"/>
  <c r="C69" i="2"/>
  <c r="D70" i="2"/>
  <c r="C70" i="2"/>
  <c r="D71" i="2"/>
  <c r="C71" i="2"/>
  <c r="D72" i="2"/>
  <c r="C72" i="2"/>
  <c r="D73" i="2"/>
  <c r="C73" i="2"/>
  <c r="D74" i="2"/>
  <c r="C74" i="2"/>
  <c r="D75" i="2"/>
  <c r="C75" i="2"/>
  <c r="D76" i="2"/>
  <c r="C76" i="2"/>
  <c r="D77" i="2"/>
  <c r="C77" i="2"/>
  <c r="D78" i="2"/>
  <c r="C78" i="2"/>
  <c r="D79" i="2"/>
  <c r="C79" i="2"/>
  <c r="D80" i="2"/>
  <c r="C80" i="2"/>
  <c r="D81" i="2"/>
  <c r="C81" i="2"/>
  <c r="D82" i="2"/>
  <c r="C82" i="2"/>
  <c r="D83" i="2"/>
  <c r="C83" i="2"/>
  <c r="D84" i="2"/>
  <c r="C84" i="2"/>
  <c r="D85" i="2"/>
  <c r="C85" i="2"/>
  <c r="D86" i="2"/>
  <c r="C86" i="2"/>
  <c r="D87" i="2"/>
  <c r="C87" i="2"/>
  <c r="D88" i="2"/>
  <c r="C88" i="2"/>
  <c r="D89" i="2"/>
  <c r="C89" i="2"/>
  <c r="D90" i="2"/>
  <c r="C90" i="2"/>
  <c r="D91" i="2"/>
  <c r="C91" i="2"/>
  <c r="D92" i="2"/>
  <c r="C92" i="2"/>
  <c r="D93" i="2"/>
  <c r="C93" i="2"/>
  <c r="D94" i="2"/>
  <c r="C94" i="2"/>
  <c r="D95" i="2"/>
  <c r="C95" i="2"/>
  <c r="D96" i="2"/>
  <c r="C96" i="2"/>
  <c r="D97" i="2"/>
  <c r="C97" i="2"/>
  <c r="D98" i="2"/>
  <c r="C98" i="2"/>
  <c r="D99" i="2"/>
  <c r="C99" i="2"/>
  <c r="D100" i="2"/>
  <c r="C100" i="2"/>
  <c r="D101" i="2"/>
  <c r="C101" i="2"/>
  <c r="D102" i="2"/>
  <c r="C102" i="2"/>
  <c r="D103" i="2"/>
  <c r="C103" i="2"/>
  <c r="D104" i="2"/>
  <c r="C104" i="2"/>
  <c r="D105" i="2"/>
  <c r="C105" i="2"/>
  <c r="D106" i="2"/>
  <c r="C106" i="2"/>
  <c r="D107" i="2"/>
  <c r="C107" i="2"/>
  <c r="D108" i="2"/>
  <c r="C108" i="2"/>
  <c r="D109" i="2"/>
  <c r="C109" i="2"/>
  <c r="D110" i="2"/>
  <c r="C110" i="2"/>
  <c r="D111" i="2"/>
  <c r="C111" i="2"/>
  <c r="D112" i="2"/>
  <c r="C112" i="2"/>
  <c r="D113" i="2"/>
  <c r="C113" i="2"/>
  <c r="D114" i="2"/>
  <c r="C114" i="2"/>
  <c r="C115" i="2"/>
  <c r="D116" i="2"/>
  <c r="C116" i="2"/>
  <c r="D117" i="2"/>
  <c r="C117" i="2"/>
  <c r="D118" i="2"/>
  <c r="C118" i="2"/>
  <c r="D119" i="2"/>
  <c r="C119" i="2"/>
  <c r="D120" i="2"/>
  <c r="C120" i="2"/>
  <c r="D121" i="2"/>
  <c r="C121" i="2"/>
  <c r="D122" i="2"/>
  <c r="C122" i="2"/>
  <c r="D123" i="2"/>
  <c r="C123" i="2"/>
  <c r="D124" i="2"/>
  <c r="C124" i="2"/>
  <c r="D125" i="2"/>
  <c r="C125" i="2"/>
  <c r="H116" i="1"/>
  <c r="H118" i="1"/>
  <c r="H117" i="1"/>
  <c r="F330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1" i="1"/>
  <c r="D127" i="2"/>
  <c r="C127" i="2"/>
  <c r="D128" i="2"/>
  <c r="C128" i="2"/>
  <c r="D129" i="2"/>
  <c r="C129" i="2"/>
  <c r="D130" i="2"/>
  <c r="C130" i="2"/>
  <c r="D131" i="2"/>
  <c r="C131" i="2"/>
  <c r="D132" i="2"/>
  <c r="C132" i="2"/>
  <c r="D133" i="2"/>
  <c r="C133" i="2"/>
  <c r="D134" i="2"/>
  <c r="C134" i="2"/>
  <c r="D135" i="2"/>
  <c r="C135" i="2"/>
  <c r="D136" i="2"/>
  <c r="C136" i="2"/>
  <c r="D137" i="2"/>
  <c r="C137" i="2"/>
  <c r="D138" i="2"/>
  <c r="C138" i="2"/>
  <c r="D139" i="2"/>
  <c r="C139" i="2"/>
  <c r="D140" i="2"/>
  <c r="C140" i="2"/>
  <c r="D141" i="2"/>
  <c r="C141" i="2"/>
  <c r="D142" i="2"/>
  <c r="C142" i="2"/>
  <c r="D143" i="2"/>
  <c r="C143" i="2"/>
  <c r="D144" i="2"/>
  <c r="C144" i="2"/>
  <c r="D145" i="2"/>
  <c r="C145" i="2"/>
  <c r="D146" i="2"/>
  <c r="C146" i="2"/>
  <c r="D147" i="2"/>
  <c r="C147" i="2"/>
  <c r="D148" i="2"/>
  <c r="C148" i="2"/>
  <c r="D149" i="2"/>
  <c r="C149" i="2"/>
  <c r="D150" i="2"/>
  <c r="C150" i="2"/>
  <c r="D151" i="2"/>
  <c r="C151" i="2"/>
  <c r="D152" i="2"/>
  <c r="C152" i="2"/>
  <c r="D153" i="2"/>
  <c r="C153" i="2"/>
  <c r="D154" i="2"/>
  <c r="C154" i="2"/>
  <c r="D155" i="2"/>
  <c r="C155" i="2"/>
  <c r="D156" i="2"/>
  <c r="C156" i="2"/>
  <c r="D157" i="2"/>
  <c r="C157" i="2"/>
  <c r="D158" i="2"/>
  <c r="C158" i="2"/>
  <c r="D159" i="2"/>
  <c r="C159" i="2"/>
  <c r="D160" i="2"/>
  <c r="C160" i="2"/>
  <c r="D161" i="2"/>
  <c r="C161" i="2"/>
  <c r="D162" i="2"/>
  <c r="C162" i="2"/>
  <c r="D163" i="2"/>
  <c r="C163" i="2"/>
  <c r="D164" i="2"/>
  <c r="C164" i="2"/>
  <c r="D165" i="2"/>
  <c r="C165" i="2"/>
  <c r="D166" i="2"/>
  <c r="C166" i="2"/>
  <c r="D167" i="2"/>
  <c r="C167" i="2"/>
  <c r="D168" i="2"/>
  <c r="C168" i="2"/>
  <c r="D169" i="2"/>
  <c r="C169" i="2"/>
  <c r="D170" i="2"/>
  <c r="C170" i="2"/>
  <c r="D171" i="2"/>
  <c r="C171" i="2"/>
  <c r="D172" i="2"/>
  <c r="C172" i="2"/>
  <c r="D173" i="2"/>
  <c r="C173" i="2"/>
  <c r="D174" i="2"/>
  <c r="C174" i="2"/>
  <c r="D175" i="2"/>
  <c r="C175" i="2"/>
  <c r="D176" i="2"/>
  <c r="C176" i="2"/>
  <c r="D177" i="2"/>
  <c r="C177" i="2"/>
  <c r="D178" i="2"/>
  <c r="C178" i="2"/>
  <c r="D179" i="2"/>
  <c r="C179" i="2"/>
  <c r="D180" i="2"/>
  <c r="C180" i="2"/>
  <c r="D181" i="2"/>
  <c r="C181" i="2"/>
  <c r="D182" i="2"/>
  <c r="C182" i="2"/>
  <c r="D183" i="2"/>
  <c r="C183" i="2"/>
  <c r="D184" i="2"/>
  <c r="C184" i="2"/>
  <c r="D185" i="2"/>
  <c r="C185" i="2"/>
  <c r="D186" i="2"/>
  <c r="C186" i="2"/>
  <c r="D187" i="2"/>
  <c r="C187" i="2"/>
  <c r="D188" i="2"/>
  <c r="C188" i="2"/>
  <c r="D189" i="2"/>
  <c r="C189" i="2"/>
  <c r="D190" i="2"/>
  <c r="C190" i="2"/>
  <c r="D191" i="2"/>
  <c r="C191" i="2"/>
  <c r="D192" i="2"/>
  <c r="C192" i="2"/>
  <c r="D193" i="2"/>
  <c r="C193" i="2"/>
  <c r="D194" i="2"/>
  <c r="C194" i="2"/>
  <c r="D195" i="2"/>
  <c r="C195" i="2"/>
  <c r="D196" i="2"/>
  <c r="C196" i="2"/>
  <c r="D197" i="2"/>
  <c r="C197" i="2"/>
  <c r="D198" i="2"/>
  <c r="C198" i="2"/>
  <c r="D199" i="2"/>
  <c r="C199" i="2"/>
  <c r="D200" i="2"/>
  <c r="C200" i="2"/>
  <c r="D201" i="2"/>
  <c r="C201" i="2"/>
  <c r="D202" i="2"/>
  <c r="C202" i="2"/>
  <c r="D203" i="2"/>
  <c r="C203" i="2"/>
  <c r="D204" i="2"/>
  <c r="C204" i="2"/>
  <c r="D205" i="2"/>
  <c r="C205" i="2"/>
  <c r="D206" i="2"/>
  <c r="C206" i="2"/>
  <c r="D207" i="2"/>
  <c r="C207" i="2"/>
  <c r="D208" i="2"/>
  <c r="C208" i="2"/>
  <c r="D209" i="2"/>
  <c r="C209" i="2"/>
  <c r="D210" i="2"/>
  <c r="C210" i="2"/>
  <c r="D211" i="2"/>
  <c r="C211" i="2"/>
  <c r="D212" i="2"/>
  <c r="C212" i="2"/>
  <c r="D213" i="2"/>
  <c r="C213" i="2"/>
  <c r="D214" i="2"/>
  <c r="C214" i="2"/>
  <c r="D215" i="2"/>
  <c r="C215" i="2"/>
  <c r="D216" i="2"/>
  <c r="C216" i="2"/>
  <c r="D217" i="2"/>
  <c r="C217" i="2"/>
  <c r="D218" i="2"/>
  <c r="C218" i="2"/>
  <c r="D219" i="2"/>
  <c r="C219" i="2"/>
  <c r="D220" i="2"/>
  <c r="C220" i="2"/>
  <c r="D221" i="2"/>
  <c r="C221" i="2"/>
  <c r="D222" i="2"/>
  <c r="C222" i="2"/>
  <c r="D223" i="2"/>
  <c r="C223" i="2"/>
  <c r="D224" i="2"/>
  <c r="C224" i="2"/>
  <c r="D225" i="2"/>
  <c r="C225" i="2"/>
  <c r="D226" i="2"/>
  <c r="C226" i="2"/>
  <c r="D227" i="2"/>
  <c r="C227" i="2"/>
  <c r="D228" i="2"/>
  <c r="C228" i="2"/>
  <c r="D229" i="2"/>
  <c r="C229" i="2"/>
  <c r="D230" i="2"/>
  <c r="C230" i="2"/>
  <c r="D231" i="2"/>
  <c r="C231" i="2"/>
  <c r="D232" i="2"/>
  <c r="C232" i="2"/>
  <c r="D233" i="2"/>
  <c r="C233" i="2"/>
  <c r="D234" i="2"/>
  <c r="C234" i="2"/>
  <c r="D235" i="2"/>
  <c r="C235" i="2"/>
  <c r="D236" i="2"/>
  <c r="C236" i="2"/>
  <c r="D237" i="2"/>
  <c r="C237" i="2"/>
  <c r="D238" i="2"/>
  <c r="C238" i="2"/>
  <c r="D239" i="2"/>
  <c r="C239" i="2"/>
  <c r="D240" i="2"/>
  <c r="C240" i="2"/>
  <c r="D241" i="2"/>
  <c r="C241" i="2"/>
  <c r="D242" i="2"/>
  <c r="C242" i="2"/>
  <c r="D243" i="2"/>
  <c r="C243" i="2"/>
  <c r="D244" i="2"/>
  <c r="C244" i="2"/>
  <c r="D245" i="2"/>
  <c r="C245" i="2"/>
  <c r="D246" i="2"/>
  <c r="C246" i="2"/>
  <c r="D247" i="2"/>
  <c r="C247" i="2"/>
  <c r="D248" i="2"/>
  <c r="C248" i="2"/>
  <c r="D249" i="2"/>
  <c r="C249" i="2"/>
  <c r="D250" i="2"/>
  <c r="C250" i="2"/>
  <c r="D251" i="2"/>
  <c r="C251" i="2"/>
  <c r="D252" i="2"/>
  <c r="C252" i="2"/>
  <c r="D253" i="2"/>
  <c r="C253" i="2"/>
  <c r="D254" i="2"/>
  <c r="C254" i="2"/>
  <c r="D255" i="2"/>
  <c r="C255" i="2"/>
  <c r="D256" i="2"/>
  <c r="C256" i="2"/>
  <c r="D257" i="2"/>
  <c r="C257" i="2"/>
  <c r="D258" i="2"/>
  <c r="C258" i="2"/>
  <c r="D259" i="2"/>
  <c r="C259" i="2"/>
  <c r="D260" i="2"/>
  <c r="C260" i="2"/>
  <c r="D261" i="2"/>
  <c r="C261" i="2"/>
  <c r="D262" i="2"/>
  <c r="C262" i="2"/>
  <c r="D263" i="2"/>
  <c r="C263" i="2"/>
  <c r="D264" i="2"/>
  <c r="C264" i="2"/>
  <c r="D265" i="2"/>
  <c r="C265" i="2"/>
  <c r="D266" i="2"/>
  <c r="C266" i="2"/>
  <c r="D267" i="2"/>
  <c r="C267" i="2"/>
  <c r="D268" i="2"/>
  <c r="C268" i="2"/>
  <c r="D269" i="2"/>
  <c r="C269" i="2"/>
  <c r="D270" i="2"/>
  <c r="C270" i="2"/>
  <c r="D271" i="2"/>
  <c r="C271" i="2"/>
  <c r="D272" i="2"/>
  <c r="C272" i="2"/>
  <c r="D273" i="2"/>
  <c r="C273" i="2"/>
  <c r="D274" i="2"/>
  <c r="C274" i="2"/>
  <c r="D275" i="2"/>
  <c r="C275" i="2"/>
  <c r="D276" i="2"/>
  <c r="C276" i="2"/>
  <c r="D277" i="2"/>
  <c r="C277" i="2"/>
  <c r="D278" i="2"/>
  <c r="C278" i="2"/>
  <c r="D279" i="2"/>
  <c r="C279" i="2"/>
  <c r="D280" i="2"/>
  <c r="C280" i="2"/>
  <c r="D281" i="2"/>
  <c r="C281" i="2"/>
  <c r="D282" i="2"/>
  <c r="C282" i="2"/>
  <c r="D283" i="2"/>
  <c r="C283" i="2"/>
  <c r="D284" i="2"/>
  <c r="C284" i="2"/>
  <c r="D285" i="2"/>
  <c r="C285" i="2"/>
  <c r="D286" i="2"/>
  <c r="C286" i="2"/>
  <c r="D287" i="2"/>
  <c r="C287" i="2"/>
  <c r="D288" i="2"/>
  <c r="C288" i="2"/>
  <c r="D289" i="2"/>
  <c r="C289" i="2"/>
  <c r="D290" i="2"/>
  <c r="C290" i="2"/>
  <c r="D291" i="2"/>
  <c r="C291" i="2"/>
  <c r="D292" i="2"/>
  <c r="C292" i="2"/>
  <c r="D293" i="2"/>
  <c r="C293" i="2"/>
  <c r="D294" i="2"/>
  <c r="C294" i="2"/>
  <c r="D295" i="2"/>
  <c r="C295" i="2"/>
  <c r="D296" i="2"/>
  <c r="C296" i="2"/>
  <c r="D297" i="2"/>
  <c r="C297" i="2"/>
  <c r="D298" i="2"/>
  <c r="C298" i="2"/>
  <c r="D299" i="2"/>
  <c r="C299" i="2"/>
  <c r="D300" i="2"/>
  <c r="C300" i="2"/>
  <c r="D301" i="2"/>
  <c r="C301" i="2"/>
  <c r="D302" i="2"/>
  <c r="C302" i="2"/>
  <c r="D303" i="2"/>
  <c r="C303" i="2"/>
  <c r="D304" i="2"/>
  <c r="C304" i="2"/>
  <c r="D305" i="2"/>
  <c r="C305" i="2"/>
  <c r="D306" i="2"/>
  <c r="C306" i="2"/>
  <c r="D307" i="2"/>
  <c r="C307" i="2"/>
  <c r="D308" i="2"/>
  <c r="C308" i="2"/>
  <c r="D309" i="2"/>
  <c r="C309" i="2"/>
  <c r="D310" i="2"/>
  <c r="C310" i="2"/>
  <c r="D311" i="2"/>
  <c r="C311" i="2"/>
  <c r="D312" i="2"/>
  <c r="C312" i="2"/>
  <c r="D313" i="2"/>
  <c r="C313" i="2"/>
  <c r="D314" i="2"/>
  <c r="C314" i="2"/>
  <c r="D315" i="2"/>
  <c r="C315" i="2"/>
  <c r="D316" i="2"/>
  <c r="C316" i="2"/>
  <c r="D317" i="2"/>
  <c r="C317" i="2"/>
  <c r="D318" i="2"/>
  <c r="C318" i="2"/>
  <c r="D319" i="2"/>
  <c r="C319" i="2"/>
  <c r="D320" i="2"/>
  <c r="C320" i="2"/>
  <c r="D321" i="2"/>
  <c r="C321" i="2"/>
  <c r="D322" i="2"/>
  <c r="C322" i="2"/>
  <c r="D323" i="2"/>
  <c r="C323" i="2"/>
  <c r="D324" i="2"/>
  <c r="C324" i="2"/>
  <c r="D325" i="2"/>
  <c r="C325" i="2"/>
  <c r="D326" i="2"/>
  <c r="C326" i="2"/>
  <c r="D327" i="2"/>
  <c r="C327" i="2"/>
  <c r="D328" i="2"/>
  <c r="C328" i="2"/>
  <c r="D329" i="2"/>
  <c r="C329" i="2"/>
  <c r="D330" i="2"/>
  <c r="C330" i="2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D5" i="3"/>
  <c r="V15" i="3"/>
  <c r="P15" i="3"/>
  <c r="AB15" i="3"/>
  <c r="AA15" i="3"/>
  <c r="Z15" i="3"/>
  <c r="Y15" i="3"/>
  <c r="X15" i="3"/>
  <c r="W15" i="3"/>
  <c r="U15" i="3"/>
  <c r="T15" i="3"/>
  <c r="S15" i="3"/>
  <c r="R15" i="3"/>
  <c r="Q15" i="3"/>
  <c r="Q16" i="3"/>
  <c r="R16" i="3"/>
  <c r="S16" i="3"/>
  <c r="T16" i="3"/>
  <c r="U16" i="3"/>
  <c r="V16" i="3"/>
  <c r="W16" i="3"/>
  <c r="X16" i="3"/>
  <c r="Y16" i="3"/>
  <c r="Z16" i="3"/>
  <c r="AA16" i="3"/>
  <c r="AB16" i="3"/>
  <c r="AC15" i="3"/>
  <c r="AC16" i="3"/>
  <c r="AD15" i="3"/>
  <c r="AD16" i="3"/>
  <c r="AE15" i="3"/>
  <c r="AE16" i="3"/>
  <c r="AF15" i="3"/>
  <c r="AF16" i="3"/>
  <c r="AG15" i="3"/>
  <c r="AG16" i="3"/>
  <c r="AH15" i="3"/>
  <c r="AH16" i="3"/>
  <c r="AI15" i="3"/>
  <c r="AI16" i="3"/>
  <c r="AJ15" i="3"/>
  <c r="AJ16" i="3"/>
  <c r="AK15" i="3"/>
  <c r="AK16" i="3"/>
  <c r="AL15" i="3"/>
  <c r="AL16" i="3"/>
  <c r="AM15" i="3"/>
  <c r="AM16" i="3"/>
  <c r="AN15" i="3"/>
  <c r="AN16" i="3"/>
  <c r="AO15" i="3"/>
  <c r="AO16" i="3"/>
  <c r="AP15" i="3"/>
  <c r="AP16" i="3"/>
  <c r="AQ15" i="3"/>
  <c r="AQ16" i="3"/>
  <c r="AR15" i="3"/>
  <c r="AR16" i="3"/>
  <c r="AS15" i="3"/>
  <c r="AS16" i="3"/>
  <c r="AT15" i="3"/>
  <c r="AT16" i="3"/>
  <c r="AU15" i="3"/>
  <c r="AU16" i="3"/>
  <c r="AV15" i="3"/>
  <c r="AV16" i="3"/>
  <c r="AW15" i="3"/>
  <c r="AW16" i="3"/>
  <c r="AX15" i="3"/>
  <c r="AX16" i="3"/>
  <c r="AY15" i="3"/>
  <c r="AY16" i="3"/>
  <c r="AZ15" i="3"/>
  <c r="AZ16" i="3"/>
  <c r="BA15" i="3"/>
  <c r="BA16" i="3"/>
  <c r="BB15" i="3"/>
  <c r="BB16" i="3"/>
  <c r="BC15" i="3"/>
  <c r="BC16" i="3"/>
  <c r="BD15" i="3"/>
  <c r="BD16" i="3"/>
  <c r="BE15" i="3"/>
  <c r="BE16" i="3"/>
  <c r="BF15" i="3"/>
  <c r="BF16" i="3"/>
  <c r="BG15" i="3"/>
  <c r="BG16" i="3"/>
  <c r="BH15" i="3"/>
  <c r="BH16" i="3"/>
  <c r="BI15" i="3"/>
  <c r="BI16" i="3"/>
  <c r="BJ15" i="3"/>
  <c r="BJ16" i="3"/>
  <c r="BK15" i="3"/>
  <c r="BK16" i="3"/>
  <c r="BL15" i="3"/>
  <c r="BL16" i="3"/>
  <c r="BM15" i="3"/>
  <c r="BM16" i="3"/>
  <c r="BN15" i="3"/>
  <c r="BN16" i="3"/>
  <c r="BO15" i="3"/>
  <c r="BO16" i="3"/>
  <c r="BP15" i="3"/>
  <c r="BP16" i="3"/>
  <c r="BQ15" i="3"/>
  <c r="BQ16" i="3"/>
  <c r="BR15" i="3"/>
  <c r="BR16" i="3"/>
  <c r="BS15" i="3"/>
  <c r="BS16" i="3"/>
  <c r="BT15" i="3"/>
  <c r="BT16" i="3"/>
  <c r="BU15" i="3"/>
  <c r="BU16" i="3"/>
  <c r="BV15" i="3"/>
  <c r="BV16" i="3"/>
  <c r="BW15" i="3"/>
  <c r="BW16" i="3"/>
  <c r="BX15" i="3"/>
  <c r="BX16" i="3"/>
  <c r="BY15" i="3"/>
  <c r="BY16" i="3"/>
  <c r="BZ15" i="3"/>
  <c r="BZ16" i="3"/>
  <c r="CA15" i="3"/>
  <c r="CA16" i="3"/>
  <c r="CB15" i="3"/>
  <c r="CB16" i="3"/>
  <c r="CC15" i="3"/>
  <c r="CC16" i="3"/>
  <c r="CD15" i="3"/>
  <c r="CD16" i="3"/>
  <c r="CE15" i="3"/>
  <c r="CE16" i="3"/>
  <c r="CF15" i="3"/>
  <c r="CF16" i="3"/>
  <c r="CG15" i="3"/>
  <c r="CG16" i="3"/>
  <c r="CH15" i="3"/>
  <c r="CH16" i="3"/>
  <c r="CI15" i="3"/>
  <c r="CI16" i="3"/>
  <c r="CJ15" i="3"/>
  <c r="CJ16" i="3"/>
  <c r="CK15" i="3"/>
  <c r="CK16" i="3"/>
  <c r="CL15" i="3"/>
  <c r="CL16" i="3"/>
  <c r="CM15" i="3"/>
  <c r="CM16" i="3"/>
  <c r="CN15" i="3"/>
  <c r="CN16" i="3"/>
  <c r="CO15" i="3"/>
  <c r="CO16" i="3"/>
  <c r="CP15" i="3"/>
  <c r="CP16" i="3"/>
  <c r="CQ15" i="3"/>
  <c r="CQ16" i="3"/>
  <c r="CR15" i="3"/>
  <c r="CR16" i="3"/>
  <c r="CS15" i="3"/>
  <c r="CS16" i="3"/>
  <c r="CT15" i="3"/>
  <c r="CT16" i="3"/>
  <c r="CU15" i="3"/>
  <c r="CU16" i="3"/>
  <c r="CV15" i="3"/>
  <c r="CV16" i="3"/>
  <c r="CW15" i="3"/>
  <c r="CW16" i="3"/>
  <c r="CX15" i="3"/>
  <c r="CX16" i="3"/>
  <c r="CY15" i="3"/>
  <c r="CY16" i="3"/>
  <c r="CZ15" i="3"/>
  <c r="CZ16" i="3"/>
  <c r="DA15" i="3"/>
  <c r="DA16" i="3"/>
  <c r="DB15" i="3"/>
  <c r="DB16" i="3"/>
  <c r="DC15" i="3"/>
  <c r="DC16" i="3"/>
  <c r="DD15" i="3"/>
  <c r="DD16" i="3"/>
  <c r="DE15" i="3"/>
  <c r="DE16" i="3"/>
  <c r="DF15" i="3"/>
  <c r="DF16" i="3"/>
  <c r="DG15" i="3"/>
  <c r="DG16" i="3"/>
  <c r="DH15" i="3"/>
  <c r="DH16" i="3"/>
  <c r="DI15" i="3"/>
  <c r="DI16" i="3"/>
  <c r="DJ15" i="3"/>
  <c r="DJ16" i="3"/>
  <c r="DK15" i="3"/>
  <c r="DK16" i="3"/>
  <c r="DL15" i="3"/>
  <c r="DL16" i="3"/>
  <c r="DM15" i="3"/>
  <c r="DM16" i="3"/>
  <c r="DN15" i="3"/>
  <c r="DN16" i="3"/>
  <c r="DO15" i="3"/>
  <c r="DO16" i="3"/>
  <c r="DP15" i="3"/>
  <c r="DP16" i="3"/>
  <c r="DQ15" i="3"/>
  <c r="DQ16" i="3"/>
  <c r="DR15" i="3"/>
  <c r="DR16" i="3"/>
  <c r="DS15" i="3"/>
  <c r="DS16" i="3"/>
  <c r="DT15" i="3"/>
  <c r="DT16" i="3"/>
  <c r="DU15" i="3"/>
  <c r="DU16" i="3"/>
  <c r="DV15" i="3"/>
  <c r="DV16" i="3"/>
  <c r="DW15" i="3"/>
  <c r="DW16" i="3"/>
  <c r="DX15" i="3"/>
  <c r="DX16" i="3"/>
  <c r="DY15" i="3"/>
  <c r="DY16" i="3"/>
  <c r="DZ15" i="3"/>
  <c r="DZ16" i="3"/>
  <c r="EA15" i="3"/>
  <c r="EA16" i="3"/>
  <c r="EB15" i="3"/>
  <c r="EB16" i="3"/>
  <c r="EC15" i="3"/>
  <c r="EC16" i="3"/>
  <c r="ED15" i="3"/>
  <c r="ED16" i="3"/>
  <c r="EE15" i="3"/>
  <c r="EE16" i="3"/>
  <c r="EF15" i="3"/>
  <c r="EF16" i="3"/>
  <c r="EG15" i="3"/>
  <c r="EG16" i="3"/>
  <c r="EH15" i="3"/>
  <c r="EH16" i="3"/>
  <c r="EI15" i="3"/>
  <c r="EI16" i="3"/>
  <c r="EJ15" i="3"/>
  <c r="EJ16" i="3"/>
  <c r="EK15" i="3"/>
  <c r="EK16" i="3"/>
  <c r="EL15" i="3"/>
  <c r="EL16" i="3"/>
  <c r="EM15" i="3"/>
  <c r="EM16" i="3"/>
  <c r="EN15" i="3"/>
  <c r="EN16" i="3"/>
  <c r="EO15" i="3"/>
  <c r="EO16" i="3"/>
  <c r="EP15" i="3"/>
  <c r="EP16" i="3"/>
  <c r="EQ15" i="3"/>
  <c r="EQ16" i="3"/>
  <c r="ER15" i="3"/>
  <c r="ER16" i="3"/>
  <c r="ES15" i="3"/>
  <c r="ES16" i="3"/>
  <c r="ET15" i="3"/>
  <c r="ET16" i="3"/>
  <c r="EU15" i="3"/>
  <c r="EU16" i="3"/>
  <c r="EV15" i="3"/>
  <c r="EV16" i="3"/>
  <c r="EW15" i="3"/>
  <c r="EW16" i="3"/>
  <c r="EX15" i="3"/>
  <c r="EX16" i="3"/>
  <c r="EY15" i="3"/>
  <c r="EY16" i="3"/>
  <c r="EZ15" i="3"/>
  <c r="EZ16" i="3"/>
  <c r="FA15" i="3"/>
  <c r="FA16" i="3"/>
  <c r="FB15" i="3"/>
  <c r="FB16" i="3"/>
  <c r="FC15" i="3"/>
  <c r="FC16" i="3"/>
  <c r="FD15" i="3"/>
  <c r="FD16" i="3"/>
  <c r="FE15" i="3"/>
  <c r="FE16" i="3"/>
  <c r="FF15" i="3"/>
  <c r="FF16" i="3"/>
  <c r="FG15" i="3"/>
  <c r="FG16" i="3"/>
  <c r="FH15" i="3"/>
  <c r="FH16" i="3"/>
  <c r="FI15" i="3"/>
  <c r="FI16" i="3"/>
  <c r="FJ15" i="3"/>
  <c r="FJ16" i="3"/>
  <c r="FK15" i="3"/>
  <c r="FK16" i="3"/>
  <c r="FL15" i="3"/>
  <c r="FL16" i="3"/>
  <c r="FM15" i="3"/>
  <c r="FM16" i="3"/>
  <c r="FN15" i="3"/>
  <c r="FN16" i="3"/>
  <c r="FO15" i="3"/>
  <c r="FO16" i="3"/>
  <c r="FP15" i="3"/>
  <c r="FP16" i="3"/>
  <c r="FQ15" i="3"/>
  <c r="FQ16" i="3"/>
  <c r="FR15" i="3"/>
  <c r="FR16" i="3"/>
  <c r="FS15" i="3"/>
  <c r="FS16" i="3"/>
  <c r="FT15" i="3"/>
  <c r="FT16" i="3"/>
  <c r="FU15" i="3"/>
  <c r="FU16" i="3"/>
  <c r="FV15" i="3"/>
  <c r="FV16" i="3"/>
  <c r="FW15" i="3"/>
  <c r="FW16" i="3"/>
  <c r="FX15" i="3"/>
  <c r="FX16" i="3"/>
  <c r="FY15" i="3"/>
  <c r="FY16" i="3"/>
  <c r="FZ15" i="3"/>
  <c r="FZ16" i="3"/>
  <c r="GA15" i="3"/>
  <c r="GA16" i="3"/>
  <c r="GB15" i="3"/>
  <c r="GB16" i="3"/>
  <c r="GC15" i="3"/>
  <c r="GC16" i="3"/>
  <c r="GD15" i="3"/>
  <c r="GD16" i="3"/>
  <c r="GE15" i="3"/>
  <c r="GE16" i="3"/>
  <c r="GF15" i="3"/>
  <c r="GF16" i="3"/>
  <c r="GG15" i="3"/>
  <c r="GG16" i="3"/>
  <c r="GH15" i="3"/>
  <c r="GH16" i="3"/>
  <c r="GI15" i="3"/>
  <c r="GI16" i="3"/>
  <c r="GJ15" i="3"/>
  <c r="GJ16" i="3"/>
  <c r="GK15" i="3"/>
  <c r="GK16" i="3"/>
  <c r="GL15" i="3"/>
  <c r="GL16" i="3"/>
  <c r="GM15" i="3"/>
  <c r="GM16" i="3"/>
  <c r="GN15" i="3"/>
  <c r="GN16" i="3"/>
  <c r="GO15" i="3"/>
  <c r="GO16" i="3"/>
  <c r="GP15" i="3"/>
  <c r="GP16" i="3"/>
  <c r="GQ15" i="3"/>
  <c r="GQ16" i="3"/>
  <c r="GR15" i="3"/>
  <c r="GR16" i="3"/>
  <c r="GS15" i="3"/>
  <c r="GS16" i="3"/>
  <c r="GT15" i="3"/>
  <c r="GT16" i="3"/>
  <c r="GU15" i="3"/>
  <c r="GU16" i="3"/>
  <c r="GV15" i="3"/>
  <c r="GV16" i="3"/>
  <c r="GW15" i="3"/>
  <c r="GW16" i="3"/>
  <c r="GX15" i="3"/>
  <c r="GX16" i="3"/>
  <c r="GY15" i="3"/>
  <c r="GY16" i="3"/>
  <c r="GZ15" i="3"/>
  <c r="GZ16" i="3"/>
  <c r="HA15" i="3"/>
  <c r="HA16" i="3"/>
  <c r="HB15" i="3"/>
  <c r="HB16" i="3"/>
  <c r="HC15" i="3"/>
  <c r="HC16" i="3"/>
  <c r="HD15" i="3"/>
  <c r="HD16" i="3"/>
  <c r="HE15" i="3"/>
  <c r="HE16" i="3"/>
  <c r="HF15" i="3"/>
  <c r="HF16" i="3"/>
  <c r="HG15" i="3"/>
  <c r="HG16" i="3"/>
  <c r="HH15" i="3"/>
  <c r="HH16" i="3"/>
  <c r="HI15" i="3"/>
  <c r="HI16" i="3"/>
  <c r="HJ15" i="3"/>
  <c r="HJ16" i="3"/>
  <c r="HK16" i="3"/>
  <c r="HL15" i="3"/>
  <c r="HL16" i="3"/>
  <c r="HM15" i="3"/>
  <c r="HM16" i="3"/>
  <c r="HN15" i="3"/>
  <c r="HN16" i="3"/>
  <c r="HO15" i="3"/>
  <c r="HO16" i="3"/>
  <c r="HP15" i="3"/>
  <c r="HP16" i="3"/>
  <c r="HQ15" i="3"/>
  <c r="HQ16" i="3"/>
  <c r="HR15" i="3"/>
  <c r="HR16" i="3"/>
  <c r="HS15" i="3"/>
  <c r="HS16" i="3"/>
  <c r="HT15" i="3"/>
  <c r="HT16" i="3"/>
  <c r="HU15" i="3"/>
  <c r="HU16" i="3"/>
  <c r="HV15" i="3"/>
  <c r="HV16" i="3"/>
  <c r="HW16" i="3"/>
  <c r="HX15" i="3"/>
  <c r="HX16" i="3"/>
  <c r="HY15" i="3"/>
  <c r="HY16" i="3"/>
  <c r="HZ15" i="3"/>
  <c r="HZ16" i="3"/>
  <c r="IA15" i="3"/>
  <c r="IA16" i="3"/>
  <c r="IB15" i="3"/>
  <c r="IB16" i="3"/>
  <c r="IC15" i="3"/>
  <c r="IC16" i="3"/>
  <c r="ID15" i="3"/>
  <c r="ID16" i="3"/>
  <c r="IE15" i="3"/>
  <c r="IE16" i="3"/>
  <c r="IF15" i="3"/>
  <c r="IF16" i="3"/>
  <c r="IG15" i="3"/>
  <c r="IG16" i="3"/>
  <c r="IH15" i="3"/>
  <c r="IH16" i="3"/>
  <c r="II16" i="3"/>
  <c r="IJ15" i="3"/>
  <c r="IJ16" i="3"/>
  <c r="IK15" i="3"/>
  <c r="IK16" i="3"/>
  <c r="IL15" i="3"/>
  <c r="IL16" i="3"/>
  <c r="IM15" i="3"/>
  <c r="IM16" i="3"/>
  <c r="IN15" i="3"/>
  <c r="IN16" i="3"/>
  <c r="IO15" i="3"/>
  <c r="IO16" i="3"/>
  <c r="IP15" i="3"/>
  <c r="IP16" i="3"/>
  <c r="IQ15" i="3"/>
  <c r="IQ16" i="3"/>
  <c r="IR15" i="3"/>
  <c r="IR16" i="3"/>
  <c r="IS15" i="3"/>
  <c r="IS16" i="3"/>
  <c r="IT15" i="3"/>
  <c r="IT16" i="3"/>
  <c r="IU16" i="3"/>
  <c r="IV15" i="3"/>
  <c r="IV16" i="3"/>
  <c r="IW15" i="3"/>
  <c r="IW16" i="3"/>
  <c r="IX15" i="3"/>
  <c r="IX16" i="3"/>
  <c r="IY15" i="3"/>
  <c r="IY16" i="3"/>
  <c r="IZ15" i="3"/>
  <c r="IZ16" i="3"/>
  <c r="JA15" i="3"/>
  <c r="JA16" i="3"/>
  <c r="JB15" i="3"/>
  <c r="JB16" i="3"/>
  <c r="JC15" i="3"/>
  <c r="JC16" i="3"/>
  <c r="JD15" i="3"/>
  <c r="JD16" i="3"/>
  <c r="JE15" i="3"/>
  <c r="JE16" i="3"/>
  <c r="JF15" i="3"/>
  <c r="JF16" i="3"/>
  <c r="JG16" i="3"/>
  <c r="JH15" i="3"/>
  <c r="JH16" i="3"/>
  <c r="JI15" i="3"/>
  <c r="JI16" i="3"/>
  <c r="JJ15" i="3"/>
  <c r="JJ16" i="3"/>
  <c r="JK15" i="3"/>
  <c r="JK16" i="3"/>
  <c r="JL15" i="3"/>
  <c r="JL16" i="3"/>
  <c r="JM15" i="3"/>
  <c r="JM16" i="3"/>
  <c r="JN15" i="3"/>
  <c r="JN16" i="3"/>
  <c r="JO15" i="3"/>
  <c r="JO16" i="3"/>
  <c r="JP15" i="3"/>
  <c r="JP16" i="3"/>
  <c r="JQ15" i="3"/>
  <c r="JQ16" i="3"/>
  <c r="JR15" i="3"/>
  <c r="JR16" i="3"/>
  <c r="JS16" i="3"/>
  <c r="JT15" i="3"/>
  <c r="JT16" i="3"/>
  <c r="JU15" i="3"/>
  <c r="JU16" i="3"/>
  <c r="JV15" i="3"/>
  <c r="JV16" i="3"/>
  <c r="JW15" i="3"/>
  <c r="JW16" i="3"/>
  <c r="JX15" i="3"/>
  <c r="JX16" i="3"/>
  <c r="JY15" i="3"/>
  <c r="JY16" i="3"/>
  <c r="JZ15" i="3"/>
  <c r="JZ16" i="3"/>
  <c r="KA15" i="3"/>
  <c r="KA16" i="3"/>
  <c r="KB15" i="3"/>
  <c r="KB16" i="3"/>
  <c r="KC15" i="3"/>
  <c r="KC16" i="3"/>
  <c r="KD15" i="3"/>
  <c r="KD16" i="3"/>
  <c r="KE16" i="3"/>
  <c r="KF15" i="3"/>
  <c r="KF16" i="3"/>
  <c r="KG15" i="3"/>
  <c r="KG16" i="3"/>
  <c r="KH15" i="3"/>
  <c r="KH16" i="3"/>
  <c r="KI15" i="3"/>
  <c r="KI16" i="3"/>
  <c r="KJ15" i="3"/>
  <c r="KJ16" i="3"/>
  <c r="KK15" i="3"/>
  <c r="KK16" i="3"/>
  <c r="KL15" i="3"/>
  <c r="KL16" i="3"/>
  <c r="KM15" i="3"/>
  <c r="KM16" i="3"/>
  <c r="KN15" i="3"/>
  <c r="KN16" i="3"/>
  <c r="KO15" i="3"/>
  <c r="KO16" i="3"/>
  <c r="KP15" i="3"/>
  <c r="KP16" i="3"/>
  <c r="KQ16" i="3"/>
  <c r="KR15" i="3"/>
  <c r="KR16" i="3"/>
  <c r="KS15" i="3"/>
  <c r="KS16" i="3"/>
  <c r="KT15" i="3"/>
  <c r="KT16" i="3"/>
  <c r="KU15" i="3"/>
  <c r="KU16" i="3"/>
  <c r="KV15" i="3"/>
  <c r="KV16" i="3"/>
  <c r="KW15" i="3"/>
  <c r="KW16" i="3"/>
  <c r="KX15" i="3"/>
  <c r="KX16" i="3"/>
  <c r="KY15" i="3"/>
  <c r="KY16" i="3"/>
  <c r="KZ15" i="3"/>
  <c r="KZ16" i="3"/>
  <c r="LA15" i="3"/>
  <c r="LA16" i="3"/>
  <c r="LB15" i="3"/>
  <c r="LB16" i="3"/>
  <c r="LC16" i="3"/>
  <c r="LD15" i="3"/>
  <c r="LD16" i="3"/>
  <c r="LE15" i="3"/>
  <c r="LE16" i="3"/>
  <c r="LF15" i="3"/>
  <c r="LF16" i="3"/>
  <c r="LG15" i="3"/>
  <c r="LG16" i="3"/>
  <c r="LH15" i="3"/>
  <c r="LH16" i="3"/>
  <c r="LI15" i="3"/>
  <c r="LI16" i="3"/>
  <c r="LJ15" i="3"/>
  <c r="LJ16" i="3"/>
  <c r="LK15" i="3"/>
  <c r="LK16" i="3"/>
  <c r="LL15" i="3"/>
  <c r="LL16" i="3"/>
  <c r="LM15" i="3"/>
  <c r="LM16" i="3"/>
  <c r="LN15" i="3"/>
  <c r="LN16" i="3"/>
  <c r="LO16" i="3"/>
  <c r="LP15" i="3"/>
  <c r="LP16" i="3"/>
  <c r="LQ15" i="3"/>
  <c r="LQ16" i="3"/>
  <c r="LR15" i="3"/>
  <c r="LR16" i="3"/>
  <c r="LS15" i="3"/>
  <c r="LS16" i="3"/>
  <c r="LT15" i="3"/>
  <c r="LT16" i="3"/>
  <c r="LU15" i="3"/>
  <c r="LU16" i="3"/>
  <c r="LV15" i="3"/>
  <c r="LV16" i="3"/>
  <c r="LW15" i="3"/>
  <c r="LW16" i="3"/>
  <c r="LX15" i="3"/>
  <c r="LX16" i="3"/>
  <c r="LY15" i="3"/>
  <c r="LY16" i="3"/>
  <c r="LZ15" i="3"/>
  <c r="LZ16" i="3"/>
  <c r="MA16" i="3"/>
  <c r="MB15" i="3"/>
  <c r="MB16" i="3"/>
  <c r="MC15" i="3"/>
  <c r="MC16" i="3"/>
  <c r="MD15" i="3"/>
  <c r="MD16" i="3"/>
  <c r="ME15" i="3"/>
  <c r="ME16" i="3"/>
  <c r="MF15" i="3"/>
  <c r="MF16" i="3"/>
  <c r="MG15" i="3"/>
  <c r="MG16" i="3"/>
  <c r="MH15" i="3"/>
  <c r="MH16" i="3"/>
  <c r="MI15" i="3"/>
  <c r="MI16" i="3"/>
  <c r="MJ15" i="3"/>
  <c r="MJ16" i="3"/>
  <c r="MK15" i="3"/>
  <c r="MK16" i="3"/>
  <c r="ML15" i="3"/>
  <c r="ML16" i="3"/>
  <c r="MM16" i="3"/>
  <c r="MN15" i="3"/>
  <c r="MN16" i="3"/>
  <c r="MO15" i="3"/>
  <c r="MO16" i="3"/>
  <c r="MP15" i="3"/>
  <c r="MP16" i="3"/>
  <c r="MQ15" i="3"/>
  <c r="MQ16" i="3"/>
  <c r="MR15" i="3"/>
  <c r="MR16" i="3"/>
  <c r="MS15" i="3"/>
  <c r="MS16" i="3"/>
  <c r="MT15" i="3"/>
  <c r="MT16" i="3"/>
  <c r="MU15" i="3"/>
  <c r="MU16" i="3"/>
  <c r="MV15" i="3"/>
  <c r="MV16" i="3"/>
  <c r="MW15" i="3"/>
  <c r="MW16" i="3"/>
  <c r="MX15" i="3"/>
  <c r="MX16" i="3"/>
  <c r="MY16" i="3"/>
  <c r="MZ15" i="3"/>
  <c r="MZ16" i="3"/>
  <c r="NA15" i="3"/>
  <c r="NA16" i="3"/>
  <c r="NB15" i="3"/>
  <c r="NB16" i="3"/>
  <c r="NC15" i="3"/>
  <c r="NC16" i="3"/>
  <c r="ND15" i="3"/>
  <c r="ND16" i="3"/>
  <c r="NE15" i="3"/>
  <c r="NE16" i="3"/>
  <c r="NF15" i="3"/>
  <c r="NF16" i="3"/>
  <c r="NG15" i="3"/>
  <c r="NG16" i="3"/>
  <c r="NH15" i="3"/>
  <c r="NH16" i="3"/>
  <c r="NI15" i="3"/>
  <c r="NI16" i="3"/>
  <c r="NJ15" i="3"/>
  <c r="NJ16" i="3"/>
  <c r="NK16" i="3"/>
  <c r="NL15" i="3"/>
  <c r="NL16" i="3"/>
  <c r="NM15" i="3"/>
  <c r="NM16" i="3"/>
  <c r="NN15" i="3"/>
  <c r="NN16" i="3"/>
  <c r="NO15" i="3"/>
  <c r="NO16" i="3"/>
  <c r="NP15" i="3"/>
  <c r="NP16" i="3"/>
  <c r="NQ15" i="3"/>
  <c r="NQ16" i="3"/>
  <c r="NR15" i="3"/>
  <c r="NR16" i="3"/>
  <c r="NS15" i="3"/>
  <c r="NS16" i="3"/>
  <c r="NT15" i="3"/>
  <c r="NT16" i="3"/>
  <c r="NU15" i="3"/>
  <c r="NU16" i="3"/>
  <c r="NV15" i="3"/>
  <c r="NV16" i="3"/>
  <c r="NW16" i="3"/>
  <c r="NX15" i="3"/>
  <c r="NX16" i="3"/>
  <c r="NY15" i="3"/>
  <c r="NY16" i="3"/>
  <c r="NZ15" i="3"/>
  <c r="NZ16" i="3"/>
  <c r="OA15" i="3"/>
  <c r="OA16" i="3"/>
  <c r="OB15" i="3"/>
  <c r="OB16" i="3"/>
  <c r="OC15" i="3"/>
  <c r="OC16" i="3"/>
  <c r="OD15" i="3"/>
  <c r="OD16" i="3"/>
  <c r="OE15" i="3"/>
  <c r="OE16" i="3"/>
  <c r="OF15" i="3"/>
  <c r="OF16" i="3"/>
  <c r="OG15" i="3"/>
  <c r="OG16" i="3"/>
  <c r="OH15" i="3"/>
  <c r="OH16" i="3"/>
  <c r="OI16" i="3"/>
  <c r="OJ15" i="3"/>
  <c r="OJ16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3" i="3"/>
  <c r="AU14" i="3"/>
  <c r="AV13" i="3"/>
  <c r="AV14" i="3"/>
  <c r="AW13" i="3"/>
  <c r="AW14" i="3"/>
  <c r="AX13" i="3"/>
  <c r="AX14" i="3"/>
  <c r="AY13" i="3"/>
  <c r="AY14" i="3"/>
  <c r="AZ13" i="3"/>
  <c r="AZ14" i="3"/>
  <c r="BA13" i="3"/>
  <c r="BA14" i="3"/>
  <c r="BB13" i="3"/>
  <c r="BB14" i="3"/>
  <c r="BC13" i="3"/>
  <c r="BC14" i="3"/>
  <c r="BD13" i="3"/>
  <c r="BD14" i="3"/>
  <c r="BE13" i="3"/>
  <c r="BE14" i="3"/>
  <c r="BF13" i="3"/>
  <c r="BF14" i="3"/>
  <c r="BG13" i="3"/>
  <c r="BG14" i="3"/>
  <c r="BH13" i="3"/>
  <c r="BH14" i="3"/>
  <c r="BI13" i="3"/>
  <c r="BI14" i="3"/>
  <c r="BJ13" i="3"/>
  <c r="BJ14" i="3"/>
  <c r="BK13" i="3"/>
  <c r="BK14" i="3"/>
  <c r="BL13" i="3"/>
  <c r="BL14" i="3"/>
  <c r="BM13" i="3"/>
  <c r="BM14" i="3"/>
  <c r="BN13" i="3"/>
  <c r="BN14" i="3"/>
  <c r="BO13" i="3"/>
  <c r="BO14" i="3"/>
  <c r="BP13" i="3"/>
  <c r="BP14" i="3"/>
  <c r="BQ13" i="3"/>
  <c r="BQ14" i="3"/>
  <c r="BR13" i="3"/>
  <c r="BR14" i="3"/>
  <c r="BS13" i="3"/>
  <c r="BS14" i="3"/>
  <c r="BT13" i="3"/>
  <c r="BT14" i="3"/>
  <c r="BU13" i="3"/>
  <c r="BU14" i="3"/>
  <c r="BV13" i="3"/>
  <c r="BV14" i="3"/>
  <c r="BW13" i="3"/>
  <c r="BW14" i="3"/>
  <c r="BX13" i="3"/>
  <c r="BX14" i="3"/>
  <c r="BY13" i="3"/>
  <c r="BY14" i="3"/>
  <c r="BZ13" i="3"/>
  <c r="BZ14" i="3"/>
  <c r="CA13" i="3"/>
  <c r="CA14" i="3"/>
  <c r="CB13" i="3"/>
  <c r="CB14" i="3"/>
  <c r="CC13" i="3"/>
  <c r="CC14" i="3"/>
  <c r="CD13" i="3"/>
  <c r="CD14" i="3"/>
  <c r="CE13" i="3"/>
  <c r="CE14" i="3"/>
  <c r="CF13" i="3"/>
  <c r="CF14" i="3"/>
  <c r="CG13" i="3"/>
  <c r="CG14" i="3"/>
  <c r="CH13" i="3"/>
  <c r="CH14" i="3"/>
  <c r="CI13" i="3"/>
  <c r="CI14" i="3"/>
  <c r="CJ13" i="3"/>
  <c r="CJ14" i="3"/>
  <c r="CK13" i="3"/>
  <c r="CK14" i="3"/>
  <c r="CL13" i="3"/>
  <c r="CL14" i="3"/>
  <c r="CM13" i="3"/>
  <c r="CM14" i="3"/>
  <c r="CN13" i="3"/>
  <c r="CN14" i="3"/>
  <c r="CO13" i="3"/>
  <c r="CO14" i="3"/>
  <c r="CP13" i="3"/>
  <c r="CP14" i="3"/>
  <c r="CQ13" i="3"/>
  <c r="CQ14" i="3"/>
  <c r="CR13" i="3"/>
  <c r="CR14" i="3"/>
  <c r="CS13" i="3"/>
  <c r="CS14" i="3"/>
  <c r="CT13" i="3"/>
  <c r="CT14" i="3"/>
  <c r="CU13" i="3"/>
  <c r="CU14" i="3"/>
  <c r="CV13" i="3"/>
  <c r="CV14" i="3"/>
  <c r="CW13" i="3"/>
  <c r="CW14" i="3"/>
  <c r="CX13" i="3"/>
  <c r="CX14" i="3"/>
  <c r="CY13" i="3"/>
  <c r="CY14" i="3"/>
  <c r="CZ13" i="3"/>
  <c r="CZ14" i="3"/>
  <c r="DA13" i="3"/>
  <c r="DA14" i="3"/>
  <c r="DB13" i="3"/>
  <c r="DB14" i="3"/>
  <c r="DC13" i="3"/>
  <c r="DC14" i="3"/>
  <c r="DD13" i="3"/>
  <c r="DD14" i="3"/>
  <c r="DE13" i="3"/>
  <c r="DE14" i="3"/>
  <c r="DF13" i="3"/>
  <c r="DF14" i="3"/>
  <c r="DG13" i="3"/>
  <c r="DG14" i="3"/>
  <c r="DH13" i="3"/>
  <c r="DH14" i="3"/>
  <c r="DI13" i="3"/>
  <c r="DI14" i="3"/>
  <c r="DJ13" i="3"/>
  <c r="DJ14" i="3"/>
  <c r="DK13" i="3"/>
  <c r="DK14" i="3"/>
  <c r="DL13" i="3"/>
  <c r="DL14" i="3"/>
  <c r="DM13" i="3"/>
  <c r="DM14" i="3"/>
  <c r="DN13" i="3"/>
  <c r="DN14" i="3"/>
  <c r="DO13" i="3"/>
  <c r="DO14" i="3"/>
  <c r="DP13" i="3"/>
  <c r="DP14" i="3"/>
  <c r="DQ13" i="3"/>
  <c r="DQ14" i="3"/>
  <c r="DR13" i="3"/>
  <c r="DR14" i="3"/>
  <c r="DS13" i="3"/>
  <c r="DS14" i="3"/>
  <c r="DT13" i="3"/>
  <c r="DT14" i="3"/>
  <c r="DU13" i="3"/>
  <c r="DU14" i="3"/>
  <c r="DV13" i="3"/>
  <c r="DV14" i="3"/>
  <c r="DW13" i="3"/>
  <c r="DW14" i="3"/>
  <c r="DX13" i="3"/>
  <c r="DX14" i="3"/>
  <c r="DY13" i="3"/>
  <c r="DY14" i="3"/>
  <c r="DZ13" i="3"/>
  <c r="DZ14" i="3"/>
  <c r="EA13" i="3"/>
  <c r="EA14" i="3"/>
  <c r="EB13" i="3"/>
  <c r="EB14" i="3"/>
  <c r="EC13" i="3"/>
  <c r="EC14" i="3"/>
  <c r="ED13" i="3"/>
  <c r="ED14" i="3"/>
  <c r="EE13" i="3"/>
  <c r="EE14" i="3"/>
  <c r="EF13" i="3"/>
  <c r="EF14" i="3"/>
  <c r="EG13" i="3"/>
  <c r="EG14" i="3"/>
  <c r="EH13" i="3"/>
  <c r="EH14" i="3"/>
  <c r="EI13" i="3"/>
  <c r="EI14" i="3"/>
  <c r="EJ13" i="3"/>
  <c r="EJ14" i="3"/>
  <c r="EK13" i="3"/>
  <c r="EK14" i="3"/>
  <c r="EL13" i="3"/>
  <c r="EL14" i="3"/>
  <c r="EM13" i="3"/>
  <c r="EM14" i="3"/>
  <c r="EN13" i="3"/>
  <c r="EN14" i="3"/>
  <c r="EO13" i="3"/>
  <c r="EO14" i="3"/>
  <c r="EP13" i="3"/>
  <c r="EP14" i="3"/>
  <c r="EQ13" i="3"/>
  <c r="EQ14" i="3"/>
  <c r="ER13" i="3"/>
  <c r="ER14" i="3"/>
  <c r="ES13" i="3"/>
  <c r="ES14" i="3"/>
  <c r="ET13" i="3"/>
  <c r="ET14" i="3"/>
  <c r="EU13" i="3"/>
  <c r="EU14" i="3"/>
  <c r="EV13" i="3"/>
  <c r="EV14" i="3"/>
  <c r="EW13" i="3"/>
  <c r="EW14" i="3"/>
  <c r="EX13" i="3"/>
  <c r="EX14" i="3"/>
  <c r="EY13" i="3"/>
  <c r="EY14" i="3"/>
  <c r="EZ13" i="3"/>
  <c r="EZ14" i="3"/>
  <c r="FA13" i="3"/>
  <c r="FA14" i="3"/>
  <c r="FB13" i="3"/>
  <c r="FB14" i="3"/>
  <c r="FC13" i="3"/>
  <c r="FC14" i="3"/>
  <c r="FD13" i="3"/>
  <c r="FD14" i="3"/>
  <c r="FE13" i="3"/>
  <c r="FE14" i="3"/>
  <c r="FF13" i="3"/>
  <c r="FF14" i="3"/>
  <c r="FG13" i="3"/>
  <c r="FG14" i="3"/>
  <c r="FH13" i="3"/>
  <c r="FH14" i="3"/>
  <c r="FI13" i="3"/>
  <c r="FI14" i="3"/>
  <c r="FJ13" i="3"/>
  <c r="FJ14" i="3"/>
  <c r="FK13" i="3"/>
  <c r="FK14" i="3"/>
  <c r="FL13" i="3"/>
  <c r="FL14" i="3"/>
  <c r="FM13" i="3"/>
  <c r="FM14" i="3"/>
  <c r="FN13" i="3"/>
  <c r="FN14" i="3"/>
  <c r="FO13" i="3"/>
  <c r="FO14" i="3"/>
  <c r="FP13" i="3"/>
  <c r="FP14" i="3"/>
  <c r="FQ13" i="3"/>
  <c r="FQ14" i="3"/>
  <c r="FR13" i="3"/>
  <c r="FR14" i="3"/>
  <c r="FS13" i="3"/>
  <c r="FS14" i="3"/>
  <c r="FT13" i="3"/>
  <c r="FT14" i="3"/>
  <c r="FU13" i="3"/>
  <c r="FU14" i="3"/>
  <c r="FV13" i="3"/>
  <c r="FV14" i="3"/>
  <c r="FW13" i="3"/>
  <c r="FW14" i="3"/>
  <c r="FX13" i="3"/>
  <c r="FX14" i="3"/>
  <c r="FY13" i="3"/>
  <c r="FY14" i="3"/>
  <c r="FZ13" i="3"/>
  <c r="FZ14" i="3"/>
  <c r="GA13" i="3"/>
  <c r="GA14" i="3"/>
  <c r="GB13" i="3"/>
  <c r="GB14" i="3"/>
  <c r="GC13" i="3"/>
  <c r="GC14" i="3"/>
  <c r="GD13" i="3"/>
  <c r="GD14" i="3"/>
  <c r="GE13" i="3"/>
  <c r="GE14" i="3"/>
  <c r="GF13" i="3"/>
  <c r="GF14" i="3"/>
  <c r="GG13" i="3"/>
  <c r="GG14" i="3"/>
  <c r="GH13" i="3"/>
  <c r="GH14" i="3"/>
  <c r="GI13" i="3"/>
  <c r="GI14" i="3"/>
  <c r="GJ13" i="3"/>
  <c r="GJ14" i="3"/>
  <c r="GK13" i="3"/>
  <c r="GK14" i="3"/>
  <c r="GL13" i="3"/>
  <c r="GL14" i="3"/>
  <c r="GM13" i="3"/>
  <c r="GM14" i="3"/>
  <c r="GN13" i="3"/>
  <c r="GN14" i="3"/>
  <c r="GO13" i="3"/>
  <c r="GO14" i="3"/>
  <c r="GP13" i="3"/>
  <c r="GP14" i="3"/>
  <c r="GQ13" i="3"/>
  <c r="GQ14" i="3"/>
  <c r="GR13" i="3"/>
  <c r="GR14" i="3"/>
  <c r="GS13" i="3"/>
  <c r="GS14" i="3"/>
  <c r="GT13" i="3"/>
  <c r="GT14" i="3"/>
  <c r="GU13" i="3"/>
  <c r="GU14" i="3"/>
  <c r="GV13" i="3"/>
  <c r="GV14" i="3"/>
  <c r="GW13" i="3"/>
  <c r="GW14" i="3"/>
  <c r="GX13" i="3"/>
  <c r="GX14" i="3"/>
  <c r="GY13" i="3"/>
  <c r="GY14" i="3"/>
  <c r="GZ13" i="3"/>
  <c r="GZ14" i="3"/>
  <c r="HA13" i="3"/>
  <c r="HA14" i="3"/>
  <c r="HB13" i="3"/>
  <c r="HB14" i="3"/>
  <c r="HC13" i="3"/>
  <c r="HC14" i="3"/>
  <c r="HD13" i="3"/>
  <c r="HD14" i="3"/>
  <c r="HE13" i="3"/>
  <c r="HE14" i="3"/>
  <c r="HF13" i="3"/>
  <c r="HF14" i="3"/>
  <c r="HG13" i="3"/>
  <c r="HG14" i="3"/>
  <c r="HH13" i="3"/>
  <c r="HH14" i="3"/>
  <c r="HI13" i="3"/>
  <c r="HI14" i="3"/>
  <c r="HJ13" i="3"/>
  <c r="HJ14" i="3"/>
  <c r="HK13" i="3"/>
  <c r="HK14" i="3"/>
  <c r="HL13" i="3"/>
  <c r="HL14" i="3"/>
  <c r="HM13" i="3"/>
  <c r="HM14" i="3"/>
  <c r="HN13" i="3"/>
  <c r="HN14" i="3"/>
  <c r="HO13" i="3"/>
  <c r="HO14" i="3"/>
  <c r="HP13" i="3"/>
  <c r="HP14" i="3"/>
  <c r="HQ13" i="3"/>
  <c r="HQ14" i="3"/>
  <c r="HR13" i="3"/>
  <c r="HR14" i="3"/>
  <c r="HS13" i="3"/>
  <c r="HS14" i="3"/>
  <c r="HT13" i="3"/>
  <c r="HT14" i="3"/>
  <c r="HU13" i="3"/>
  <c r="HU14" i="3"/>
  <c r="HV13" i="3"/>
  <c r="HV14" i="3"/>
  <c r="HW13" i="3"/>
  <c r="HW14" i="3"/>
  <c r="HX13" i="3"/>
  <c r="HX14" i="3"/>
  <c r="HY13" i="3"/>
  <c r="HY14" i="3"/>
  <c r="HZ13" i="3"/>
  <c r="HZ14" i="3"/>
  <c r="IA13" i="3"/>
  <c r="IA14" i="3"/>
  <c r="IB13" i="3"/>
  <c r="IB14" i="3"/>
  <c r="IC13" i="3"/>
  <c r="IC14" i="3"/>
  <c r="ID13" i="3"/>
  <c r="ID14" i="3"/>
  <c r="IE13" i="3"/>
  <c r="IE14" i="3"/>
  <c r="IF13" i="3"/>
  <c r="IF14" i="3"/>
  <c r="IG13" i="3"/>
  <c r="IG14" i="3"/>
  <c r="IH13" i="3"/>
  <c r="IH14" i="3"/>
  <c r="II13" i="3"/>
  <c r="II14" i="3"/>
  <c r="IJ13" i="3"/>
  <c r="IJ14" i="3"/>
  <c r="IK13" i="3"/>
  <c r="IK14" i="3"/>
  <c r="IL13" i="3"/>
  <c r="IL14" i="3"/>
  <c r="IM13" i="3"/>
  <c r="IM14" i="3"/>
  <c r="IN13" i="3"/>
  <c r="IN14" i="3"/>
  <c r="IO13" i="3"/>
  <c r="IO14" i="3"/>
  <c r="IP13" i="3"/>
  <c r="IP14" i="3"/>
  <c r="IQ13" i="3"/>
  <c r="IQ14" i="3"/>
  <c r="IR13" i="3"/>
  <c r="IR14" i="3"/>
  <c r="IS13" i="3"/>
  <c r="IS14" i="3"/>
  <c r="IT13" i="3"/>
  <c r="IT14" i="3"/>
  <c r="IU13" i="3"/>
  <c r="IU14" i="3"/>
  <c r="IV13" i="3"/>
  <c r="IV14" i="3"/>
  <c r="IW13" i="3"/>
  <c r="IW14" i="3"/>
  <c r="IX13" i="3"/>
  <c r="IX14" i="3"/>
  <c r="IY13" i="3"/>
  <c r="IY14" i="3"/>
  <c r="IZ13" i="3"/>
  <c r="IZ14" i="3"/>
  <c r="JA13" i="3"/>
  <c r="JA14" i="3"/>
  <c r="JB13" i="3"/>
  <c r="JB14" i="3"/>
  <c r="JC13" i="3"/>
  <c r="JC14" i="3"/>
  <c r="JD13" i="3"/>
  <c r="JD14" i="3"/>
  <c r="JE13" i="3"/>
  <c r="JE14" i="3"/>
  <c r="JF13" i="3"/>
  <c r="JF14" i="3"/>
  <c r="JG13" i="3"/>
  <c r="JG14" i="3"/>
  <c r="JH13" i="3"/>
  <c r="JH14" i="3"/>
  <c r="JI13" i="3"/>
  <c r="JI14" i="3"/>
  <c r="JJ13" i="3"/>
  <c r="JJ14" i="3"/>
  <c r="JK13" i="3"/>
  <c r="JK14" i="3"/>
  <c r="JL13" i="3"/>
  <c r="JL14" i="3"/>
  <c r="JM13" i="3"/>
  <c r="JM14" i="3"/>
  <c r="JN13" i="3"/>
  <c r="JN14" i="3"/>
  <c r="JO13" i="3"/>
  <c r="JO14" i="3"/>
  <c r="JP13" i="3"/>
  <c r="JP14" i="3"/>
  <c r="JQ13" i="3"/>
  <c r="JQ14" i="3"/>
  <c r="JR13" i="3"/>
  <c r="JR14" i="3"/>
  <c r="JS13" i="3"/>
  <c r="JS14" i="3"/>
  <c r="JT13" i="3"/>
  <c r="JT14" i="3"/>
  <c r="JU13" i="3"/>
  <c r="JU14" i="3"/>
  <c r="JV13" i="3"/>
  <c r="JV14" i="3"/>
  <c r="JW13" i="3"/>
  <c r="JW14" i="3"/>
  <c r="JX13" i="3"/>
  <c r="JX14" i="3"/>
  <c r="JY13" i="3"/>
  <c r="JY14" i="3"/>
  <c r="JZ13" i="3"/>
  <c r="JZ14" i="3"/>
  <c r="KA13" i="3"/>
  <c r="KA14" i="3"/>
  <c r="KB13" i="3"/>
  <c r="KB14" i="3"/>
  <c r="KC13" i="3"/>
  <c r="KC14" i="3"/>
  <c r="KD13" i="3"/>
  <c r="KD14" i="3"/>
  <c r="KE13" i="3"/>
  <c r="KE14" i="3"/>
  <c r="KF13" i="3"/>
  <c r="KF14" i="3"/>
  <c r="KG13" i="3"/>
  <c r="KG14" i="3"/>
  <c r="KH13" i="3"/>
  <c r="KH14" i="3"/>
  <c r="KI13" i="3"/>
  <c r="KI14" i="3"/>
  <c r="KJ13" i="3"/>
  <c r="KJ14" i="3"/>
  <c r="KK13" i="3"/>
  <c r="KK14" i="3"/>
  <c r="KL13" i="3"/>
  <c r="KL14" i="3"/>
  <c r="KM13" i="3"/>
  <c r="KM14" i="3"/>
  <c r="KN13" i="3"/>
  <c r="KN14" i="3"/>
  <c r="KO13" i="3"/>
  <c r="KO14" i="3"/>
  <c r="KP13" i="3"/>
  <c r="KP14" i="3"/>
  <c r="KQ13" i="3"/>
  <c r="KQ14" i="3"/>
  <c r="KR13" i="3"/>
  <c r="KR14" i="3"/>
  <c r="KS13" i="3"/>
  <c r="KS14" i="3"/>
  <c r="KT13" i="3"/>
  <c r="KT14" i="3"/>
  <c r="KU13" i="3"/>
  <c r="KU14" i="3"/>
  <c r="KV13" i="3"/>
  <c r="KV14" i="3"/>
  <c r="KW13" i="3"/>
  <c r="KW14" i="3"/>
  <c r="KX13" i="3"/>
  <c r="KX14" i="3"/>
  <c r="KY13" i="3"/>
  <c r="KY14" i="3"/>
  <c r="KZ13" i="3"/>
  <c r="KZ14" i="3"/>
  <c r="LA13" i="3"/>
  <c r="LA14" i="3"/>
  <c r="LB13" i="3"/>
  <c r="LB14" i="3"/>
  <c r="LC13" i="3"/>
  <c r="LC14" i="3"/>
  <c r="LD13" i="3"/>
  <c r="LD14" i="3"/>
  <c r="LE13" i="3"/>
  <c r="LE14" i="3"/>
  <c r="LF13" i="3"/>
  <c r="LF14" i="3"/>
  <c r="LG13" i="3"/>
  <c r="LG14" i="3"/>
  <c r="LH13" i="3"/>
  <c r="LH14" i="3"/>
  <c r="LI13" i="3"/>
  <c r="LI14" i="3"/>
  <c r="LJ13" i="3"/>
  <c r="LJ14" i="3"/>
  <c r="LK13" i="3"/>
  <c r="LK14" i="3"/>
  <c r="LL13" i="3"/>
  <c r="LL14" i="3"/>
  <c r="LM13" i="3"/>
  <c r="LM14" i="3"/>
  <c r="LN13" i="3"/>
  <c r="LN14" i="3"/>
  <c r="LO13" i="3"/>
  <c r="LO14" i="3"/>
  <c r="LP13" i="3"/>
  <c r="LP14" i="3"/>
  <c r="LQ13" i="3"/>
  <c r="LQ14" i="3"/>
  <c r="LR13" i="3"/>
  <c r="LR14" i="3"/>
  <c r="LS13" i="3"/>
  <c r="LS14" i="3"/>
  <c r="LT13" i="3"/>
  <c r="LT14" i="3"/>
  <c r="LU13" i="3"/>
  <c r="LU14" i="3"/>
  <c r="LV13" i="3"/>
  <c r="LV14" i="3"/>
  <c r="LW13" i="3"/>
  <c r="LW14" i="3"/>
  <c r="LX13" i="3"/>
  <c r="LX14" i="3"/>
  <c r="LY13" i="3"/>
  <c r="LY14" i="3"/>
  <c r="LZ13" i="3"/>
  <c r="LZ14" i="3"/>
  <c r="MA13" i="3"/>
  <c r="MA14" i="3"/>
  <c r="MB13" i="3"/>
  <c r="MB14" i="3"/>
  <c r="MC13" i="3"/>
  <c r="MC14" i="3"/>
  <c r="MD13" i="3"/>
  <c r="MD14" i="3"/>
  <c r="ME13" i="3"/>
  <c r="ME14" i="3"/>
  <c r="MF13" i="3"/>
  <c r="MF14" i="3"/>
  <c r="MG13" i="3"/>
  <c r="MG14" i="3"/>
  <c r="MH13" i="3"/>
  <c r="MH14" i="3"/>
  <c r="MI13" i="3"/>
  <c r="MI14" i="3"/>
  <c r="MJ13" i="3"/>
  <c r="MJ14" i="3"/>
  <c r="MK13" i="3"/>
  <c r="MK14" i="3"/>
  <c r="ML13" i="3"/>
  <c r="ML14" i="3"/>
  <c r="MM13" i="3"/>
  <c r="MM14" i="3"/>
  <c r="MN13" i="3"/>
  <c r="MN14" i="3"/>
  <c r="MO13" i="3"/>
  <c r="MO14" i="3"/>
  <c r="MP13" i="3"/>
  <c r="MP14" i="3"/>
  <c r="MQ13" i="3"/>
  <c r="MQ14" i="3"/>
  <c r="MR13" i="3"/>
  <c r="MR14" i="3"/>
  <c r="MS13" i="3"/>
  <c r="MS14" i="3"/>
  <c r="MT13" i="3"/>
  <c r="MT14" i="3"/>
  <c r="MU13" i="3"/>
  <c r="MU14" i="3"/>
  <c r="MV13" i="3"/>
  <c r="MV14" i="3"/>
  <c r="MW13" i="3"/>
  <c r="MW14" i="3"/>
  <c r="MX13" i="3"/>
  <c r="MX14" i="3"/>
  <c r="MY13" i="3"/>
  <c r="MY14" i="3"/>
  <c r="MZ13" i="3"/>
  <c r="MZ14" i="3"/>
  <c r="NA13" i="3"/>
  <c r="NA14" i="3"/>
  <c r="NB13" i="3"/>
  <c r="NB14" i="3"/>
  <c r="NC13" i="3"/>
  <c r="NC14" i="3"/>
  <c r="ND13" i="3"/>
  <c r="ND14" i="3"/>
  <c r="NE13" i="3"/>
  <c r="NE14" i="3"/>
  <c r="NF13" i="3"/>
  <c r="NF14" i="3"/>
  <c r="NG13" i="3"/>
  <c r="NG14" i="3"/>
  <c r="NH13" i="3"/>
  <c r="NH14" i="3"/>
  <c r="NI13" i="3"/>
  <c r="NI14" i="3"/>
  <c r="NJ13" i="3"/>
  <c r="NJ14" i="3"/>
  <c r="NK13" i="3"/>
  <c r="NK14" i="3"/>
  <c r="NL13" i="3"/>
  <c r="NL14" i="3"/>
  <c r="NM13" i="3"/>
  <c r="NM14" i="3"/>
  <c r="NN13" i="3"/>
  <c r="NN14" i="3"/>
  <c r="NO13" i="3"/>
  <c r="NO14" i="3"/>
  <c r="NP13" i="3"/>
  <c r="NP14" i="3"/>
  <c r="NQ13" i="3"/>
  <c r="NQ14" i="3"/>
  <c r="NR13" i="3"/>
  <c r="NR14" i="3"/>
  <c r="NS13" i="3"/>
  <c r="NS14" i="3"/>
  <c r="NT13" i="3"/>
  <c r="NT14" i="3"/>
  <c r="NU13" i="3"/>
  <c r="NU14" i="3"/>
  <c r="NV13" i="3"/>
  <c r="NV14" i="3"/>
  <c r="NW13" i="3"/>
  <c r="NW14" i="3"/>
  <c r="NX13" i="3"/>
  <c r="NX14" i="3"/>
  <c r="NY13" i="3"/>
  <c r="NY14" i="3"/>
  <c r="NZ13" i="3"/>
  <c r="NZ14" i="3"/>
  <c r="OA13" i="3"/>
  <c r="OA14" i="3"/>
  <c r="OB13" i="3"/>
  <c r="OB14" i="3"/>
  <c r="OC13" i="3"/>
  <c r="OC14" i="3"/>
  <c r="OD13" i="3"/>
  <c r="OD14" i="3"/>
  <c r="OE13" i="3"/>
  <c r="OE14" i="3"/>
  <c r="OF13" i="3"/>
  <c r="OF14" i="3"/>
  <c r="OG13" i="3"/>
  <c r="OG14" i="3"/>
  <c r="OH13" i="3"/>
  <c r="OH14" i="3"/>
  <c r="OI13" i="3"/>
  <c r="OI14" i="3"/>
  <c r="OJ13" i="3"/>
  <c r="OJ14" i="3"/>
  <c r="F5" i="3"/>
  <c r="E5" i="3"/>
  <c r="E6" i="3"/>
  <c r="F6" i="3"/>
  <c r="G5" i="3"/>
  <c r="G6" i="3"/>
  <c r="H5" i="3"/>
  <c r="H6" i="3"/>
  <c r="I5" i="3"/>
  <c r="I6" i="3"/>
  <c r="J5" i="3"/>
  <c r="J6" i="3"/>
  <c r="K5" i="3"/>
  <c r="K6" i="3"/>
  <c r="L5" i="3"/>
  <c r="L6" i="3"/>
  <c r="M5" i="3"/>
  <c r="M6" i="3"/>
  <c r="N5" i="3"/>
  <c r="N6" i="3"/>
  <c r="O5" i="3"/>
  <c r="O6" i="3"/>
  <c r="P5" i="3"/>
  <c r="P6" i="3"/>
  <c r="Q5" i="3"/>
  <c r="Q6" i="3"/>
  <c r="R5" i="3"/>
  <c r="R6" i="3"/>
  <c r="S5" i="3"/>
  <c r="S6" i="3"/>
  <c r="T5" i="3"/>
  <c r="T6" i="3"/>
  <c r="U5" i="3"/>
  <c r="U6" i="3"/>
  <c r="V5" i="3"/>
  <c r="V6" i="3"/>
  <c r="W5" i="3"/>
  <c r="W6" i="3"/>
  <c r="X5" i="3"/>
  <c r="X6" i="3"/>
  <c r="Y5" i="3"/>
  <c r="Y6" i="3"/>
  <c r="Z5" i="3"/>
  <c r="Z6" i="3"/>
  <c r="AA5" i="3"/>
  <c r="AA6" i="3"/>
  <c r="AB5" i="3"/>
  <c r="AB6" i="3"/>
  <c r="AC5" i="3"/>
  <c r="AC6" i="3"/>
  <c r="AD5" i="3"/>
  <c r="AD6" i="3"/>
  <c r="AE5" i="3"/>
  <c r="AE6" i="3"/>
  <c r="AF5" i="3"/>
  <c r="AF6" i="3"/>
  <c r="AG5" i="3"/>
  <c r="AG6" i="3"/>
  <c r="AH5" i="3"/>
  <c r="AH6" i="3"/>
  <c r="AI5" i="3"/>
  <c r="AI6" i="3"/>
  <c r="AJ5" i="3"/>
  <c r="AJ6" i="3"/>
  <c r="AK5" i="3"/>
  <c r="AK6" i="3"/>
  <c r="AL5" i="3"/>
  <c r="AL6" i="3"/>
  <c r="AM5" i="3"/>
  <c r="AM6" i="3"/>
  <c r="AN5" i="3"/>
  <c r="AN6" i="3"/>
  <c r="AO5" i="3"/>
  <c r="AO6" i="3"/>
  <c r="AP5" i="3"/>
  <c r="AP6" i="3"/>
  <c r="AQ5" i="3"/>
  <c r="AQ6" i="3"/>
  <c r="AR5" i="3"/>
  <c r="AR6" i="3"/>
  <c r="AS5" i="3"/>
  <c r="AS6" i="3"/>
  <c r="AT5" i="3"/>
  <c r="AT6" i="3"/>
  <c r="AU5" i="3"/>
  <c r="AU6" i="3"/>
  <c r="AV5" i="3"/>
  <c r="AV6" i="3"/>
  <c r="AW5" i="3"/>
  <c r="AW6" i="3"/>
  <c r="AX5" i="3"/>
  <c r="AX6" i="3"/>
  <c r="AY5" i="3"/>
  <c r="AY6" i="3"/>
  <c r="AZ5" i="3"/>
  <c r="AZ6" i="3"/>
  <c r="BA5" i="3"/>
  <c r="BA6" i="3"/>
  <c r="BB5" i="3"/>
  <c r="BB6" i="3"/>
  <c r="BC5" i="3"/>
  <c r="BC6" i="3"/>
  <c r="BD5" i="3"/>
  <c r="BD6" i="3"/>
  <c r="BE5" i="3"/>
  <c r="BE6" i="3"/>
  <c r="BF5" i="3"/>
  <c r="BF6" i="3"/>
  <c r="BG5" i="3"/>
  <c r="BG6" i="3"/>
  <c r="BH5" i="3"/>
  <c r="BH6" i="3"/>
  <c r="BI5" i="3"/>
  <c r="BI6" i="3"/>
  <c r="BJ5" i="3"/>
  <c r="BJ6" i="3"/>
  <c r="BK5" i="3"/>
  <c r="BK6" i="3"/>
  <c r="BL5" i="3"/>
  <c r="BL6" i="3"/>
  <c r="BM5" i="3"/>
  <c r="BM6" i="3"/>
  <c r="BN5" i="3"/>
  <c r="BN6" i="3"/>
  <c r="BO5" i="3"/>
  <c r="BO6" i="3"/>
  <c r="BP5" i="3"/>
  <c r="BP6" i="3"/>
  <c r="BQ5" i="3"/>
  <c r="BQ6" i="3"/>
  <c r="BR5" i="3"/>
  <c r="BR6" i="3"/>
  <c r="BS5" i="3"/>
  <c r="BS6" i="3"/>
  <c r="BT5" i="3"/>
  <c r="BT6" i="3"/>
  <c r="BU5" i="3"/>
  <c r="BU6" i="3"/>
  <c r="BV5" i="3"/>
  <c r="BV6" i="3"/>
  <c r="BW5" i="3"/>
  <c r="BW6" i="3"/>
  <c r="BX5" i="3"/>
  <c r="BX6" i="3"/>
  <c r="BY5" i="3"/>
  <c r="BY6" i="3"/>
  <c r="BZ5" i="3"/>
  <c r="BZ6" i="3"/>
  <c r="CA5" i="3"/>
  <c r="CA6" i="3"/>
  <c r="CB5" i="3"/>
  <c r="CB6" i="3"/>
  <c r="CC5" i="3"/>
  <c r="CC6" i="3"/>
  <c r="CD5" i="3"/>
  <c r="CD6" i="3"/>
  <c r="CE5" i="3"/>
  <c r="CE6" i="3"/>
  <c r="CF5" i="3"/>
  <c r="CF6" i="3"/>
  <c r="CG5" i="3"/>
  <c r="CG6" i="3"/>
  <c r="CH5" i="3"/>
  <c r="CH6" i="3"/>
  <c r="CI5" i="3"/>
  <c r="CI6" i="3"/>
  <c r="CJ5" i="3"/>
  <c r="CJ6" i="3"/>
  <c r="CK5" i="3"/>
  <c r="CK6" i="3"/>
  <c r="CL5" i="3"/>
  <c r="CL6" i="3"/>
  <c r="CM5" i="3"/>
  <c r="CM6" i="3"/>
  <c r="CN5" i="3"/>
  <c r="CN6" i="3"/>
  <c r="CO5" i="3"/>
  <c r="CO6" i="3"/>
  <c r="CP5" i="3"/>
  <c r="CP6" i="3"/>
  <c r="CQ5" i="3"/>
  <c r="CQ6" i="3"/>
  <c r="CR5" i="3"/>
  <c r="CR6" i="3"/>
  <c r="CS5" i="3"/>
  <c r="CS6" i="3"/>
  <c r="CT5" i="3"/>
  <c r="CT6" i="3"/>
  <c r="CU5" i="3"/>
  <c r="CU6" i="3"/>
  <c r="CV5" i="3"/>
  <c r="CV6" i="3"/>
  <c r="CW5" i="3"/>
  <c r="CW6" i="3"/>
  <c r="CX5" i="3"/>
  <c r="CX6" i="3"/>
  <c r="CY5" i="3"/>
  <c r="CY6" i="3"/>
  <c r="CZ5" i="3"/>
  <c r="CZ6" i="3"/>
  <c r="DA5" i="3"/>
  <c r="DA6" i="3"/>
  <c r="DB5" i="3"/>
  <c r="DB6" i="3"/>
  <c r="DC5" i="3"/>
  <c r="DC6" i="3"/>
  <c r="DD5" i="3"/>
  <c r="DD6" i="3"/>
  <c r="DE5" i="3"/>
  <c r="DE6" i="3"/>
  <c r="DF5" i="3"/>
  <c r="DF6" i="3"/>
  <c r="DG5" i="3"/>
  <c r="DG6" i="3"/>
  <c r="DH5" i="3"/>
  <c r="DH6" i="3"/>
  <c r="DI5" i="3"/>
  <c r="DI6" i="3"/>
  <c r="DJ5" i="3"/>
  <c r="DJ6" i="3"/>
  <c r="DK5" i="3"/>
  <c r="DK6" i="3"/>
  <c r="DL5" i="3"/>
  <c r="DL6" i="3"/>
  <c r="DM5" i="3"/>
  <c r="DM6" i="3"/>
  <c r="DN5" i="3"/>
  <c r="DN6" i="3"/>
  <c r="DO5" i="3"/>
  <c r="DO6" i="3"/>
  <c r="DP5" i="3"/>
  <c r="DP6" i="3"/>
  <c r="DQ5" i="3"/>
  <c r="DQ6" i="3"/>
  <c r="DR5" i="3"/>
  <c r="DR6" i="3"/>
  <c r="DS5" i="3"/>
  <c r="DS6" i="3"/>
  <c r="DT5" i="3"/>
  <c r="DT6" i="3"/>
  <c r="DU5" i="3"/>
  <c r="DU6" i="3"/>
  <c r="DV5" i="3"/>
  <c r="DV6" i="3"/>
  <c r="DW5" i="3"/>
  <c r="DW6" i="3"/>
  <c r="DX5" i="3"/>
  <c r="DX6" i="3"/>
  <c r="DY5" i="3"/>
  <c r="DY6" i="3"/>
  <c r="DZ5" i="3"/>
  <c r="DZ6" i="3"/>
  <c r="EA5" i="3"/>
  <c r="EA6" i="3"/>
  <c r="EB5" i="3"/>
  <c r="EB6" i="3"/>
  <c r="EC5" i="3"/>
  <c r="EC6" i="3"/>
  <c r="ED5" i="3"/>
  <c r="ED6" i="3"/>
  <c r="EE5" i="3"/>
  <c r="EE6" i="3"/>
  <c r="EF5" i="3"/>
  <c r="EF6" i="3"/>
  <c r="EG5" i="3"/>
  <c r="EG6" i="3"/>
  <c r="EH5" i="3"/>
  <c r="EH6" i="3"/>
  <c r="EI5" i="3"/>
  <c r="EI6" i="3"/>
  <c r="EJ5" i="3"/>
  <c r="EJ6" i="3"/>
  <c r="EK5" i="3"/>
  <c r="EK6" i="3"/>
  <c r="EL5" i="3"/>
  <c r="EL6" i="3"/>
  <c r="EM5" i="3"/>
  <c r="EM6" i="3"/>
  <c r="EN5" i="3"/>
  <c r="EN6" i="3"/>
  <c r="EO5" i="3"/>
  <c r="EO6" i="3"/>
  <c r="EP5" i="3"/>
  <c r="EP6" i="3"/>
  <c r="EQ5" i="3"/>
  <c r="EQ6" i="3"/>
  <c r="ER5" i="3"/>
  <c r="ER6" i="3"/>
  <c r="ES5" i="3"/>
  <c r="ES6" i="3"/>
  <c r="ET5" i="3"/>
  <c r="ET6" i="3"/>
  <c r="EU5" i="3"/>
  <c r="EU6" i="3"/>
  <c r="EV5" i="3"/>
  <c r="EV6" i="3"/>
  <c r="EW5" i="3"/>
  <c r="EW6" i="3"/>
  <c r="EX5" i="3"/>
  <c r="EX6" i="3"/>
  <c r="EY5" i="3"/>
  <c r="EY6" i="3"/>
  <c r="EZ5" i="3"/>
  <c r="EZ6" i="3"/>
  <c r="FA5" i="3"/>
  <c r="FA6" i="3"/>
  <c r="FB5" i="3"/>
  <c r="FB6" i="3"/>
  <c r="FC5" i="3"/>
  <c r="FC6" i="3"/>
  <c r="FD5" i="3"/>
  <c r="FD6" i="3"/>
  <c r="FE5" i="3"/>
  <c r="FE6" i="3"/>
  <c r="FF5" i="3"/>
  <c r="FF6" i="3"/>
  <c r="FG5" i="3"/>
  <c r="FG6" i="3"/>
  <c r="FH5" i="3"/>
  <c r="FH6" i="3"/>
  <c r="FI5" i="3"/>
  <c r="FI6" i="3"/>
  <c r="FJ5" i="3"/>
  <c r="FJ6" i="3"/>
  <c r="FK5" i="3"/>
  <c r="FK6" i="3"/>
  <c r="FL5" i="3"/>
  <c r="FL6" i="3"/>
  <c r="FM5" i="3"/>
  <c r="FM6" i="3"/>
  <c r="FN5" i="3"/>
  <c r="FN6" i="3"/>
  <c r="FO5" i="3"/>
  <c r="FO6" i="3"/>
  <c r="FP5" i="3"/>
  <c r="FP6" i="3"/>
  <c r="FQ5" i="3"/>
  <c r="FQ6" i="3"/>
  <c r="FR5" i="3"/>
  <c r="FR6" i="3"/>
  <c r="FS5" i="3"/>
  <c r="FS6" i="3"/>
  <c r="FT5" i="3"/>
  <c r="FT6" i="3"/>
  <c r="FU5" i="3"/>
  <c r="FU6" i="3"/>
  <c r="FV5" i="3"/>
  <c r="FV6" i="3"/>
  <c r="FW5" i="3"/>
  <c r="FW6" i="3"/>
  <c r="FX5" i="3"/>
  <c r="FX6" i="3"/>
  <c r="FY5" i="3"/>
  <c r="FY6" i="3"/>
  <c r="FZ5" i="3"/>
  <c r="FZ6" i="3"/>
  <c r="GA5" i="3"/>
  <c r="GA6" i="3"/>
  <c r="GB5" i="3"/>
  <c r="GB6" i="3"/>
  <c r="GC5" i="3"/>
  <c r="GC6" i="3"/>
  <c r="GD5" i="3"/>
  <c r="GD6" i="3"/>
  <c r="GE5" i="3"/>
  <c r="GE6" i="3"/>
  <c r="GF5" i="3"/>
  <c r="GF6" i="3"/>
  <c r="GG5" i="3"/>
  <c r="GG6" i="3"/>
  <c r="GH5" i="3"/>
  <c r="GH6" i="3"/>
  <c r="GI5" i="3"/>
  <c r="GI6" i="3"/>
  <c r="GJ5" i="3"/>
  <c r="GJ6" i="3"/>
  <c r="GK5" i="3"/>
  <c r="GK6" i="3"/>
  <c r="GL5" i="3"/>
  <c r="GL6" i="3"/>
  <c r="GM5" i="3"/>
  <c r="GM6" i="3"/>
  <c r="GN5" i="3"/>
  <c r="GN6" i="3"/>
  <c r="GO5" i="3"/>
  <c r="GO6" i="3"/>
  <c r="GP5" i="3"/>
  <c r="GP6" i="3"/>
  <c r="GQ5" i="3"/>
  <c r="GQ6" i="3"/>
  <c r="GR5" i="3"/>
  <c r="GR6" i="3"/>
  <c r="GS5" i="3"/>
  <c r="GS6" i="3"/>
  <c r="GT5" i="3"/>
  <c r="GT6" i="3"/>
  <c r="GU5" i="3"/>
  <c r="GU6" i="3"/>
  <c r="GV5" i="3"/>
  <c r="GV6" i="3"/>
  <c r="GW5" i="3"/>
  <c r="GW6" i="3"/>
  <c r="GX5" i="3"/>
  <c r="GX6" i="3"/>
  <c r="GY5" i="3"/>
  <c r="GY6" i="3"/>
  <c r="GZ5" i="3"/>
  <c r="GZ6" i="3"/>
  <c r="HA5" i="3"/>
  <c r="HA6" i="3"/>
  <c r="HB5" i="3"/>
  <c r="HB6" i="3"/>
  <c r="HC5" i="3"/>
  <c r="HC6" i="3"/>
  <c r="HD5" i="3"/>
  <c r="HD6" i="3"/>
  <c r="HE5" i="3"/>
  <c r="HE6" i="3"/>
  <c r="HF5" i="3"/>
  <c r="HF6" i="3"/>
  <c r="HG5" i="3"/>
  <c r="HG6" i="3"/>
  <c r="HH5" i="3"/>
  <c r="HH6" i="3"/>
  <c r="HI5" i="3"/>
  <c r="HI6" i="3"/>
  <c r="HJ5" i="3"/>
  <c r="HJ6" i="3"/>
  <c r="HK5" i="3"/>
  <c r="HK6" i="3"/>
  <c r="HL5" i="3"/>
  <c r="HL6" i="3"/>
  <c r="HM5" i="3"/>
  <c r="HM6" i="3"/>
  <c r="HN5" i="3"/>
  <c r="HN6" i="3"/>
  <c r="HO5" i="3"/>
  <c r="HO6" i="3"/>
  <c r="HP5" i="3"/>
  <c r="HP6" i="3"/>
  <c r="HQ5" i="3"/>
  <c r="HQ6" i="3"/>
  <c r="HR5" i="3"/>
  <c r="HR6" i="3"/>
  <c r="HS5" i="3"/>
  <c r="HS6" i="3"/>
  <c r="HT5" i="3"/>
  <c r="HT6" i="3"/>
  <c r="HU5" i="3"/>
  <c r="HU6" i="3"/>
  <c r="HV5" i="3"/>
  <c r="HV6" i="3"/>
  <c r="HW5" i="3"/>
  <c r="HW6" i="3"/>
  <c r="HX5" i="3"/>
  <c r="HX6" i="3"/>
  <c r="HY5" i="3"/>
  <c r="HY6" i="3"/>
  <c r="HZ5" i="3"/>
  <c r="HZ6" i="3"/>
  <c r="IA5" i="3"/>
  <c r="IA6" i="3"/>
  <c r="IB5" i="3"/>
  <c r="IB6" i="3"/>
  <c r="IC5" i="3"/>
  <c r="IC6" i="3"/>
  <c r="ID5" i="3"/>
  <c r="ID6" i="3"/>
  <c r="IE5" i="3"/>
  <c r="IE6" i="3"/>
  <c r="IF5" i="3"/>
  <c r="IF6" i="3"/>
  <c r="IG5" i="3"/>
  <c r="IG6" i="3"/>
  <c r="IH5" i="3"/>
  <c r="IH6" i="3"/>
  <c r="II5" i="3"/>
  <c r="II6" i="3"/>
  <c r="IJ5" i="3"/>
  <c r="IJ6" i="3"/>
  <c r="IK5" i="3"/>
  <c r="IK6" i="3"/>
  <c r="IL5" i="3"/>
  <c r="IL6" i="3"/>
  <c r="IM5" i="3"/>
  <c r="IM6" i="3"/>
  <c r="IN5" i="3"/>
  <c r="IN6" i="3"/>
  <c r="IO5" i="3"/>
  <c r="IO6" i="3"/>
  <c r="IP5" i="3"/>
  <c r="IP6" i="3"/>
  <c r="IQ5" i="3"/>
  <c r="IQ6" i="3"/>
  <c r="IR5" i="3"/>
  <c r="IR6" i="3"/>
  <c r="IS5" i="3"/>
  <c r="IS6" i="3"/>
  <c r="IT5" i="3"/>
  <c r="IT6" i="3"/>
  <c r="IU5" i="3"/>
  <c r="IU6" i="3"/>
  <c r="IV5" i="3"/>
  <c r="IV6" i="3"/>
  <c r="IW5" i="3"/>
  <c r="IW6" i="3"/>
  <c r="IX5" i="3"/>
  <c r="IX6" i="3"/>
  <c r="IY5" i="3"/>
  <c r="IY6" i="3"/>
  <c r="IZ5" i="3"/>
  <c r="IZ6" i="3"/>
  <c r="JA5" i="3"/>
  <c r="JA6" i="3"/>
  <c r="JB5" i="3"/>
  <c r="JB6" i="3"/>
  <c r="JC5" i="3"/>
  <c r="JC6" i="3"/>
  <c r="JD5" i="3"/>
  <c r="JD6" i="3"/>
  <c r="JE5" i="3"/>
  <c r="JE6" i="3"/>
  <c r="JF5" i="3"/>
  <c r="JF6" i="3"/>
  <c r="JG5" i="3"/>
  <c r="JG6" i="3"/>
  <c r="JH5" i="3"/>
  <c r="JH6" i="3"/>
  <c r="JI5" i="3"/>
  <c r="JI6" i="3"/>
  <c r="JJ5" i="3"/>
  <c r="JJ6" i="3"/>
  <c r="JK5" i="3"/>
  <c r="JK6" i="3"/>
  <c r="JL5" i="3"/>
  <c r="JL6" i="3"/>
  <c r="JM5" i="3"/>
  <c r="JM6" i="3"/>
  <c r="JN5" i="3"/>
  <c r="JN6" i="3"/>
  <c r="JO5" i="3"/>
  <c r="JO6" i="3"/>
  <c r="JP5" i="3"/>
  <c r="JP6" i="3"/>
  <c r="JQ5" i="3"/>
  <c r="JQ6" i="3"/>
  <c r="JR5" i="3"/>
  <c r="JR6" i="3"/>
  <c r="JS5" i="3"/>
  <c r="JS6" i="3"/>
  <c r="JT5" i="3"/>
  <c r="JT6" i="3"/>
  <c r="JU5" i="3"/>
  <c r="JU6" i="3"/>
  <c r="JV5" i="3"/>
  <c r="JV6" i="3"/>
  <c r="JW5" i="3"/>
  <c r="JW6" i="3"/>
  <c r="JX5" i="3"/>
  <c r="JX6" i="3"/>
  <c r="JY5" i="3"/>
  <c r="JY6" i="3"/>
  <c r="JZ5" i="3"/>
  <c r="JZ6" i="3"/>
  <c r="KA5" i="3"/>
  <c r="KA6" i="3"/>
  <c r="KB5" i="3"/>
  <c r="KB6" i="3"/>
  <c r="KC5" i="3"/>
  <c r="KC6" i="3"/>
  <c r="KD5" i="3"/>
  <c r="KD6" i="3"/>
  <c r="KE5" i="3"/>
  <c r="KE6" i="3"/>
  <c r="KF5" i="3"/>
  <c r="KF6" i="3"/>
  <c r="KG5" i="3"/>
  <c r="KG6" i="3"/>
  <c r="KH5" i="3"/>
  <c r="KH6" i="3"/>
  <c r="KI5" i="3"/>
  <c r="KI6" i="3"/>
  <c r="KJ5" i="3"/>
  <c r="KJ6" i="3"/>
  <c r="KK5" i="3"/>
  <c r="KK6" i="3"/>
  <c r="KL5" i="3"/>
  <c r="KL6" i="3"/>
  <c r="KM5" i="3"/>
  <c r="KM6" i="3"/>
  <c r="KN5" i="3"/>
  <c r="KN6" i="3"/>
  <c r="KO5" i="3"/>
  <c r="KO6" i="3"/>
  <c r="KP5" i="3"/>
  <c r="KP6" i="3"/>
  <c r="KQ5" i="3"/>
  <c r="KQ6" i="3"/>
  <c r="KR5" i="3"/>
  <c r="KR6" i="3"/>
  <c r="KS5" i="3"/>
  <c r="KS6" i="3"/>
  <c r="KT5" i="3"/>
  <c r="KT6" i="3"/>
  <c r="KU5" i="3"/>
  <c r="KU6" i="3"/>
  <c r="KV5" i="3"/>
  <c r="KV6" i="3"/>
  <c r="KW5" i="3"/>
  <c r="KW6" i="3"/>
  <c r="KX5" i="3"/>
  <c r="KX6" i="3"/>
  <c r="KY5" i="3"/>
  <c r="KY6" i="3"/>
  <c r="KZ5" i="3"/>
  <c r="KZ6" i="3"/>
  <c r="LA5" i="3"/>
  <c r="LA6" i="3"/>
  <c r="LB5" i="3"/>
  <c r="LB6" i="3"/>
  <c r="LC5" i="3"/>
  <c r="LC6" i="3"/>
  <c r="LD5" i="3"/>
  <c r="LD6" i="3"/>
  <c r="LE5" i="3"/>
  <c r="LE6" i="3"/>
  <c r="LF5" i="3"/>
  <c r="LF6" i="3"/>
  <c r="LG5" i="3"/>
  <c r="LG6" i="3"/>
  <c r="LH5" i="3"/>
  <c r="LH6" i="3"/>
  <c r="LI5" i="3"/>
  <c r="LI6" i="3"/>
  <c r="LJ5" i="3"/>
  <c r="LJ6" i="3"/>
  <c r="LK5" i="3"/>
  <c r="LK6" i="3"/>
  <c r="LL5" i="3"/>
  <c r="LL6" i="3"/>
  <c r="LM5" i="3"/>
  <c r="LM6" i="3"/>
  <c r="LN5" i="3"/>
  <c r="LN6" i="3"/>
  <c r="LO5" i="3"/>
  <c r="LO6" i="3"/>
  <c r="LP5" i="3"/>
  <c r="LP6" i="3"/>
  <c r="LQ5" i="3"/>
  <c r="LQ6" i="3"/>
  <c r="LR5" i="3"/>
  <c r="LR6" i="3"/>
  <c r="LS5" i="3"/>
  <c r="LS6" i="3"/>
  <c r="LT5" i="3"/>
  <c r="LT6" i="3"/>
  <c r="LU5" i="3"/>
  <c r="LU6" i="3"/>
  <c r="LV5" i="3"/>
  <c r="LV6" i="3"/>
  <c r="LW5" i="3"/>
  <c r="LW6" i="3"/>
  <c r="LX5" i="3"/>
  <c r="LX6" i="3"/>
  <c r="LY5" i="3"/>
  <c r="LY6" i="3"/>
  <c r="LZ5" i="3"/>
  <c r="LZ6" i="3"/>
  <c r="MA5" i="3"/>
  <c r="MA6" i="3"/>
  <c r="MB5" i="3"/>
  <c r="MB6" i="3"/>
  <c r="MC5" i="3"/>
  <c r="MC6" i="3"/>
  <c r="MD5" i="3"/>
  <c r="MD6" i="3"/>
  <c r="ME5" i="3"/>
  <c r="ME6" i="3"/>
  <c r="MF5" i="3"/>
  <c r="MF6" i="3"/>
  <c r="MG5" i="3"/>
  <c r="MG6" i="3"/>
  <c r="MH5" i="3"/>
  <c r="MH6" i="3"/>
  <c r="MI5" i="3"/>
  <c r="MI6" i="3"/>
  <c r="MJ5" i="3"/>
  <c r="MJ6" i="3"/>
  <c r="MK5" i="3"/>
  <c r="MK6" i="3"/>
  <c r="ML5" i="3"/>
  <c r="ML6" i="3"/>
  <c r="MM5" i="3"/>
  <c r="MM6" i="3"/>
  <c r="MN5" i="3"/>
  <c r="MN6" i="3"/>
  <c r="MO5" i="3"/>
  <c r="MO6" i="3"/>
  <c r="MP5" i="3"/>
  <c r="MP6" i="3"/>
  <c r="MQ5" i="3"/>
  <c r="MQ6" i="3"/>
  <c r="MR5" i="3"/>
  <c r="MR6" i="3"/>
  <c r="MS5" i="3"/>
  <c r="MS6" i="3"/>
  <c r="MT5" i="3"/>
  <c r="MT6" i="3"/>
  <c r="MU5" i="3"/>
  <c r="MU6" i="3"/>
  <c r="MV5" i="3"/>
  <c r="MV6" i="3"/>
  <c r="MW5" i="3"/>
  <c r="MW6" i="3"/>
  <c r="MX5" i="3"/>
  <c r="MX6" i="3"/>
  <c r="MY5" i="3"/>
  <c r="MY6" i="3"/>
  <c r="MZ5" i="3"/>
  <c r="MZ6" i="3"/>
  <c r="NA5" i="3"/>
  <c r="NA6" i="3"/>
  <c r="NB5" i="3"/>
  <c r="NB6" i="3"/>
  <c r="NC5" i="3"/>
  <c r="NC6" i="3"/>
  <c r="ND5" i="3"/>
  <c r="ND6" i="3"/>
  <c r="NE5" i="3"/>
  <c r="NE6" i="3"/>
  <c r="NF5" i="3"/>
  <c r="NF6" i="3"/>
  <c r="NG5" i="3"/>
  <c r="NG6" i="3"/>
  <c r="NH5" i="3"/>
  <c r="NH6" i="3"/>
  <c r="NI5" i="3"/>
  <c r="NI6" i="3"/>
  <c r="NJ5" i="3"/>
  <c r="NJ6" i="3"/>
  <c r="NK5" i="3"/>
  <c r="NK6" i="3"/>
  <c r="NL5" i="3"/>
  <c r="NL6" i="3"/>
  <c r="NM5" i="3"/>
  <c r="NM6" i="3"/>
  <c r="NN5" i="3"/>
  <c r="NN6" i="3"/>
  <c r="NO5" i="3"/>
  <c r="NO6" i="3"/>
  <c r="NP5" i="3"/>
  <c r="NP6" i="3"/>
  <c r="NQ5" i="3"/>
  <c r="NQ6" i="3"/>
  <c r="NR5" i="3"/>
  <c r="NR6" i="3"/>
  <c r="NS5" i="3"/>
  <c r="NS6" i="3"/>
  <c r="NT5" i="3"/>
  <c r="NT6" i="3"/>
  <c r="NU5" i="3"/>
  <c r="NU6" i="3"/>
  <c r="NV5" i="3"/>
  <c r="NV6" i="3"/>
  <c r="NW5" i="3"/>
  <c r="NW6" i="3"/>
  <c r="NX5" i="3"/>
  <c r="NX6" i="3"/>
  <c r="NY5" i="3"/>
  <c r="NY6" i="3"/>
  <c r="NZ5" i="3"/>
  <c r="NZ6" i="3"/>
  <c r="OA5" i="3"/>
  <c r="OA6" i="3"/>
  <c r="OB5" i="3"/>
  <c r="OB6" i="3"/>
  <c r="OC5" i="3"/>
  <c r="OC6" i="3"/>
  <c r="OD5" i="3"/>
  <c r="OD6" i="3"/>
  <c r="OE5" i="3"/>
  <c r="OE6" i="3"/>
  <c r="OF5" i="3"/>
  <c r="OF6" i="3"/>
  <c r="OG5" i="3"/>
  <c r="OG6" i="3"/>
  <c r="OH5" i="3"/>
  <c r="OH6" i="3"/>
  <c r="OI5" i="3"/>
  <c r="OI6" i="3"/>
  <c r="Q19" i="3"/>
  <c r="Q20" i="3"/>
  <c r="Q21" i="3"/>
  <c r="Q22" i="3"/>
  <c r="R19" i="3"/>
  <c r="R20" i="3"/>
  <c r="R21" i="3"/>
  <c r="R22" i="3"/>
  <c r="S19" i="3"/>
  <c r="S20" i="3"/>
  <c r="T19" i="3"/>
  <c r="T20" i="3"/>
  <c r="U19" i="3"/>
  <c r="U20" i="3"/>
  <c r="V19" i="3"/>
  <c r="V20" i="3"/>
  <c r="W19" i="3"/>
  <c r="W20" i="3"/>
  <c r="X19" i="3"/>
  <c r="X20" i="3"/>
  <c r="Y19" i="3"/>
  <c r="Y20" i="3"/>
  <c r="Z19" i="3"/>
  <c r="Z20" i="3"/>
  <c r="AA19" i="3"/>
  <c r="AA20" i="3"/>
  <c r="AB19" i="3"/>
  <c r="AB20" i="3"/>
  <c r="AC19" i="3"/>
  <c r="AC20" i="3"/>
  <c r="AD19" i="3"/>
  <c r="AD20" i="3"/>
  <c r="AE19" i="3"/>
  <c r="AE20" i="3"/>
  <c r="AF19" i="3"/>
  <c r="AF20" i="3"/>
  <c r="AG19" i="3"/>
  <c r="AG20" i="3"/>
  <c r="AH19" i="3"/>
  <c r="AH20" i="3"/>
  <c r="AI19" i="3"/>
  <c r="AI20" i="3"/>
  <c r="AJ19" i="3"/>
  <c r="AJ20" i="3"/>
  <c r="AK19" i="3"/>
  <c r="AK20" i="3"/>
  <c r="AL19" i="3"/>
  <c r="AL20" i="3"/>
  <c r="AM19" i="3"/>
  <c r="AM20" i="3"/>
  <c r="AN19" i="3"/>
  <c r="AN20" i="3"/>
  <c r="AO19" i="3"/>
  <c r="AO20" i="3"/>
  <c r="AP19" i="3"/>
  <c r="AP20" i="3"/>
  <c r="AQ19" i="3"/>
  <c r="AQ20" i="3"/>
  <c r="AR19" i="3"/>
  <c r="AR20" i="3"/>
  <c r="AS19" i="3"/>
  <c r="AS20" i="3"/>
  <c r="AT19" i="3"/>
  <c r="AT20" i="3"/>
  <c r="AU19" i="3"/>
  <c r="AU20" i="3"/>
  <c r="AV19" i="3"/>
  <c r="AV20" i="3"/>
  <c r="AW19" i="3"/>
  <c r="AW20" i="3"/>
  <c r="AX19" i="3"/>
  <c r="AX20" i="3"/>
  <c r="AY19" i="3"/>
  <c r="AY20" i="3"/>
  <c r="AZ19" i="3"/>
  <c r="AZ20" i="3"/>
  <c r="BA19" i="3"/>
  <c r="BA20" i="3"/>
  <c r="BB19" i="3"/>
  <c r="BB20" i="3"/>
  <c r="BC19" i="3"/>
  <c r="BC20" i="3"/>
  <c r="BD19" i="3"/>
  <c r="BD20" i="3"/>
  <c r="BE19" i="3"/>
  <c r="BE20" i="3"/>
  <c r="BF19" i="3"/>
  <c r="BF20" i="3"/>
  <c r="BG19" i="3"/>
  <c r="BG20" i="3"/>
  <c r="BH19" i="3"/>
  <c r="BH20" i="3"/>
  <c r="BI19" i="3"/>
  <c r="BI20" i="3"/>
  <c r="BJ19" i="3"/>
  <c r="BJ20" i="3"/>
  <c r="BK19" i="3"/>
  <c r="BK20" i="3"/>
  <c r="BL19" i="3"/>
  <c r="BL20" i="3"/>
  <c r="BM19" i="3"/>
  <c r="BM20" i="3"/>
  <c r="BN19" i="3"/>
  <c r="BN20" i="3"/>
  <c r="BO19" i="3"/>
  <c r="BO20" i="3"/>
  <c r="BP19" i="3"/>
  <c r="BP20" i="3"/>
  <c r="BQ19" i="3"/>
  <c r="BQ20" i="3"/>
  <c r="BR19" i="3"/>
  <c r="BR20" i="3"/>
  <c r="BS19" i="3"/>
  <c r="BS20" i="3"/>
  <c r="BT19" i="3"/>
  <c r="BT20" i="3"/>
  <c r="BU19" i="3"/>
  <c r="BU20" i="3"/>
  <c r="BV19" i="3"/>
  <c r="BV20" i="3"/>
  <c r="BW19" i="3"/>
  <c r="BW20" i="3"/>
  <c r="BX19" i="3"/>
  <c r="BX20" i="3"/>
  <c r="BY19" i="3"/>
  <c r="BY20" i="3"/>
  <c r="BZ19" i="3"/>
  <c r="BZ20" i="3"/>
  <c r="CA19" i="3"/>
  <c r="CA20" i="3"/>
  <c r="CB19" i="3"/>
  <c r="CB20" i="3"/>
  <c r="CC19" i="3"/>
  <c r="CC20" i="3"/>
  <c r="CD19" i="3"/>
  <c r="CD20" i="3"/>
  <c r="CE19" i="3"/>
  <c r="CE20" i="3"/>
  <c r="CF19" i="3"/>
  <c r="CF20" i="3"/>
  <c r="CG19" i="3"/>
  <c r="CG20" i="3"/>
  <c r="CH19" i="3"/>
  <c r="CH20" i="3"/>
  <c r="CI19" i="3"/>
  <c r="CI20" i="3"/>
  <c r="CJ19" i="3"/>
  <c r="CJ20" i="3"/>
  <c r="CK19" i="3"/>
  <c r="CK20" i="3"/>
  <c r="CL19" i="3"/>
  <c r="CL20" i="3"/>
  <c r="CM19" i="3"/>
  <c r="CM20" i="3"/>
  <c r="CN19" i="3"/>
  <c r="CN20" i="3"/>
  <c r="CO19" i="3"/>
  <c r="CO20" i="3"/>
  <c r="CP19" i="3"/>
  <c r="CP20" i="3"/>
  <c r="CQ19" i="3"/>
  <c r="CQ20" i="3"/>
  <c r="CR19" i="3"/>
  <c r="CR20" i="3"/>
  <c r="CS19" i="3"/>
  <c r="CS20" i="3"/>
  <c r="CT19" i="3"/>
  <c r="CT20" i="3"/>
  <c r="CU19" i="3"/>
  <c r="CU20" i="3"/>
  <c r="CV19" i="3"/>
  <c r="CV20" i="3"/>
  <c r="CW19" i="3"/>
  <c r="CW20" i="3"/>
  <c r="CX19" i="3"/>
  <c r="CX20" i="3"/>
  <c r="CY19" i="3"/>
  <c r="CY20" i="3"/>
  <c r="CZ19" i="3"/>
  <c r="CZ20" i="3"/>
  <c r="DA19" i="3"/>
  <c r="DA20" i="3"/>
  <c r="DB19" i="3"/>
  <c r="DB20" i="3"/>
  <c r="DC19" i="3"/>
  <c r="DC20" i="3"/>
  <c r="DD19" i="3"/>
  <c r="DD20" i="3"/>
  <c r="DE19" i="3"/>
  <c r="DE20" i="3"/>
  <c r="DF19" i="3"/>
  <c r="DF20" i="3"/>
  <c r="DG19" i="3"/>
  <c r="DG20" i="3"/>
  <c r="DH19" i="3"/>
  <c r="DH20" i="3"/>
  <c r="DI19" i="3"/>
  <c r="DI20" i="3"/>
  <c r="DJ19" i="3"/>
  <c r="DJ20" i="3"/>
  <c r="DK19" i="3"/>
  <c r="DK20" i="3"/>
  <c r="DL19" i="3"/>
  <c r="DL20" i="3"/>
  <c r="DM19" i="3"/>
  <c r="DM20" i="3"/>
  <c r="DN19" i="3"/>
  <c r="DN20" i="3"/>
  <c r="DO19" i="3"/>
  <c r="DO20" i="3"/>
  <c r="DP19" i="3"/>
  <c r="DP20" i="3"/>
  <c r="DQ19" i="3"/>
  <c r="DQ20" i="3"/>
  <c r="DR19" i="3"/>
  <c r="DR20" i="3"/>
  <c r="DS19" i="3"/>
  <c r="DS20" i="3"/>
  <c r="DT19" i="3"/>
  <c r="DT20" i="3"/>
  <c r="DU19" i="3"/>
  <c r="DU20" i="3"/>
  <c r="DV19" i="3"/>
  <c r="DV20" i="3"/>
  <c r="DW19" i="3"/>
  <c r="DW20" i="3"/>
  <c r="DX19" i="3"/>
  <c r="DX20" i="3"/>
  <c r="DY19" i="3"/>
  <c r="DY20" i="3"/>
  <c r="DZ19" i="3"/>
  <c r="DZ20" i="3"/>
  <c r="EA19" i="3"/>
  <c r="EA20" i="3"/>
  <c r="EB19" i="3"/>
  <c r="EB20" i="3"/>
  <c r="EC19" i="3"/>
  <c r="EC20" i="3"/>
  <c r="ED19" i="3"/>
  <c r="ED20" i="3"/>
  <c r="EE19" i="3"/>
  <c r="EE20" i="3"/>
  <c r="EF19" i="3"/>
  <c r="EF20" i="3"/>
  <c r="EG19" i="3"/>
  <c r="EG20" i="3"/>
  <c r="EH19" i="3"/>
  <c r="EH20" i="3"/>
  <c r="EI19" i="3"/>
  <c r="EI20" i="3"/>
  <c r="EJ19" i="3"/>
  <c r="EJ20" i="3"/>
  <c r="EK19" i="3"/>
  <c r="EK20" i="3"/>
  <c r="EL19" i="3"/>
  <c r="EL20" i="3"/>
  <c r="EM19" i="3"/>
  <c r="EM20" i="3"/>
  <c r="EN19" i="3"/>
  <c r="EN20" i="3"/>
  <c r="EO19" i="3"/>
  <c r="EO20" i="3"/>
  <c r="EP19" i="3"/>
  <c r="EP20" i="3"/>
  <c r="EQ19" i="3"/>
  <c r="EQ20" i="3"/>
  <c r="ER19" i="3"/>
  <c r="ER20" i="3"/>
  <c r="ES19" i="3"/>
  <c r="ES20" i="3"/>
  <c r="ET19" i="3"/>
  <c r="ET20" i="3"/>
  <c r="EU19" i="3"/>
  <c r="EU20" i="3"/>
  <c r="EV19" i="3"/>
  <c r="EV20" i="3"/>
  <c r="EW19" i="3"/>
  <c r="EW20" i="3"/>
  <c r="EX19" i="3"/>
  <c r="EX20" i="3"/>
  <c r="EY19" i="3"/>
  <c r="EY20" i="3"/>
  <c r="EZ19" i="3"/>
  <c r="EZ20" i="3"/>
  <c r="FA19" i="3"/>
  <c r="FA20" i="3"/>
  <c r="FB19" i="3"/>
  <c r="FB20" i="3"/>
  <c r="FC19" i="3"/>
  <c r="FC20" i="3"/>
  <c r="FD19" i="3"/>
  <c r="FD20" i="3"/>
  <c r="FE19" i="3"/>
  <c r="FE20" i="3"/>
  <c r="FF19" i="3"/>
  <c r="FF20" i="3"/>
  <c r="FG19" i="3"/>
  <c r="FG20" i="3"/>
  <c r="FH19" i="3"/>
  <c r="FH20" i="3"/>
  <c r="FI19" i="3"/>
  <c r="FI20" i="3"/>
  <c r="FJ19" i="3"/>
  <c r="FJ20" i="3"/>
  <c r="FK19" i="3"/>
  <c r="FK20" i="3"/>
  <c r="FL19" i="3"/>
  <c r="FL20" i="3"/>
  <c r="FM19" i="3"/>
  <c r="FM20" i="3"/>
  <c r="FN19" i="3"/>
  <c r="FN20" i="3"/>
  <c r="FO19" i="3"/>
  <c r="FO20" i="3"/>
  <c r="FP19" i="3"/>
  <c r="FP20" i="3"/>
  <c r="FQ19" i="3"/>
  <c r="FQ20" i="3"/>
  <c r="FR19" i="3"/>
  <c r="FR20" i="3"/>
  <c r="FS19" i="3"/>
  <c r="FS20" i="3"/>
  <c r="FT19" i="3"/>
  <c r="FT20" i="3"/>
  <c r="FU19" i="3"/>
  <c r="FU20" i="3"/>
  <c r="FV19" i="3"/>
  <c r="FV20" i="3"/>
  <c r="FW19" i="3"/>
  <c r="FW20" i="3"/>
  <c r="FX19" i="3"/>
  <c r="FX20" i="3"/>
  <c r="FY19" i="3"/>
  <c r="FY20" i="3"/>
  <c r="FZ19" i="3"/>
  <c r="FZ20" i="3"/>
  <c r="GA19" i="3"/>
  <c r="GA20" i="3"/>
  <c r="GB19" i="3"/>
  <c r="GB20" i="3"/>
  <c r="GC19" i="3"/>
  <c r="GC20" i="3"/>
  <c r="GD19" i="3"/>
  <c r="GD20" i="3"/>
  <c r="GE19" i="3"/>
  <c r="GE20" i="3"/>
  <c r="GF19" i="3"/>
  <c r="GF20" i="3"/>
  <c r="GG19" i="3"/>
  <c r="GG20" i="3"/>
  <c r="GH19" i="3"/>
  <c r="GH20" i="3"/>
  <c r="GI19" i="3"/>
  <c r="GI20" i="3"/>
  <c r="GJ19" i="3"/>
  <c r="GJ20" i="3"/>
  <c r="GK19" i="3"/>
  <c r="GK20" i="3"/>
  <c r="GL19" i="3"/>
  <c r="GL20" i="3"/>
  <c r="GM19" i="3"/>
  <c r="GM20" i="3"/>
  <c r="GN19" i="3"/>
  <c r="GN20" i="3"/>
  <c r="GO19" i="3"/>
  <c r="GO20" i="3"/>
  <c r="GP19" i="3"/>
  <c r="GP20" i="3"/>
  <c r="GQ19" i="3"/>
  <c r="GQ20" i="3"/>
  <c r="GR19" i="3"/>
  <c r="GR20" i="3"/>
  <c r="GS19" i="3"/>
  <c r="GS20" i="3"/>
  <c r="GT19" i="3"/>
  <c r="GT20" i="3"/>
  <c r="GU19" i="3"/>
  <c r="GU20" i="3"/>
  <c r="GV19" i="3"/>
  <c r="GV20" i="3"/>
  <c r="GW19" i="3"/>
  <c r="GW20" i="3"/>
  <c r="GX19" i="3"/>
  <c r="GX20" i="3"/>
  <c r="GY19" i="3"/>
  <c r="GY20" i="3"/>
  <c r="GZ19" i="3"/>
  <c r="GZ20" i="3"/>
  <c r="HA19" i="3"/>
  <c r="HA20" i="3"/>
  <c r="HB19" i="3"/>
  <c r="HB20" i="3"/>
  <c r="HC19" i="3"/>
  <c r="HC20" i="3"/>
  <c r="HD19" i="3"/>
  <c r="HD20" i="3"/>
  <c r="HE19" i="3"/>
  <c r="HE20" i="3"/>
  <c r="HF19" i="3"/>
  <c r="HF20" i="3"/>
  <c r="HG19" i="3"/>
  <c r="HG20" i="3"/>
  <c r="HH19" i="3"/>
  <c r="HH20" i="3"/>
  <c r="HI19" i="3"/>
  <c r="HI20" i="3"/>
  <c r="HJ19" i="3"/>
  <c r="HJ20" i="3"/>
  <c r="HK19" i="3"/>
  <c r="HK20" i="3"/>
  <c r="HL19" i="3"/>
  <c r="HL20" i="3"/>
  <c r="HM19" i="3"/>
  <c r="HM20" i="3"/>
  <c r="HN19" i="3"/>
  <c r="HN20" i="3"/>
  <c r="HO19" i="3"/>
  <c r="HO20" i="3"/>
  <c r="HP19" i="3"/>
  <c r="HP20" i="3"/>
  <c r="HQ19" i="3"/>
  <c r="HQ20" i="3"/>
  <c r="HR19" i="3"/>
  <c r="HR20" i="3"/>
  <c r="HS19" i="3"/>
  <c r="HS20" i="3"/>
  <c r="HT19" i="3"/>
  <c r="HT20" i="3"/>
  <c r="HU19" i="3"/>
  <c r="HU20" i="3"/>
  <c r="HV19" i="3"/>
  <c r="HV20" i="3"/>
  <c r="HW19" i="3"/>
  <c r="HW20" i="3"/>
  <c r="HX19" i="3"/>
  <c r="HX20" i="3"/>
  <c r="HY19" i="3"/>
  <c r="HY20" i="3"/>
  <c r="HZ19" i="3"/>
  <c r="HZ20" i="3"/>
  <c r="IA19" i="3"/>
  <c r="IA20" i="3"/>
  <c r="IB19" i="3"/>
  <c r="IB20" i="3"/>
  <c r="IC19" i="3"/>
  <c r="IC20" i="3"/>
  <c r="ID19" i="3"/>
  <c r="ID20" i="3"/>
  <c r="IE19" i="3"/>
  <c r="IE20" i="3"/>
  <c r="IF19" i="3"/>
  <c r="IF20" i="3"/>
  <c r="IG19" i="3"/>
  <c r="IG20" i="3"/>
  <c r="IH19" i="3"/>
  <c r="IH20" i="3"/>
  <c r="II19" i="3"/>
  <c r="II20" i="3"/>
  <c r="IJ19" i="3"/>
  <c r="IJ20" i="3"/>
  <c r="IK19" i="3"/>
  <c r="IK20" i="3"/>
  <c r="IL19" i="3"/>
  <c r="IL20" i="3"/>
  <c r="IM19" i="3"/>
  <c r="IM20" i="3"/>
  <c r="IN19" i="3"/>
  <c r="IN20" i="3"/>
  <c r="IO19" i="3"/>
  <c r="IO20" i="3"/>
  <c r="IP19" i="3"/>
  <c r="IP20" i="3"/>
  <c r="IQ19" i="3"/>
  <c r="IQ20" i="3"/>
  <c r="IR19" i="3"/>
  <c r="IR20" i="3"/>
  <c r="IS19" i="3"/>
  <c r="IS20" i="3"/>
  <c r="IT19" i="3"/>
  <c r="IT20" i="3"/>
  <c r="IU19" i="3"/>
  <c r="IU20" i="3"/>
  <c r="IV19" i="3"/>
  <c r="IV20" i="3"/>
  <c r="IW19" i="3"/>
  <c r="IW20" i="3"/>
  <c r="IX19" i="3"/>
  <c r="IX20" i="3"/>
  <c r="IY19" i="3"/>
  <c r="IY20" i="3"/>
  <c r="IZ19" i="3"/>
  <c r="IZ20" i="3"/>
  <c r="JA19" i="3"/>
  <c r="JA20" i="3"/>
  <c r="JB19" i="3"/>
  <c r="JB20" i="3"/>
  <c r="JC19" i="3"/>
  <c r="JC20" i="3"/>
  <c r="JD19" i="3"/>
  <c r="JD20" i="3"/>
  <c r="JE19" i="3"/>
  <c r="JE20" i="3"/>
  <c r="JF19" i="3"/>
  <c r="JF20" i="3"/>
  <c r="JG19" i="3"/>
  <c r="JG20" i="3"/>
  <c r="JH19" i="3"/>
  <c r="JH20" i="3"/>
  <c r="JI19" i="3"/>
  <c r="JI20" i="3"/>
  <c r="JJ19" i="3"/>
  <c r="JJ20" i="3"/>
  <c r="JK19" i="3"/>
  <c r="JK20" i="3"/>
  <c r="JL19" i="3"/>
  <c r="JL20" i="3"/>
  <c r="JM19" i="3"/>
  <c r="JM20" i="3"/>
  <c r="JN19" i="3"/>
  <c r="JN20" i="3"/>
  <c r="JO19" i="3"/>
  <c r="JO20" i="3"/>
  <c r="JP19" i="3"/>
  <c r="JP20" i="3"/>
  <c r="JQ19" i="3"/>
  <c r="JQ20" i="3"/>
  <c r="JR19" i="3"/>
  <c r="JR20" i="3"/>
  <c r="JS19" i="3"/>
  <c r="JS20" i="3"/>
  <c r="JT19" i="3"/>
  <c r="JT20" i="3"/>
  <c r="JU19" i="3"/>
  <c r="JU20" i="3"/>
  <c r="JV19" i="3"/>
  <c r="JV20" i="3"/>
  <c r="JW19" i="3"/>
  <c r="JW20" i="3"/>
  <c r="JX19" i="3"/>
  <c r="JX20" i="3"/>
  <c r="JY19" i="3"/>
  <c r="JY20" i="3"/>
  <c r="JZ19" i="3"/>
  <c r="JZ20" i="3"/>
  <c r="KA19" i="3"/>
  <c r="KA20" i="3"/>
  <c r="KB19" i="3"/>
  <c r="KB20" i="3"/>
  <c r="KC19" i="3"/>
  <c r="KC20" i="3"/>
  <c r="KD19" i="3"/>
  <c r="KD20" i="3"/>
  <c r="KE19" i="3"/>
  <c r="KE20" i="3"/>
  <c r="KF19" i="3"/>
  <c r="KF20" i="3"/>
  <c r="KG19" i="3"/>
  <c r="KG20" i="3"/>
  <c r="KH19" i="3"/>
  <c r="KH20" i="3"/>
  <c r="KI19" i="3"/>
  <c r="KI20" i="3"/>
  <c r="KJ19" i="3"/>
  <c r="KJ20" i="3"/>
  <c r="KK19" i="3"/>
  <c r="KK20" i="3"/>
  <c r="KL19" i="3"/>
  <c r="KL20" i="3"/>
  <c r="KM19" i="3"/>
  <c r="KM20" i="3"/>
  <c r="KN19" i="3"/>
  <c r="KN20" i="3"/>
  <c r="KO19" i="3"/>
  <c r="KO20" i="3"/>
  <c r="KP19" i="3"/>
  <c r="KP20" i="3"/>
  <c r="KQ19" i="3"/>
  <c r="KQ20" i="3"/>
  <c r="KR19" i="3"/>
  <c r="KR20" i="3"/>
  <c r="KS19" i="3"/>
  <c r="KS20" i="3"/>
  <c r="KT19" i="3"/>
  <c r="KT20" i="3"/>
  <c r="KU19" i="3"/>
  <c r="KU20" i="3"/>
  <c r="KV19" i="3"/>
  <c r="KV20" i="3"/>
  <c r="KW19" i="3"/>
  <c r="KW20" i="3"/>
  <c r="KX19" i="3"/>
  <c r="KX20" i="3"/>
  <c r="KY19" i="3"/>
  <c r="KY20" i="3"/>
  <c r="KZ19" i="3"/>
  <c r="KZ20" i="3"/>
  <c r="LA19" i="3"/>
  <c r="LA20" i="3"/>
  <c r="LB19" i="3"/>
  <c r="LB20" i="3"/>
  <c r="LC19" i="3"/>
  <c r="LC20" i="3"/>
  <c r="LD19" i="3"/>
  <c r="LD20" i="3"/>
  <c r="LE19" i="3"/>
  <c r="LE20" i="3"/>
  <c r="LF19" i="3"/>
  <c r="LF20" i="3"/>
  <c r="LG19" i="3"/>
  <c r="LG20" i="3"/>
  <c r="LH19" i="3"/>
  <c r="LH20" i="3"/>
  <c r="LI19" i="3"/>
  <c r="LI20" i="3"/>
  <c r="LJ19" i="3"/>
  <c r="LJ20" i="3"/>
  <c r="LK19" i="3"/>
  <c r="LK20" i="3"/>
  <c r="LL19" i="3"/>
  <c r="LL20" i="3"/>
  <c r="LM19" i="3"/>
  <c r="LM20" i="3"/>
  <c r="LN19" i="3"/>
  <c r="LN20" i="3"/>
  <c r="LO19" i="3"/>
  <c r="LO20" i="3"/>
  <c r="LP19" i="3"/>
  <c r="LP20" i="3"/>
  <c r="LQ19" i="3"/>
  <c r="LQ20" i="3"/>
  <c r="LR19" i="3"/>
  <c r="LR20" i="3"/>
  <c r="LS19" i="3"/>
  <c r="LS20" i="3"/>
  <c r="LT19" i="3"/>
  <c r="LT20" i="3"/>
  <c r="LU19" i="3"/>
  <c r="LU20" i="3"/>
  <c r="LV19" i="3"/>
  <c r="LV20" i="3"/>
  <c r="LW19" i="3"/>
  <c r="LW20" i="3"/>
  <c r="LX19" i="3"/>
  <c r="LX20" i="3"/>
  <c r="LY19" i="3"/>
  <c r="LY20" i="3"/>
  <c r="LZ19" i="3"/>
  <c r="LZ20" i="3"/>
  <c r="MA19" i="3"/>
  <c r="MA20" i="3"/>
  <c r="MB19" i="3"/>
  <c r="MB20" i="3"/>
  <c r="MC19" i="3"/>
  <c r="MC20" i="3"/>
  <c r="MD19" i="3"/>
  <c r="MD20" i="3"/>
  <c r="ME19" i="3"/>
  <c r="ME20" i="3"/>
  <c r="MF19" i="3"/>
  <c r="MF20" i="3"/>
  <c r="MG19" i="3"/>
  <c r="MG20" i="3"/>
  <c r="MH19" i="3"/>
  <c r="MH20" i="3"/>
  <c r="MI19" i="3"/>
  <c r="MI20" i="3"/>
  <c r="MJ19" i="3"/>
  <c r="MJ20" i="3"/>
  <c r="MK19" i="3"/>
  <c r="MK20" i="3"/>
  <c r="ML19" i="3"/>
  <c r="ML20" i="3"/>
  <c r="MM19" i="3"/>
  <c r="MM20" i="3"/>
  <c r="MN19" i="3"/>
  <c r="MN20" i="3"/>
  <c r="MO19" i="3"/>
  <c r="MO20" i="3"/>
  <c r="MP19" i="3"/>
  <c r="MP20" i="3"/>
  <c r="MQ19" i="3"/>
  <c r="MQ20" i="3"/>
  <c r="MR19" i="3"/>
  <c r="MR20" i="3"/>
  <c r="MS19" i="3"/>
  <c r="MS20" i="3"/>
  <c r="MT19" i="3"/>
  <c r="MT20" i="3"/>
  <c r="MU19" i="3"/>
  <c r="MU20" i="3"/>
  <c r="MV19" i="3"/>
  <c r="MV20" i="3"/>
  <c r="MW19" i="3"/>
  <c r="MW20" i="3"/>
  <c r="MX19" i="3"/>
  <c r="MX20" i="3"/>
  <c r="MY19" i="3"/>
  <c r="MY20" i="3"/>
  <c r="MZ19" i="3"/>
  <c r="MZ20" i="3"/>
  <c r="NA19" i="3"/>
  <c r="NA20" i="3"/>
  <c r="NB19" i="3"/>
  <c r="NB20" i="3"/>
  <c r="NC19" i="3"/>
  <c r="NC20" i="3"/>
  <c r="ND19" i="3"/>
  <c r="ND20" i="3"/>
  <c r="NE19" i="3"/>
  <c r="NE20" i="3"/>
  <c r="NF19" i="3"/>
  <c r="NF20" i="3"/>
  <c r="NG19" i="3"/>
  <c r="NG20" i="3"/>
  <c r="NH19" i="3"/>
  <c r="NH20" i="3"/>
  <c r="NI19" i="3"/>
  <c r="NI20" i="3"/>
  <c r="NJ19" i="3"/>
  <c r="NJ20" i="3"/>
  <c r="NK19" i="3"/>
  <c r="NK20" i="3"/>
  <c r="NL19" i="3"/>
  <c r="NL20" i="3"/>
  <c r="NM19" i="3"/>
  <c r="NM20" i="3"/>
  <c r="NN19" i="3"/>
  <c r="NN20" i="3"/>
  <c r="NO19" i="3"/>
  <c r="NO20" i="3"/>
  <c r="NP19" i="3"/>
  <c r="NP20" i="3"/>
  <c r="NQ19" i="3"/>
  <c r="NQ20" i="3"/>
  <c r="NR19" i="3"/>
  <c r="NR20" i="3"/>
  <c r="NS19" i="3"/>
  <c r="NS20" i="3"/>
  <c r="NT19" i="3"/>
  <c r="NT20" i="3"/>
  <c r="NU19" i="3"/>
  <c r="NU20" i="3"/>
  <c r="NV19" i="3"/>
  <c r="NV20" i="3"/>
  <c r="NW19" i="3"/>
  <c r="NW20" i="3"/>
  <c r="NX19" i="3"/>
  <c r="NX20" i="3"/>
  <c r="NY19" i="3"/>
  <c r="NY20" i="3"/>
  <c r="NZ19" i="3"/>
  <c r="NZ20" i="3"/>
  <c r="OA19" i="3"/>
  <c r="OA20" i="3"/>
  <c r="OB19" i="3"/>
  <c r="OB20" i="3"/>
  <c r="OC19" i="3"/>
  <c r="OC20" i="3"/>
  <c r="OD19" i="3"/>
  <c r="OD20" i="3"/>
  <c r="OE19" i="3"/>
  <c r="OE20" i="3"/>
  <c r="OF19" i="3"/>
  <c r="OF20" i="3"/>
  <c r="OG19" i="3"/>
  <c r="OG20" i="3"/>
  <c r="OH19" i="3"/>
  <c r="OH20" i="3"/>
  <c r="OI19" i="3"/>
  <c r="OI20" i="3"/>
  <c r="S21" i="3"/>
  <c r="S22" i="3"/>
  <c r="T21" i="3"/>
  <c r="T22" i="3"/>
  <c r="U21" i="3"/>
  <c r="U22" i="3"/>
  <c r="V21" i="3"/>
  <c r="V22" i="3"/>
  <c r="W21" i="3"/>
  <c r="W22" i="3"/>
  <c r="X21" i="3"/>
  <c r="X22" i="3"/>
  <c r="Y21" i="3"/>
  <c r="Y22" i="3"/>
  <c r="Z21" i="3"/>
  <c r="Z22" i="3"/>
  <c r="AA21" i="3"/>
  <c r="AA22" i="3"/>
  <c r="AB21" i="3"/>
  <c r="AB22" i="3"/>
  <c r="AC21" i="3"/>
  <c r="AC22" i="3"/>
  <c r="AD21" i="3"/>
  <c r="AD22" i="3"/>
  <c r="AE21" i="3"/>
  <c r="AE22" i="3"/>
  <c r="AF21" i="3"/>
  <c r="AF22" i="3"/>
  <c r="AG21" i="3"/>
  <c r="AG22" i="3"/>
  <c r="AH21" i="3"/>
  <c r="AH22" i="3"/>
  <c r="AI21" i="3"/>
  <c r="AI22" i="3"/>
  <c r="AJ21" i="3"/>
  <c r="AJ22" i="3"/>
  <c r="AK21" i="3"/>
  <c r="AK22" i="3"/>
  <c r="AL21" i="3"/>
  <c r="AL22" i="3"/>
  <c r="AM21" i="3"/>
  <c r="AM22" i="3"/>
  <c r="AN21" i="3"/>
  <c r="AN22" i="3"/>
  <c r="AO21" i="3"/>
  <c r="AO22" i="3"/>
  <c r="AP21" i="3"/>
  <c r="AP22" i="3"/>
  <c r="AQ21" i="3"/>
  <c r="AQ22" i="3"/>
  <c r="AR21" i="3"/>
  <c r="AR22" i="3"/>
  <c r="AS21" i="3"/>
  <c r="AS22" i="3"/>
  <c r="AT21" i="3"/>
  <c r="AT22" i="3"/>
  <c r="AU21" i="3"/>
  <c r="AU22" i="3"/>
  <c r="AV21" i="3"/>
  <c r="AV22" i="3"/>
  <c r="AW21" i="3"/>
  <c r="AW22" i="3"/>
  <c r="AX21" i="3"/>
  <c r="AX22" i="3"/>
  <c r="AY21" i="3"/>
  <c r="AY22" i="3"/>
  <c r="AZ21" i="3"/>
  <c r="AZ22" i="3"/>
  <c r="BA21" i="3"/>
  <c r="BA22" i="3"/>
  <c r="BB21" i="3"/>
  <c r="BB22" i="3"/>
  <c r="BC21" i="3"/>
  <c r="BC22" i="3"/>
  <c r="BD21" i="3"/>
  <c r="BD22" i="3"/>
  <c r="BE21" i="3"/>
  <c r="BE22" i="3"/>
  <c r="BF21" i="3"/>
  <c r="BF22" i="3"/>
  <c r="BG21" i="3"/>
  <c r="BG22" i="3"/>
  <c r="BH21" i="3"/>
  <c r="BH22" i="3"/>
  <c r="BI21" i="3"/>
  <c r="BI22" i="3"/>
  <c r="BJ21" i="3"/>
  <c r="BJ22" i="3"/>
  <c r="BK21" i="3"/>
  <c r="BK22" i="3"/>
  <c r="BL21" i="3"/>
  <c r="BL22" i="3"/>
  <c r="BM21" i="3"/>
  <c r="BM22" i="3"/>
  <c r="BN21" i="3"/>
  <c r="BN22" i="3"/>
  <c r="BO21" i="3"/>
  <c r="BO22" i="3"/>
  <c r="BP21" i="3"/>
  <c r="BP22" i="3"/>
  <c r="BQ21" i="3"/>
  <c r="BQ22" i="3"/>
  <c r="BR21" i="3"/>
  <c r="BR22" i="3"/>
  <c r="BS21" i="3"/>
  <c r="BS22" i="3"/>
  <c r="BT21" i="3"/>
  <c r="BT22" i="3"/>
  <c r="BU21" i="3"/>
  <c r="BU22" i="3"/>
  <c r="BV21" i="3"/>
  <c r="BV22" i="3"/>
  <c r="BW21" i="3"/>
  <c r="BW22" i="3"/>
  <c r="BX21" i="3"/>
  <c r="BX22" i="3"/>
  <c r="BY21" i="3"/>
  <c r="BY22" i="3"/>
  <c r="BZ21" i="3"/>
  <c r="BZ22" i="3"/>
  <c r="CA21" i="3"/>
  <c r="CA22" i="3"/>
  <c r="CB21" i="3"/>
  <c r="CB22" i="3"/>
  <c r="CC21" i="3"/>
  <c r="CC22" i="3"/>
  <c r="CD21" i="3"/>
  <c r="CD22" i="3"/>
  <c r="CE21" i="3"/>
  <c r="CE22" i="3"/>
  <c r="CF21" i="3"/>
  <c r="CF22" i="3"/>
  <c r="CG21" i="3"/>
  <c r="CG22" i="3"/>
  <c r="CH21" i="3"/>
  <c r="CH22" i="3"/>
  <c r="CI21" i="3"/>
  <c r="CI22" i="3"/>
  <c r="CJ21" i="3"/>
  <c r="CJ22" i="3"/>
  <c r="CK21" i="3"/>
  <c r="CK22" i="3"/>
  <c r="CL21" i="3"/>
  <c r="CL22" i="3"/>
  <c r="CM21" i="3"/>
  <c r="CM22" i="3"/>
  <c r="CN21" i="3"/>
  <c r="CN22" i="3"/>
  <c r="CO21" i="3"/>
  <c r="CO22" i="3"/>
  <c r="CP21" i="3"/>
  <c r="CP22" i="3"/>
  <c r="CQ21" i="3"/>
  <c r="CQ22" i="3"/>
  <c r="CR21" i="3"/>
  <c r="CR22" i="3"/>
  <c r="CS21" i="3"/>
  <c r="CS22" i="3"/>
  <c r="CT21" i="3"/>
  <c r="CT22" i="3"/>
  <c r="CU21" i="3"/>
  <c r="CU22" i="3"/>
  <c r="CV21" i="3"/>
  <c r="CV22" i="3"/>
  <c r="CW21" i="3"/>
  <c r="CW22" i="3"/>
  <c r="CX21" i="3"/>
  <c r="CX22" i="3"/>
  <c r="CY21" i="3"/>
  <c r="CY22" i="3"/>
  <c r="CZ21" i="3"/>
  <c r="CZ22" i="3"/>
  <c r="DA21" i="3"/>
  <c r="DA22" i="3"/>
  <c r="DB21" i="3"/>
  <c r="DB22" i="3"/>
  <c r="DC21" i="3"/>
  <c r="DC22" i="3"/>
  <c r="DD21" i="3"/>
  <c r="DD22" i="3"/>
  <c r="DE21" i="3"/>
  <c r="DE22" i="3"/>
  <c r="DF21" i="3"/>
  <c r="DF22" i="3"/>
  <c r="DG21" i="3"/>
  <c r="DG22" i="3"/>
  <c r="DH21" i="3"/>
  <c r="DH22" i="3"/>
  <c r="DI21" i="3"/>
  <c r="DI22" i="3"/>
  <c r="DJ21" i="3"/>
  <c r="DJ22" i="3"/>
  <c r="DK21" i="3"/>
  <c r="DK22" i="3"/>
  <c r="DL21" i="3"/>
  <c r="DL22" i="3"/>
  <c r="DM21" i="3"/>
  <c r="DM22" i="3"/>
  <c r="DN21" i="3"/>
  <c r="DN22" i="3"/>
  <c r="DO21" i="3"/>
  <c r="DO22" i="3"/>
  <c r="DP21" i="3"/>
  <c r="DP22" i="3"/>
  <c r="DQ21" i="3"/>
  <c r="DQ22" i="3"/>
  <c r="DR21" i="3"/>
  <c r="DR22" i="3"/>
  <c r="DS21" i="3"/>
  <c r="DS22" i="3"/>
  <c r="DT21" i="3"/>
  <c r="DT22" i="3"/>
  <c r="DU21" i="3"/>
  <c r="DU22" i="3"/>
  <c r="DV21" i="3"/>
  <c r="DV22" i="3"/>
  <c r="DW21" i="3"/>
  <c r="DW22" i="3"/>
  <c r="DX21" i="3"/>
  <c r="DX22" i="3"/>
  <c r="DY21" i="3"/>
  <c r="DY22" i="3"/>
  <c r="DZ21" i="3"/>
  <c r="DZ22" i="3"/>
  <c r="EA21" i="3"/>
  <c r="EA22" i="3"/>
  <c r="EB21" i="3"/>
  <c r="EB22" i="3"/>
  <c r="EC21" i="3"/>
  <c r="EC22" i="3"/>
  <c r="ED21" i="3"/>
  <c r="ED22" i="3"/>
  <c r="EE21" i="3"/>
  <c r="EE22" i="3"/>
  <c r="EF21" i="3"/>
  <c r="EF22" i="3"/>
  <c r="EG21" i="3"/>
  <c r="EG22" i="3"/>
  <c r="EH21" i="3"/>
  <c r="EH22" i="3"/>
  <c r="EI21" i="3"/>
  <c r="EI22" i="3"/>
  <c r="EJ21" i="3"/>
  <c r="EJ22" i="3"/>
  <c r="EK21" i="3"/>
  <c r="EK22" i="3"/>
  <c r="EL21" i="3"/>
  <c r="EL22" i="3"/>
  <c r="EM21" i="3"/>
  <c r="EM22" i="3"/>
  <c r="EN21" i="3"/>
  <c r="EN22" i="3"/>
  <c r="EO21" i="3"/>
  <c r="EO22" i="3"/>
  <c r="EP21" i="3"/>
  <c r="EP22" i="3"/>
  <c r="EQ21" i="3"/>
  <c r="EQ22" i="3"/>
  <c r="ER21" i="3"/>
  <c r="ER22" i="3"/>
  <c r="ES21" i="3"/>
  <c r="ES22" i="3"/>
  <c r="ET21" i="3"/>
  <c r="ET22" i="3"/>
  <c r="EU21" i="3"/>
  <c r="EU22" i="3"/>
  <c r="EV21" i="3"/>
  <c r="EV22" i="3"/>
  <c r="EW21" i="3"/>
  <c r="EW22" i="3"/>
  <c r="EX21" i="3"/>
  <c r="EX22" i="3"/>
  <c r="EY21" i="3"/>
  <c r="EY22" i="3"/>
  <c r="EZ21" i="3"/>
  <c r="EZ22" i="3"/>
  <c r="FA21" i="3"/>
  <c r="FA22" i="3"/>
  <c r="FB21" i="3"/>
  <c r="FB22" i="3"/>
  <c r="FC21" i="3"/>
  <c r="FC22" i="3"/>
  <c r="FD21" i="3"/>
  <c r="FD22" i="3"/>
  <c r="FE21" i="3"/>
  <c r="FE22" i="3"/>
  <c r="FF21" i="3"/>
  <c r="FF22" i="3"/>
  <c r="FG21" i="3"/>
  <c r="FG22" i="3"/>
  <c r="FH21" i="3"/>
  <c r="FH22" i="3"/>
  <c r="FI21" i="3"/>
  <c r="FI22" i="3"/>
  <c r="FJ21" i="3"/>
  <c r="FJ22" i="3"/>
  <c r="FK21" i="3"/>
  <c r="FK22" i="3"/>
  <c r="FL21" i="3"/>
  <c r="FL22" i="3"/>
  <c r="FM21" i="3"/>
  <c r="FM22" i="3"/>
  <c r="FN21" i="3"/>
  <c r="FN22" i="3"/>
  <c r="FO21" i="3"/>
  <c r="FO22" i="3"/>
  <c r="FP21" i="3"/>
  <c r="FP22" i="3"/>
  <c r="FQ21" i="3"/>
  <c r="FQ22" i="3"/>
  <c r="FR21" i="3"/>
  <c r="FR22" i="3"/>
  <c r="FS21" i="3"/>
  <c r="FS22" i="3"/>
  <c r="FT21" i="3"/>
  <c r="FT22" i="3"/>
  <c r="FU21" i="3"/>
  <c r="FU22" i="3"/>
  <c r="FV21" i="3"/>
  <c r="FV22" i="3"/>
  <c r="FW21" i="3"/>
  <c r="FW22" i="3"/>
  <c r="FX21" i="3"/>
  <c r="FX22" i="3"/>
  <c r="FY21" i="3"/>
  <c r="FY22" i="3"/>
  <c r="FZ21" i="3"/>
  <c r="FZ22" i="3"/>
  <c r="GA21" i="3"/>
  <c r="GA22" i="3"/>
  <c r="GB21" i="3"/>
  <c r="GB22" i="3"/>
  <c r="GC21" i="3"/>
  <c r="GC22" i="3"/>
  <c r="GD21" i="3"/>
  <c r="GD22" i="3"/>
  <c r="GE21" i="3"/>
  <c r="GE22" i="3"/>
  <c r="GF21" i="3"/>
  <c r="GF22" i="3"/>
  <c r="GG21" i="3"/>
  <c r="GG22" i="3"/>
  <c r="GH21" i="3"/>
  <c r="GH22" i="3"/>
  <c r="GI21" i="3"/>
  <c r="GI22" i="3"/>
  <c r="GJ21" i="3"/>
  <c r="GJ22" i="3"/>
  <c r="GK21" i="3"/>
  <c r="GK22" i="3"/>
  <c r="GL21" i="3"/>
  <c r="GL22" i="3"/>
  <c r="GM21" i="3"/>
  <c r="GM22" i="3"/>
  <c r="GN21" i="3"/>
  <c r="GN22" i="3"/>
  <c r="GO21" i="3"/>
  <c r="GO22" i="3"/>
  <c r="GP21" i="3"/>
  <c r="GP22" i="3"/>
  <c r="GQ21" i="3"/>
  <c r="GQ22" i="3"/>
  <c r="GR21" i="3"/>
  <c r="GR22" i="3"/>
  <c r="GS21" i="3"/>
  <c r="GS22" i="3"/>
  <c r="GT21" i="3"/>
  <c r="GT22" i="3"/>
  <c r="GU21" i="3"/>
  <c r="GU22" i="3"/>
  <c r="GV21" i="3"/>
  <c r="GV22" i="3"/>
  <c r="GW21" i="3"/>
  <c r="GW22" i="3"/>
  <c r="GX21" i="3"/>
  <c r="GX22" i="3"/>
  <c r="GY21" i="3"/>
  <c r="GY22" i="3"/>
  <c r="GZ21" i="3"/>
  <c r="GZ22" i="3"/>
  <c r="HA21" i="3"/>
  <c r="HA22" i="3"/>
  <c r="HB21" i="3"/>
  <c r="HB22" i="3"/>
  <c r="HC21" i="3"/>
  <c r="HC22" i="3"/>
  <c r="HD21" i="3"/>
  <c r="HD22" i="3"/>
  <c r="HE21" i="3"/>
  <c r="HE22" i="3"/>
  <c r="HF21" i="3"/>
  <c r="HF22" i="3"/>
  <c r="HG21" i="3"/>
  <c r="HG22" i="3"/>
  <c r="HH21" i="3"/>
  <c r="HH22" i="3"/>
  <c r="HI21" i="3"/>
  <c r="HI22" i="3"/>
  <c r="HJ21" i="3"/>
  <c r="HJ22" i="3"/>
  <c r="HK21" i="3"/>
  <c r="HK22" i="3"/>
  <c r="HL21" i="3"/>
  <c r="HL22" i="3"/>
  <c r="HM21" i="3"/>
  <c r="HM22" i="3"/>
  <c r="HN21" i="3"/>
  <c r="HN22" i="3"/>
  <c r="HO21" i="3"/>
  <c r="HO22" i="3"/>
  <c r="HP21" i="3"/>
  <c r="HP22" i="3"/>
  <c r="HQ21" i="3"/>
  <c r="HQ22" i="3"/>
  <c r="HR21" i="3"/>
  <c r="HR22" i="3"/>
  <c r="HS21" i="3"/>
  <c r="HS22" i="3"/>
  <c r="HT21" i="3"/>
  <c r="HT22" i="3"/>
  <c r="HU21" i="3"/>
  <c r="HU22" i="3"/>
  <c r="HV21" i="3"/>
  <c r="HV22" i="3"/>
  <c r="HW21" i="3"/>
  <c r="HW22" i="3"/>
  <c r="HX21" i="3"/>
  <c r="HX22" i="3"/>
  <c r="HY21" i="3"/>
  <c r="HY22" i="3"/>
  <c r="HZ21" i="3"/>
  <c r="HZ22" i="3"/>
  <c r="IA21" i="3"/>
  <c r="IA22" i="3"/>
  <c r="IB21" i="3"/>
  <c r="IB22" i="3"/>
  <c r="IC21" i="3"/>
  <c r="IC22" i="3"/>
  <c r="ID21" i="3"/>
  <c r="ID22" i="3"/>
  <c r="IE21" i="3"/>
  <c r="IE22" i="3"/>
  <c r="IF21" i="3"/>
  <c r="IF22" i="3"/>
  <c r="IG21" i="3"/>
  <c r="IG22" i="3"/>
  <c r="IH21" i="3"/>
  <c r="IH22" i="3"/>
  <c r="II21" i="3"/>
  <c r="II22" i="3"/>
  <c r="IJ21" i="3"/>
  <c r="IJ22" i="3"/>
  <c r="IK21" i="3"/>
  <c r="IK22" i="3"/>
  <c r="IL21" i="3"/>
  <c r="IL22" i="3"/>
  <c r="IM21" i="3"/>
  <c r="IM22" i="3"/>
  <c r="IN21" i="3"/>
  <c r="IN22" i="3"/>
  <c r="IO21" i="3"/>
  <c r="IO22" i="3"/>
  <c r="IP21" i="3"/>
  <c r="IP22" i="3"/>
  <c r="IQ21" i="3"/>
  <c r="IQ22" i="3"/>
  <c r="IR21" i="3"/>
  <c r="IR22" i="3"/>
  <c r="IS21" i="3"/>
  <c r="IS22" i="3"/>
  <c r="IT21" i="3"/>
  <c r="IT22" i="3"/>
  <c r="IU21" i="3"/>
  <c r="IU22" i="3"/>
  <c r="IV21" i="3"/>
  <c r="IV22" i="3"/>
  <c r="IW21" i="3"/>
  <c r="IW22" i="3"/>
  <c r="IX21" i="3"/>
  <c r="IX22" i="3"/>
  <c r="IY21" i="3"/>
  <c r="IY22" i="3"/>
  <c r="IZ21" i="3"/>
  <c r="IZ22" i="3"/>
  <c r="JA21" i="3"/>
  <c r="JA22" i="3"/>
  <c r="JB21" i="3"/>
  <c r="JB22" i="3"/>
  <c r="JC21" i="3"/>
  <c r="JC22" i="3"/>
  <c r="JD21" i="3"/>
  <c r="JD22" i="3"/>
  <c r="JE21" i="3"/>
  <c r="JE22" i="3"/>
  <c r="JF21" i="3"/>
  <c r="JF22" i="3"/>
  <c r="JG21" i="3"/>
  <c r="JG22" i="3"/>
  <c r="JH21" i="3"/>
  <c r="JH22" i="3"/>
  <c r="JI21" i="3"/>
  <c r="JI22" i="3"/>
  <c r="JJ21" i="3"/>
  <c r="JJ22" i="3"/>
  <c r="JK21" i="3"/>
  <c r="JK22" i="3"/>
  <c r="JL21" i="3"/>
  <c r="JL22" i="3"/>
  <c r="JM21" i="3"/>
  <c r="JM22" i="3"/>
  <c r="JN21" i="3"/>
  <c r="JN22" i="3"/>
  <c r="JO21" i="3"/>
  <c r="JO22" i="3"/>
  <c r="JP21" i="3"/>
  <c r="JP22" i="3"/>
  <c r="JQ21" i="3"/>
  <c r="JQ22" i="3"/>
  <c r="JR21" i="3"/>
  <c r="JR22" i="3"/>
  <c r="JS21" i="3"/>
  <c r="JS22" i="3"/>
  <c r="JT21" i="3"/>
  <c r="JT22" i="3"/>
  <c r="JU21" i="3"/>
  <c r="JU22" i="3"/>
  <c r="JV21" i="3"/>
  <c r="JV22" i="3"/>
  <c r="JW21" i="3"/>
  <c r="JW22" i="3"/>
  <c r="JX21" i="3"/>
  <c r="JX22" i="3"/>
  <c r="JY21" i="3"/>
  <c r="JY22" i="3"/>
  <c r="JZ21" i="3"/>
  <c r="JZ22" i="3"/>
  <c r="KA21" i="3"/>
  <c r="KA22" i="3"/>
  <c r="KB21" i="3"/>
  <c r="KB22" i="3"/>
  <c r="KC21" i="3"/>
  <c r="KC22" i="3"/>
  <c r="KD21" i="3"/>
  <c r="KD22" i="3"/>
  <c r="KE21" i="3"/>
  <c r="KE22" i="3"/>
  <c r="KF21" i="3"/>
  <c r="KF22" i="3"/>
  <c r="KG21" i="3"/>
  <c r="KG22" i="3"/>
  <c r="KH21" i="3"/>
  <c r="KH22" i="3"/>
  <c r="KI21" i="3"/>
  <c r="KI22" i="3"/>
  <c r="KJ21" i="3"/>
  <c r="KJ22" i="3"/>
  <c r="KK21" i="3"/>
  <c r="KK22" i="3"/>
  <c r="KL21" i="3"/>
  <c r="KL22" i="3"/>
  <c r="KM21" i="3"/>
  <c r="KM22" i="3"/>
  <c r="KN21" i="3"/>
  <c r="KN22" i="3"/>
  <c r="KO21" i="3"/>
  <c r="KO22" i="3"/>
  <c r="KP21" i="3"/>
  <c r="KP22" i="3"/>
  <c r="KQ21" i="3"/>
  <c r="KQ22" i="3"/>
  <c r="KR21" i="3"/>
  <c r="KR22" i="3"/>
  <c r="KS21" i="3"/>
  <c r="KS22" i="3"/>
  <c r="KT21" i="3"/>
  <c r="KT22" i="3"/>
  <c r="KU21" i="3"/>
  <c r="KU22" i="3"/>
  <c r="KV21" i="3"/>
  <c r="KV22" i="3"/>
  <c r="KW21" i="3"/>
  <c r="KW22" i="3"/>
  <c r="KX21" i="3"/>
  <c r="KX22" i="3"/>
  <c r="KY21" i="3"/>
  <c r="KY22" i="3"/>
  <c r="KZ21" i="3"/>
  <c r="KZ22" i="3"/>
  <c r="LA21" i="3"/>
  <c r="LA22" i="3"/>
  <c r="LB21" i="3"/>
  <c r="LB22" i="3"/>
  <c r="LC21" i="3"/>
  <c r="LC22" i="3"/>
  <c r="LD21" i="3"/>
  <c r="LD22" i="3"/>
  <c r="LE21" i="3"/>
  <c r="LE22" i="3"/>
  <c r="LF21" i="3"/>
  <c r="LF22" i="3"/>
  <c r="LG21" i="3"/>
  <c r="LG22" i="3"/>
  <c r="LH21" i="3"/>
  <c r="LH22" i="3"/>
  <c r="LI21" i="3"/>
  <c r="LI22" i="3"/>
  <c r="LJ21" i="3"/>
  <c r="LJ22" i="3"/>
  <c r="LK21" i="3"/>
  <c r="LK22" i="3"/>
  <c r="LL21" i="3"/>
  <c r="LL22" i="3"/>
  <c r="LM21" i="3"/>
  <c r="LM22" i="3"/>
  <c r="LN21" i="3"/>
  <c r="LN22" i="3"/>
  <c r="LO21" i="3"/>
  <c r="LO22" i="3"/>
  <c r="LP21" i="3"/>
  <c r="LP22" i="3"/>
  <c r="LQ21" i="3"/>
  <c r="LQ22" i="3"/>
  <c r="LR21" i="3"/>
  <c r="LR22" i="3"/>
  <c r="LS21" i="3"/>
  <c r="LS22" i="3"/>
  <c r="LT21" i="3"/>
  <c r="LT22" i="3"/>
  <c r="LU21" i="3"/>
  <c r="LU22" i="3"/>
  <c r="LV21" i="3"/>
  <c r="LV22" i="3"/>
  <c r="LW21" i="3"/>
  <c r="LW22" i="3"/>
  <c r="LX21" i="3"/>
  <c r="LX22" i="3"/>
  <c r="LY21" i="3"/>
  <c r="LY22" i="3"/>
  <c r="LZ21" i="3"/>
  <c r="LZ22" i="3"/>
  <c r="MA21" i="3"/>
  <c r="MA22" i="3"/>
  <c r="MB21" i="3"/>
  <c r="MB22" i="3"/>
  <c r="MC21" i="3"/>
  <c r="MC22" i="3"/>
  <c r="MD21" i="3"/>
  <c r="MD22" i="3"/>
  <c r="ME21" i="3"/>
  <c r="ME22" i="3"/>
  <c r="MF21" i="3"/>
  <c r="MF22" i="3"/>
  <c r="MG21" i="3"/>
  <c r="MG22" i="3"/>
  <c r="MH21" i="3"/>
  <c r="MH22" i="3"/>
  <c r="MI21" i="3"/>
  <c r="MI22" i="3"/>
  <c r="MJ21" i="3"/>
  <c r="MJ22" i="3"/>
  <c r="MK21" i="3"/>
  <c r="MK22" i="3"/>
  <c r="ML21" i="3"/>
  <c r="ML22" i="3"/>
  <c r="MM21" i="3"/>
  <c r="MM22" i="3"/>
  <c r="MN21" i="3"/>
  <c r="MN22" i="3"/>
  <c r="MO21" i="3"/>
  <c r="MO22" i="3"/>
  <c r="MP21" i="3"/>
  <c r="MP22" i="3"/>
  <c r="MQ21" i="3"/>
  <c r="MQ22" i="3"/>
  <c r="MR21" i="3"/>
  <c r="MR22" i="3"/>
  <c r="MS21" i="3"/>
  <c r="MS22" i="3"/>
  <c r="MT21" i="3"/>
  <c r="MT22" i="3"/>
  <c r="MU21" i="3"/>
  <c r="MU22" i="3"/>
  <c r="MV21" i="3"/>
  <c r="MV22" i="3"/>
  <c r="MW21" i="3"/>
  <c r="MW22" i="3"/>
  <c r="MX21" i="3"/>
  <c r="MX22" i="3"/>
  <c r="MY21" i="3"/>
  <c r="MY22" i="3"/>
  <c r="MZ21" i="3"/>
  <c r="MZ22" i="3"/>
  <c r="NA21" i="3"/>
  <c r="NA22" i="3"/>
  <c r="NB21" i="3"/>
  <c r="NB22" i="3"/>
  <c r="NC21" i="3"/>
  <c r="NC22" i="3"/>
  <c r="ND21" i="3"/>
  <c r="ND22" i="3"/>
  <c r="NE21" i="3"/>
  <c r="NE22" i="3"/>
  <c r="NF21" i="3"/>
  <c r="NF22" i="3"/>
  <c r="NG21" i="3"/>
  <c r="NG22" i="3"/>
  <c r="NH21" i="3"/>
  <c r="NH22" i="3"/>
  <c r="NI21" i="3"/>
  <c r="NI22" i="3"/>
  <c r="NJ21" i="3"/>
  <c r="NJ22" i="3"/>
  <c r="NK21" i="3"/>
  <c r="NK22" i="3"/>
  <c r="NL21" i="3"/>
  <c r="NL22" i="3"/>
  <c r="NM21" i="3"/>
  <c r="NM22" i="3"/>
  <c r="NN21" i="3"/>
  <c r="NN22" i="3"/>
  <c r="NO21" i="3"/>
  <c r="NO22" i="3"/>
  <c r="NP21" i="3"/>
  <c r="NP22" i="3"/>
  <c r="NQ21" i="3"/>
  <c r="NQ22" i="3"/>
  <c r="NR21" i="3"/>
  <c r="NR22" i="3"/>
  <c r="NS21" i="3"/>
  <c r="NS22" i="3"/>
  <c r="NT21" i="3"/>
  <c r="NT22" i="3"/>
  <c r="NU21" i="3"/>
  <c r="NU22" i="3"/>
  <c r="NV21" i="3"/>
  <c r="NV22" i="3"/>
  <c r="NW21" i="3"/>
  <c r="NW22" i="3"/>
  <c r="NX21" i="3"/>
  <c r="NX22" i="3"/>
  <c r="NY21" i="3"/>
  <c r="NY22" i="3"/>
  <c r="NZ21" i="3"/>
  <c r="NZ22" i="3"/>
  <c r="OA21" i="3"/>
  <c r="OA22" i="3"/>
  <c r="OB21" i="3"/>
  <c r="OB22" i="3"/>
  <c r="OC21" i="3"/>
  <c r="OC22" i="3"/>
  <c r="OD21" i="3"/>
  <c r="OD22" i="3"/>
  <c r="OE21" i="3"/>
  <c r="OE22" i="3"/>
  <c r="OF21" i="3"/>
  <c r="OF22" i="3"/>
  <c r="OG21" i="3"/>
  <c r="OG22" i="3"/>
  <c r="OH21" i="3"/>
  <c r="OH22" i="3"/>
  <c r="OI21" i="3"/>
  <c r="OI22" i="3"/>
  <c r="OJ5" i="3"/>
  <c r="R17" i="3"/>
  <c r="Q17" i="3"/>
  <c r="Q18" i="3"/>
  <c r="R18" i="3"/>
  <c r="S17" i="3"/>
  <c r="S18" i="3"/>
  <c r="T17" i="3"/>
  <c r="T18" i="3"/>
  <c r="U17" i="3"/>
  <c r="U18" i="3"/>
  <c r="V17" i="3"/>
  <c r="V18" i="3"/>
  <c r="W17" i="3"/>
  <c r="W18" i="3"/>
  <c r="X17" i="3"/>
  <c r="X18" i="3"/>
  <c r="Y17" i="3"/>
  <c r="Y18" i="3"/>
  <c r="Z17" i="3"/>
  <c r="Z18" i="3"/>
  <c r="AA17" i="3"/>
  <c r="AA18" i="3"/>
  <c r="AB17" i="3"/>
  <c r="AB18" i="3"/>
  <c r="AC17" i="3"/>
  <c r="AC18" i="3"/>
  <c r="AD17" i="3"/>
  <c r="AD18" i="3"/>
  <c r="AE17" i="3"/>
  <c r="AE18" i="3"/>
  <c r="AF17" i="3"/>
  <c r="AF18" i="3"/>
  <c r="AG17" i="3"/>
  <c r="AG18" i="3"/>
  <c r="AH17" i="3"/>
  <c r="AH18" i="3"/>
  <c r="AI17" i="3"/>
  <c r="AI18" i="3"/>
  <c r="AJ17" i="3"/>
  <c r="AJ18" i="3"/>
  <c r="AK17" i="3"/>
  <c r="AK18" i="3"/>
  <c r="AL17" i="3"/>
  <c r="AL18" i="3"/>
  <c r="AM17" i="3"/>
  <c r="AM18" i="3"/>
  <c r="AN17" i="3"/>
  <c r="AN18" i="3"/>
  <c r="AO17" i="3"/>
  <c r="AO18" i="3"/>
  <c r="AP17" i="3"/>
  <c r="AP18" i="3"/>
  <c r="AQ17" i="3"/>
  <c r="AQ18" i="3"/>
  <c r="AR17" i="3"/>
  <c r="AR18" i="3"/>
  <c r="AS17" i="3"/>
  <c r="AS18" i="3"/>
  <c r="AT17" i="3"/>
  <c r="AT18" i="3"/>
  <c r="AU17" i="3"/>
  <c r="AU18" i="3"/>
  <c r="AV17" i="3"/>
  <c r="AV18" i="3"/>
  <c r="AW17" i="3"/>
  <c r="AW18" i="3"/>
  <c r="AX17" i="3"/>
  <c r="AX18" i="3"/>
  <c r="AY17" i="3"/>
  <c r="AY18" i="3"/>
  <c r="AZ17" i="3"/>
  <c r="AZ18" i="3"/>
  <c r="BA17" i="3"/>
  <c r="BA18" i="3"/>
  <c r="BB17" i="3"/>
  <c r="BB18" i="3"/>
  <c r="BC17" i="3"/>
  <c r="BC18" i="3"/>
  <c r="BD17" i="3"/>
  <c r="BD18" i="3"/>
  <c r="BE17" i="3"/>
  <c r="BE18" i="3"/>
  <c r="BF17" i="3"/>
  <c r="BF18" i="3"/>
  <c r="BG17" i="3"/>
  <c r="BG18" i="3"/>
  <c r="BH17" i="3"/>
  <c r="BH18" i="3"/>
  <c r="BI17" i="3"/>
  <c r="BI18" i="3"/>
  <c r="BJ17" i="3"/>
  <c r="BJ18" i="3"/>
  <c r="BK17" i="3"/>
  <c r="BK18" i="3"/>
  <c r="BL17" i="3"/>
  <c r="BL18" i="3"/>
  <c r="BM17" i="3"/>
  <c r="BM18" i="3"/>
  <c r="BN17" i="3"/>
  <c r="BN18" i="3"/>
  <c r="BO17" i="3"/>
  <c r="BO18" i="3"/>
  <c r="BP17" i="3"/>
  <c r="BP18" i="3"/>
  <c r="BQ17" i="3"/>
  <c r="BQ18" i="3"/>
  <c r="BR17" i="3"/>
  <c r="BR18" i="3"/>
  <c r="BS17" i="3"/>
  <c r="BS18" i="3"/>
  <c r="BT17" i="3"/>
  <c r="BT18" i="3"/>
  <c r="BU17" i="3"/>
  <c r="BU18" i="3"/>
  <c r="BV17" i="3"/>
  <c r="BV18" i="3"/>
  <c r="BW17" i="3"/>
  <c r="BW18" i="3"/>
  <c r="BX17" i="3"/>
  <c r="BX18" i="3"/>
  <c r="BY17" i="3"/>
  <c r="BY18" i="3"/>
  <c r="BZ17" i="3"/>
  <c r="BZ18" i="3"/>
  <c r="CA17" i="3"/>
  <c r="CA18" i="3"/>
  <c r="CB17" i="3"/>
  <c r="CB18" i="3"/>
  <c r="CC17" i="3"/>
  <c r="CC18" i="3"/>
  <c r="CD17" i="3"/>
  <c r="CD18" i="3"/>
  <c r="CE17" i="3"/>
  <c r="CE18" i="3"/>
  <c r="CF17" i="3"/>
  <c r="CF18" i="3"/>
  <c r="CG17" i="3"/>
  <c r="CG18" i="3"/>
  <c r="CH17" i="3"/>
  <c r="CH18" i="3"/>
  <c r="CI17" i="3"/>
  <c r="CI18" i="3"/>
  <c r="CJ17" i="3"/>
  <c r="CJ18" i="3"/>
  <c r="CK17" i="3"/>
  <c r="CK18" i="3"/>
  <c r="CL17" i="3"/>
  <c r="CL18" i="3"/>
  <c r="CM17" i="3"/>
  <c r="CM18" i="3"/>
  <c r="CN17" i="3"/>
  <c r="CN18" i="3"/>
  <c r="CO17" i="3"/>
  <c r="CO18" i="3"/>
  <c r="CP17" i="3"/>
  <c r="CP18" i="3"/>
  <c r="CQ17" i="3"/>
  <c r="CQ18" i="3"/>
  <c r="CR17" i="3"/>
  <c r="CR18" i="3"/>
  <c r="CS17" i="3"/>
  <c r="CS18" i="3"/>
  <c r="CT17" i="3"/>
  <c r="CT18" i="3"/>
  <c r="CU17" i="3"/>
  <c r="CU18" i="3"/>
  <c r="CV17" i="3"/>
  <c r="CV18" i="3"/>
  <c r="CW17" i="3"/>
  <c r="CW18" i="3"/>
  <c r="CX17" i="3"/>
  <c r="CX18" i="3"/>
  <c r="CY17" i="3"/>
  <c r="CY18" i="3"/>
  <c r="CZ17" i="3"/>
  <c r="CZ18" i="3"/>
  <c r="DA17" i="3"/>
  <c r="DA18" i="3"/>
  <c r="DB17" i="3"/>
  <c r="DB18" i="3"/>
  <c r="DC17" i="3"/>
  <c r="DC18" i="3"/>
  <c r="DD17" i="3"/>
  <c r="DD18" i="3"/>
  <c r="DE17" i="3"/>
  <c r="DE18" i="3"/>
  <c r="DF17" i="3"/>
  <c r="DF18" i="3"/>
  <c r="DG17" i="3"/>
  <c r="DG18" i="3"/>
  <c r="DH17" i="3"/>
  <c r="DH18" i="3"/>
  <c r="DI17" i="3"/>
  <c r="DI18" i="3"/>
  <c r="DJ17" i="3"/>
  <c r="DJ18" i="3"/>
  <c r="DK17" i="3"/>
  <c r="DK18" i="3"/>
  <c r="DL17" i="3"/>
  <c r="DL18" i="3"/>
  <c r="DM17" i="3"/>
  <c r="DM18" i="3"/>
  <c r="DN17" i="3"/>
  <c r="DN18" i="3"/>
  <c r="DO17" i="3"/>
  <c r="DO18" i="3"/>
  <c r="DP17" i="3"/>
  <c r="DP18" i="3"/>
  <c r="DQ17" i="3"/>
  <c r="DQ18" i="3"/>
  <c r="DR17" i="3"/>
  <c r="DR18" i="3"/>
  <c r="DS17" i="3"/>
  <c r="DS18" i="3"/>
  <c r="DT17" i="3"/>
  <c r="DT18" i="3"/>
  <c r="DU17" i="3"/>
  <c r="DU18" i="3"/>
  <c r="DV17" i="3"/>
  <c r="DV18" i="3"/>
  <c r="DW17" i="3"/>
  <c r="DW18" i="3"/>
  <c r="DX17" i="3"/>
  <c r="DX18" i="3"/>
  <c r="DY17" i="3"/>
  <c r="DY18" i="3"/>
  <c r="DZ17" i="3"/>
  <c r="DZ18" i="3"/>
  <c r="EA17" i="3"/>
  <c r="EA18" i="3"/>
  <c r="EB17" i="3"/>
  <c r="EB18" i="3"/>
  <c r="EC17" i="3"/>
  <c r="EC18" i="3"/>
  <c r="ED17" i="3"/>
  <c r="ED18" i="3"/>
  <c r="EE17" i="3"/>
  <c r="EE18" i="3"/>
  <c r="EF17" i="3"/>
  <c r="EF18" i="3"/>
  <c r="EG17" i="3"/>
  <c r="EG18" i="3"/>
  <c r="EH17" i="3"/>
  <c r="EH18" i="3"/>
  <c r="EI17" i="3"/>
  <c r="EI18" i="3"/>
  <c r="EJ17" i="3"/>
  <c r="EJ18" i="3"/>
  <c r="EK17" i="3"/>
  <c r="EK18" i="3"/>
  <c r="EL17" i="3"/>
  <c r="EL18" i="3"/>
  <c r="EM17" i="3"/>
  <c r="EM18" i="3"/>
  <c r="EN17" i="3"/>
  <c r="EN18" i="3"/>
  <c r="EO17" i="3"/>
  <c r="EO18" i="3"/>
  <c r="EP17" i="3"/>
  <c r="EP18" i="3"/>
  <c r="EQ17" i="3"/>
  <c r="EQ18" i="3"/>
  <c r="ER17" i="3"/>
  <c r="ER18" i="3"/>
  <c r="ES17" i="3"/>
  <c r="ES18" i="3"/>
  <c r="ET17" i="3"/>
  <c r="ET18" i="3"/>
  <c r="EU17" i="3"/>
  <c r="EU18" i="3"/>
  <c r="EV17" i="3"/>
  <c r="EV18" i="3"/>
  <c r="EW17" i="3"/>
  <c r="EW18" i="3"/>
  <c r="EX17" i="3"/>
  <c r="EX18" i="3"/>
  <c r="EY17" i="3"/>
  <c r="EY18" i="3"/>
  <c r="EZ17" i="3"/>
  <c r="EZ18" i="3"/>
  <c r="FA17" i="3"/>
  <c r="FA18" i="3"/>
  <c r="FB17" i="3"/>
  <c r="FB18" i="3"/>
  <c r="FC17" i="3"/>
  <c r="FC18" i="3"/>
  <c r="FD17" i="3"/>
  <c r="FD18" i="3"/>
  <c r="FE17" i="3"/>
  <c r="FE18" i="3"/>
  <c r="FF17" i="3"/>
  <c r="FF18" i="3"/>
  <c r="FG17" i="3"/>
  <c r="FG18" i="3"/>
  <c r="FH17" i="3"/>
  <c r="FH18" i="3"/>
  <c r="FI17" i="3"/>
  <c r="FI18" i="3"/>
  <c r="FJ17" i="3"/>
  <c r="FJ18" i="3"/>
  <c r="FK17" i="3"/>
  <c r="FK18" i="3"/>
  <c r="FL17" i="3"/>
  <c r="FL18" i="3"/>
  <c r="FM17" i="3"/>
  <c r="FM18" i="3"/>
  <c r="FN17" i="3"/>
  <c r="FN18" i="3"/>
  <c r="FO17" i="3"/>
  <c r="FO18" i="3"/>
  <c r="FP17" i="3"/>
  <c r="FP18" i="3"/>
  <c r="FQ17" i="3"/>
  <c r="FQ18" i="3"/>
  <c r="FR17" i="3"/>
  <c r="FR18" i="3"/>
  <c r="FS17" i="3"/>
  <c r="FS18" i="3"/>
  <c r="FT17" i="3"/>
  <c r="FT18" i="3"/>
  <c r="FU17" i="3"/>
  <c r="FU18" i="3"/>
  <c r="FV17" i="3"/>
  <c r="FV18" i="3"/>
  <c r="FW17" i="3"/>
  <c r="FW18" i="3"/>
  <c r="FX17" i="3"/>
  <c r="FX18" i="3"/>
  <c r="FY17" i="3"/>
  <c r="FY18" i="3"/>
  <c r="FZ17" i="3"/>
  <c r="FZ18" i="3"/>
  <c r="GA17" i="3"/>
  <c r="GA18" i="3"/>
  <c r="GB17" i="3"/>
  <c r="GB18" i="3"/>
  <c r="GC17" i="3"/>
  <c r="GC18" i="3"/>
  <c r="GD17" i="3"/>
  <c r="GD18" i="3"/>
  <c r="GE17" i="3"/>
  <c r="GE18" i="3"/>
  <c r="GF17" i="3"/>
  <c r="GF18" i="3"/>
  <c r="GG17" i="3"/>
  <c r="GG18" i="3"/>
  <c r="GH17" i="3"/>
  <c r="GH18" i="3"/>
  <c r="GI17" i="3"/>
  <c r="GI18" i="3"/>
  <c r="GJ17" i="3"/>
  <c r="GJ18" i="3"/>
  <c r="GK17" i="3"/>
  <c r="GK18" i="3"/>
  <c r="GL17" i="3"/>
  <c r="GL18" i="3"/>
  <c r="GM17" i="3"/>
  <c r="GM18" i="3"/>
  <c r="GN17" i="3"/>
  <c r="GN18" i="3"/>
  <c r="GO17" i="3"/>
  <c r="GO18" i="3"/>
  <c r="GP17" i="3"/>
  <c r="GP18" i="3"/>
  <c r="GQ17" i="3"/>
  <c r="GQ18" i="3"/>
  <c r="GR17" i="3"/>
  <c r="GR18" i="3"/>
  <c r="GS17" i="3"/>
  <c r="GS18" i="3"/>
  <c r="GT17" i="3"/>
  <c r="GT18" i="3"/>
  <c r="GU17" i="3"/>
  <c r="GU18" i="3"/>
  <c r="GV17" i="3"/>
  <c r="GV18" i="3"/>
  <c r="GW17" i="3"/>
  <c r="GW18" i="3"/>
  <c r="GX17" i="3"/>
  <c r="GX18" i="3"/>
  <c r="GY17" i="3"/>
  <c r="GY18" i="3"/>
  <c r="GZ17" i="3"/>
  <c r="GZ18" i="3"/>
  <c r="HA17" i="3"/>
  <c r="HA18" i="3"/>
  <c r="HB17" i="3"/>
  <c r="HB18" i="3"/>
  <c r="HC17" i="3"/>
  <c r="HC18" i="3"/>
  <c r="HD17" i="3"/>
  <c r="HD18" i="3"/>
  <c r="HE17" i="3"/>
  <c r="HE18" i="3"/>
  <c r="HF17" i="3"/>
  <c r="HF18" i="3"/>
  <c r="HG17" i="3"/>
  <c r="HG18" i="3"/>
  <c r="HH17" i="3"/>
  <c r="HH18" i="3"/>
  <c r="HI17" i="3"/>
  <c r="HI18" i="3"/>
  <c r="HJ17" i="3"/>
  <c r="HJ18" i="3"/>
  <c r="HK17" i="3"/>
  <c r="HK18" i="3"/>
  <c r="HL17" i="3"/>
  <c r="HL18" i="3"/>
  <c r="HM17" i="3"/>
  <c r="HM18" i="3"/>
  <c r="HN17" i="3"/>
  <c r="HN18" i="3"/>
  <c r="HO17" i="3"/>
  <c r="HO18" i="3"/>
  <c r="HP17" i="3"/>
  <c r="HP18" i="3"/>
  <c r="HQ17" i="3"/>
  <c r="HQ18" i="3"/>
  <c r="HR17" i="3"/>
  <c r="HR18" i="3"/>
  <c r="HS17" i="3"/>
  <c r="HS18" i="3"/>
  <c r="HT17" i="3"/>
  <c r="HT18" i="3"/>
  <c r="HU17" i="3"/>
  <c r="HU18" i="3"/>
  <c r="HV17" i="3"/>
  <c r="HV18" i="3"/>
  <c r="HW17" i="3"/>
  <c r="HW18" i="3"/>
  <c r="HX17" i="3"/>
  <c r="HX18" i="3"/>
  <c r="HY17" i="3"/>
  <c r="HY18" i="3"/>
  <c r="HZ17" i="3"/>
  <c r="HZ18" i="3"/>
  <c r="IA17" i="3"/>
  <c r="IA18" i="3"/>
  <c r="IB17" i="3"/>
  <c r="IB18" i="3"/>
  <c r="IC17" i="3"/>
  <c r="IC18" i="3"/>
  <c r="ID17" i="3"/>
  <c r="ID18" i="3"/>
  <c r="IE17" i="3"/>
  <c r="IE18" i="3"/>
  <c r="IF17" i="3"/>
  <c r="IF18" i="3"/>
  <c r="IG17" i="3"/>
  <c r="IG18" i="3"/>
  <c r="IH17" i="3"/>
  <c r="IH18" i="3"/>
  <c r="II17" i="3"/>
  <c r="II18" i="3"/>
  <c r="IJ17" i="3"/>
  <c r="IJ18" i="3"/>
  <c r="IK17" i="3"/>
  <c r="IK18" i="3"/>
  <c r="IL17" i="3"/>
  <c r="IL18" i="3"/>
  <c r="IM17" i="3"/>
  <c r="IM18" i="3"/>
  <c r="IN17" i="3"/>
  <c r="IN18" i="3"/>
  <c r="IO17" i="3"/>
  <c r="IO18" i="3"/>
  <c r="IP17" i="3"/>
  <c r="IP18" i="3"/>
  <c r="IQ17" i="3"/>
  <c r="IQ18" i="3"/>
  <c r="IR17" i="3"/>
  <c r="IR18" i="3"/>
  <c r="IS17" i="3"/>
  <c r="IS18" i="3"/>
  <c r="IT17" i="3"/>
  <c r="IT18" i="3"/>
  <c r="IU17" i="3"/>
  <c r="IU18" i="3"/>
  <c r="IV17" i="3"/>
  <c r="IV18" i="3"/>
  <c r="IW17" i="3"/>
  <c r="IW18" i="3"/>
  <c r="IX17" i="3"/>
  <c r="IX18" i="3"/>
  <c r="IY17" i="3"/>
  <c r="IY18" i="3"/>
  <c r="IZ17" i="3"/>
  <c r="IZ18" i="3"/>
  <c r="JA17" i="3"/>
  <c r="JA18" i="3"/>
  <c r="JB17" i="3"/>
  <c r="JB18" i="3"/>
  <c r="JC17" i="3"/>
  <c r="JC18" i="3"/>
  <c r="JD17" i="3"/>
  <c r="JD18" i="3"/>
  <c r="JE17" i="3"/>
  <c r="JE18" i="3"/>
  <c r="JF17" i="3"/>
  <c r="JF18" i="3"/>
  <c r="JG17" i="3"/>
  <c r="JG18" i="3"/>
  <c r="JH17" i="3"/>
  <c r="JH18" i="3"/>
  <c r="JI17" i="3"/>
  <c r="JI18" i="3"/>
  <c r="JJ17" i="3"/>
  <c r="JJ18" i="3"/>
  <c r="JK17" i="3"/>
  <c r="JK18" i="3"/>
  <c r="JL17" i="3"/>
  <c r="JL18" i="3"/>
  <c r="JM17" i="3"/>
  <c r="JM18" i="3"/>
  <c r="JN17" i="3"/>
  <c r="JN18" i="3"/>
  <c r="JO17" i="3"/>
  <c r="JO18" i="3"/>
  <c r="JP17" i="3"/>
  <c r="JP18" i="3"/>
  <c r="JQ17" i="3"/>
  <c r="JQ18" i="3"/>
  <c r="JR17" i="3"/>
  <c r="JR18" i="3"/>
  <c r="JS17" i="3"/>
  <c r="JS18" i="3"/>
  <c r="JT17" i="3"/>
  <c r="JT18" i="3"/>
  <c r="JU17" i="3"/>
  <c r="JU18" i="3"/>
  <c r="JV17" i="3"/>
  <c r="JV18" i="3"/>
  <c r="JW17" i="3"/>
  <c r="JW18" i="3"/>
  <c r="JX17" i="3"/>
  <c r="JX18" i="3"/>
  <c r="JY17" i="3"/>
  <c r="JY18" i="3"/>
  <c r="JZ17" i="3"/>
  <c r="JZ18" i="3"/>
  <c r="KA17" i="3"/>
  <c r="KA18" i="3"/>
  <c r="KB17" i="3"/>
  <c r="KB18" i="3"/>
  <c r="KC17" i="3"/>
  <c r="KC18" i="3"/>
  <c r="KD17" i="3"/>
  <c r="KD18" i="3"/>
  <c r="KE17" i="3"/>
  <c r="KE18" i="3"/>
  <c r="KF17" i="3"/>
  <c r="KF18" i="3"/>
  <c r="KG17" i="3"/>
  <c r="KG18" i="3"/>
  <c r="KH17" i="3"/>
  <c r="KH18" i="3"/>
  <c r="KI17" i="3"/>
  <c r="KI18" i="3"/>
  <c r="KJ17" i="3"/>
  <c r="KJ18" i="3"/>
  <c r="KK17" i="3"/>
  <c r="KK18" i="3"/>
  <c r="KL17" i="3"/>
  <c r="KL18" i="3"/>
  <c r="KM17" i="3"/>
  <c r="KM18" i="3"/>
  <c r="KN17" i="3"/>
  <c r="KN18" i="3"/>
  <c r="KO17" i="3"/>
  <c r="KO18" i="3"/>
  <c r="KP17" i="3"/>
  <c r="KP18" i="3"/>
  <c r="KQ17" i="3"/>
  <c r="KQ18" i="3"/>
  <c r="KR17" i="3"/>
  <c r="KR18" i="3"/>
  <c r="KS17" i="3"/>
  <c r="KS18" i="3"/>
  <c r="KT17" i="3"/>
  <c r="KT18" i="3"/>
  <c r="KU17" i="3"/>
  <c r="KU18" i="3"/>
  <c r="KV17" i="3"/>
  <c r="KV18" i="3"/>
  <c r="KW17" i="3"/>
  <c r="KW18" i="3"/>
  <c r="KX17" i="3"/>
  <c r="KX18" i="3"/>
  <c r="KY17" i="3"/>
  <c r="KY18" i="3"/>
  <c r="KZ17" i="3"/>
  <c r="KZ18" i="3"/>
  <c r="LA17" i="3"/>
  <c r="LA18" i="3"/>
  <c r="LB17" i="3"/>
  <c r="LB18" i="3"/>
  <c r="LC17" i="3"/>
  <c r="LC18" i="3"/>
  <c r="LD17" i="3"/>
  <c r="LD18" i="3"/>
  <c r="LE17" i="3"/>
  <c r="LE18" i="3"/>
  <c r="LF17" i="3"/>
  <c r="LF18" i="3"/>
  <c r="LG17" i="3"/>
  <c r="LG18" i="3"/>
  <c r="LH17" i="3"/>
  <c r="LH18" i="3"/>
  <c r="LI17" i="3"/>
  <c r="LI18" i="3"/>
  <c r="LJ17" i="3"/>
  <c r="LJ18" i="3"/>
  <c r="LK17" i="3"/>
  <c r="LK18" i="3"/>
  <c r="LL17" i="3"/>
  <c r="LL18" i="3"/>
  <c r="LM17" i="3"/>
  <c r="LM18" i="3"/>
  <c r="LN17" i="3"/>
  <c r="LN18" i="3"/>
  <c r="LO17" i="3"/>
  <c r="LO18" i="3"/>
  <c r="LP17" i="3"/>
  <c r="LP18" i="3"/>
  <c r="LQ17" i="3"/>
  <c r="LQ18" i="3"/>
  <c r="LR17" i="3"/>
  <c r="LR18" i="3"/>
  <c r="LS17" i="3"/>
  <c r="LS18" i="3"/>
  <c r="LT17" i="3"/>
  <c r="LT18" i="3"/>
  <c r="LU17" i="3"/>
  <c r="LU18" i="3"/>
  <c r="LV17" i="3"/>
  <c r="LV18" i="3"/>
  <c r="LW17" i="3"/>
  <c r="LW18" i="3"/>
  <c r="LX17" i="3"/>
  <c r="LX18" i="3"/>
  <c r="LY17" i="3"/>
  <c r="LY18" i="3"/>
  <c r="LZ17" i="3"/>
  <c r="LZ18" i="3"/>
  <c r="MA17" i="3"/>
  <c r="MA18" i="3"/>
  <c r="MB17" i="3"/>
  <c r="MB18" i="3"/>
  <c r="MC17" i="3"/>
  <c r="MC18" i="3"/>
  <c r="MD17" i="3"/>
  <c r="MD18" i="3"/>
  <c r="ME17" i="3"/>
  <c r="ME18" i="3"/>
  <c r="MF17" i="3"/>
  <c r="MF18" i="3"/>
  <c r="MG17" i="3"/>
  <c r="MG18" i="3"/>
  <c r="MH17" i="3"/>
  <c r="MH18" i="3"/>
  <c r="MI17" i="3"/>
  <c r="MI18" i="3"/>
  <c r="MJ17" i="3"/>
  <c r="MJ18" i="3"/>
  <c r="MK17" i="3"/>
  <c r="MK18" i="3"/>
  <c r="ML17" i="3"/>
  <c r="ML18" i="3"/>
  <c r="MM17" i="3"/>
  <c r="MM18" i="3"/>
  <c r="MN17" i="3"/>
  <c r="MN18" i="3"/>
  <c r="MO17" i="3"/>
  <c r="MO18" i="3"/>
  <c r="MP17" i="3"/>
  <c r="MP18" i="3"/>
  <c r="MQ17" i="3"/>
  <c r="MQ18" i="3"/>
  <c r="MR17" i="3"/>
  <c r="MR18" i="3"/>
  <c r="MS17" i="3"/>
  <c r="MS18" i="3"/>
  <c r="MT17" i="3"/>
  <c r="MT18" i="3"/>
  <c r="MU17" i="3"/>
  <c r="MU18" i="3"/>
  <c r="MV17" i="3"/>
  <c r="MV18" i="3"/>
  <c r="MW17" i="3"/>
  <c r="MW18" i="3"/>
  <c r="MX17" i="3"/>
  <c r="MX18" i="3"/>
  <c r="MY17" i="3"/>
  <c r="MY18" i="3"/>
  <c r="MZ17" i="3"/>
  <c r="MZ18" i="3"/>
  <c r="NA17" i="3"/>
  <c r="NA18" i="3"/>
  <c r="NB17" i="3"/>
  <c r="NB18" i="3"/>
  <c r="NC17" i="3"/>
  <c r="NC18" i="3"/>
  <c r="ND17" i="3"/>
  <c r="ND18" i="3"/>
  <c r="NE17" i="3"/>
  <c r="NE18" i="3"/>
  <c r="NF17" i="3"/>
  <c r="NF18" i="3"/>
  <c r="NG17" i="3"/>
  <c r="NG18" i="3"/>
  <c r="NH17" i="3"/>
  <c r="NH18" i="3"/>
  <c r="NI17" i="3"/>
  <c r="NI18" i="3"/>
  <c r="NJ17" i="3"/>
  <c r="NJ18" i="3"/>
  <c r="NK17" i="3"/>
  <c r="NK18" i="3"/>
  <c r="NL17" i="3"/>
  <c r="NL18" i="3"/>
  <c r="NM17" i="3"/>
  <c r="NM18" i="3"/>
  <c r="NN17" i="3"/>
  <c r="NN18" i="3"/>
  <c r="NO17" i="3"/>
  <c r="NO18" i="3"/>
  <c r="NP17" i="3"/>
  <c r="NP18" i="3"/>
  <c r="NQ17" i="3"/>
  <c r="NQ18" i="3"/>
  <c r="NR17" i="3"/>
  <c r="NR18" i="3"/>
  <c r="NS17" i="3"/>
  <c r="NS18" i="3"/>
  <c r="NT17" i="3"/>
  <c r="NT18" i="3"/>
  <c r="NU17" i="3"/>
  <c r="NU18" i="3"/>
  <c r="NV17" i="3"/>
  <c r="NV18" i="3"/>
  <c r="NW17" i="3"/>
  <c r="NW18" i="3"/>
  <c r="NX17" i="3"/>
  <c r="NX18" i="3"/>
  <c r="NY17" i="3"/>
  <c r="NY18" i="3"/>
  <c r="NZ17" i="3"/>
  <c r="NZ18" i="3"/>
  <c r="OA17" i="3"/>
  <c r="OA18" i="3"/>
  <c r="OB17" i="3"/>
  <c r="OB18" i="3"/>
  <c r="OC17" i="3"/>
  <c r="OC18" i="3"/>
  <c r="OD17" i="3"/>
  <c r="OD18" i="3"/>
  <c r="OE17" i="3"/>
  <c r="OE18" i="3"/>
  <c r="OF17" i="3"/>
  <c r="OF18" i="3"/>
  <c r="OG17" i="3"/>
  <c r="OG18" i="3"/>
  <c r="OH17" i="3"/>
  <c r="OH18" i="3"/>
  <c r="OI17" i="3"/>
  <c r="OI18" i="3"/>
  <c r="P13" i="3"/>
  <c r="P17" i="3"/>
  <c r="OJ19" i="3"/>
  <c r="OJ21" i="3"/>
  <c r="P21" i="3"/>
  <c r="P19" i="3"/>
  <c r="H25" i="5"/>
  <c r="H5" i="5"/>
  <c r="H24" i="5"/>
  <c r="H23" i="5"/>
  <c r="H21" i="5"/>
  <c r="H20" i="5"/>
  <c r="H19" i="5"/>
  <c r="H17" i="5"/>
  <c r="H16" i="5"/>
  <c r="H15" i="5"/>
  <c r="H13" i="5"/>
  <c r="H12" i="5"/>
  <c r="H11" i="5"/>
  <c r="H9" i="5"/>
  <c r="H8" i="5"/>
  <c r="H7" i="5"/>
  <c r="H4" i="5"/>
  <c r="H3" i="5"/>
  <c r="J25" i="5"/>
  <c r="J5" i="5"/>
  <c r="J24" i="5"/>
  <c r="J23" i="5"/>
  <c r="J21" i="5"/>
  <c r="J20" i="5"/>
  <c r="J19" i="5"/>
  <c r="J17" i="5"/>
  <c r="J16" i="5"/>
  <c r="J15" i="5"/>
  <c r="J13" i="5"/>
  <c r="J12" i="5"/>
  <c r="J11" i="5"/>
  <c r="J9" i="5"/>
  <c r="J8" i="5"/>
  <c r="J7" i="5"/>
  <c r="J4" i="5"/>
  <c r="J3" i="5"/>
  <c r="L25" i="5"/>
  <c r="L5" i="5"/>
  <c r="L24" i="5"/>
  <c r="L23" i="5"/>
  <c r="L21" i="5"/>
  <c r="L20" i="5"/>
  <c r="L19" i="5"/>
  <c r="L17" i="5"/>
  <c r="L16" i="5"/>
  <c r="L15" i="5"/>
  <c r="L13" i="5"/>
  <c r="L12" i="5"/>
  <c r="L11" i="5"/>
  <c r="L9" i="5"/>
  <c r="L8" i="5"/>
  <c r="L7" i="5"/>
  <c r="L4" i="5"/>
  <c r="L3" i="5"/>
  <c r="N25" i="5"/>
  <c r="N5" i="5"/>
  <c r="N24" i="5"/>
  <c r="N23" i="5"/>
  <c r="N21" i="5"/>
  <c r="N20" i="5"/>
  <c r="N19" i="5"/>
  <c r="N17" i="5"/>
  <c r="N16" i="5"/>
  <c r="N15" i="5"/>
  <c r="N13" i="5"/>
  <c r="N12" i="5"/>
  <c r="N11" i="5"/>
  <c r="N9" i="5"/>
  <c r="N8" i="5"/>
  <c r="N7" i="5"/>
  <c r="N4" i="5"/>
  <c r="N3" i="5"/>
  <c r="P25" i="5"/>
  <c r="P5" i="5"/>
  <c r="P24" i="5"/>
  <c r="P23" i="5"/>
  <c r="P21" i="5"/>
  <c r="P20" i="5"/>
  <c r="P19" i="5"/>
  <c r="P17" i="5"/>
  <c r="P16" i="5"/>
  <c r="P15" i="5"/>
  <c r="P13" i="5"/>
  <c r="P12" i="5"/>
  <c r="P11" i="5"/>
  <c r="P9" i="5"/>
  <c r="P8" i="5"/>
  <c r="P7" i="5"/>
  <c r="P4" i="5"/>
  <c r="P3" i="5"/>
  <c r="R25" i="5"/>
  <c r="R5" i="5"/>
  <c r="R24" i="5"/>
  <c r="R23" i="5"/>
  <c r="R21" i="5"/>
  <c r="R20" i="5"/>
  <c r="R19" i="5"/>
  <c r="R17" i="5"/>
  <c r="R16" i="5"/>
  <c r="R15" i="5"/>
  <c r="R13" i="5"/>
  <c r="R12" i="5"/>
  <c r="R11" i="5"/>
  <c r="R9" i="5"/>
  <c r="R8" i="5"/>
  <c r="R7" i="5"/>
  <c r="R4" i="5"/>
  <c r="R3" i="5"/>
  <c r="T25" i="5"/>
  <c r="T5" i="5"/>
  <c r="T24" i="5"/>
  <c r="T23" i="5"/>
  <c r="T21" i="5"/>
  <c r="T20" i="5"/>
  <c r="T19" i="5"/>
  <c r="T17" i="5"/>
  <c r="T16" i="5"/>
  <c r="T15" i="5"/>
  <c r="T13" i="5"/>
  <c r="T12" i="5"/>
  <c r="T11" i="5"/>
  <c r="T9" i="5"/>
  <c r="T8" i="5"/>
  <c r="T7" i="5"/>
  <c r="T4" i="5"/>
  <c r="T3" i="5"/>
  <c r="V25" i="5"/>
  <c r="V5" i="5"/>
  <c r="V24" i="5"/>
  <c r="V23" i="5"/>
  <c r="V21" i="5"/>
  <c r="V20" i="5"/>
  <c r="V19" i="5"/>
  <c r="V17" i="5"/>
  <c r="V16" i="5"/>
  <c r="V15" i="5"/>
  <c r="V13" i="5"/>
  <c r="V12" i="5"/>
  <c r="V11" i="5"/>
  <c r="V9" i="5"/>
  <c r="V8" i="5"/>
  <c r="V7" i="5"/>
  <c r="V4" i="5"/>
  <c r="V3" i="5"/>
  <c r="X25" i="5"/>
  <c r="X5" i="5"/>
  <c r="X24" i="5"/>
  <c r="X23" i="5"/>
  <c r="X21" i="5"/>
  <c r="X20" i="5"/>
  <c r="X19" i="5"/>
  <c r="X17" i="5"/>
  <c r="X16" i="5"/>
  <c r="X15" i="5"/>
  <c r="X13" i="5"/>
  <c r="X12" i="5"/>
  <c r="X11" i="5"/>
  <c r="X9" i="5"/>
  <c r="X8" i="5"/>
  <c r="X7" i="5"/>
  <c r="X4" i="5"/>
  <c r="X3" i="5"/>
  <c r="Z25" i="5"/>
  <c r="Z5" i="5"/>
  <c r="Z24" i="5"/>
  <c r="Z23" i="5"/>
  <c r="Z21" i="5"/>
  <c r="Z20" i="5"/>
  <c r="Z19" i="5"/>
  <c r="Z17" i="5"/>
  <c r="Z16" i="5"/>
  <c r="Z15" i="5"/>
  <c r="Z13" i="5"/>
  <c r="Z12" i="5"/>
  <c r="Z11" i="5"/>
  <c r="Z9" i="5"/>
  <c r="Z8" i="5"/>
  <c r="Z7" i="5"/>
  <c r="Z4" i="5"/>
  <c r="Z3" i="5"/>
  <c r="AB25" i="5"/>
  <c r="AB5" i="5"/>
  <c r="AB24" i="5"/>
  <c r="AB23" i="5"/>
  <c r="AB21" i="5"/>
  <c r="AB20" i="5"/>
  <c r="AB19" i="5"/>
  <c r="AB17" i="5"/>
  <c r="AB16" i="5"/>
  <c r="AB15" i="5"/>
  <c r="AB13" i="5"/>
  <c r="AB12" i="5"/>
  <c r="AB11" i="5"/>
  <c r="AB9" i="5"/>
  <c r="AB8" i="5"/>
  <c r="AB7" i="5"/>
  <c r="AB4" i="5"/>
  <c r="AB3" i="5"/>
  <c r="AD25" i="5"/>
  <c r="AD5" i="5"/>
  <c r="AD24" i="5"/>
  <c r="AD23" i="5"/>
  <c r="AD21" i="5"/>
  <c r="AD20" i="5"/>
  <c r="AD19" i="5"/>
  <c r="AD17" i="5"/>
  <c r="AD16" i="5"/>
  <c r="AD15" i="5"/>
  <c r="AD13" i="5"/>
  <c r="AD12" i="5"/>
  <c r="AD11" i="5"/>
  <c r="AD9" i="5"/>
  <c r="AD8" i="5"/>
  <c r="AD7" i="5"/>
  <c r="AD4" i="5"/>
  <c r="AD3" i="5"/>
  <c r="AF25" i="5"/>
  <c r="AF5" i="5"/>
  <c r="AF24" i="5"/>
  <c r="AF23" i="5"/>
  <c r="AF21" i="5"/>
  <c r="AF20" i="5"/>
  <c r="AF19" i="5"/>
  <c r="AF17" i="5"/>
  <c r="AF16" i="5"/>
  <c r="AF15" i="5"/>
  <c r="AF13" i="5"/>
  <c r="AF12" i="5"/>
  <c r="AF11" i="5"/>
  <c r="AF9" i="5"/>
  <c r="AF8" i="5"/>
  <c r="AF7" i="5"/>
  <c r="AF4" i="5"/>
  <c r="AF3" i="5"/>
  <c r="AH25" i="5"/>
  <c r="AH5" i="5"/>
  <c r="AH24" i="5"/>
  <c r="AH23" i="5"/>
  <c r="AH21" i="5"/>
  <c r="AH20" i="5"/>
  <c r="AH19" i="5"/>
  <c r="AH17" i="5"/>
  <c r="AH16" i="5"/>
  <c r="AH15" i="5"/>
  <c r="AH13" i="5"/>
  <c r="AH12" i="5"/>
  <c r="AH11" i="5"/>
  <c r="AH9" i="5"/>
  <c r="AH8" i="5"/>
  <c r="AH7" i="5"/>
  <c r="AH4" i="5"/>
  <c r="AH3" i="5"/>
  <c r="AJ25" i="5"/>
  <c r="AJ5" i="5"/>
  <c r="AJ24" i="5"/>
  <c r="AJ23" i="5"/>
  <c r="AJ21" i="5"/>
  <c r="AJ20" i="5"/>
  <c r="AJ19" i="5"/>
  <c r="AJ17" i="5"/>
  <c r="AJ16" i="5"/>
  <c r="AJ15" i="5"/>
  <c r="AJ13" i="5"/>
  <c r="AJ12" i="5"/>
  <c r="AJ11" i="5"/>
  <c r="AJ9" i="5"/>
  <c r="AJ8" i="5"/>
  <c r="AJ7" i="5"/>
  <c r="AJ4" i="5"/>
  <c r="AJ3" i="5"/>
  <c r="AL25" i="5"/>
  <c r="AL5" i="5"/>
  <c r="AL24" i="5"/>
  <c r="AL23" i="5"/>
  <c r="AL21" i="5"/>
  <c r="AL20" i="5"/>
  <c r="AL19" i="5"/>
  <c r="AL17" i="5"/>
  <c r="AL16" i="5"/>
  <c r="AL15" i="5"/>
  <c r="AL13" i="5"/>
  <c r="AL12" i="5"/>
  <c r="AL11" i="5"/>
  <c r="AL9" i="5"/>
  <c r="AL8" i="5"/>
  <c r="AL7" i="5"/>
  <c r="AL4" i="5"/>
  <c r="AL3" i="5"/>
  <c r="AN25" i="5"/>
  <c r="AN5" i="5"/>
  <c r="AN24" i="5"/>
  <c r="AN23" i="5"/>
  <c r="AN21" i="5"/>
  <c r="AN20" i="5"/>
  <c r="AN19" i="5"/>
  <c r="AN17" i="5"/>
  <c r="AN16" i="5"/>
  <c r="AN15" i="5"/>
  <c r="AN13" i="5"/>
  <c r="AN12" i="5"/>
  <c r="AN11" i="5"/>
  <c r="AN9" i="5"/>
  <c r="AN8" i="5"/>
  <c r="AN7" i="5"/>
  <c r="AN4" i="5"/>
  <c r="AN3" i="5"/>
  <c r="AP25" i="5"/>
  <c r="AP5" i="5"/>
  <c r="AP24" i="5"/>
  <c r="AP23" i="5"/>
  <c r="AP21" i="5"/>
  <c r="AP20" i="5"/>
  <c r="AP19" i="5"/>
  <c r="AP17" i="5"/>
  <c r="AP16" i="5"/>
  <c r="AP15" i="5"/>
  <c r="AP13" i="5"/>
  <c r="AP12" i="5"/>
  <c r="AP11" i="5"/>
  <c r="AP9" i="5"/>
  <c r="AP8" i="5"/>
  <c r="AP7" i="5"/>
  <c r="AP4" i="5"/>
  <c r="AP3" i="5"/>
  <c r="AR25" i="5"/>
  <c r="AR5" i="5"/>
  <c r="AR24" i="5"/>
  <c r="AR23" i="5"/>
  <c r="AR21" i="5"/>
  <c r="AR20" i="5"/>
  <c r="AR19" i="5"/>
  <c r="AR17" i="5"/>
  <c r="AR16" i="5"/>
  <c r="AR15" i="5"/>
  <c r="AR13" i="5"/>
  <c r="AR12" i="5"/>
  <c r="AR11" i="5"/>
  <c r="AR9" i="5"/>
  <c r="AR8" i="5"/>
  <c r="AR7" i="5"/>
  <c r="AR4" i="5"/>
  <c r="AR3" i="5"/>
  <c r="AT25" i="5"/>
  <c r="AT5" i="5"/>
  <c r="AT24" i="5"/>
  <c r="AT23" i="5"/>
  <c r="AT21" i="5"/>
  <c r="AT20" i="5"/>
  <c r="AT19" i="5"/>
  <c r="AT17" i="5"/>
  <c r="AT16" i="5"/>
  <c r="AT15" i="5"/>
  <c r="AT13" i="5"/>
  <c r="AT12" i="5"/>
  <c r="AT11" i="5"/>
  <c r="AT9" i="5"/>
  <c r="AT8" i="5"/>
  <c r="AT7" i="5"/>
  <c r="AT4" i="5"/>
  <c r="AT3" i="5"/>
  <c r="AV25" i="5"/>
  <c r="AV5" i="5"/>
  <c r="AV24" i="5"/>
  <c r="AV23" i="5"/>
  <c r="AV21" i="5"/>
  <c r="AV20" i="5"/>
  <c r="AV19" i="5"/>
  <c r="AV17" i="5"/>
  <c r="AV16" i="5"/>
  <c r="AV15" i="5"/>
  <c r="AV13" i="5"/>
  <c r="AV12" i="5"/>
  <c r="AV11" i="5"/>
  <c r="AV9" i="5"/>
  <c r="AV8" i="5"/>
  <c r="AV7" i="5"/>
  <c r="AV4" i="5"/>
  <c r="AV3" i="5"/>
  <c r="AX25" i="5"/>
  <c r="AX5" i="5"/>
  <c r="AX24" i="5"/>
  <c r="AX23" i="5"/>
  <c r="AX21" i="5"/>
  <c r="AX20" i="5"/>
  <c r="AX19" i="5"/>
  <c r="AX17" i="5"/>
  <c r="AX16" i="5"/>
  <c r="AX15" i="5"/>
  <c r="AX13" i="5"/>
  <c r="AX12" i="5"/>
  <c r="AX11" i="5"/>
  <c r="AX9" i="5"/>
  <c r="AX8" i="5"/>
  <c r="AX7" i="5"/>
  <c r="AX4" i="5"/>
  <c r="AX3" i="5"/>
  <c r="AZ25" i="5"/>
  <c r="AZ5" i="5"/>
  <c r="AZ24" i="5"/>
  <c r="AZ23" i="5"/>
  <c r="AZ21" i="5"/>
  <c r="AZ20" i="5"/>
  <c r="AZ19" i="5"/>
  <c r="AZ17" i="5"/>
  <c r="AZ16" i="5"/>
  <c r="AZ15" i="5"/>
  <c r="AZ13" i="5"/>
  <c r="AZ12" i="5"/>
  <c r="AZ11" i="5"/>
  <c r="AZ9" i="5"/>
  <c r="AZ8" i="5"/>
  <c r="AZ7" i="5"/>
  <c r="AZ4" i="5"/>
  <c r="AZ3" i="5"/>
  <c r="BB25" i="5"/>
  <c r="BB5" i="5"/>
  <c r="BB24" i="5"/>
  <c r="BB23" i="5"/>
  <c r="BB21" i="5"/>
  <c r="BB20" i="5"/>
  <c r="BB19" i="5"/>
  <c r="BB17" i="5"/>
  <c r="BB16" i="5"/>
  <c r="BB15" i="5"/>
  <c r="BB13" i="5"/>
  <c r="BB12" i="5"/>
  <c r="BB11" i="5"/>
  <c r="BB9" i="5"/>
  <c r="BB8" i="5"/>
  <c r="BB7" i="5"/>
  <c r="BB4" i="5"/>
  <c r="BB3" i="5"/>
  <c r="BD25" i="5"/>
  <c r="BD5" i="5"/>
  <c r="BD24" i="5"/>
  <c r="BD23" i="5"/>
  <c r="BD21" i="5"/>
  <c r="BD20" i="5"/>
  <c r="BD19" i="5"/>
  <c r="BD17" i="5"/>
  <c r="BD16" i="5"/>
  <c r="BD15" i="5"/>
  <c r="BD13" i="5"/>
  <c r="BD12" i="5"/>
  <c r="BD11" i="5"/>
  <c r="BD9" i="5"/>
  <c r="BD8" i="5"/>
  <c r="BD7" i="5"/>
  <c r="BD4" i="5"/>
  <c r="BD3" i="5"/>
  <c r="BF5" i="5"/>
  <c r="BF24" i="5"/>
  <c r="BF23" i="5"/>
  <c r="BF20" i="5"/>
  <c r="BF19" i="5"/>
  <c r="BF16" i="5"/>
  <c r="BF15" i="5"/>
  <c r="BF12" i="5"/>
  <c r="BF11" i="5"/>
  <c r="BF8" i="5"/>
  <c r="BF7" i="5"/>
  <c r="BF4" i="5"/>
  <c r="BF3" i="5"/>
  <c r="BF27" i="5"/>
  <c r="BF28" i="5"/>
  <c r="BF29" i="5"/>
  <c r="AW28" i="5"/>
  <c r="AW27" i="5"/>
  <c r="AW29" i="5"/>
  <c r="AX28" i="5"/>
  <c r="AX27" i="5"/>
  <c r="AX29" i="5"/>
  <c r="AY28" i="5"/>
  <c r="AY27" i="5"/>
  <c r="AY29" i="5"/>
  <c r="AZ28" i="5"/>
  <c r="AZ27" i="5"/>
  <c r="AZ29" i="5"/>
  <c r="BA28" i="5"/>
  <c r="BA27" i="5"/>
  <c r="BA29" i="5"/>
  <c r="BB28" i="5"/>
  <c r="BB27" i="5"/>
  <c r="BB29" i="5"/>
  <c r="BC28" i="5"/>
  <c r="BC27" i="5"/>
  <c r="BC29" i="5"/>
  <c r="BD28" i="5"/>
  <c r="BD27" i="5"/>
  <c r="BD29" i="5"/>
  <c r="BE28" i="5"/>
  <c r="BE27" i="5"/>
  <c r="BE29" i="5"/>
  <c r="AO28" i="5"/>
  <c r="AO27" i="5"/>
  <c r="AO29" i="5"/>
  <c r="AP28" i="5"/>
  <c r="AP27" i="5"/>
  <c r="AP29" i="5"/>
  <c r="AQ28" i="5"/>
  <c r="AQ27" i="5"/>
  <c r="AQ29" i="5"/>
  <c r="AR28" i="5"/>
  <c r="AR27" i="5"/>
  <c r="AR29" i="5"/>
  <c r="AS28" i="5"/>
  <c r="AS27" i="5"/>
  <c r="AS29" i="5"/>
  <c r="AT28" i="5"/>
  <c r="AT27" i="5"/>
  <c r="AT29" i="5"/>
  <c r="AU28" i="5"/>
  <c r="AU27" i="5"/>
  <c r="AU29" i="5"/>
  <c r="AV28" i="5"/>
  <c r="AV27" i="5"/>
  <c r="AV29" i="5"/>
  <c r="H28" i="5"/>
  <c r="H27" i="5"/>
  <c r="H29" i="5"/>
  <c r="I28" i="5"/>
  <c r="I27" i="5"/>
  <c r="I29" i="5"/>
  <c r="J28" i="5"/>
  <c r="J27" i="5"/>
  <c r="J29" i="5"/>
  <c r="K28" i="5"/>
  <c r="K27" i="5"/>
  <c r="K29" i="5"/>
  <c r="L28" i="5"/>
  <c r="L27" i="5"/>
  <c r="L29" i="5"/>
  <c r="M28" i="5"/>
  <c r="M27" i="5"/>
  <c r="M29" i="5"/>
  <c r="N28" i="5"/>
  <c r="N27" i="5"/>
  <c r="N29" i="5"/>
  <c r="O28" i="5"/>
  <c r="O27" i="5"/>
  <c r="O29" i="5"/>
  <c r="P28" i="5"/>
  <c r="P27" i="5"/>
  <c r="P29" i="5"/>
  <c r="Q28" i="5"/>
  <c r="Q27" i="5"/>
  <c r="Q29" i="5"/>
  <c r="R28" i="5"/>
  <c r="R27" i="5"/>
  <c r="R29" i="5"/>
  <c r="S28" i="5"/>
  <c r="S27" i="5"/>
  <c r="S29" i="5"/>
  <c r="T28" i="5"/>
  <c r="T27" i="5"/>
  <c r="T29" i="5"/>
  <c r="U28" i="5"/>
  <c r="U27" i="5"/>
  <c r="U29" i="5"/>
  <c r="V28" i="5"/>
  <c r="V27" i="5"/>
  <c r="V29" i="5"/>
  <c r="W28" i="5"/>
  <c r="W27" i="5"/>
  <c r="W29" i="5"/>
  <c r="X28" i="5"/>
  <c r="X27" i="5"/>
  <c r="X29" i="5"/>
  <c r="Y28" i="5"/>
  <c r="Y27" i="5"/>
  <c r="Y29" i="5"/>
  <c r="Z28" i="5"/>
  <c r="Z27" i="5"/>
  <c r="Z29" i="5"/>
  <c r="AA28" i="5"/>
  <c r="AA27" i="5"/>
  <c r="AA29" i="5"/>
  <c r="AB28" i="5"/>
  <c r="AB27" i="5"/>
  <c r="AB29" i="5"/>
  <c r="AC28" i="5"/>
  <c r="AC27" i="5"/>
  <c r="AC29" i="5"/>
  <c r="AD28" i="5"/>
  <c r="AD27" i="5"/>
  <c r="AD29" i="5"/>
  <c r="AE28" i="5"/>
  <c r="AE27" i="5"/>
  <c r="AE29" i="5"/>
  <c r="AF28" i="5"/>
  <c r="AF27" i="5"/>
  <c r="AF29" i="5"/>
  <c r="AG28" i="5"/>
  <c r="AG27" i="5"/>
  <c r="AG29" i="5"/>
  <c r="AH28" i="5"/>
  <c r="AH27" i="5"/>
  <c r="AH29" i="5"/>
  <c r="AI28" i="5"/>
  <c r="AI27" i="5"/>
  <c r="AI29" i="5"/>
  <c r="AJ28" i="5"/>
  <c r="AJ27" i="5"/>
  <c r="AJ29" i="5"/>
  <c r="AK28" i="5"/>
  <c r="AK27" i="5"/>
  <c r="AK29" i="5"/>
  <c r="AL28" i="5"/>
  <c r="AL27" i="5"/>
  <c r="AL29" i="5"/>
  <c r="AM28" i="5"/>
  <c r="AM27" i="5"/>
  <c r="AM29" i="5"/>
  <c r="AN28" i="5"/>
  <c r="AN27" i="5"/>
  <c r="AN29" i="5"/>
  <c r="G28" i="5"/>
  <c r="G27" i="5"/>
  <c r="G29" i="5"/>
  <c r="BF25" i="5"/>
  <c r="BF21" i="5"/>
  <c r="BF17" i="5"/>
  <c r="BF13" i="5"/>
  <c r="BF9" i="5"/>
  <c r="P309" i="2"/>
  <c r="P25" i="2"/>
  <c r="OI11" i="3"/>
  <c r="NW11" i="3"/>
  <c r="NK11" i="3"/>
  <c r="MY11" i="3"/>
  <c r="MM11" i="3"/>
  <c r="MA11" i="3"/>
  <c r="LO11" i="3"/>
  <c r="LC11" i="3"/>
  <c r="KQ11" i="3"/>
  <c r="KE11" i="3"/>
  <c r="JS11" i="3"/>
  <c r="JG11" i="3"/>
  <c r="IU11" i="3"/>
  <c r="II11" i="3"/>
  <c r="HW11" i="3"/>
  <c r="HK11" i="3"/>
  <c r="OJ17" i="3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11" i="2"/>
  <c r="D24" i="3"/>
  <c r="D23" i="3"/>
</calcChain>
</file>

<file path=xl/sharedStrings.xml><?xml version="1.0" encoding="utf-8"?>
<sst xmlns="http://schemas.openxmlformats.org/spreadsheetml/2006/main" count="1474" uniqueCount="681">
  <si>
    <t>Mn EC$</t>
  </si>
  <si>
    <t>Assets</t>
  </si>
  <si>
    <t>Liabilities</t>
  </si>
  <si>
    <t>Total</t>
  </si>
  <si>
    <t>Net foreign assets</t>
  </si>
  <si>
    <t>Claims on depository corporations</t>
  </si>
  <si>
    <t>Net claims on central govt.</t>
  </si>
  <si>
    <t>Claims on other sectors</t>
  </si>
  <si>
    <t>Claims on other financial corporations</t>
  </si>
  <si>
    <t>Claims on public financial corporations</t>
  </si>
  <si>
    <t>Claims on private sector</t>
  </si>
  <si>
    <t>Monetary base</t>
  </si>
  <si>
    <t>Other liabilities to other depository corporations</t>
  </si>
  <si>
    <t>Deposits and securities excluded from monetary base</t>
  </si>
  <si>
    <t>Deposits included in broad money</t>
  </si>
  <si>
    <t>Securities other than shares included in broad money</t>
  </si>
  <si>
    <t>Securities other than shares excluded from broad money</t>
  </si>
  <si>
    <t>Loans</t>
  </si>
  <si>
    <t>Net</t>
  </si>
  <si>
    <t>Claims on nonresidents</t>
  </si>
  <si>
    <t>Liabilties to nonresidents</t>
  </si>
  <si>
    <t>Claims on govt.</t>
  </si>
  <si>
    <t>Liabilities to govt.</t>
  </si>
  <si>
    <t>Currency</t>
  </si>
  <si>
    <t>Liabilities to other depository corporations</t>
  </si>
  <si>
    <t>Liabilities to other sectors</t>
  </si>
  <si>
    <t>Dec-2001 !M</t>
  </si>
  <si>
    <t>C309MAA1@IFS</t>
  </si>
  <si>
    <t>C309MAFJ@IFS</t>
  </si>
  <si>
    <t>C309MAFK@IFS</t>
  </si>
  <si>
    <t>C309MLFK@IFS</t>
  </si>
  <si>
    <t>C309MADK@IFS</t>
  </si>
  <si>
    <t>C309MAGJ@IFS</t>
  </si>
  <si>
    <t>C309MAGK@IFS</t>
  </si>
  <si>
    <t>C309MLGK@IFS</t>
  </si>
  <si>
    <t>C309MASK@IFS</t>
  </si>
  <si>
    <t>C309MANK@IFS</t>
  </si>
  <si>
    <t>C309MAOK@IFS</t>
  </si>
  <si>
    <t>C309MAVK@IFS</t>
  </si>
  <si>
    <t>C309MAPK@IFS</t>
  </si>
  <si>
    <t>C309MLRK@IFS</t>
  </si>
  <si>
    <t>C309MLCK@IFS</t>
  </si>
  <si>
    <t>C309MLAK@IFS</t>
  </si>
  <si>
    <t>C309MLDK@IFS</t>
  </si>
  <si>
    <t>C309MLOJ@IFS</t>
  </si>
  <si>
    <t>C309MLJJ@IFS</t>
  </si>
  <si>
    <t>C309MLTK@IFS</t>
  </si>
  <si>
    <t>C309MLSK@IFS</t>
  </si>
  <si>
    <t>C309MLIK@IFS</t>
  </si>
  <si>
    <t>C309MLUK@IFS</t>
  </si>
  <si>
    <t>C309MLLK@IFS</t>
  </si>
  <si>
    <t>C309MLMK@IFS</t>
  </si>
  <si>
    <t>C309MLKK@IFS</t>
  </si>
  <si>
    <t>C309MNRK@IFS</t>
  </si>
  <si>
    <t>.DESC</t>
  </si>
  <si>
    <t>ECCU: Central Bank [MFSM]: Total Assets (EOP, Mil. EC$)</t>
  </si>
  <si>
    <t>ECCU: Central Bank [MFSM]: Net Foreign Assets (EOP, Mil. EC$)</t>
  </si>
  <si>
    <t>ECCU: Central Bank [MFSM]: Claims on Nonresidents (EOP,Mil.EC$)</t>
  </si>
  <si>
    <t>ECCU: Central Bank [MFSM]: Liabilities to Nonresidents (EOP, Mil.EC$)</t>
  </si>
  <si>
    <t>ECCU: Central Bank [MFSM]: Claims on Other Depository Corp (EOP, Mil. EC$)</t>
  </si>
  <si>
    <t>ECCU: Central Bank [MFSM]: Net Claims on Central Government (EOP, Mil. EC$)</t>
  </si>
  <si>
    <t>ECCU: Central Bank [MFSM]: Claims on Central Government (EOP, Mil. EC$)</t>
  </si>
  <si>
    <t>ECCU: Central Bank [MFSM]: Liabilities to Central Government (EOP, Mil. EC$)</t>
  </si>
  <si>
    <t>ECCU: Central Bank [MFSM]: Claims on Other Sectors (EOP, Mil. EC$)</t>
  </si>
  <si>
    <t>ECCU: Central Bank [MFSM]: Claims on Other Financial Corp (EOP, Mil. EC$)</t>
  </si>
  <si>
    <t>ECCU: Central Bank [MFSM]: Claims on State &amp; Local Governments (EOP, Mil. EC$)</t>
  </si>
  <si>
    <t>ECCU: Central Bank [MFSM]: Claims on Public Nonfinancial Corp (EOP, Mil. EC$)</t>
  </si>
  <si>
    <t>ECCU: Central Bank [MFSM]: Claims on Private Sector (EOP, Mil. EC$)</t>
  </si>
  <si>
    <t>ECCU: Central Bank [MFSM]: Monetary Base (EOP,Mil.EC$)</t>
  </si>
  <si>
    <t>ECCU: Central Bank [MFSM]: Currency in Circulation (EOP, Mil. EC$)</t>
  </si>
  <si>
    <t>ECCU: Central Bank [MFSM]: Liabilities to Other Depository Corp (EOP, Mil. EC$)</t>
  </si>
  <si>
    <t>ECCU: Central Bank [MFSM]: Liabilities to Other Sectors (EOP, Mil. EC$)</t>
  </si>
  <si>
    <t>ECCU: Central Bank [MFSM]: Other Liab to Other Depository Corp (EOP, Mil. EC$)</t>
  </si>
  <si>
    <t>ECCU: Central Bank [MFSM]: Dep &amp; Sec excl from Monetary Base (EOP, Mil. EC$)</t>
  </si>
  <si>
    <t>ECCU: Central Bank [MFSM]: Deposits incl in Broad Money (EOP,Mil.EC$)</t>
  </si>
  <si>
    <t>ECCU: Central Bank[MFSM]: Sec Other than Shares incl in Broad Mon(EOP,Mil. EC$)</t>
  </si>
  <si>
    <t>ECCU: Central Bank [MFSM]: Deposits excl from Broad Money (EOP, Mil. EC$)</t>
  </si>
  <si>
    <t>ECCU: Central Bank[MFSM]: Sec Oth than Shares excl from Broad Mon(EOP,Mil. EC$)</t>
  </si>
  <si>
    <t>ECCU: Central Bank [MFSM]: Loans (EOP, Mil. EC$)</t>
  </si>
  <si>
    <t>ECCU: Central Bank [MFSM]: Financial Derivatives (EOP, Mil. EC$)</t>
  </si>
  <si>
    <t>ECCU: Central Bank [MFSM]: Shares &amp; Other Equity (EOP, Mil. EC$)</t>
  </si>
  <si>
    <t>ECCU: Central Bank [MFSM]: Other Items [Net] (EOP, Mil. EC$)</t>
  </si>
  <si>
    <t>.T1</t>
  </si>
  <si>
    <t>Dec-2001</t>
  </si>
  <si>
    <t>.TN</t>
  </si>
  <si>
    <t>Jan-2016</t>
  </si>
  <si>
    <t>.LSOURCE</t>
  </si>
  <si>
    <t>International Monetary Fund</t>
  </si>
  <si>
    <t>Jan-2002</t>
  </si>
  <si>
    <t>Feb-2002</t>
  </si>
  <si>
    <t>Mar-2002</t>
  </si>
  <si>
    <t>Apr-2002</t>
  </si>
  <si>
    <t>May-2002</t>
  </si>
  <si>
    <t>Jun-2002</t>
  </si>
  <si>
    <t>Jul-2002</t>
  </si>
  <si>
    <t>Aug-2002</t>
  </si>
  <si>
    <t>Sep-2002</t>
  </si>
  <si>
    <t>Oct-2002</t>
  </si>
  <si>
    <t>Nov-2002</t>
  </si>
  <si>
    <t>Dec-2002</t>
  </si>
  <si>
    <t>Jan-2003</t>
  </si>
  <si>
    <t>Feb-2003</t>
  </si>
  <si>
    <t>Mar-2003</t>
  </si>
  <si>
    <t>Apr-2003</t>
  </si>
  <si>
    <t>May-2003</t>
  </si>
  <si>
    <t>Jun-2003</t>
  </si>
  <si>
    <t>Jul-2003</t>
  </si>
  <si>
    <t>Aug-2003</t>
  </si>
  <si>
    <t>Sep-2003</t>
  </si>
  <si>
    <t>Oct-2003</t>
  </si>
  <si>
    <t>Nov-2003</t>
  </si>
  <si>
    <t>Dec-2003</t>
  </si>
  <si>
    <t>Jan-2004</t>
  </si>
  <si>
    <t>Feb-2004</t>
  </si>
  <si>
    <t>Mar-2004</t>
  </si>
  <si>
    <t>Apr-2004</t>
  </si>
  <si>
    <t>May-2004</t>
  </si>
  <si>
    <t>Jun-2004</t>
  </si>
  <si>
    <t>Jul-2004</t>
  </si>
  <si>
    <t>Aug-2004</t>
  </si>
  <si>
    <t>Sep-2004</t>
  </si>
  <si>
    <t>Oct-2004</t>
  </si>
  <si>
    <t>Nov-2004</t>
  </si>
  <si>
    <t>Dec-2004</t>
  </si>
  <si>
    <t>Jan-2005</t>
  </si>
  <si>
    <t>Feb-2005</t>
  </si>
  <si>
    <t>Mar-2005</t>
  </si>
  <si>
    <t>Apr-2005</t>
  </si>
  <si>
    <t>May-2005</t>
  </si>
  <si>
    <t>Jun-2005</t>
  </si>
  <si>
    <t>Jul-2005</t>
  </si>
  <si>
    <t>Aug-2005</t>
  </si>
  <si>
    <t>Sep-2005</t>
  </si>
  <si>
    <t>Oct-2005</t>
  </si>
  <si>
    <t>Nov-2005</t>
  </si>
  <si>
    <t>Dec-2005</t>
  </si>
  <si>
    <t>Jan-2006</t>
  </si>
  <si>
    <t>Feb-2006</t>
  </si>
  <si>
    <t>Mar-2006</t>
  </si>
  <si>
    <t>Apr-2006</t>
  </si>
  <si>
    <t>May-2006</t>
  </si>
  <si>
    <t>Jun-2006</t>
  </si>
  <si>
    <t>Jul-2006</t>
  </si>
  <si>
    <t>Aug-2006</t>
  </si>
  <si>
    <t>Sep-2006</t>
  </si>
  <si>
    <t>Oct-2006</t>
  </si>
  <si>
    <t>Nov-2006</t>
  </si>
  <si>
    <t>Dec-2006</t>
  </si>
  <si>
    <t>Jan-2007</t>
  </si>
  <si>
    <t>Feb-2007</t>
  </si>
  <si>
    <t>Mar-2007</t>
  </si>
  <si>
    <t>Apr-2007</t>
  </si>
  <si>
    <t>May-2007</t>
  </si>
  <si>
    <t>Jun-2007</t>
  </si>
  <si>
    <t>Jul-2007</t>
  </si>
  <si>
    <t>Aug-2007</t>
  </si>
  <si>
    <t>Sep-2007</t>
  </si>
  <si>
    <t>Oct-2007</t>
  </si>
  <si>
    <t>Nov-2007</t>
  </si>
  <si>
    <t>Dec-2007</t>
  </si>
  <si>
    <t>Jan-2008</t>
  </si>
  <si>
    <t>Feb-2008</t>
  </si>
  <si>
    <t>Mar-2008</t>
  </si>
  <si>
    <t>Apr-2008</t>
  </si>
  <si>
    <t>May-2008</t>
  </si>
  <si>
    <t>Jun-2008</t>
  </si>
  <si>
    <t>Jul-2008</t>
  </si>
  <si>
    <t>Aug-2008</t>
  </si>
  <si>
    <t>Sep-2008</t>
  </si>
  <si>
    <t>Oct-2008</t>
  </si>
  <si>
    <t>Nov-2008</t>
  </si>
  <si>
    <t>Dec-2008</t>
  </si>
  <si>
    <t>Jan-2009</t>
  </si>
  <si>
    <t>Feb-2009</t>
  </si>
  <si>
    <t>Mar-2009</t>
  </si>
  <si>
    <t>Apr-2009</t>
  </si>
  <si>
    <t>May-2009</t>
  </si>
  <si>
    <t>Jun-2009</t>
  </si>
  <si>
    <t>Jul-2009</t>
  </si>
  <si>
    <t>Aug-2009</t>
  </si>
  <si>
    <t>Sep-2009</t>
  </si>
  <si>
    <t>Nov-2009</t>
  </si>
  <si>
    <t>Dec-2009</t>
  </si>
  <si>
    <t>Jan-2010</t>
  </si>
  <si>
    <t>Feb-2010</t>
  </si>
  <si>
    <t>Mar-2010</t>
  </si>
  <si>
    <t>Apr-2010</t>
  </si>
  <si>
    <t>May-2010</t>
  </si>
  <si>
    <t>Jun-2010</t>
  </si>
  <si>
    <t>Jul-2010</t>
  </si>
  <si>
    <t>Aug-2010</t>
  </si>
  <si>
    <t>Sep-2010</t>
  </si>
  <si>
    <t>Oct-2010</t>
  </si>
  <si>
    <t>Nov-2010</t>
  </si>
  <si>
    <t>Dec-2010</t>
  </si>
  <si>
    <t>Jan-2011</t>
  </si>
  <si>
    <t>Feb-2011</t>
  </si>
  <si>
    <t>Mar-2011</t>
  </si>
  <si>
    <t>Apr-2011</t>
  </si>
  <si>
    <t>May-2011</t>
  </si>
  <si>
    <t>Jun-2011</t>
  </si>
  <si>
    <t>Jul-2011</t>
  </si>
  <si>
    <t>Aug-2011</t>
  </si>
  <si>
    <t>Sep-2011</t>
  </si>
  <si>
    <t>Oct-2011</t>
  </si>
  <si>
    <t>Nov-2011</t>
  </si>
  <si>
    <t>Dec-2011</t>
  </si>
  <si>
    <t>Jan-2012</t>
  </si>
  <si>
    <t>Feb-2012</t>
  </si>
  <si>
    <t>Mar-2012</t>
  </si>
  <si>
    <t>Apr-2012</t>
  </si>
  <si>
    <t>May-2012</t>
  </si>
  <si>
    <t>Jun-2012</t>
  </si>
  <si>
    <t>Jul-2012</t>
  </si>
  <si>
    <t>Aug-2012</t>
  </si>
  <si>
    <t>Sep-2012</t>
  </si>
  <si>
    <t>Oct-2012</t>
  </si>
  <si>
    <t>Nov-2012</t>
  </si>
  <si>
    <t>Dec-2012</t>
  </si>
  <si>
    <t>Jan-2013</t>
  </si>
  <si>
    <t>Feb-2013</t>
  </si>
  <si>
    <t>Mar-2013</t>
  </si>
  <si>
    <t>Apr-2013</t>
  </si>
  <si>
    <t>May-2013</t>
  </si>
  <si>
    <t>Jun-2013</t>
  </si>
  <si>
    <t>Jul-2013</t>
  </si>
  <si>
    <t>Aug-2013</t>
  </si>
  <si>
    <t>Sep-2013</t>
  </si>
  <si>
    <t>Oct-2013</t>
  </si>
  <si>
    <t>Nov-2013</t>
  </si>
  <si>
    <t>Dec-2013</t>
  </si>
  <si>
    <t>Jan-2014</t>
  </si>
  <si>
    <t>Feb-2014</t>
  </si>
  <si>
    <t>Mar-2014</t>
  </si>
  <si>
    <t>Apr-2014</t>
  </si>
  <si>
    <t>May-2014</t>
  </si>
  <si>
    <t>Jun-2014</t>
  </si>
  <si>
    <t>Jul-2014</t>
  </si>
  <si>
    <t>Aug-2014</t>
  </si>
  <si>
    <t>Sep-2014</t>
  </si>
  <si>
    <t>Oct-2014</t>
  </si>
  <si>
    <t>Nov-2014</t>
  </si>
  <si>
    <t>Dec-2014</t>
  </si>
  <si>
    <t>Jan-2015</t>
  </si>
  <si>
    <t>Feb-2015</t>
  </si>
  <si>
    <t>Mar-2015</t>
  </si>
  <si>
    <t>Apr-2015</t>
  </si>
  <si>
    <t>May-2015</t>
  </si>
  <si>
    <t>Jun-2015</t>
  </si>
  <si>
    <t>Jul-2015</t>
  </si>
  <si>
    <t>Aug-2015</t>
  </si>
  <si>
    <t>Sep-2015</t>
  </si>
  <si>
    <t>Oct-2015</t>
  </si>
  <si>
    <t>Nov-2015</t>
  </si>
  <si>
    <t>Dec-2015</t>
  </si>
  <si>
    <t>Deposits excluded from broad money</t>
  </si>
  <si>
    <t>Financial derivatives</t>
  </si>
  <si>
    <t>Shares and other equity</t>
  </si>
  <si>
    <t>Other Items (net)</t>
  </si>
  <si>
    <t>C309MAF@IFS</t>
  </si>
  <si>
    <t>C309MAG@IFS</t>
  </si>
  <si>
    <t>C309MAO@IFS</t>
  </si>
  <si>
    <t>C309MAU@IFS</t>
  </si>
  <si>
    <t>C309MAP@IFS</t>
  </si>
  <si>
    <t>C309MAD@IFS</t>
  </si>
  <si>
    <t>C309MAN@IFS</t>
  </si>
  <si>
    <t>C309MLR@IFS</t>
  </si>
  <si>
    <t>C309MLC@IFS</t>
  </si>
  <si>
    <t>C309MLOD@IFS</t>
  </si>
  <si>
    <t>C309MLT@IFS</t>
  </si>
  <si>
    <t>C309MLCB@IFS</t>
  </si>
  <si>
    <t>C309MLI@IFS</t>
  </si>
  <si>
    <t>C309MLG@IFS</t>
  </si>
  <si>
    <t>C309MLNB@IFS</t>
  </si>
  <si>
    <t>C309MLF@IFS</t>
  </si>
  <si>
    <t>C309MLK@IFS</t>
  </si>
  <si>
    <t>C309MNR@IFS</t>
  </si>
  <si>
    <t>Jan-1983 !M</t>
  </si>
  <si>
    <t>Jan-1983</t>
  </si>
  <si>
    <t>.DTLM</t>
  </si>
  <si>
    <t>.AGG</t>
  </si>
  <si>
    <t>Dec-03-2009 17:28</t>
  </si>
  <si>
    <t>End of Period</t>
  </si>
  <si>
    <t>ECCU: Monetary Authorities: Foreign Assets (EOP,Mil.EC$)</t>
  </si>
  <si>
    <t>Apr-02-2015 13:57</t>
  </si>
  <si>
    <t>ECCU: Mon Auths: Claims on Central Govt (EOP,Mil.EC$)</t>
  </si>
  <si>
    <t>ECCU: Mon Auth: Claims on State &amp; Local Govts (EOP,Mil.EC$)</t>
  </si>
  <si>
    <t>ECCU: Mon Auth: Claims on Nonfin Pub Enterprises (EOP,Mil.EC$)</t>
  </si>
  <si>
    <t>ECCU: Mon Auths: Claims on Other Res Sectors in Cty (EOP,Mil.EC$)</t>
  </si>
  <si>
    <t>ECCU: Mon Authorities: Claims on Deposit Money Banks (EOP,Mil.EC$)</t>
  </si>
  <si>
    <t>ECCU: Mon Auths: Claims on Nonbank Fin Insts (EOP,Mil.EC$)</t>
  </si>
  <si>
    <t>ECCU: Monetary Authorities: Reserve Money (EOP,Mil.EC$)</t>
  </si>
  <si>
    <t>ECCU: Mon Auth: Reserve Money, Currency Outside DMBs (EOP,Mil.EC$)</t>
  </si>
  <si>
    <t>ECCU: Mon Auth: Other Liab to Banking Insts (EOP,Mil.EC$)</t>
  </si>
  <si>
    <t>ECCU: Mon Auth: Time, Savings &amp; Fgn Curr Deposits (EOP,Mil.EC$)</t>
  </si>
  <si>
    <t>ECCU: Mon Auth: Liabs of Central Bank, Securities (EOP,Mil.EC$)</t>
  </si>
  <si>
    <t>ECCU: Mon Auth: Restricted Deposits (EOP,Mil.EC$)</t>
  </si>
  <si>
    <t>ECCU: Mon Auths: Central Govt Deposits (EOP,Mil.EC$)</t>
  </si>
  <si>
    <t>ECCU: Mon Auth: Liabs to Nonbank Pub Fin Insts (EOP,Mil.EC$)</t>
  </si>
  <si>
    <t>Aug-01-2013 14:32</t>
  </si>
  <si>
    <t>ECCU: Monetary Authorities: Foreign Liabilities (EOP,Mil.EC$)</t>
  </si>
  <si>
    <t>ECCU: Mon Auths: Capital Accounts (EOP,Mil.EC$)</t>
  </si>
  <si>
    <t>ECCU: Monetary Authorities: Other Items, Net (EOP,Mil.EC$)</t>
  </si>
  <si>
    <t>Feb-1983</t>
  </si>
  <si>
    <t>Mar-1983</t>
  </si>
  <si>
    <t>Apr-1983</t>
  </si>
  <si>
    <t>May-1983</t>
  </si>
  <si>
    <t>Jun-1983</t>
  </si>
  <si>
    <t>Jul-1983</t>
  </si>
  <si>
    <t>Aug-1983</t>
  </si>
  <si>
    <t>Sep-1983</t>
  </si>
  <si>
    <t>Oct-1983</t>
  </si>
  <si>
    <t>Nov-1983</t>
  </si>
  <si>
    <t>Dec-1983</t>
  </si>
  <si>
    <t>Jan-1984</t>
  </si>
  <si>
    <t>Feb-1984</t>
  </si>
  <si>
    <t>Mar-1984</t>
  </si>
  <si>
    <t>Apr-1984</t>
  </si>
  <si>
    <t>May-1984</t>
  </si>
  <si>
    <t>Jun-1984</t>
  </si>
  <si>
    <t>Jul-1984</t>
  </si>
  <si>
    <t>Aug-1984</t>
  </si>
  <si>
    <t>Sep-1984</t>
  </si>
  <si>
    <t>Oct-1984</t>
  </si>
  <si>
    <t>Nov-1984</t>
  </si>
  <si>
    <t>Dec-1984</t>
  </si>
  <si>
    <t>Jan-1985</t>
  </si>
  <si>
    <t>Feb-1985</t>
  </si>
  <si>
    <t>Mar-1985</t>
  </si>
  <si>
    <t>Apr-1985</t>
  </si>
  <si>
    <t>May-1985</t>
  </si>
  <si>
    <t>Jun-1985</t>
  </si>
  <si>
    <t>Jul-1985</t>
  </si>
  <si>
    <t>Aug-1985</t>
  </si>
  <si>
    <t>Sep-1985</t>
  </si>
  <si>
    <t>Oct-1985</t>
  </si>
  <si>
    <t>Nov-1985</t>
  </si>
  <si>
    <t>Dec-1985</t>
  </si>
  <si>
    <t>Jan-1986</t>
  </si>
  <si>
    <t>Feb-1986</t>
  </si>
  <si>
    <t>Mar-1986</t>
  </si>
  <si>
    <t>Apr-1986</t>
  </si>
  <si>
    <t>May-1986</t>
  </si>
  <si>
    <t>Jun-1986</t>
  </si>
  <si>
    <t>Jul-1986</t>
  </si>
  <si>
    <t>Aug-1986</t>
  </si>
  <si>
    <t>Sep-1986</t>
  </si>
  <si>
    <t>Oct-1986</t>
  </si>
  <si>
    <t>Nov-1986</t>
  </si>
  <si>
    <t>Dec-1986</t>
  </si>
  <si>
    <t>Jan-1987</t>
  </si>
  <si>
    <t>Feb-1987</t>
  </si>
  <si>
    <t>Mar-1987</t>
  </si>
  <si>
    <t>Apr-1987</t>
  </si>
  <si>
    <t>May-1987</t>
  </si>
  <si>
    <t>Jun-1987</t>
  </si>
  <si>
    <t>Jul-1987</t>
  </si>
  <si>
    <t>Aug-1987</t>
  </si>
  <si>
    <t>Sep-1987</t>
  </si>
  <si>
    <t>Oct-1987</t>
  </si>
  <si>
    <t>Nov-1987</t>
  </si>
  <si>
    <t>Dec-1987</t>
  </si>
  <si>
    <t>Jan-1988</t>
  </si>
  <si>
    <t>Feb-1988</t>
  </si>
  <si>
    <t>Mar-1988</t>
  </si>
  <si>
    <t>Apr-1988</t>
  </si>
  <si>
    <t>May-1988</t>
  </si>
  <si>
    <t>Jun-1988</t>
  </si>
  <si>
    <t>Jul-1988</t>
  </si>
  <si>
    <t>Aug-1988</t>
  </si>
  <si>
    <t>Sep-1988</t>
  </si>
  <si>
    <t>Oct-1988</t>
  </si>
  <si>
    <t>Nov-1988</t>
  </si>
  <si>
    <t>Dec-1988</t>
  </si>
  <si>
    <t>Jan-1989</t>
  </si>
  <si>
    <t>Feb-1989</t>
  </si>
  <si>
    <t>Mar-1989</t>
  </si>
  <si>
    <t>Apr-1989</t>
  </si>
  <si>
    <t>May-1989</t>
  </si>
  <si>
    <t>Jun-1989</t>
  </si>
  <si>
    <t>Jul-1989</t>
  </si>
  <si>
    <t>Aug-1989</t>
  </si>
  <si>
    <t>Sep-1989</t>
  </si>
  <si>
    <t>Oct-1989</t>
  </si>
  <si>
    <t>Nov-1989</t>
  </si>
  <si>
    <t>Dec-1989</t>
  </si>
  <si>
    <t>Jan-1990</t>
  </si>
  <si>
    <t>Feb-1990</t>
  </si>
  <si>
    <t>Mar-1990</t>
  </si>
  <si>
    <t>Apr-1990</t>
  </si>
  <si>
    <t>May-1990</t>
  </si>
  <si>
    <t>Jun-1990</t>
  </si>
  <si>
    <t>Jul-1990</t>
  </si>
  <si>
    <t>Aug-1990</t>
  </si>
  <si>
    <t>Sep-1990</t>
  </si>
  <si>
    <t>Oct-1990</t>
  </si>
  <si>
    <t>Nov-1990</t>
  </si>
  <si>
    <t>Dec-1990</t>
  </si>
  <si>
    <t>Jan-1991</t>
  </si>
  <si>
    <t>Feb-1991</t>
  </si>
  <si>
    <t>Mar-1991</t>
  </si>
  <si>
    <t>Apr-1991</t>
  </si>
  <si>
    <t>May-1991</t>
  </si>
  <si>
    <t>Jun-1991</t>
  </si>
  <si>
    <t>Jul-1991</t>
  </si>
  <si>
    <t>Aug-1991</t>
  </si>
  <si>
    <t>Sep-1991</t>
  </si>
  <si>
    <t>Oct-1991</t>
  </si>
  <si>
    <t>Nov-1991</t>
  </si>
  <si>
    <t>Dec-1991</t>
  </si>
  <si>
    <t>Jan-1992</t>
  </si>
  <si>
    <t>Feb-1992</t>
  </si>
  <si>
    <t>Mar-1992</t>
  </si>
  <si>
    <t>Apr-1992</t>
  </si>
  <si>
    <t>May-1992</t>
  </si>
  <si>
    <t>Jun-1992</t>
  </si>
  <si>
    <t>Jul-1992</t>
  </si>
  <si>
    <t>Aug-1992</t>
  </si>
  <si>
    <t>Sep-1992</t>
  </si>
  <si>
    <t>Oct-1992</t>
  </si>
  <si>
    <t>Nov-1992</t>
  </si>
  <si>
    <t>Dec-1992</t>
  </si>
  <si>
    <t>Jan-1993</t>
  </si>
  <si>
    <t>Feb-1993</t>
  </si>
  <si>
    <t>Mar-1993</t>
  </si>
  <si>
    <t>Apr-1993</t>
  </si>
  <si>
    <t>May-1993</t>
  </si>
  <si>
    <t>Jun-1993</t>
  </si>
  <si>
    <t>Jul-1993</t>
  </si>
  <si>
    <t>Aug-1993</t>
  </si>
  <si>
    <t>Sep-1993</t>
  </si>
  <si>
    <t>Oct-1993</t>
  </si>
  <si>
    <t>Nov-1993</t>
  </si>
  <si>
    <t>Dec-1993</t>
  </si>
  <si>
    <t>Jan-1994</t>
  </si>
  <si>
    <t>Feb-1994</t>
  </si>
  <si>
    <t>Mar-1994</t>
  </si>
  <si>
    <t>Apr-1994</t>
  </si>
  <si>
    <t>May-1994</t>
  </si>
  <si>
    <t>Jun-1994</t>
  </si>
  <si>
    <t>Jul-1994</t>
  </si>
  <si>
    <t>Aug-1994</t>
  </si>
  <si>
    <t>Sep-1994</t>
  </si>
  <si>
    <t>Oct-1994</t>
  </si>
  <si>
    <t>Nov-1994</t>
  </si>
  <si>
    <t>Dec-1994</t>
  </si>
  <si>
    <t>Jan-1995</t>
  </si>
  <si>
    <t>Feb-1995</t>
  </si>
  <si>
    <t>Mar-1995</t>
  </si>
  <si>
    <t>Apr-1995</t>
  </si>
  <si>
    <t>May-1995</t>
  </si>
  <si>
    <t>Jun-1995</t>
  </si>
  <si>
    <t>Jul-1995</t>
  </si>
  <si>
    <t>Aug-1995</t>
  </si>
  <si>
    <t>Sep-1995</t>
  </si>
  <si>
    <t>Oct-1995</t>
  </si>
  <si>
    <t>Nov-1995</t>
  </si>
  <si>
    <t>Dec-1995</t>
  </si>
  <si>
    <t>Jan-1996</t>
  </si>
  <si>
    <t>Feb-1996</t>
  </si>
  <si>
    <t>Mar-1996</t>
  </si>
  <si>
    <t>Apr-1996</t>
  </si>
  <si>
    <t>May-1996</t>
  </si>
  <si>
    <t>Jun-1996</t>
  </si>
  <si>
    <t>Jul-1996</t>
  </si>
  <si>
    <t>Aug-1996</t>
  </si>
  <si>
    <t>Sep-1996</t>
  </si>
  <si>
    <t>Oct-1996</t>
  </si>
  <si>
    <t>Nov-1996</t>
  </si>
  <si>
    <t>Dec-1996</t>
  </si>
  <si>
    <t>Jan-1997</t>
  </si>
  <si>
    <t>Feb-1997</t>
  </si>
  <si>
    <t>Mar-1997</t>
  </si>
  <si>
    <t>Apr-1997</t>
  </si>
  <si>
    <t>May-1997</t>
  </si>
  <si>
    <t>Jun-1997</t>
  </si>
  <si>
    <t>Jul-1997</t>
  </si>
  <si>
    <t>Aug-1997</t>
  </si>
  <si>
    <t>Sep-1997</t>
  </si>
  <si>
    <t>Oct-1997</t>
  </si>
  <si>
    <t>Nov-1997</t>
  </si>
  <si>
    <t>Dec-1997</t>
  </si>
  <si>
    <t>Jan-1998</t>
  </si>
  <si>
    <t>Feb-1998</t>
  </si>
  <si>
    <t>Mar-1998</t>
  </si>
  <si>
    <t>Apr-1998</t>
  </si>
  <si>
    <t>May-1998</t>
  </si>
  <si>
    <t>Jun-1998</t>
  </si>
  <si>
    <t>Jul-1998</t>
  </si>
  <si>
    <t>Aug-1998</t>
  </si>
  <si>
    <t>Sep-1998</t>
  </si>
  <si>
    <t>Oct-1998</t>
  </si>
  <si>
    <t>Nov-1998</t>
  </si>
  <si>
    <t>Dec-1998</t>
  </si>
  <si>
    <t>Jan-1999</t>
  </si>
  <si>
    <t>Feb-1999</t>
  </si>
  <si>
    <t>Mar-1999</t>
  </si>
  <si>
    <t>Apr-1999</t>
  </si>
  <si>
    <t>May-1999</t>
  </si>
  <si>
    <t>Jun-1999</t>
  </si>
  <si>
    <t>Jul-1999</t>
  </si>
  <si>
    <t>Aug-1999</t>
  </si>
  <si>
    <t>Sep-1999</t>
  </si>
  <si>
    <t>Oct-1999</t>
  </si>
  <si>
    <t>Nov-1999</t>
  </si>
  <si>
    <t>Dec-1999</t>
  </si>
  <si>
    <t>Jan-2000</t>
  </si>
  <si>
    <t>Feb-2000</t>
  </si>
  <si>
    <t>Mar-2000</t>
  </si>
  <si>
    <t>Apr-2000</t>
  </si>
  <si>
    <t>May-2000</t>
  </si>
  <si>
    <t>Jun-2000</t>
  </si>
  <si>
    <t>Jul-2000</t>
  </si>
  <si>
    <t>Aug-2000</t>
  </si>
  <si>
    <t>Sep-2000</t>
  </si>
  <si>
    <t>Oct-2000</t>
  </si>
  <si>
    <t>Nov-2000</t>
  </si>
  <si>
    <t>Dec-2000</t>
  </si>
  <si>
    <t>Jan-2001</t>
  </si>
  <si>
    <t>Feb-2001</t>
  </si>
  <si>
    <t>Mar-2001</t>
  </si>
  <si>
    <t>Apr-2001</t>
  </si>
  <si>
    <t>May-2001</t>
  </si>
  <si>
    <t>Jun-2001</t>
  </si>
  <si>
    <t>Jul-2001</t>
  </si>
  <si>
    <t>Aug-2001</t>
  </si>
  <si>
    <t>Sep-2001</t>
  </si>
  <si>
    <t>Oct-2001</t>
  </si>
  <si>
    <t>Nov-2001</t>
  </si>
  <si>
    <t>Mar-28-2016 13:33</t>
  </si>
  <si>
    <t>Foreign assets</t>
  </si>
  <si>
    <t>Claims on central govt.</t>
  </si>
  <si>
    <t>Claims on state and local govts.</t>
  </si>
  <si>
    <t>Claims on nonfinancial public enterprises</t>
  </si>
  <si>
    <t>Claims on other resident sectors</t>
  </si>
  <si>
    <t>Claims on deposit money banks</t>
  </si>
  <si>
    <t>Claims on nonbank financial institutions</t>
  </si>
  <si>
    <t>Time deposits</t>
  </si>
  <si>
    <t>Securities</t>
  </si>
  <si>
    <t>Restricted deposits</t>
  </si>
  <si>
    <t>Central govt. deposits</t>
  </si>
  <si>
    <t>Liabilities to nonbank public financial institutions</t>
  </si>
  <si>
    <t>Foreign liabilities</t>
  </si>
  <si>
    <t>Capital</t>
  </si>
  <si>
    <t>Other items, net</t>
  </si>
  <si>
    <t>Other liabilities to banks</t>
  </si>
  <si>
    <t>Demand deposits (calculated)</t>
  </si>
  <si>
    <t>Total (calculated)</t>
  </si>
  <si>
    <t>Net Foreign Assets</t>
  </si>
  <si>
    <t>Monetary Base</t>
  </si>
  <si>
    <t>Date</t>
  </si>
  <si>
    <t>Year</t>
  </si>
  <si>
    <t>Net Domestic Assets</t>
  </si>
  <si>
    <t>Change in NFA</t>
  </si>
  <si>
    <t>Change in MB</t>
  </si>
  <si>
    <t>Net Foreign Assets (% of Monetary Base)</t>
  </si>
  <si>
    <t>Imports</t>
  </si>
  <si>
    <t>Exports</t>
  </si>
  <si>
    <t>Net Exports</t>
  </si>
  <si>
    <t>ΔMB/MB</t>
  </si>
  <si>
    <t>Net Domestic Assets (% of Monetary Base)</t>
  </si>
  <si>
    <t>Country</t>
  </si>
  <si>
    <t>Subject Descriptor</t>
  </si>
  <si>
    <t>Units</t>
  </si>
  <si>
    <t>Scale</t>
  </si>
  <si>
    <t>Antigua and Barbuda</t>
  </si>
  <si>
    <t>General government revenue</t>
  </si>
  <si>
    <t>Billions</t>
  </si>
  <si>
    <t>General government gross debt</t>
  </si>
  <si>
    <t>Dominica</t>
  </si>
  <si>
    <t>Grenada</t>
  </si>
  <si>
    <t>All</t>
  </si>
  <si>
    <t>East Caribbean dollar</t>
  </si>
  <si>
    <t>One</t>
  </si>
  <si>
    <t>Inflation, end of period consumer prices</t>
  </si>
  <si>
    <t>Index</t>
  </si>
  <si>
    <t>Base Year</t>
  </si>
  <si>
    <t>1990 Adjusted</t>
  </si>
  <si>
    <t>1991 Adj.</t>
  </si>
  <si>
    <t>1992 Adj.</t>
  </si>
  <si>
    <t>1993 Adj.</t>
  </si>
  <si>
    <t>1994 Adj.</t>
  </si>
  <si>
    <t>1995 Adj.</t>
  </si>
  <si>
    <t>1996 Adj.</t>
  </si>
  <si>
    <t>1997 Adj.</t>
  </si>
  <si>
    <t>1998 Adj.</t>
  </si>
  <si>
    <t>1999 Adj.</t>
  </si>
  <si>
    <t>2000 Adj.</t>
  </si>
  <si>
    <t>2001 Adj.</t>
  </si>
  <si>
    <t>2002 Adj.</t>
  </si>
  <si>
    <t>2003 Adj.</t>
  </si>
  <si>
    <t>2004 Adj.</t>
  </si>
  <si>
    <t>2005 Adj.</t>
  </si>
  <si>
    <t>2006 Adj.</t>
  </si>
  <si>
    <t>2007 Adj.</t>
  </si>
  <si>
    <t>2008 Adj.</t>
  </si>
  <si>
    <t>2009 Adj.</t>
  </si>
  <si>
    <t>2010 Adj.</t>
  </si>
  <si>
    <t>2011 Adj.</t>
  </si>
  <si>
    <t>2012 Adj.</t>
  </si>
  <si>
    <t>2013 Adj.</t>
  </si>
  <si>
    <t>2014 Adj.</t>
  </si>
  <si>
    <t>2015 Adj.</t>
  </si>
  <si>
    <t>General government deficit</t>
  </si>
  <si>
    <t>General government deficit (adj.)</t>
  </si>
  <si>
    <t>St Kitts and Nevis</t>
  </si>
  <si>
    <t>St Lucia</t>
  </si>
  <si>
    <t>St Vincent and the Grenadines</t>
  </si>
  <si>
    <t>Eastern Caribbean Central Bank</t>
  </si>
  <si>
    <t>Sheet</t>
  </si>
  <si>
    <t>Description</t>
  </si>
  <si>
    <t>Introduction</t>
  </si>
  <si>
    <t>Newer Data</t>
  </si>
  <si>
    <t>Older Data</t>
  </si>
  <si>
    <t>Calculations</t>
  </si>
  <si>
    <t>Debt Calculations</t>
  </si>
  <si>
    <t>Charts</t>
  </si>
  <si>
    <t>This sheet</t>
  </si>
  <si>
    <t>IMF data in the new format - from Dec. 2001 through Jan. 2016</t>
  </si>
  <si>
    <t>IMF data in the old format - from Jan. 1983 through Aug. 2009</t>
  </si>
  <si>
    <t>Calculations regarding government debt, adjusted for inflation</t>
  </si>
  <si>
    <t>Graphs showing the change of indicators over time</t>
  </si>
  <si>
    <t>Authorship</t>
  </si>
  <si>
    <t>Henry Carpenter compiled government debt, revenue, and inflation data from the IMF</t>
  </si>
  <si>
    <t>Sources</t>
  </si>
  <si>
    <t>Data are from the following sources:</t>
  </si>
  <si>
    <t>ECCB Annual Financial Reports</t>
  </si>
  <si>
    <t>ΔNFA/NFA</t>
  </si>
  <si>
    <t>Correlation Between ΔNFA and ΔMB</t>
  </si>
  <si>
    <t>Figures Used in</t>
  </si>
  <si>
    <t>Figure Used in</t>
  </si>
  <si>
    <t>Correlation Between ΔNFA/NFA and ΔMB/MB</t>
  </si>
  <si>
    <t>Smoothed Reserve Pass-Through</t>
  </si>
  <si>
    <t>Reserve Pass-Through</t>
  </si>
  <si>
    <t>Smoothed Net Foreign Assets (% of Monetary Base)</t>
  </si>
  <si>
    <t>Smoothed ΔNFA/NFA</t>
  </si>
  <si>
    <t>Smoothed ΔMB/MB</t>
  </si>
  <si>
    <t>Smoothed ΔMB</t>
  </si>
  <si>
    <t>Smoothed ΔNFA</t>
  </si>
  <si>
    <t>British Caribbean Currency Board (1950 - 1965)</t>
  </si>
  <si>
    <t>East Caribbean Currency Authority (1965 - 1983)</t>
  </si>
  <si>
    <t>Eastern Caribbean Central Bank (1983 - Present)</t>
  </si>
  <si>
    <t>Foreign Reserve Requirement (% of Monetary Base)</t>
  </si>
  <si>
    <t>No</t>
  </si>
  <si>
    <t>Yes</t>
  </si>
  <si>
    <t>Emergency Powers</t>
  </si>
  <si>
    <t>Unclear</t>
  </si>
  <si>
    <t>Reserve Requirements</t>
  </si>
  <si>
    <t>Anchor Currency</t>
  </si>
  <si>
    <t>U.S. dollar</t>
  </si>
  <si>
    <t>Domestic Currency</t>
  </si>
  <si>
    <t>East Caribbean dollar (EC$)</t>
  </si>
  <si>
    <t>Exchange Rate</t>
  </si>
  <si>
    <t>pound sterling</t>
  </si>
  <si>
    <t>EC$2.70 = USD1.00</t>
  </si>
  <si>
    <t>BWI$4.80 = £1.00</t>
  </si>
  <si>
    <t>All calculations regarding trade, foreign reserves, domestic reserves, and monetary base. Note: the smoothing prodedure used is Excel's built-in Exponential Smoothing function.</t>
  </si>
  <si>
    <t>EC$4.80 = £1.00,
EC$2.70 = USD1.00</t>
  </si>
  <si>
    <t>British West Indies 
dollar (BWI$)</t>
  </si>
  <si>
    <t>pound sterling, 
later U.S. dollar</t>
  </si>
  <si>
    <t>Data From</t>
  </si>
  <si>
    <t>1983-Nov. 2001: Older Data, Col. C
Dec. 2001-Jan.2016: Newer Data, Col. C</t>
  </si>
  <si>
    <t>1983-Nov. 2001: Older Data, Col. L
Dec. 2001-Jan.2016: Newer Data, Col. P</t>
  </si>
  <si>
    <t>ECCB Report</t>
  </si>
  <si>
    <t>ECCB Lending to Banks</t>
  </si>
  <si>
    <t>ECCB Lending to Finc. Institutions</t>
  </si>
  <si>
    <t>ECCB Lending (% of Monetary Base)</t>
  </si>
  <si>
    <t>ΔMonetary Base Selected Data</t>
  </si>
  <si>
    <r>
      <t xml:space="preserve">Kurt Schuler obtained monthly financial data from the IMF's </t>
    </r>
    <r>
      <rPr>
        <i/>
        <sz val="11"/>
        <color theme="1"/>
        <rFont val="Calibri"/>
        <scheme val="minor"/>
      </rPr>
      <t>International Financial Statistics</t>
    </r>
    <r>
      <rPr>
        <sz val="11"/>
        <color theme="1"/>
        <rFont val="Calibri"/>
        <family val="2"/>
        <scheme val="minor"/>
      </rPr>
      <t xml:space="preserve"> database</t>
    </r>
  </si>
  <si>
    <t>by Henry Carpenter</t>
  </si>
  <si>
    <t>Copyright 2016 by Henry Carpenter. This work may be reproduced or adapted provided that no fee is charged and the original source is properly credited.</t>
  </si>
  <si>
    <t>Notes</t>
  </si>
  <si>
    <t>http://krieger.jhu.edu/iae/economics/</t>
  </si>
  <si>
    <t>These data accompany a working paper, "The Eastern Caribbean Central Bank: Probably Not a Currency Board," here:</t>
  </si>
  <si>
    <t>70; 60 after 1976</t>
  </si>
  <si>
    <t>Eastern Caribbean dollar (EC$)</t>
  </si>
  <si>
    <t>Domestic Assets Permitted?</t>
  </si>
  <si>
    <t>Buy and Sell Assets of Member Banks?</t>
  </si>
  <si>
    <t>Assume Control of Member Banks?</t>
  </si>
  <si>
    <t>Lender of Last Resort?</t>
  </si>
  <si>
    <t>Figure 1. Powers of BCCB, ECCA, and ECCB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</si>
</sst>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0.000"/>
    <numFmt numFmtId="166" formatCode="_(* #,##0.000_);_(* \(#,##0.000\);_(* &quot;-&quot;??_);_(@_)"/>
    <numFmt numFmtId="167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1"/>
      <color theme="1"/>
      <name val="Calibri (Body)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4"/>
      <color theme="1"/>
      <name val="Calibri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86">
    <xf numFmtId="0" fontId="0" fillId="0" borderId="0" xfId="0"/>
    <xf numFmtId="0" fontId="0" fillId="0" borderId="0" xfId="0" quotePrefix="1"/>
    <xf numFmtId="0" fontId="0" fillId="3" borderId="0" xfId="0" quotePrefix="1" applyFill="1"/>
    <xf numFmtId="0" fontId="0" fillId="3" borderId="0" xfId="0" applyFill="1"/>
    <xf numFmtId="2" fontId="0" fillId="0" borderId="0" xfId="0" applyNumberFormat="1"/>
    <xf numFmtId="1" fontId="0" fillId="0" borderId="0" xfId="0" applyNumberFormat="1"/>
    <xf numFmtId="2" fontId="0" fillId="3" borderId="0" xfId="0" applyNumberFormat="1" applyFill="1"/>
    <xf numFmtId="0" fontId="0" fillId="0" borderId="0" xfId="0" applyAlignment="1">
      <alignment vertical="top"/>
    </xf>
    <xf numFmtId="0" fontId="3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0" fillId="3" borderId="0" xfId="0" applyFill="1" applyAlignment="1">
      <alignment vertical="top"/>
    </xf>
    <xf numFmtId="0" fontId="3" fillId="4" borderId="0" xfId="0" applyFont="1" applyFill="1" applyAlignment="1">
      <alignment vertical="top"/>
    </xf>
    <xf numFmtId="0" fontId="0" fillId="4" borderId="0" xfId="0" applyFill="1" applyAlignment="1">
      <alignment vertical="top"/>
    </xf>
    <xf numFmtId="0" fontId="3" fillId="0" borderId="0" xfId="0" applyFont="1" applyAlignment="1">
      <alignment vertical="top"/>
    </xf>
    <xf numFmtId="2" fontId="5" fillId="0" borderId="0" xfId="0" applyNumberFormat="1" applyFont="1"/>
    <xf numFmtId="0" fontId="0" fillId="0" borderId="0" xfId="0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0" fillId="4" borderId="0" xfId="0" applyFill="1" applyAlignment="1">
      <alignment horizontal="left" vertical="top"/>
    </xf>
    <xf numFmtId="0" fontId="5" fillId="0" borderId="0" xfId="0" applyFont="1" applyAlignment="1">
      <alignment horizontal="left" vertical="top"/>
    </xf>
    <xf numFmtId="17" fontId="0" fillId="0" borderId="0" xfId="0" applyNumberFormat="1"/>
    <xf numFmtId="0" fontId="0" fillId="0" borderId="0" xfId="0" applyFill="1"/>
    <xf numFmtId="0" fontId="0" fillId="0" borderId="0" xfId="0" applyFill="1" applyBorder="1"/>
    <xf numFmtId="0" fontId="0" fillId="0" borderId="1" xfId="0" applyFill="1" applyBorder="1"/>
    <xf numFmtId="0" fontId="0" fillId="0" borderId="4" xfId="0" applyFill="1" applyBorder="1"/>
    <xf numFmtId="0" fontId="0" fillId="5" borderId="0" xfId="0" applyFill="1" applyBorder="1"/>
    <xf numFmtId="0" fontId="3" fillId="2" borderId="6" xfId="0" applyFont="1" applyFill="1" applyBorder="1"/>
    <xf numFmtId="0" fontId="3" fillId="2" borderId="7" xfId="0" applyFont="1" applyFill="1" applyBorder="1"/>
    <xf numFmtId="165" fontId="0" fillId="0" borderId="0" xfId="0" applyNumberFormat="1" applyFill="1" applyBorder="1"/>
    <xf numFmtId="165" fontId="0" fillId="0" borderId="2" xfId="0" applyNumberFormat="1" applyFill="1" applyBorder="1"/>
    <xf numFmtId="165" fontId="0" fillId="5" borderId="0" xfId="0" applyNumberFormat="1" applyFill="1" applyBorder="1"/>
    <xf numFmtId="165" fontId="0" fillId="5" borderId="2" xfId="0" applyNumberFormat="1" applyFill="1" applyBorder="1"/>
    <xf numFmtId="0" fontId="0" fillId="0" borderId="0" xfId="0" applyAlignment="1">
      <alignment shrinkToFit="1"/>
    </xf>
    <xf numFmtId="17" fontId="0" fillId="0" borderId="0" xfId="0" applyNumberFormat="1" applyAlignment="1">
      <alignment shrinkToFit="1"/>
    </xf>
    <xf numFmtId="2" fontId="0" fillId="0" borderId="0" xfId="0" applyNumberFormat="1" applyAlignment="1">
      <alignment shrinkToFit="1"/>
    </xf>
    <xf numFmtId="164" fontId="0" fillId="0" borderId="0" xfId="2" applyNumberFormat="1" applyFont="1" applyAlignment="1">
      <alignment shrinkToFit="1"/>
    </xf>
    <xf numFmtId="0" fontId="0" fillId="0" borderId="0" xfId="0" applyNumberFormat="1" applyAlignment="1">
      <alignment shrinkToFit="1"/>
    </xf>
    <xf numFmtId="3" fontId="0" fillId="0" borderId="0" xfId="0" applyNumberFormat="1" applyAlignment="1">
      <alignment shrinkToFit="1"/>
    </xf>
    <xf numFmtId="43" fontId="7" fillId="0" borderId="0" xfId="1" applyFont="1" applyBorder="1" applyAlignment="1">
      <alignment horizontal="right" shrinkToFit="1"/>
    </xf>
    <xf numFmtId="10" fontId="0" fillId="0" borderId="0" xfId="2" applyNumberFormat="1" applyFont="1" applyAlignment="1">
      <alignment shrinkToFit="1"/>
    </xf>
    <xf numFmtId="0" fontId="0" fillId="0" borderId="1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NumberFormat="1" applyBorder="1" applyAlignment="1">
      <alignment shrinkToFit="1"/>
    </xf>
    <xf numFmtId="43" fontId="7" fillId="0" borderId="0" xfId="1" applyFont="1" applyBorder="1" applyAlignment="1">
      <alignment shrinkToFit="1"/>
    </xf>
    <xf numFmtId="0" fontId="0" fillId="7" borderId="7" xfId="0" applyFill="1" applyBorder="1" applyAlignment="1">
      <alignment shrinkToFit="1"/>
    </xf>
    <xf numFmtId="0" fontId="0" fillId="5" borderId="1" xfId="0" applyFill="1" applyBorder="1" applyAlignment="1">
      <alignment shrinkToFit="1"/>
    </xf>
    <xf numFmtId="0" fontId="0" fillId="5" borderId="1" xfId="0" applyNumberFormat="1" applyFill="1" applyBorder="1" applyAlignment="1">
      <alignment shrinkToFit="1"/>
    </xf>
    <xf numFmtId="0" fontId="0" fillId="5" borderId="0" xfId="0" applyNumberFormat="1" applyFill="1" applyBorder="1" applyAlignment="1">
      <alignment shrinkToFit="1"/>
    </xf>
    <xf numFmtId="43" fontId="7" fillId="5" borderId="0" xfId="1" applyFont="1" applyFill="1" applyBorder="1" applyAlignment="1">
      <alignment horizontal="right" shrinkToFit="1"/>
    </xf>
    <xf numFmtId="0" fontId="0" fillId="5" borderId="0" xfId="0" applyFill="1" applyBorder="1" applyAlignment="1">
      <alignment shrinkToFit="1"/>
    </xf>
    <xf numFmtId="43" fontId="7" fillId="5" borderId="0" xfId="1" applyFont="1" applyFill="1" applyBorder="1" applyAlignment="1">
      <alignment shrinkToFit="1"/>
    </xf>
    <xf numFmtId="43" fontId="0" fillId="7" borderId="7" xfId="1" applyFont="1" applyFill="1" applyBorder="1" applyAlignment="1">
      <alignment shrinkToFit="1"/>
    </xf>
    <xf numFmtId="43" fontId="0" fillId="0" borderId="0" xfId="1" applyFont="1" applyBorder="1" applyAlignment="1">
      <alignment shrinkToFit="1"/>
    </xf>
    <xf numFmtId="43" fontId="0" fillId="0" borderId="2" xfId="1" applyFont="1" applyBorder="1" applyAlignment="1">
      <alignment shrinkToFit="1"/>
    </xf>
    <xf numFmtId="43" fontId="0" fillId="5" borderId="0" xfId="1" applyFont="1" applyFill="1" applyBorder="1" applyAlignment="1">
      <alignment shrinkToFit="1"/>
    </xf>
    <xf numFmtId="43" fontId="0" fillId="5" borderId="2" xfId="1" applyFont="1" applyFill="1" applyBorder="1" applyAlignment="1">
      <alignment shrinkToFit="1"/>
    </xf>
    <xf numFmtId="0" fontId="0" fillId="7" borderId="7" xfId="1" applyNumberFormat="1" applyFont="1" applyFill="1" applyBorder="1" applyAlignment="1">
      <alignment shrinkToFit="1"/>
    </xf>
    <xf numFmtId="0" fontId="0" fillId="7" borderId="8" xfId="1" applyNumberFormat="1" applyFont="1" applyFill="1" applyBorder="1" applyAlignment="1">
      <alignment shrinkToFit="1"/>
    </xf>
    <xf numFmtId="0" fontId="3" fillId="0" borderId="0" xfId="0" applyFont="1"/>
    <xf numFmtId="0" fontId="0" fillId="0" borderId="0" xfId="0" applyFont="1"/>
    <xf numFmtId="0" fontId="8" fillId="0" borderId="0" xfId="0" applyFont="1"/>
    <xf numFmtId="0" fontId="6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2" fontId="0" fillId="0" borderId="0" xfId="0" applyNumberFormat="1" applyFont="1"/>
    <xf numFmtId="166" fontId="0" fillId="5" borderId="0" xfId="1" applyNumberFormat="1" applyFont="1" applyFill="1" applyBorder="1" applyAlignment="1">
      <alignment shrinkToFit="1"/>
    </xf>
    <xf numFmtId="0" fontId="0" fillId="0" borderId="2" xfId="0" applyFill="1" applyBorder="1"/>
    <xf numFmtId="0" fontId="0" fillId="0" borderId="5" xfId="0" applyFill="1" applyBorder="1"/>
    <xf numFmtId="0" fontId="0" fillId="5" borderId="0" xfId="0" applyFill="1"/>
    <xf numFmtId="0" fontId="0" fillId="5" borderId="2" xfId="0" applyFill="1" applyBorder="1"/>
    <xf numFmtId="43" fontId="0" fillId="0" borderId="0" xfId="1" applyFont="1" applyFill="1" applyBorder="1" applyAlignment="1">
      <alignment shrinkToFit="1"/>
    </xf>
    <xf numFmtId="0" fontId="3" fillId="0" borderId="0" xfId="0" applyFont="1" applyBorder="1" applyAlignment="1">
      <alignment shrinkToFit="1"/>
    </xf>
    <xf numFmtId="43" fontId="3" fillId="0" borderId="0" xfId="1" applyFont="1" applyBorder="1" applyAlignment="1">
      <alignment shrinkToFit="1"/>
    </xf>
    <xf numFmtId="43" fontId="3" fillId="0" borderId="2" xfId="1" applyFont="1" applyBorder="1" applyAlignment="1">
      <alignment shrinkToFit="1"/>
    </xf>
    <xf numFmtId="0" fontId="0" fillId="0" borderId="0" xfId="0" applyFill="1" applyBorder="1" applyAlignment="1">
      <alignment shrinkToFit="1"/>
    </xf>
    <xf numFmtId="166" fontId="0" fillId="5" borderId="2" xfId="1" applyNumberFormat="1" applyFont="1" applyFill="1" applyBorder="1" applyAlignment="1">
      <alignment shrinkToFit="1"/>
    </xf>
    <xf numFmtId="166" fontId="0" fillId="0" borderId="0" xfId="1" applyNumberFormat="1" applyFont="1" applyFill="1" applyBorder="1" applyAlignment="1">
      <alignment shrinkToFit="1"/>
    </xf>
    <xf numFmtId="166" fontId="0" fillId="0" borderId="2" xfId="1" applyNumberFormat="1" applyFont="1" applyFill="1" applyBorder="1" applyAlignment="1">
      <alignment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164" fontId="2" fillId="5" borderId="0" xfId="2" applyNumberFormat="1" applyFont="1" applyFill="1" applyBorder="1" applyAlignment="1">
      <alignment wrapText="1"/>
    </xf>
    <xf numFmtId="164" fontId="1" fillId="0" borderId="0" xfId="2" applyNumberFormat="1" applyFont="1" applyBorder="1" applyAlignment="1">
      <alignment wrapText="1"/>
    </xf>
    <xf numFmtId="0" fontId="0" fillId="0" borderId="0" xfId="0" applyBorder="1" applyAlignment="1">
      <alignment wrapText="1"/>
    </xf>
    <xf numFmtId="43" fontId="0" fillId="0" borderId="2" xfId="1" applyFont="1" applyFill="1" applyBorder="1" applyAlignment="1">
      <alignment shrinkToFit="1"/>
    </xf>
    <xf numFmtId="0" fontId="0" fillId="7" borderId="12" xfId="0" applyFill="1" applyBorder="1" applyAlignment="1">
      <alignment shrinkToFit="1"/>
    </xf>
    <xf numFmtId="0" fontId="3" fillId="0" borderId="17" xfId="0" applyFont="1" applyBorder="1" applyAlignment="1">
      <alignment shrinkToFit="1"/>
    </xf>
    <xf numFmtId="0" fontId="0" fillId="5" borderId="1" xfId="0" applyFill="1" applyBorder="1" applyAlignment="1">
      <alignment horizontal="right" shrinkToFit="1"/>
    </xf>
    <xf numFmtId="0" fontId="13" fillId="9" borderId="14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 vertical="center"/>
    </xf>
    <xf numFmtId="0" fontId="13" fillId="9" borderId="15" xfId="0" applyFont="1" applyFill="1" applyBorder="1" applyAlignment="1">
      <alignment horizontal="center" vertical="center"/>
    </xf>
    <xf numFmtId="0" fontId="13" fillId="9" borderId="16" xfId="0" applyFont="1" applyFill="1" applyBorder="1" applyAlignment="1">
      <alignment horizontal="center" vertical="center"/>
    </xf>
    <xf numFmtId="0" fontId="13" fillId="11" borderId="9" xfId="0" applyFont="1" applyFill="1" applyBorder="1" applyAlignment="1">
      <alignment horizontal="center" vertical="center"/>
    </xf>
    <xf numFmtId="0" fontId="13" fillId="11" borderId="11" xfId="0" applyFont="1" applyFill="1" applyBorder="1" applyAlignment="1">
      <alignment horizontal="center" vertical="center"/>
    </xf>
    <xf numFmtId="0" fontId="13" fillId="16" borderId="9" xfId="0" applyFont="1" applyFill="1" applyBorder="1" applyAlignment="1">
      <alignment horizontal="center" vertical="center"/>
    </xf>
    <xf numFmtId="0" fontId="13" fillId="16" borderId="11" xfId="0" applyFont="1" applyFill="1" applyBorder="1" applyAlignment="1">
      <alignment horizontal="center" vertical="center"/>
    </xf>
    <xf numFmtId="0" fontId="13" fillId="16" borderId="9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right" shrinkToFit="1"/>
    </xf>
    <xf numFmtId="0" fontId="0" fillId="5" borderId="0" xfId="0" applyFill="1" applyBorder="1" applyAlignment="1">
      <alignment wrapText="1"/>
    </xf>
    <xf numFmtId="0" fontId="0" fillId="0" borderId="0" xfId="0" applyBorder="1" applyAlignment="1">
      <alignment wrapText="1" shrinkToFit="1"/>
    </xf>
    <xf numFmtId="165" fontId="0" fillId="5" borderId="0" xfId="0" applyNumberFormat="1" applyFill="1" applyBorder="1" applyAlignment="1">
      <alignment shrinkToFit="1"/>
    </xf>
    <xf numFmtId="167" fontId="0" fillId="0" borderId="0" xfId="1" applyNumberFormat="1" applyFont="1" applyBorder="1" applyAlignment="1">
      <alignment shrinkToFit="1"/>
    </xf>
    <xf numFmtId="41" fontId="7" fillId="5" borderId="0" xfId="1" applyNumberFormat="1" applyFont="1" applyFill="1" applyBorder="1" applyAlignment="1">
      <alignment shrinkToFit="1"/>
    </xf>
    <xf numFmtId="41" fontId="7" fillId="5" borderId="2" xfId="1" applyNumberFormat="1" applyFont="1" applyFill="1" applyBorder="1" applyAlignment="1">
      <alignment shrinkToFit="1"/>
    </xf>
    <xf numFmtId="41" fontId="7" fillId="0" borderId="0" xfId="1" applyNumberFormat="1" applyFont="1" applyBorder="1" applyAlignment="1">
      <alignment shrinkToFit="1"/>
    </xf>
    <xf numFmtId="41" fontId="7" fillId="0" borderId="2" xfId="1" applyNumberFormat="1" applyFont="1" applyBorder="1" applyAlignment="1">
      <alignment shrinkToFit="1"/>
    </xf>
    <xf numFmtId="10" fontId="7" fillId="5" borderId="0" xfId="2" applyNumberFormat="1" applyFont="1" applyFill="1" applyBorder="1" applyAlignment="1">
      <alignment shrinkToFit="1"/>
    </xf>
    <xf numFmtId="10" fontId="7" fillId="5" borderId="2" xfId="2" applyNumberFormat="1" applyFont="1" applyFill="1" applyBorder="1" applyAlignment="1">
      <alignment shrinkToFit="1"/>
    </xf>
    <xf numFmtId="10" fontId="0" fillId="0" borderId="0" xfId="0" applyNumberFormat="1" applyBorder="1" applyAlignment="1">
      <alignment shrinkToFit="1"/>
    </xf>
    <xf numFmtId="10" fontId="0" fillId="0" borderId="0" xfId="2" applyNumberFormat="1" applyFont="1" applyBorder="1" applyAlignment="1">
      <alignment shrinkToFit="1"/>
    </xf>
    <xf numFmtId="10" fontId="0" fillId="0" borderId="2" xfId="2" applyNumberFormat="1" applyFont="1" applyBorder="1" applyAlignment="1">
      <alignment shrinkToFit="1"/>
    </xf>
    <xf numFmtId="165" fontId="0" fillId="0" borderId="0" xfId="0" applyNumberFormat="1" applyFill="1" applyBorder="1" applyAlignment="1">
      <alignment shrinkToFit="1"/>
    </xf>
    <xf numFmtId="0" fontId="0" fillId="0" borderId="0" xfId="0" applyFont="1" applyAlignment="1">
      <alignment vertical="top"/>
    </xf>
    <xf numFmtId="10" fontId="0" fillId="0" borderId="0" xfId="0" applyNumberFormat="1" applyAlignment="1">
      <alignment shrinkToFit="1"/>
    </xf>
    <xf numFmtId="0" fontId="0" fillId="5" borderId="17" xfId="0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center" wrapText="1"/>
    </xf>
    <xf numFmtId="0" fontId="13" fillId="8" borderId="20" xfId="0" applyFont="1" applyFill="1" applyBorder="1" applyAlignment="1">
      <alignment horizontal="center" vertical="center" wrapText="1"/>
    </xf>
    <xf numFmtId="0" fontId="13" fillId="8" borderId="21" xfId="0" applyFont="1" applyFill="1" applyBorder="1" applyAlignment="1">
      <alignment horizontal="center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13" fillId="15" borderId="10" xfId="0" applyFont="1" applyFill="1" applyBorder="1" applyAlignment="1">
      <alignment horizontal="center" vertical="center"/>
    </xf>
    <xf numFmtId="0" fontId="13" fillId="10" borderId="20" xfId="0" applyFont="1" applyFill="1" applyBorder="1" applyAlignment="1">
      <alignment horizontal="center" vertical="center" wrapText="1"/>
    </xf>
    <xf numFmtId="0" fontId="13" fillId="11" borderId="14" xfId="0" applyFont="1" applyFill="1" applyBorder="1" applyAlignment="1">
      <alignment horizontal="center" vertical="center"/>
    </xf>
    <xf numFmtId="0" fontId="13" fillId="11" borderId="13" xfId="0" applyFont="1" applyFill="1" applyBorder="1" applyAlignment="1">
      <alignment horizontal="center" vertical="center"/>
    </xf>
    <xf numFmtId="0" fontId="13" fillId="10" borderId="21" xfId="0" applyFont="1" applyFill="1" applyBorder="1" applyAlignment="1">
      <alignment horizontal="center" vertical="center"/>
    </xf>
    <xf numFmtId="0" fontId="13" fillId="11" borderId="15" xfId="0" applyFont="1" applyFill="1" applyBorder="1" applyAlignment="1">
      <alignment horizontal="center" vertical="center"/>
    </xf>
    <xf numFmtId="0" fontId="13" fillId="11" borderId="16" xfId="0" applyFont="1" applyFill="1" applyBorder="1" applyAlignment="1">
      <alignment horizontal="center" vertical="center"/>
    </xf>
    <xf numFmtId="0" fontId="13" fillId="15" borderId="20" xfId="0" applyFont="1" applyFill="1" applyBorder="1" applyAlignment="1">
      <alignment horizontal="center" vertical="center"/>
    </xf>
    <xf numFmtId="0" fontId="13" fillId="16" borderId="14" xfId="0" applyFont="1" applyFill="1" applyBorder="1" applyAlignment="1">
      <alignment horizontal="center" vertical="center" wrapText="1"/>
    </xf>
    <xf numFmtId="0" fontId="13" fillId="16" borderId="13" xfId="0" applyFont="1" applyFill="1" applyBorder="1" applyAlignment="1">
      <alignment horizontal="center" vertical="center" wrapText="1"/>
    </xf>
    <xf numFmtId="0" fontId="13" fillId="15" borderId="22" xfId="0" applyFont="1" applyFill="1" applyBorder="1" applyAlignment="1">
      <alignment horizontal="center" vertical="center"/>
    </xf>
    <xf numFmtId="0" fontId="13" fillId="16" borderId="23" xfId="0" applyFont="1" applyFill="1" applyBorder="1" applyAlignment="1">
      <alignment horizontal="center" vertical="center"/>
    </xf>
    <xf numFmtId="0" fontId="13" fillId="16" borderId="23" xfId="0" applyFont="1" applyFill="1" applyBorder="1" applyAlignment="1">
      <alignment horizontal="center" vertical="center" wrapText="1"/>
    </xf>
    <xf numFmtId="0" fontId="13" fillId="16" borderId="24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shrinkToFit="1"/>
    </xf>
    <xf numFmtId="0" fontId="0" fillId="0" borderId="0" xfId="0" applyNumberFormat="1" applyFill="1" applyBorder="1" applyAlignment="1">
      <alignment shrinkToFit="1"/>
    </xf>
    <xf numFmtId="0" fontId="0" fillId="0" borderId="0" xfId="0" applyNumberFormat="1" applyFill="1" applyBorder="1" applyAlignment="1">
      <alignment wrapText="1"/>
    </xf>
    <xf numFmtId="0" fontId="0" fillId="0" borderId="1" xfId="0" applyFill="1" applyBorder="1" applyAlignment="1">
      <alignment horizontal="right" shrinkToFit="1"/>
    </xf>
    <xf numFmtId="0" fontId="0" fillId="0" borderId="0" xfId="0" applyFill="1" applyBorder="1" applyAlignment="1">
      <alignment horizontal="right" shrinkToFit="1"/>
    </xf>
    <xf numFmtId="0" fontId="0" fillId="0" borderId="1" xfId="0" applyFill="1" applyBorder="1" applyAlignment="1">
      <alignment shrinkToFit="1"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 shrinkToFit="1"/>
    </xf>
    <xf numFmtId="0" fontId="0" fillId="0" borderId="0" xfId="0" applyNumberFormat="1" applyFill="1" applyAlignment="1">
      <alignment shrinkToFit="1"/>
    </xf>
    <xf numFmtId="43" fontId="0" fillId="0" borderId="0" xfId="0" applyNumberFormat="1" applyFill="1" applyBorder="1" applyAlignment="1">
      <alignment shrinkToFit="1"/>
    </xf>
    <xf numFmtId="43" fontId="0" fillId="0" borderId="2" xfId="0" applyNumberFormat="1" applyFill="1" applyBorder="1" applyAlignment="1">
      <alignment shrinkToFit="1"/>
    </xf>
    <xf numFmtId="166" fontId="0" fillId="0" borderId="0" xfId="0" applyNumberFormat="1" applyFill="1" applyBorder="1" applyAlignment="1">
      <alignment shrinkToFit="1"/>
    </xf>
    <xf numFmtId="0" fontId="1" fillId="5" borderId="0" xfId="0" applyFont="1" applyFill="1" applyBorder="1" applyAlignment="1">
      <alignment wrapText="1"/>
    </xf>
    <xf numFmtId="0" fontId="0" fillId="5" borderId="0" xfId="0" applyFill="1" applyAlignment="1">
      <alignment shrinkToFit="1"/>
    </xf>
    <xf numFmtId="0" fontId="0" fillId="5" borderId="0" xfId="0" applyFill="1" applyAlignment="1">
      <alignment wrapText="1"/>
    </xf>
    <xf numFmtId="43" fontId="0" fillId="5" borderId="0" xfId="1" applyFont="1" applyFill="1" applyAlignment="1">
      <alignment shrinkToFit="1"/>
    </xf>
    <xf numFmtId="0" fontId="0" fillId="0" borderId="0" xfId="0" applyFill="1" applyBorder="1" applyAlignment="1">
      <alignment wrapText="1"/>
    </xf>
    <xf numFmtId="2" fontId="0" fillId="0" borderId="0" xfId="2" applyNumberFormat="1" applyFont="1" applyFill="1" applyBorder="1" applyAlignment="1">
      <alignment shrinkToFit="1"/>
    </xf>
    <xf numFmtId="0" fontId="0" fillId="0" borderId="2" xfId="0" applyFill="1" applyBorder="1" applyAlignment="1">
      <alignment shrinkToFit="1"/>
    </xf>
    <xf numFmtId="0" fontId="3" fillId="2" borderId="7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16" fillId="0" borderId="0" xfId="0" applyFont="1"/>
    <xf numFmtId="0" fontId="17" fillId="0" borderId="0" xfId="0" applyFont="1" applyAlignment="1">
      <alignment horizontal="left" vertical="center"/>
    </xf>
    <xf numFmtId="0" fontId="10" fillId="0" borderId="0" xfId="19"/>
    <xf numFmtId="0" fontId="0" fillId="0" borderId="4" xfId="0" applyFill="1" applyBorder="1" applyAlignment="1">
      <alignment shrinkToFit="1"/>
    </xf>
    <xf numFmtId="164" fontId="0" fillId="0" borderId="4" xfId="0" applyNumberFormat="1" applyFill="1" applyBorder="1" applyAlignment="1">
      <alignment wrapText="1"/>
    </xf>
    <xf numFmtId="10" fontId="0" fillId="0" borderId="4" xfId="2" applyNumberFormat="1" applyFont="1" applyFill="1" applyBorder="1" applyAlignment="1">
      <alignment shrinkToFit="1"/>
    </xf>
    <xf numFmtId="10" fontId="0" fillId="0" borderId="5" xfId="2" applyNumberFormat="1" applyFont="1" applyFill="1" applyBorder="1" applyAlignment="1">
      <alignment shrinkToFit="1"/>
    </xf>
    <xf numFmtId="0" fontId="0" fillId="0" borderId="0" xfId="0" applyAlignment="1">
      <alignment vertical="top"/>
    </xf>
    <xf numFmtId="0" fontId="0" fillId="5" borderId="0" xfId="0" applyFill="1" applyAlignment="1">
      <alignment horizontal="center" vertical="top"/>
    </xf>
    <xf numFmtId="0" fontId="4" fillId="6" borderId="0" xfId="0" applyFont="1" applyFill="1" applyAlignment="1">
      <alignment horizontal="center" vertical="top"/>
    </xf>
    <xf numFmtId="0" fontId="0" fillId="0" borderId="0" xfId="0" applyAlignment="1">
      <alignment horizontal="left" vertical="top"/>
    </xf>
    <xf numFmtId="2" fontId="0" fillId="0" borderId="0" xfId="0" applyNumberForma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6" borderId="0" xfId="0" applyFill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4" fillId="12" borderId="25" xfId="0" applyFont="1" applyFill="1" applyBorder="1" applyAlignment="1">
      <alignment horizontal="center" vertical="center" wrapText="1"/>
    </xf>
    <xf numFmtId="0" fontId="14" fillId="12" borderId="26" xfId="0" applyFont="1" applyFill="1" applyBorder="1" applyAlignment="1">
      <alignment horizontal="center" vertical="center" wrapText="1"/>
    </xf>
    <xf numFmtId="0" fontId="14" fillId="12" borderId="27" xfId="0" applyFont="1" applyFill="1" applyBorder="1" applyAlignment="1">
      <alignment horizontal="center" vertical="center" wrapText="1"/>
    </xf>
    <xf numFmtId="0" fontId="14" fillId="13" borderId="25" xfId="0" applyFont="1" applyFill="1" applyBorder="1" applyAlignment="1">
      <alignment horizontal="center" vertical="center" wrapText="1"/>
    </xf>
    <xf numFmtId="0" fontId="14" fillId="13" borderId="26" xfId="0" applyFont="1" applyFill="1" applyBorder="1" applyAlignment="1">
      <alignment horizontal="center" vertical="center" wrapText="1"/>
    </xf>
    <xf numFmtId="0" fontId="14" fillId="13" borderId="27" xfId="0" applyFont="1" applyFill="1" applyBorder="1" applyAlignment="1">
      <alignment horizontal="center" vertical="center" wrapText="1"/>
    </xf>
    <xf numFmtId="0" fontId="14" fillId="14" borderId="25" xfId="0" applyFont="1" applyFill="1" applyBorder="1" applyAlignment="1">
      <alignment horizontal="center" vertical="center"/>
    </xf>
    <xf numFmtId="0" fontId="14" fillId="14" borderId="26" xfId="0" applyFont="1" applyFill="1" applyBorder="1" applyAlignment="1">
      <alignment horizontal="center" vertical="center"/>
    </xf>
    <xf numFmtId="0" fontId="14" fillId="14" borderId="27" xfId="0" applyFont="1" applyFill="1" applyBorder="1" applyAlignment="1">
      <alignment horizontal="center" vertical="center"/>
    </xf>
  </cellXfs>
  <cellStyles count="20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Relationship Id="rId3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Relationship Id="rId3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Figure 2. Net Foreign Assets (% of Monetary Bas</a:t>
            </a:r>
            <a:r>
              <a:rPr lang="en-US" sz="1800" b="1" i="0" u="none" strike="noStrike" baseline="0">
                <a:solidFill>
                  <a:schemeClr val="tx1"/>
                </a:solidFill>
              </a:rPr>
              <a:t>e; </a:t>
            </a:r>
          </a:p>
          <a:p>
            <a:pPr>
              <a:defRPr sz="1800">
                <a:solidFill>
                  <a:schemeClr val="tx1"/>
                </a:solidFill>
              </a:defRPr>
            </a:pPr>
            <a:r>
              <a:rPr lang="en-US" sz="1800" b="1" i="0" u="none" strike="noStrike" baseline="0">
                <a:solidFill>
                  <a:schemeClr val="tx1"/>
                </a:solidFill>
              </a:rPr>
              <a:t>Currency Board Orthodoxy = 100% or a bit more)</a:t>
            </a:r>
            <a:endParaRPr lang="en-US" sz="18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Net Foreign Assets to Monetary Base</c:v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Calculations!$D$1:$OJ$1</c:f>
              <c:numCache>
                <c:formatCode>_(* #,##0.00_);_(* \(#,##0.00\);_(* "-"??_);_(@_)</c:formatCode>
                <c:ptCount val="397"/>
                <c:pt idx="0" formatCode="General">
                  <c:v>1983.0</c:v>
                </c:pt>
                <c:pt idx="12" formatCode="General">
                  <c:v>1984.0</c:v>
                </c:pt>
                <c:pt idx="24" formatCode="General">
                  <c:v>1985.0</c:v>
                </c:pt>
                <c:pt idx="36" formatCode="General">
                  <c:v>1986.0</c:v>
                </c:pt>
                <c:pt idx="48" formatCode="General">
                  <c:v>1987.0</c:v>
                </c:pt>
                <c:pt idx="60" formatCode="General">
                  <c:v>1988.0</c:v>
                </c:pt>
                <c:pt idx="72" formatCode="General">
                  <c:v>1989.0</c:v>
                </c:pt>
                <c:pt idx="84" formatCode="General">
                  <c:v>1990.0</c:v>
                </c:pt>
                <c:pt idx="96" formatCode="General">
                  <c:v>1991.0</c:v>
                </c:pt>
                <c:pt idx="108" formatCode="General">
                  <c:v>1992.0</c:v>
                </c:pt>
                <c:pt idx="120" formatCode="General">
                  <c:v>1993.0</c:v>
                </c:pt>
                <c:pt idx="132" formatCode="General">
                  <c:v>1994.0</c:v>
                </c:pt>
                <c:pt idx="144" formatCode="General">
                  <c:v>1995.0</c:v>
                </c:pt>
                <c:pt idx="156" formatCode="General">
                  <c:v>1996.0</c:v>
                </c:pt>
                <c:pt idx="168" formatCode="General">
                  <c:v>1997.0</c:v>
                </c:pt>
                <c:pt idx="180" formatCode="General">
                  <c:v>1998.0</c:v>
                </c:pt>
                <c:pt idx="192" formatCode="General">
                  <c:v>1999.0</c:v>
                </c:pt>
                <c:pt idx="204" formatCode="General">
                  <c:v>2000.0</c:v>
                </c:pt>
                <c:pt idx="216" formatCode="General">
                  <c:v>2001.0</c:v>
                </c:pt>
                <c:pt idx="228" formatCode="General">
                  <c:v>2002.0</c:v>
                </c:pt>
                <c:pt idx="240" formatCode="General">
                  <c:v>2003.0</c:v>
                </c:pt>
                <c:pt idx="252" formatCode="General">
                  <c:v>2004.0</c:v>
                </c:pt>
                <c:pt idx="264" formatCode="General">
                  <c:v>2005.0</c:v>
                </c:pt>
                <c:pt idx="276" formatCode="General">
                  <c:v>2006.0</c:v>
                </c:pt>
                <c:pt idx="288" formatCode="General">
                  <c:v>2007.0</c:v>
                </c:pt>
                <c:pt idx="300" formatCode="General">
                  <c:v>2008.0</c:v>
                </c:pt>
                <c:pt idx="312" formatCode="General">
                  <c:v>2009.0</c:v>
                </c:pt>
                <c:pt idx="324" formatCode="General">
                  <c:v>2010.0</c:v>
                </c:pt>
                <c:pt idx="336" formatCode="General">
                  <c:v>2011.0</c:v>
                </c:pt>
                <c:pt idx="348" formatCode="General">
                  <c:v>2012.0</c:v>
                </c:pt>
                <c:pt idx="360" formatCode="General">
                  <c:v>2013.0</c:v>
                </c:pt>
                <c:pt idx="372" formatCode="General">
                  <c:v>2014.0</c:v>
                </c:pt>
                <c:pt idx="384" formatCode="General">
                  <c:v>2015.0</c:v>
                </c:pt>
                <c:pt idx="396" formatCode="General">
                  <c:v>2016.0</c:v>
                </c:pt>
              </c:numCache>
            </c:numRef>
          </c:cat>
          <c:val>
            <c:numRef>
              <c:f>Calculations!$E$6:$OI$6</c:f>
              <c:numCache>
                <c:formatCode>0.00%</c:formatCode>
                <c:ptCount val="395"/>
                <c:pt idx="0">
                  <c:v>1.832387488451894</c:v>
                </c:pt>
                <c:pt idx="1">
                  <c:v>1.775033984919957</c:v>
                </c:pt>
                <c:pt idx="2">
                  <c:v>1.734141640120293</c:v>
                </c:pt>
                <c:pt idx="3">
                  <c:v>1.701088479262221</c:v>
                </c:pt>
                <c:pt idx="4">
                  <c:v>1.685157341205133</c:v>
                </c:pt>
                <c:pt idx="5">
                  <c:v>1.664145378884451</c:v>
                </c:pt>
                <c:pt idx="6">
                  <c:v>1.667357684614581</c:v>
                </c:pt>
                <c:pt idx="7">
                  <c:v>1.688533236373064</c:v>
                </c:pt>
                <c:pt idx="8">
                  <c:v>1.757083178948593</c:v>
                </c:pt>
                <c:pt idx="9">
                  <c:v>1.862668351008555</c:v>
                </c:pt>
                <c:pt idx="10">
                  <c:v>1.868113655761854</c:v>
                </c:pt>
                <c:pt idx="11">
                  <c:v>1.853284156172313</c:v>
                </c:pt>
                <c:pt idx="12">
                  <c:v>1.846444770030212</c:v>
                </c:pt>
                <c:pt idx="13">
                  <c:v>1.79308995035395</c:v>
                </c:pt>
                <c:pt idx="14">
                  <c:v>1.707474213321724</c:v>
                </c:pt>
                <c:pt idx="15">
                  <c:v>1.633785480076915</c:v>
                </c:pt>
                <c:pt idx="16">
                  <c:v>1.577096981642478</c:v>
                </c:pt>
                <c:pt idx="17">
                  <c:v>1.527354663352199</c:v>
                </c:pt>
                <c:pt idx="18">
                  <c:v>1.500110403978356</c:v>
                </c:pt>
                <c:pt idx="19">
                  <c:v>1.466748432751224</c:v>
                </c:pt>
                <c:pt idx="20">
                  <c:v>1.461559549383125</c:v>
                </c:pt>
                <c:pt idx="21">
                  <c:v>1.455122405146457</c:v>
                </c:pt>
                <c:pt idx="22">
                  <c:v>1.427446028317115</c:v>
                </c:pt>
                <c:pt idx="23">
                  <c:v>1.410694273083269</c:v>
                </c:pt>
                <c:pt idx="24">
                  <c:v>1.387837573277826</c:v>
                </c:pt>
                <c:pt idx="25">
                  <c:v>1.361065189559498</c:v>
                </c:pt>
                <c:pt idx="26">
                  <c:v>1.333578203597412</c:v>
                </c:pt>
                <c:pt idx="27">
                  <c:v>1.312415727841036</c:v>
                </c:pt>
                <c:pt idx="28">
                  <c:v>1.29589060215675</c:v>
                </c:pt>
                <c:pt idx="29">
                  <c:v>1.286036666338375</c:v>
                </c:pt>
                <c:pt idx="30">
                  <c:v>1.277315940909336</c:v>
                </c:pt>
                <c:pt idx="31">
                  <c:v>1.267008482580197</c:v>
                </c:pt>
                <c:pt idx="32">
                  <c:v>1.265620551425113</c:v>
                </c:pt>
                <c:pt idx="33">
                  <c:v>1.255850740194291</c:v>
                </c:pt>
                <c:pt idx="34">
                  <c:v>1.239986737008873</c:v>
                </c:pt>
                <c:pt idx="35">
                  <c:v>1.227184271592504</c:v>
                </c:pt>
                <c:pt idx="36">
                  <c:v>1.220178354521532</c:v>
                </c:pt>
                <c:pt idx="37">
                  <c:v>1.205693913539642</c:v>
                </c:pt>
                <c:pt idx="38">
                  <c:v>1.202099671321446</c:v>
                </c:pt>
                <c:pt idx="39">
                  <c:v>1.180379409098504</c:v>
                </c:pt>
                <c:pt idx="40">
                  <c:v>1.171073909109302</c:v>
                </c:pt>
                <c:pt idx="41">
                  <c:v>1.160098699615723</c:v>
                </c:pt>
                <c:pt idx="42">
                  <c:v>1.152627921791336</c:v>
                </c:pt>
                <c:pt idx="43">
                  <c:v>1.149311837949889</c:v>
                </c:pt>
                <c:pt idx="44">
                  <c:v>1.142269611004828</c:v>
                </c:pt>
                <c:pt idx="45">
                  <c:v>1.136007238769778</c:v>
                </c:pt>
                <c:pt idx="46">
                  <c:v>1.131370582007081</c:v>
                </c:pt>
                <c:pt idx="47">
                  <c:v>1.131485331588117</c:v>
                </c:pt>
                <c:pt idx="48">
                  <c:v>1.126783398408705</c:v>
                </c:pt>
                <c:pt idx="49">
                  <c:v>1.12489774974254</c:v>
                </c:pt>
                <c:pt idx="50">
                  <c:v>1.124790460044827</c:v>
                </c:pt>
                <c:pt idx="51">
                  <c:v>1.12183517575904</c:v>
                </c:pt>
                <c:pt idx="52">
                  <c:v>1.119673303456594</c:v>
                </c:pt>
                <c:pt idx="53">
                  <c:v>1.118254878662101</c:v>
                </c:pt>
                <c:pt idx="54">
                  <c:v>1.116482108581251</c:v>
                </c:pt>
                <c:pt idx="55">
                  <c:v>1.120495182607477</c:v>
                </c:pt>
                <c:pt idx="56">
                  <c:v>1.128759913251577</c:v>
                </c:pt>
                <c:pt idx="57">
                  <c:v>1.131785013127277</c:v>
                </c:pt>
                <c:pt idx="58">
                  <c:v>1.131050018256863</c:v>
                </c:pt>
                <c:pt idx="59">
                  <c:v>1.132102424021575</c:v>
                </c:pt>
                <c:pt idx="60">
                  <c:v>1.130965523975596</c:v>
                </c:pt>
                <c:pt idx="61">
                  <c:v>1.126684772901945</c:v>
                </c:pt>
                <c:pt idx="62">
                  <c:v>1.12004888403034</c:v>
                </c:pt>
                <c:pt idx="63">
                  <c:v>1.116260321893445</c:v>
                </c:pt>
                <c:pt idx="64">
                  <c:v>1.111918424254481</c:v>
                </c:pt>
                <c:pt idx="65">
                  <c:v>1.110459792491757</c:v>
                </c:pt>
                <c:pt idx="66">
                  <c:v>1.110916001680517</c:v>
                </c:pt>
                <c:pt idx="67">
                  <c:v>1.114222122367995</c:v>
                </c:pt>
                <c:pt idx="68">
                  <c:v>1.111605465084287</c:v>
                </c:pt>
                <c:pt idx="69">
                  <c:v>1.116140941933286</c:v>
                </c:pt>
                <c:pt idx="70">
                  <c:v>1.11332266371773</c:v>
                </c:pt>
                <c:pt idx="71">
                  <c:v>1.116248941525488</c:v>
                </c:pt>
                <c:pt idx="72">
                  <c:v>1.118560369181381</c:v>
                </c:pt>
                <c:pt idx="73">
                  <c:v>1.111791274895988</c:v>
                </c:pt>
                <c:pt idx="74">
                  <c:v>1.108700371682812</c:v>
                </c:pt>
                <c:pt idx="75">
                  <c:v>1.10358656150464</c:v>
                </c:pt>
                <c:pt idx="76">
                  <c:v>1.103071464538601</c:v>
                </c:pt>
                <c:pt idx="77">
                  <c:v>1.102464956073478</c:v>
                </c:pt>
                <c:pt idx="78">
                  <c:v>1.10400419249283</c:v>
                </c:pt>
                <c:pt idx="79">
                  <c:v>1.103471296820798</c:v>
                </c:pt>
                <c:pt idx="80">
                  <c:v>1.108949890162084</c:v>
                </c:pt>
                <c:pt idx="81">
                  <c:v>1.106629416046759</c:v>
                </c:pt>
                <c:pt idx="82">
                  <c:v>1.102071201325401</c:v>
                </c:pt>
                <c:pt idx="83">
                  <c:v>1.10265967675483</c:v>
                </c:pt>
                <c:pt idx="84">
                  <c:v>1.099287078494706</c:v>
                </c:pt>
                <c:pt idx="85">
                  <c:v>1.095211258117394</c:v>
                </c:pt>
                <c:pt idx="86">
                  <c:v>1.095062312032042</c:v>
                </c:pt>
                <c:pt idx="87">
                  <c:v>1.09332786405891</c:v>
                </c:pt>
                <c:pt idx="88">
                  <c:v>1.087278621792674</c:v>
                </c:pt>
                <c:pt idx="89">
                  <c:v>1.083731188847126</c:v>
                </c:pt>
                <c:pt idx="90">
                  <c:v>1.083366777835476</c:v>
                </c:pt>
                <c:pt idx="91">
                  <c:v>1.085255010846881</c:v>
                </c:pt>
                <c:pt idx="92">
                  <c:v>1.08399561359881</c:v>
                </c:pt>
                <c:pt idx="93">
                  <c:v>1.086490013607734</c:v>
                </c:pt>
                <c:pt idx="94">
                  <c:v>1.080399116262411</c:v>
                </c:pt>
                <c:pt idx="95">
                  <c:v>1.074555688188938</c:v>
                </c:pt>
                <c:pt idx="96">
                  <c:v>1.076542545762027</c:v>
                </c:pt>
                <c:pt idx="97">
                  <c:v>1.074738821654595</c:v>
                </c:pt>
                <c:pt idx="98">
                  <c:v>1.07711486629058</c:v>
                </c:pt>
                <c:pt idx="99">
                  <c:v>1.077067350611846</c:v>
                </c:pt>
                <c:pt idx="100">
                  <c:v>1.074800555955765</c:v>
                </c:pt>
                <c:pt idx="101">
                  <c:v>1.072766406183439</c:v>
                </c:pt>
                <c:pt idx="102">
                  <c:v>1.072365453222737</c:v>
                </c:pt>
                <c:pt idx="103">
                  <c:v>1.073374197472064</c:v>
                </c:pt>
                <c:pt idx="104">
                  <c:v>1.080041197972198</c:v>
                </c:pt>
                <c:pt idx="105">
                  <c:v>1.081278481947157</c:v>
                </c:pt>
                <c:pt idx="106">
                  <c:v>1.081524977722244</c:v>
                </c:pt>
                <c:pt idx="107">
                  <c:v>1.078759866535564</c:v>
                </c:pt>
                <c:pt idx="108">
                  <c:v>1.077922388651532</c:v>
                </c:pt>
                <c:pt idx="109">
                  <c:v>1.076989490940561</c:v>
                </c:pt>
                <c:pt idx="110">
                  <c:v>1.07394822422693</c:v>
                </c:pt>
                <c:pt idx="111">
                  <c:v>1.072160749532537</c:v>
                </c:pt>
                <c:pt idx="112">
                  <c:v>1.072649893922058</c:v>
                </c:pt>
                <c:pt idx="113">
                  <c:v>1.070311169177886</c:v>
                </c:pt>
                <c:pt idx="114">
                  <c:v>1.065996190714016</c:v>
                </c:pt>
                <c:pt idx="115">
                  <c:v>1.069977398254668</c:v>
                </c:pt>
                <c:pt idx="116">
                  <c:v>1.069962610092803</c:v>
                </c:pt>
                <c:pt idx="117">
                  <c:v>1.069196042685413</c:v>
                </c:pt>
                <c:pt idx="118">
                  <c:v>1.066732898694694</c:v>
                </c:pt>
                <c:pt idx="119">
                  <c:v>1.067177613461956</c:v>
                </c:pt>
                <c:pt idx="120">
                  <c:v>1.068622704250478</c:v>
                </c:pt>
                <c:pt idx="121">
                  <c:v>1.068858459728134</c:v>
                </c:pt>
                <c:pt idx="122">
                  <c:v>1.06261802243123</c:v>
                </c:pt>
                <c:pt idx="123">
                  <c:v>1.057730452793439</c:v>
                </c:pt>
                <c:pt idx="124">
                  <c:v>1.053608287300736</c:v>
                </c:pt>
                <c:pt idx="125">
                  <c:v>1.053057088776974</c:v>
                </c:pt>
                <c:pt idx="126">
                  <c:v>1.050095893739194</c:v>
                </c:pt>
                <c:pt idx="127">
                  <c:v>1.052465504593243</c:v>
                </c:pt>
                <c:pt idx="128">
                  <c:v>1.053292920344326</c:v>
                </c:pt>
                <c:pt idx="129">
                  <c:v>1.054108799062349</c:v>
                </c:pt>
                <c:pt idx="130">
                  <c:v>1.048733758522266</c:v>
                </c:pt>
                <c:pt idx="131">
                  <c:v>1.050276022584083</c:v>
                </c:pt>
                <c:pt idx="132">
                  <c:v>1.051855099937528</c:v>
                </c:pt>
                <c:pt idx="133">
                  <c:v>1.051855006833934</c:v>
                </c:pt>
                <c:pt idx="134">
                  <c:v>1.048952896695054</c:v>
                </c:pt>
                <c:pt idx="135">
                  <c:v>1.049329408914332</c:v>
                </c:pt>
                <c:pt idx="136">
                  <c:v>1.054682546177867</c:v>
                </c:pt>
                <c:pt idx="137">
                  <c:v>1.056297284728605</c:v>
                </c:pt>
                <c:pt idx="138">
                  <c:v>1.062283104986767</c:v>
                </c:pt>
                <c:pt idx="139">
                  <c:v>1.059878309158534</c:v>
                </c:pt>
                <c:pt idx="140">
                  <c:v>1.055192720952592</c:v>
                </c:pt>
                <c:pt idx="141">
                  <c:v>1.057680388331133</c:v>
                </c:pt>
                <c:pt idx="142">
                  <c:v>1.054408056455388</c:v>
                </c:pt>
                <c:pt idx="143">
                  <c:v>1.055826833301536</c:v>
                </c:pt>
                <c:pt idx="144">
                  <c:v>1.061980007371365</c:v>
                </c:pt>
                <c:pt idx="145">
                  <c:v>1.06151382787528</c:v>
                </c:pt>
                <c:pt idx="146">
                  <c:v>1.054100363063362</c:v>
                </c:pt>
                <c:pt idx="147">
                  <c:v>1.049707268824008</c:v>
                </c:pt>
                <c:pt idx="148">
                  <c:v>1.04759250284051</c:v>
                </c:pt>
                <c:pt idx="149">
                  <c:v>1.047926327266396</c:v>
                </c:pt>
                <c:pt idx="150">
                  <c:v>1.048649543407567</c:v>
                </c:pt>
                <c:pt idx="151">
                  <c:v>1.045022773452852</c:v>
                </c:pt>
                <c:pt idx="152">
                  <c:v>1.037902290418928</c:v>
                </c:pt>
                <c:pt idx="153">
                  <c:v>1.038873399428149</c:v>
                </c:pt>
                <c:pt idx="154">
                  <c:v>1.0370464833169</c:v>
                </c:pt>
                <c:pt idx="155">
                  <c:v>1.039933715101709</c:v>
                </c:pt>
                <c:pt idx="156">
                  <c:v>1.042328265224745</c:v>
                </c:pt>
                <c:pt idx="157">
                  <c:v>1.043742379998721</c:v>
                </c:pt>
                <c:pt idx="158">
                  <c:v>1.039716500847115</c:v>
                </c:pt>
                <c:pt idx="159">
                  <c:v>1.037011287512345</c:v>
                </c:pt>
                <c:pt idx="160">
                  <c:v>1.03470591543578</c:v>
                </c:pt>
                <c:pt idx="161">
                  <c:v>1.036682498889997</c:v>
                </c:pt>
                <c:pt idx="162">
                  <c:v>1.036230316204771</c:v>
                </c:pt>
                <c:pt idx="163">
                  <c:v>1.040157868514727</c:v>
                </c:pt>
                <c:pt idx="164">
                  <c:v>1.039285837359711</c:v>
                </c:pt>
                <c:pt idx="165">
                  <c:v>1.038104428234236</c:v>
                </c:pt>
                <c:pt idx="166">
                  <c:v>1.037339713775496</c:v>
                </c:pt>
                <c:pt idx="167">
                  <c:v>1.038330156515466</c:v>
                </c:pt>
                <c:pt idx="168">
                  <c:v>1.039473170102515</c:v>
                </c:pt>
                <c:pt idx="169">
                  <c:v>1.041636871692521</c:v>
                </c:pt>
                <c:pt idx="170">
                  <c:v>1.037794197977965</c:v>
                </c:pt>
                <c:pt idx="171">
                  <c:v>1.033570683525286</c:v>
                </c:pt>
                <c:pt idx="172">
                  <c:v>1.033220161522304</c:v>
                </c:pt>
                <c:pt idx="173">
                  <c:v>1.033516527381975</c:v>
                </c:pt>
                <c:pt idx="174">
                  <c:v>1.035132674449558</c:v>
                </c:pt>
                <c:pt idx="175">
                  <c:v>1.037337372135023</c:v>
                </c:pt>
                <c:pt idx="176">
                  <c:v>1.036322944775941</c:v>
                </c:pt>
                <c:pt idx="177">
                  <c:v>1.032242148537784</c:v>
                </c:pt>
                <c:pt idx="178">
                  <c:v>1.028124174531671</c:v>
                </c:pt>
                <c:pt idx="179">
                  <c:v>1.026764421896566</c:v>
                </c:pt>
                <c:pt idx="180">
                  <c:v>1.026020284700123</c:v>
                </c:pt>
                <c:pt idx="181">
                  <c:v>1.025907700883945</c:v>
                </c:pt>
                <c:pt idx="182">
                  <c:v>1.02461300988337</c:v>
                </c:pt>
                <c:pt idx="183">
                  <c:v>1.021411321943353</c:v>
                </c:pt>
                <c:pt idx="184">
                  <c:v>1.02136090115697</c:v>
                </c:pt>
                <c:pt idx="185">
                  <c:v>1.019370686481933</c:v>
                </c:pt>
                <c:pt idx="186">
                  <c:v>1.02028526449702</c:v>
                </c:pt>
                <c:pt idx="187">
                  <c:v>1.020089125261308</c:v>
                </c:pt>
                <c:pt idx="188">
                  <c:v>1.016780092578247</c:v>
                </c:pt>
                <c:pt idx="189">
                  <c:v>1.014343140232179</c:v>
                </c:pt>
                <c:pt idx="190">
                  <c:v>1.014808609005132</c:v>
                </c:pt>
                <c:pt idx="191">
                  <c:v>1.016033770541386</c:v>
                </c:pt>
                <c:pt idx="192">
                  <c:v>1.017190928851261</c:v>
                </c:pt>
                <c:pt idx="193">
                  <c:v>1.018216115814744</c:v>
                </c:pt>
                <c:pt idx="194">
                  <c:v>1.017616162610301</c:v>
                </c:pt>
                <c:pt idx="195">
                  <c:v>1.01808941536723</c:v>
                </c:pt>
                <c:pt idx="196">
                  <c:v>1.018346003611398</c:v>
                </c:pt>
                <c:pt idx="197">
                  <c:v>1.019500601018137</c:v>
                </c:pt>
                <c:pt idx="198">
                  <c:v>1.022512512559938</c:v>
                </c:pt>
                <c:pt idx="199">
                  <c:v>1.027259329894184</c:v>
                </c:pt>
                <c:pt idx="200">
                  <c:v>1.025593072639407</c:v>
                </c:pt>
                <c:pt idx="201">
                  <c:v>1.024660393518576</c:v>
                </c:pt>
                <c:pt idx="202">
                  <c:v>1.023907454027076</c:v>
                </c:pt>
                <c:pt idx="203">
                  <c:v>1.025437220480513</c:v>
                </c:pt>
                <c:pt idx="204">
                  <c:v>1.025232557891089</c:v>
                </c:pt>
                <c:pt idx="205">
                  <c:v>1.02412682812082</c:v>
                </c:pt>
                <c:pt idx="206">
                  <c:v>1.023962939765103</c:v>
                </c:pt>
                <c:pt idx="207">
                  <c:v>1.023442203623103</c:v>
                </c:pt>
                <c:pt idx="208">
                  <c:v>1.023169402640672</c:v>
                </c:pt>
                <c:pt idx="209">
                  <c:v>1.024930751430899</c:v>
                </c:pt>
                <c:pt idx="210">
                  <c:v>1.025795142212452</c:v>
                </c:pt>
                <c:pt idx="211">
                  <c:v>1.027361556143507</c:v>
                </c:pt>
                <c:pt idx="212">
                  <c:v>1.025975838386253</c:v>
                </c:pt>
                <c:pt idx="213">
                  <c:v>1.02662823035115</c:v>
                </c:pt>
                <c:pt idx="214">
                  <c:v>1.026685466758221</c:v>
                </c:pt>
                <c:pt idx="215">
                  <c:v>1.026780952399697</c:v>
                </c:pt>
                <c:pt idx="216">
                  <c:v>1.026973619920015</c:v>
                </c:pt>
                <c:pt idx="217">
                  <c:v>1.02699021212802</c:v>
                </c:pt>
                <c:pt idx="218">
                  <c:v>1.025089422168092</c:v>
                </c:pt>
                <c:pt idx="219">
                  <c:v>1.024454846376935</c:v>
                </c:pt>
                <c:pt idx="220">
                  <c:v>1.024374710153385</c:v>
                </c:pt>
                <c:pt idx="221">
                  <c:v>1.024218752628311</c:v>
                </c:pt>
                <c:pt idx="222">
                  <c:v>1.023783220137963</c:v>
                </c:pt>
                <c:pt idx="223">
                  <c:v>1.02374935642371</c:v>
                </c:pt>
                <c:pt idx="224">
                  <c:v>1.022230713756849</c:v>
                </c:pt>
                <c:pt idx="225">
                  <c:v>1.02290566585249</c:v>
                </c:pt>
                <c:pt idx="226">
                  <c:v>1.009247999727634</c:v>
                </c:pt>
                <c:pt idx="227">
                  <c:v>1.000299144565183</c:v>
                </c:pt>
                <c:pt idx="228">
                  <c:v>0.995046269262834</c:v>
                </c:pt>
                <c:pt idx="229">
                  <c:v>0.988320122855119</c:v>
                </c:pt>
                <c:pt idx="230">
                  <c:v>0.987217305602109</c:v>
                </c:pt>
                <c:pt idx="231">
                  <c:v>0.986795614238534</c:v>
                </c:pt>
                <c:pt idx="232">
                  <c:v>0.988385454276383</c:v>
                </c:pt>
                <c:pt idx="233">
                  <c:v>1.039897533592193</c:v>
                </c:pt>
                <c:pt idx="234">
                  <c:v>1.055620395020042</c:v>
                </c:pt>
                <c:pt idx="235">
                  <c:v>1.065127836536326</c:v>
                </c:pt>
                <c:pt idx="236">
                  <c:v>1.076241814268561</c:v>
                </c:pt>
                <c:pt idx="237">
                  <c:v>1.077441453030403</c:v>
                </c:pt>
                <c:pt idx="238">
                  <c:v>1.061998716692097</c:v>
                </c:pt>
                <c:pt idx="239">
                  <c:v>1.053650980378739</c:v>
                </c:pt>
                <c:pt idx="240">
                  <c:v>1.046353009635762</c:v>
                </c:pt>
                <c:pt idx="241">
                  <c:v>1.044651120684963</c:v>
                </c:pt>
                <c:pt idx="242">
                  <c:v>1.040205214356823</c:v>
                </c:pt>
                <c:pt idx="243">
                  <c:v>1.039880352674308</c:v>
                </c:pt>
                <c:pt idx="244">
                  <c:v>1.03877458722676</c:v>
                </c:pt>
                <c:pt idx="245">
                  <c:v>1.029325485539827</c:v>
                </c:pt>
                <c:pt idx="246">
                  <c:v>1.023754254972218</c:v>
                </c:pt>
                <c:pt idx="247">
                  <c:v>1.01919924238976</c:v>
                </c:pt>
                <c:pt idx="248">
                  <c:v>1.010405667522634</c:v>
                </c:pt>
                <c:pt idx="249">
                  <c:v>1.003013142039956</c:v>
                </c:pt>
                <c:pt idx="250">
                  <c:v>0.995455709362433</c:v>
                </c:pt>
                <c:pt idx="251">
                  <c:v>0.993760614690418</c:v>
                </c:pt>
                <c:pt idx="252">
                  <c:v>0.999074617398079</c:v>
                </c:pt>
                <c:pt idx="253">
                  <c:v>0.996315186037547</c:v>
                </c:pt>
                <c:pt idx="254">
                  <c:v>0.988536516701677</c:v>
                </c:pt>
                <c:pt idx="255">
                  <c:v>0.981727065539449</c:v>
                </c:pt>
                <c:pt idx="256">
                  <c:v>0.977850162093831</c:v>
                </c:pt>
                <c:pt idx="257">
                  <c:v>0.990836481752572</c:v>
                </c:pt>
                <c:pt idx="258">
                  <c:v>0.999765235818042</c:v>
                </c:pt>
                <c:pt idx="259">
                  <c:v>1.005281074891534</c:v>
                </c:pt>
                <c:pt idx="260">
                  <c:v>1.005390539098509</c:v>
                </c:pt>
                <c:pt idx="261">
                  <c:v>1.017841517847479</c:v>
                </c:pt>
                <c:pt idx="262">
                  <c:v>1.013110786252835</c:v>
                </c:pt>
                <c:pt idx="263">
                  <c:v>1.01021183779681</c:v>
                </c:pt>
                <c:pt idx="264">
                  <c:v>1.017579774334372</c:v>
                </c:pt>
                <c:pt idx="265">
                  <c:v>1.022807743998468</c:v>
                </c:pt>
                <c:pt idx="266">
                  <c:v>1.027751935099483</c:v>
                </c:pt>
                <c:pt idx="267">
                  <c:v>1.022530991680744</c:v>
                </c:pt>
                <c:pt idx="268">
                  <c:v>1.020619655105098</c:v>
                </c:pt>
                <c:pt idx="269">
                  <c:v>1.018926862135901</c:v>
                </c:pt>
                <c:pt idx="270">
                  <c:v>1.01885317712004</c:v>
                </c:pt>
                <c:pt idx="271">
                  <c:v>1.015360680517083</c:v>
                </c:pt>
                <c:pt idx="272">
                  <c:v>1.020060182110691</c:v>
                </c:pt>
                <c:pt idx="273">
                  <c:v>1.019600963122136</c:v>
                </c:pt>
                <c:pt idx="274">
                  <c:v>1.014074716980176</c:v>
                </c:pt>
                <c:pt idx="275">
                  <c:v>1.011768241493219</c:v>
                </c:pt>
                <c:pt idx="276">
                  <c:v>1.007141868099318</c:v>
                </c:pt>
                <c:pt idx="277">
                  <c:v>1.004393428105133</c:v>
                </c:pt>
                <c:pt idx="278">
                  <c:v>1.005506963275522</c:v>
                </c:pt>
                <c:pt idx="279">
                  <c:v>1.007239206625585</c:v>
                </c:pt>
                <c:pt idx="280">
                  <c:v>1.007470894601663</c:v>
                </c:pt>
                <c:pt idx="281">
                  <c:v>1.012370580454871</c:v>
                </c:pt>
                <c:pt idx="282">
                  <c:v>1.03005542844081</c:v>
                </c:pt>
                <c:pt idx="283">
                  <c:v>1.031339746169956</c:v>
                </c:pt>
                <c:pt idx="284">
                  <c:v>1.037934950935287</c:v>
                </c:pt>
                <c:pt idx="285">
                  <c:v>1.040152449106994</c:v>
                </c:pt>
                <c:pt idx="286">
                  <c:v>1.03894438728903</c:v>
                </c:pt>
                <c:pt idx="287">
                  <c:v>1.038941883217481</c:v>
                </c:pt>
                <c:pt idx="288">
                  <c:v>1.062768380355454</c:v>
                </c:pt>
                <c:pt idx="289">
                  <c:v>1.059162868433305</c:v>
                </c:pt>
                <c:pt idx="290">
                  <c:v>1.057222946801417</c:v>
                </c:pt>
                <c:pt idx="291">
                  <c:v>1.062634902510301</c:v>
                </c:pt>
                <c:pt idx="292">
                  <c:v>1.06114379653168</c:v>
                </c:pt>
                <c:pt idx="293">
                  <c:v>1.063311070081274</c:v>
                </c:pt>
                <c:pt idx="294">
                  <c:v>1.070302576096466</c:v>
                </c:pt>
                <c:pt idx="295">
                  <c:v>1.05316428200684</c:v>
                </c:pt>
                <c:pt idx="296">
                  <c:v>1.046508780279669</c:v>
                </c:pt>
                <c:pt idx="297">
                  <c:v>1.035653279729764</c:v>
                </c:pt>
                <c:pt idx="298">
                  <c:v>1.023973756542937</c:v>
                </c:pt>
                <c:pt idx="299">
                  <c:v>1.041202322183733</c:v>
                </c:pt>
                <c:pt idx="300">
                  <c:v>1.052457481016504</c:v>
                </c:pt>
                <c:pt idx="301">
                  <c:v>1.059811215598309</c:v>
                </c:pt>
                <c:pt idx="302">
                  <c:v>1.056982563473844</c:v>
                </c:pt>
                <c:pt idx="303">
                  <c:v>1.053501701110556</c:v>
                </c:pt>
                <c:pt idx="304">
                  <c:v>0.976021950249149</c:v>
                </c:pt>
                <c:pt idx="305">
                  <c:v>1.013458977090429</c:v>
                </c:pt>
                <c:pt idx="306">
                  <c:v>1.029864761606321</c:v>
                </c:pt>
                <c:pt idx="307">
                  <c:v>1.042406529296673</c:v>
                </c:pt>
                <c:pt idx="308">
                  <c:v>1.04930249975467</c:v>
                </c:pt>
                <c:pt idx="309">
                  <c:v>1.053466123780198</c:v>
                </c:pt>
                <c:pt idx="310">
                  <c:v>1.053888532924893</c:v>
                </c:pt>
                <c:pt idx="311">
                  <c:v>1.052511007927432</c:v>
                </c:pt>
                <c:pt idx="312">
                  <c:v>1.040039801799267</c:v>
                </c:pt>
                <c:pt idx="313">
                  <c:v>1.042771313958578</c:v>
                </c:pt>
                <c:pt idx="314">
                  <c:v>1.03776867716203</c:v>
                </c:pt>
                <c:pt idx="315">
                  <c:v>1.02705775382002</c:v>
                </c:pt>
                <c:pt idx="316">
                  <c:v>1.022366424093693</c:v>
                </c:pt>
                <c:pt idx="317">
                  <c:v>1.016392540408261</c:v>
                </c:pt>
                <c:pt idx="318">
                  <c:v>1.021248582080205</c:v>
                </c:pt>
                <c:pt idx="319">
                  <c:v>1.016291905582124</c:v>
                </c:pt>
                <c:pt idx="320">
                  <c:v>1.008915805272363</c:v>
                </c:pt>
                <c:pt idx="321">
                  <c:v>0.997894265146529</c:v>
                </c:pt>
                <c:pt idx="322">
                  <c:v>0.991245042247838</c:v>
                </c:pt>
                <c:pt idx="323">
                  <c:v>0.977727216026858</c:v>
                </c:pt>
                <c:pt idx="324">
                  <c:v>0.971361728130809</c:v>
                </c:pt>
                <c:pt idx="325">
                  <c:v>0.970195437947462</c:v>
                </c:pt>
                <c:pt idx="326">
                  <c:v>0.964948431598557</c:v>
                </c:pt>
                <c:pt idx="327">
                  <c:v>0.958211073293053</c:v>
                </c:pt>
                <c:pt idx="328">
                  <c:v>0.945601323741602</c:v>
                </c:pt>
                <c:pt idx="329">
                  <c:v>0.933869142175963</c:v>
                </c:pt>
                <c:pt idx="330">
                  <c:v>0.954311241714895</c:v>
                </c:pt>
                <c:pt idx="331">
                  <c:v>0.944064180359097</c:v>
                </c:pt>
                <c:pt idx="332">
                  <c:v>0.903100959829542</c:v>
                </c:pt>
                <c:pt idx="333">
                  <c:v>0.909549013383535</c:v>
                </c:pt>
                <c:pt idx="334">
                  <c:v>0.915228617535168</c:v>
                </c:pt>
                <c:pt idx="335">
                  <c:v>0.908876592500305</c:v>
                </c:pt>
                <c:pt idx="336">
                  <c:v>0.902941183563019</c:v>
                </c:pt>
                <c:pt idx="337">
                  <c:v>0.893580209963061</c:v>
                </c:pt>
                <c:pt idx="338">
                  <c:v>0.886098242238632</c:v>
                </c:pt>
                <c:pt idx="339">
                  <c:v>0.881451895937603</c:v>
                </c:pt>
                <c:pt idx="340">
                  <c:v>0.875388330333833</c:v>
                </c:pt>
                <c:pt idx="341">
                  <c:v>0.868597946196475</c:v>
                </c:pt>
                <c:pt idx="342">
                  <c:v>0.862691858034348</c:v>
                </c:pt>
                <c:pt idx="343">
                  <c:v>0.858389267931381</c:v>
                </c:pt>
                <c:pt idx="344">
                  <c:v>0.843613941708632</c:v>
                </c:pt>
                <c:pt idx="345">
                  <c:v>0.83921068981507</c:v>
                </c:pt>
                <c:pt idx="346">
                  <c:v>0.842030448637033</c:v>
                </c:pt>
                <c:pt idx="347">
                  <c:v>0.838994841382507</c:v>
                </c:pt>
                <c:pt idx="348">
                  <c:v>0.837143554360489</c:v>
                </c:pt>
                <c:pt idx="349">
                  <c:v>0.838996582459309</c:v>
                </c:pt>
                <c:pt idx="350">
                  <c:v>0.844376429819935</c:v>
                </c:pt>
                <c:pt idx="351">
                  <c:v>0.845486996950676</c:v>
                </c:pt>
                <c:pt idx="352">
                  <c:v>0.839816208360389</c:v>
                </c:pt>
                <c:pt idx="353">
                  <c:v>0.827555016091498</c:v>
                </c:pt>
                <c:pt idx="354">
                  <c:v>0.819317100211133</c:v>
                </c:pt>
                <c:pt idx="355">
                  <c:v>0.811115302720005</c:v>
                </c:pt>
                <c:pt idx="356">
                  <c:v>0.808324410177642</c:v>
                </c:pt>
                <c:pt idx="357">
                  <c:v>0.812746221454218</c:v>
                </c:pt>
                <c:pt idx="358">
                  <c:v>0.817300742671963</c:v>
                </c:pt>
                <c:pt idx="359">
                  <c:v>0.815867841984448</c:v>
                </c:pt>
                <c:pt idx="360">
                  <c:v>0.817378744192009</c:v>
                </c:pt>
                <c:pt idx="361">
                  <c:v>0.820241131218538</c:v>
                </c:pt>
                <c:pt idx="362">
                  <c:v>0.822257755409956</c:v>
                </c:pt>
                <c:pt idx="363">
                  <c:v>0.820358125471656</c:v>
                </c:pt>
                <c:pt idx="364">
                  <c:v>0.81688924314897</c:v>
                </c:pt>
                <c:pt idx="365">
                  <c:v>0.808730228924776</c:v>
                </c:pt>
                <c:pt idx="366">
                  <c:v>0.803724579001918</c:v>
                </c:pt>
                <c:pt idx="367">
                  <c:v>0.80095254735405</c:v>
                </c:pt>
                <c:pt idx="368">
                  <c:v>0.79478566051704</c:v>
                </c:pt>
                <c:pt idx="369">
                  <c:v>0.786408357590024</c:v>
                </c:pt>
                <c:pt idx="370">
                  <c:v>0.785927039798812</c:v>
                </c:pt>
                <c:pt idx="371">
                  <c:v>0.790555660669278</c:v>
                </c:pt>
                <c:pt idx="372">
                  <c:v>0.795362311135928</c:v>
                </c:pt>
                <c:pt idx="373">
                  <c:v>0.798764978990462</c:v>
                </c:pt>
                <c:pt idx="374">
                  <c:v>0.80549912962173</c:v>
                </c:pt>
                <c:pt idx="375">
                  <c:v>0.812001424773028</c:v>
                </c:pt>
                <c:pt idx="376">
                  <c:v>0.818115291247107</c:v>
                </c:pt>
                <c:pt idx="377">
                  <c:v>0.823292467551417</c:v>
                </c:pt>
                <c:pt idx="378">
                  <c:v>0.827545731082004</c:v>
                </c:pt>
                <c:pt idx="379">
                  <c:v>0.836629398620045</c:v>
                </c:pt>
                <c:pt idx="380">
                  <c:v>0.842068193951043</c:v>
                </c:pt>
                <c:pt idx="381">
                  <c:v>0.84859473262716</c:v>
                </c:pt>
                <c:pt idx="382">
                  <c:v>0.863923876973208</c:v>
                </c:pt>
                <c:pt idx="383">
                  <c:v>0.87981877053579</c:v>
                </c:pt>
                <c:pt idx="384">
                  <c:v>0.893987101538731</c:v>
                </c:pt>
                <c:pt idx="385">
                  <c:v>0.903888788700746</c:v>
                </c:pt>
                <c:pt idx="386">
                  <c:v>0.913309384085974</c:v>
                </c:pt>
                <c:pt idx="387">
                  <c:v>0.922390166950097</c:v>
                </c:pt>
                <c:pt idx="388">
                  <c:v>0.924865526048628</c:v>
                </c:pt>
                <c:pt idx="389">
                  <c:v>0.92923895605903</c:v>
                </c:pt>
                <c:pt idx="390">
                  <c:v>0.935477253496404</c:v>
                </c:pt>
                <c:pt idx="391">
                  <c:v>0.936441943265875</c:v>
                </c:pt>
                <c:pt idx="392">
                  <c:v>0.938456994452046</c:v>
                </c:pt>
                <c:pt idx="393">
                  <c:v>0.940651323206964</c:v>
                </c:pt>
                <c:pt idx="394">
                  <c:v>0.952003135301647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8564528"/>
        <c:axId val="1258990144"/>
      </c:lineChart>
      <c:catAx>
        <c:axId val="126856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8990144"/>
        <c:crosses val="autoZero"/>
        <c:auto val="1"/>
        <c:lblAlgn val="ctr"/>
        <c:lblOffset val="100"/>
        <c:tickLblSkip val="48"/>
        <c:tickMarkSkip val="48"/>
        <c:noMultiLvlLbl val="0"/>
      </c:catAx>
      <c:valAx>
        <c:axId val="1258990144"/>
        <c:scaling>
          <c:orientation val="minMax"/>
          <c:max val="1.5"/>
          <c:min val="0.6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8564528"/>
        <c:crosses val="autoZero"/>
        <c:crossBetween val="between"/>
        <c:majorUnit val="0.1"/>
      </c:valAx>
      <c:spPr>
        <a:noFill/>
        <a:ln w="9525">
          <a:solidFill>
            <a:schemeClr val="tx1"/>
          </a:solidFill>
          <a:miter lim="800000"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Figure 5. Reserve Pass-Through Ratio </a:t>
            </a:r>
            <a:r>
              <a:rPr lang="en-US" sz="1800" b="1" i="0" u="none" strike="noStrike" baseline="0">
                <a:solidFill>
                  <a:schemeClr val="tx1"/>
                </a:solidFill>
              </a:rPr>
              <a:t>(%) </a:t>
            </a:r>
          </a:p>
          <a:p>
            <a:pPr>
              <a:defRPr sz="1800">
                <a:solidFill>
                  <a:schemeClr val="tx1"/>
                </a:solidFill>
              </a:defRPr>
            </a:pPr>
            <a:r>
              <a:rPr lang="en-US" sz="1800" b="1" i="0" u="none" strike="noStrike" baseline="0">
                <a:solidFill>
                  <a:schemeClr val="tx1"/>
                </a:solidFill>
              </a:rPr>
              <a:t>(Currency Board Orthodoxy = 100%)</a:t>
            </a:r>
            <a:endParaRPr lang="en-US" sz="18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Smoothed</c:v>
          </c:tx>
          <c:spPr>
            <a:ln w="31750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Calculations!$D$1:$OJ$1</c:f>
              <c:numCache>
                <c:formatCode>_(* #,##0.00_);_(* \(#,##0.00\);_(* "-"??_);_(@_)</c:formatCode>
                <c:ptCount val="397"/>
                <c:pt idx="0" formatCode="General">
                  <c:v>1983.0</c:v>
                </c:pt>
                <c:pt idx="12" formatCode="General">
                  <c:v>1984.0</c:v>
                </c:pt>
                <c:pt idx="24" formatCode="General">
                  <c:v>1985.0</c:v>
                </c:pt>
                <c:pt idx="36" formatCode="General">
                  <c:v>1986.0</c:v>
                </c:pt>
                <c:pt idx="48" formatCode="General">
                  <c:v>1987.0</c:v>
                </c:pt>
                <c:pt idx="60" formatCode="General">
                  <c:v>1988.0</c:v>
                </c:pt>
                <c:pt idx="72" formatCode="General">
                  <c:v>1989.0</c:v>
                </c:pt>
                <c:pt idx="84" formatCode="General">
                  <c:v>1990.0</c:v>
                </c:pt>
                <c:pt idx="96" formatCode="General">
                  <c:v>1991.0</c:v>
                </c:pt>
                <c:pt idx="108" formatCode="General">
                  <c:v>1992.0</c:v>
                </c:pt>
                <c:pt idx="120" formatCode="General">
                  <c:v>1993.0</c:v>
                </c:pt>
                <c:pt idx="132" formatCode="General">
                  <c:v>1994.0</c:v>
                </c:pt>
                <c:pt idx="144" formatCode="General">
                  <c:v>1995.0</c:v>
                </c:pt>
                <c:pt idx="156" formatCode="General">
                  <c:v>1996.0</c:v>
                </c:pt>
                <c:pt idx="168" formatCode="General">
                  <c:v>1997.0</c:v>
                </c:pt>
                <c:pt idx="180" formatCode="General">
                  <c:v>1998.0</c:v>
                </c:pt>
                <c:pt idx="192" formatCode="General">
                  <c:v>1999.0</c:v>
                </c:pt>
                <c:pt idx="204" formatCode="General">
                  <c:v>2000.0</c:v>
                </c:pt>
                <c:pt idx="216" formatCode="General">
                  <c:v>2001.0</c:v>
                </c:pt>
                <c:pt idx="228" formatCode="General">
                  <c:v>2002.0</c:v>
                </c:pt>
                <c:pt idx="240" formatCode="General">
                  <c:v>2003.0</c:v>
                </c:pt>
                <c:pt idx="252" formatCode="General">
                  <c:v>2004.0</c:v>
                </c:pt>
                <c:pt idx="264" formatCode="General">
                  <c:v>2005.0</c:v>
                </c:pt>
                <c:pt idx="276" formatCode="General">
                  <c:v>2006.0</c:v>
                </c:pt>
                <c:pt idx="288" formatCode="General">
                  <c:v>2007.0</c:v>
                </c:pt>
                <c:pt idx="300" formatCode="General">
                  <c:v>2008.0</c:v>
                </c:pt>
                <c:pt idx="312" formatCode="General">
                  <c:v>2009.0</c:v>
                </c:pt>
                <c:pt idx="324" formatCode="General">
                  <c:v>2010.0</c:v>
                </c:pt>
                <c:pt idx="336" formatCode="General">
                  <c:v>2011.0</c:v>
                </c:pt>
                <c:pt idx="348" formatCode="General">
                  <c:v>2012.0</c:v>
                </c:pt>
                <c:pt idx="360" formatCode="General">
                  <c:v>2013.0</c:v>
                </c:pt>
                <c:pt idx="372" formatCode="General">
                  <c:v>2014.0</c:v>
                </c:pt>
                <c:pt idx="384" formatCode="General">
                  <c:v>2015.0</c:v>
                </c:pt>
                <c:pt idx="396" formatCode="General">
                  <c:v>2016.0</c:v>
                </c:pt>
              </c:numCache>
            </c:numRef>
          </c:cat>
          <c:val>
            <c:numRef>
              <c:f>Calculations!$P$18:$OI$18</c:f>
              <c:numCache>
                <c:formatCode>0.000</c:formatCode>
                <c:ptCount val="384"/>
                <c:pt idx="1">
                  <c:v>1.812342569269525</c:v>
                </c:pt>
                <c:pt idx="2">
                  <c:v>1.836697436209642</c:v>
                </c:pt>
                <c:pt idx="3">
                  <c:v>1.769541198575868</c:v>
                </c:pt>
                <c:pt idx="4">
                  <c:v>1.700105151007438</c:v>
                </c:pt>
                <c:pt idx="5">
                  <c:v>1.638127454071166</c:v>
                </c:pt>
                <c:pt idx="6">
                  <c:v>1.577821495994367</c:v>
                </c:pt>
                <c:pt idx="7">
                  <c:v>1.51703955186031</c:v>
                </c:pt>
                <c:pt idx="8">
                  <c:v>1.454322524778853</c:v>
                </c:pt>
                <c:pt idx="9">
                  <c:v>1.404175706854365</c:v>
                </c:pt>
                <c:pt idx="10">
                  <c:v>1.351902394839648</c:v>
                </c:pt>
                <c:pt idx="11">
                  <c:v>1.302695878388883</c:v>
                </c:pt>
                <c:pt idx="12">
                  <c:v>1.215542305260794</c:v>
                </c:pt>
                <c:pt idx="13">
                  <c:v>1.17249806547178</c:v>
                </c:pt>
                <c:pt idx="14">
                  <c:v>1.137472764447335</c:v>
                </c:pt>
                <c:pt idx="15">
                  <c:v>1.104469437808398</c:v>
                </c:pt>
                <c:pt idx="16">
                  <c:v>1.073109560806933</c:v>
                </c:pt>
                <c:pt idx="17">
                  <c:v>1.036575226023277</c:v>
                </c:pt>
                <c:pt idx="18">
                  <c:v>1.007664247199751</c:v>
                </c:pt>
                <c:pt idx="19">
                  <c:v>0.975329368780175</c:v>
                </c:pt>
                <c:pt idx="20">
                  <c:v>0.9561713790033</c:v>
                </c:pt>
                <c:pt idx="21">
                  <c:v>0.943495914813875</c:v>
                </c:pt>
                <c:pt idx="22">
                  <c:v>0.935890107403754</c:v>
                </c:pt>
                <c:pt idx="23">
                  <c:v>0.930625038479655</c:v>
                </c:pt>
                <c:pt idx="24">
                  <c:v>0.915932249179086</c:v>
                </c:pt>
                <c:pt idx="25">
                  <c:v>0.913786111062605</c:v>
                </c:pt>
                <c:pt idx="26">
                  <c:v>0.91337996422961</c:v>
                </c:pt>
                <c:pt idx="27">
                  <c:v>0.922646577959061</c:v>
                </c:pt>
                <c:pt idx="28">
                  <c:v>0.914481703243416</c:v>
                </c:pt>
                <c:pt idx="29">
                  <c:v>0.917289433055606</c:v>
                </c:pt>
                <c:pt idx="30">
                  <c:v>0.915435937947819</c:v>
                </c:pt>
                <c:pt idx="31">
                  <c:v>0.918413796298251</c:v>
                </c:pt>
                <c:pt idx="32">
                  <c:v>0.921553111649121</c:v>
                </c:pt>
                <c:pt idx="33">
                  <c:v>0.91915822336766</c:v>
                </c:pt>
                <c:pt idx="34">
                  <c:v>0.917279512078568</c:v>
                </c:pt>
                <c:pt idx="35">
                  <c:v>0.92186300207909</c:v>
                </c:pt>
                <c:pt idx="36">
                  <c:v>0.930684597050082</c:v>
                </c:pt>
                <c:pt idx="37">
                  <c:v>0.933260667034197</c:v>
                </c:pt>
                <c:pt idx="38">
                  <c:v>0.939099527261884</c:v>
                </c:pt>
                <c:pt idx="39">
                  <c:v>0.939812427410976</c:v>
                </c:pt>
                <c:pt idx="40">
                  <c:v>0.952498598385701</c:v>
                </c:pt>
                <c:pt idx="41">
                  <c:v>0.956470620178821</c:v>
                </c:pt>
                <c:pt idx="42">
                  <c:v>0.965326238327705</c:v>
                </c:pt>
                <c:pt idx="43">
                  <c:v>0.966730598740996</c:v>
                </c:pt>
                <c:pt idx="44">
                  <c:v>0.974158804689682</c:v>
                </c:pt>
                <c:pt idx="45">
                  <c:v>1.015549409215539</c:v>
                </c:pt>
                <c:pt idx="46">
                  <c:v>1.04074276120663</c:v>
                </c:pt>
                <c:pt idx="47">
                  <c:v>1.060375836475344</c:v>
                </c:pt>
                <c:pt idx="48">
                  <c:v>1.073975323469417</c:v>
                </c:pt>
                <c:pt idx="49">
                  <c:v>1.113728454666581</c:v>
                </c:pt>
                <c:pt idx="50">
                  <c:v>1.102519409363723</c:v>
                </c:pt>
                <c:pt idx="51">
                  <c:v>1.075077147011677</c:v>
                </c:pt>
                <c:pt idx="52">
                  <c:v>1.071112145878348</c:v>
                </c:pt>
                <c:pt idx="53">
                  <c:v>1.054646987572717</c:v>
                </c:pt>
                <c:pt idx="54">
                  <c:v>1.047412741490343</c:v>
                </c:pt>
                <c:pt idx="55">
                  <c:v>1.053427378097219</c:v>
                </c:pt>
                <c:pt idx="56">
                  <c:v>1.05349141138401</c:v>
                </c:pt>
                <c:pt idx="57">
                  <c:v>0.993146770695654</c:v>
                </c:pt>
                <c:pt idx="58">
                  <c:v>1.117863101378027</c:v>
                </c:pt>
                <c:pt idx="59">
                  <c:v>1.007106392269825</c:v>
                </c:pt>
                <c:pt idx="60">
                  <c:v>1.747467181614182</c:v>
                </c:pt>
                <c:pt idx="61">
                  <c:v>1.748417674608142</c:v>
                </c:pt>
                <c:pt idx="62">
                  <c:v>1.592030347747097</c:v>
                </c:pt>
                <c:pt idx="63">
                  <c:v>1.564889704653495</c:v>
                </c:pt>
                <c:pt idx="64">
                  <c:v>1.5950829771788</c:v>
                </c:pt>
                <c:pt idx="65">
                  <c:v>1.543376097900641</c:v>
                </c:pt>
                <c:pt idx="66">
                  <c:v>1.520784519856609</c:v>
                </c:pt>
                <c:pt idx="67">
                  <c:v>1.580401974303689</c:v>
                </c:pt>
                <c:pt idx="68">
                  <c:v>2.181492211655929</c:v>
                </c:pt>
                <c:pt idx="69">
                  <c:v>2.10299015854976</c:v>
                </c:pt>
                <c:pt idx="70">
                  <c:v>1.985422292142351</c:v>
                </c:pt>
                <c:pt idx="71">
                  <c:v>1.886320300004178</c:v>
                </c:pt>
                <c:pt idx="72">
                  <c:v>1.796331040144703</c:v>
                </c:pt>
                <c:pt idx="73">
                  <c:v>1.700960716020389</c:v>
                </c:pt>
                <c:pt idx="74">
                  <c:v>1.629390381549785</c:v>
                </c:pt>
                <c:pt idx="75">
                  <c:v>1.5478038024112</c:v>
                </c:pt>
                <c:pt idx="76">
                  <c:v>1.498100163610458</c:v>
                </c:pt>
                <c:pt idx="77">
                  <c:v>1.429508081668328</c:v>
                </c:pt>
                <c:pt idx="78">
                  <c:v>1.376333575493806</c:v>
                </c:pt>
                <c:pt idx="79">
                  <c:v>1.329692316276295</c:v>
                </c:pt>
                <c:pt idx="80">
                  <c:v>1.298810948937487</c:v>
                </c:pt>
                <c:pt idx="81">
                  <c:v>1.255941271102167</c:v>
                </c:pt>
                <c:pt idx="82">
                  <c:v>1.234608940034568</c:v>
                </c:pt>
                <c:pt idx="83">
                  <c:v>1.20168955196053</c:v>
                </c:pt>
                <c:pt idx="84">
                  <c:v>1.172136075131327</c:v>
                </c:pt>
                <c:pt idx="85">
                  <c:v>1.159297858278074</c:v>
                </c:pt>
                <c:pt idx="86">
                  <c:v>1.144493605717036</c:v>
                </c:pt>
                <c:pt idx="87">
                  <c:v>1.133967856256444</c:v>
                </c:pt>
                <c:pt idx="88">
                  <c:v>1.122398548059278</c:v>
                </c:pt>
                <c:pt idx="89">
                  <c:v>1.115340706101315</c:v>
                </c:pt>
                <c:pt idx="90">
                  <c:v>1.10627972621389</c:v>
                </c:pt>
                <c:pt idx="91">
                  <c:v>1.097280562456767</c:v>
                </c:pt>
                <c:pt idx="92">
                  <c:v>1.087352581182976</c:v>
                </c:pt>
                <c:pt idx="93">
                  <c:v>1.099076307439678</c:v>
                </c:pt>
                <c:pt idx="94">
                  <c:v>1.088612735069581</c:v>
                </c:pt>
                <c:pt idx="95">
                  <c:v>1.111815415050995</c:v>
                </c:pt>
                <c:pt idx="96">
                  <c:v>1.127363331162005</c:v>
                </c:pt>
                <c:pt idx="97">
                  <c:v>1.117782655338152</c:v>
                </c:pt>
                <c:pt idx="98">
                  <c:v>1.116112160649487</c:v>
                </c:pt>
                <c:pt idx="99">
                  <c:v>1.103834160938285</c:v>
                </c:pt>
                <c:pt idx="100">
                  <c:v>1.096316406596983</c:v>
                </c:pt>
                <c:pt idx="101">
                  <c:v>1.096345799443194</c:v>
                </c:pt>
                <c:pt idx="102">
                  <c:v>1.092019223410036</c:v>
                </c:pt>
                <c:pt idx="103">
                  <c:v>1.083524613864964</c:v>
                </c:pt>
                <c:pt idx="104">
                  <c:v>1.084225675308827</c:v>
                </c:pt>
                <c:pt idx="105">
                  <c:v>1.074095315570152</c:v>
                </c:pt>
                <c:pt idx="106">
                  <c:v>1.06779919675265</c:v>
                </c:pt>
                <c:pt idx="107">
                  <c:v>1.059886026766053</c:v>
                </c:pt>
                <c:pt idx="108">
                  <c:v>1.059105168577859</c:v>
                </c:pt>
                <c:pt idx="109">
                  <c:v>1.058320099748747</c:v>
                </c:pt>
                <c:pt idx="110">
                  <c:v>1.054419388609196</c:v>
                </c:pt>
                <c:pt idx="111">
                  <c:v>1.036550403484931</c:v>
                </c:pt>
                <c:pt idx="112">
                  <c:v>1.0164036090135</c:v>
                </c:pt>
                <c:pt idx="113">
                  <c:v>0.98263997339103</c:v>
                </c:pt>
                <c:pt idx="114">
                  <c:v>0.921238418092113</c:v>
                </c:pt>
                <c:pt idx="115">
                  <c:v>0.95537548801908</c:v>
                </c:pt>
                <c:pt idx="116">
                  <c:v>1.00206566198945</c:v>
                </c:pt>
                <c:pt idx="117">
                  <c:v>1.04044858348179</c:v>
                </c:pt>
                <c:pt idx="118">
                  <c:v>1.069749113922038</c:v>
                </c:pt>
                <c:pt idx="119">
                  <c:v>1.253838032317068</c:v>
                </c:pt>
                <c:pt idx="120">
                  <c:v>1.262317413871055</c:v>
                </c:pt>
                <c:pt idx="121">
                  <c:v>0.847809810414996</c:v>
                </c:pt>
                <c:pt idx="122">
                  <c:v>0.738267936706121</c:v>
                </c:pt>
                <c:pt idx="123">
                  <c:v>0.791874771354093</c:v>
                </c:pt>
                <c:pt idx="124">
                  <c:v>0.848330858575118</c:v>
                </c:pt>
                <c:pt idx="125">
                  <c:v>0.605936797107844</c:v>
                </c:pt>
                <c:pt idx="126">
                  <c:v>0.624152641206583</c:v>
                </c:pt>
                <c:pt idx="127">
                  <c:v>0.405106552713165</c:v>
                </c:pt>
                <c:pt idx="128">
                  <c:v>0.391692671635397</c:v>
                </c:pt>
                <c:pt idx="129">
                  <c:v>0.57381053318472</c:v>
                </c:pt>
                <c:pt idx="130">
                  <c:v>0.599991123701864</c:v>
                </c:pt>
                <c:pt idx="131">
                  <c:v>0.616900693966409</c:v>
                </c:pt>
                <c:pt idx="132">
                  <c:v>0.631843790398913</c:v>
                </c:pt>
                <c:pt idx="133">
                  <c:v>0.647741546478187</c:v>
                </c:pt>
                <c:pt idx="134">
                  <c:v>0.65423175964646</c:v>
                </c:pt>
                <c:pt idx="135">
                  <c:v>0.673743518616749</c:v>
                </c:pt>
                <c:pt idx="136">
                  <c:v>0.423280931460957</c:v>
                </c:pt>
                <c:pt idx="137">
                  <c:v>0.449526062702039</c:v>
                </c:pt>
                <c:pt idx="138">
                  <c:v>0.495732378869007</c:v>
                </c:pt>
                <c:pt idx="139">
                  <c:v>0.525377961672802</c:v>
                </c:pt>
                <c:pt idx="140">
                  <c:v>0.562082797019015</c:v>
                </c:pt>
                <c:pt idx="141">
                  <c:v>0.597246004436551</c:v>
                </c:pt>
                <c:pt idx="142">
                  <c:v>0.633295462570302</c:v>
                </c:pt>
                <c:pt idx="143">
                  <c:v>0.666670897156184</c:v>
                </c:pt>
                <c:pt idx="144">
                  <c:v>0.699115889948591</c:v>
                </c:pt>
                <c:pt idx="145">
                  <c:v>0.722161775180536</c:v>
                </c:pt>
                <c:pt idx="146">
                  <c:v>0.746092301469353</c:v>
                </c:pt>
                <c:pt idx="147">
                  <c:v>0.768820167898685</c:v>
                </c:pt>
                <c:pt idx="148">
                  <c:v>0.783297534708156</c:v>
                </c:pt>
                <c:pt idx="149">
                  <c:v>0.782442710525075</c:v>
                </c:pt>
                <c:pt idx="150">
                  <c:v>0.797025443691977</c:v>
                </c:pt>
                <c:pt idx="151">
                  <c:v>0.792566614048279</c:v>
                </c:pt>
                <c:pt idx="152">
                  <c:v>0.950159460379035</c:v>
                </c:pt>
                <c:pt idx="153">
                  <c:v>0.922666878827113</c:v>
                </c:pt>
                <c:pt idx="154">
                  <c:v>0.944777112202382</c:v>
                </c:pt>
                <c:pt idx="155">
                  <c:v>0.949974225558561</c:v>
                </c:pt>
                <c:pt idx="156">
                  <c:v>0.971021579122107</c:v>
                </c:pt>
                <c:pt idx="157">
                  <c:v>0.987733982504234</c:v>
                </c:pt>
                <c:pt idx="158">
                  <c:v>0.995214073924385</c:v>
                </c:pt>
                <c:pt idx="159">
                  <c:v>1.010130651028071</c:v>
                </c:pt>
                <c:pt idx="160">
                  <c:v>0.882764644748793</c:v>
                </c:pt>
                <c:pt idx="161">
                  <c:v>0.916896473734841</c:v>
                </c:pt>
                <c:pt idx="162">
                  <c:v>1.021465329762718</c:v>
                </c:pt>
                <c:pt idx="163">
                  <c:v>1.007897885258295</c:v>
                </c:pt>
                <c:pt idx="164">
                  <c:v>1.128586156778655</c:v>
                </c:pt>
                <c:pt idx="165">
                  <c:v>1.095784793009187</c:v>
                </c:pt>
                <c:pt idx="166">
                  <c:v>2.367287394789349</c:v>
                </c:pt>
                <c:pt idx="167">
                  <c:v>2.209463104876094</c:v>
                </c:pt>
                <c:pt idx="168">
                  <c:v>2.068499493350422</c:v>
                </c:pt>
                <c:pt idx="169">
                  <c:v>1.950056549853579</c:v>
                </c:pt>
                <c:pt idx="170">
                  <c:v>1.829945302707383</c:v>
                </c:pt>
                <c:pt idx="171">
                  <c:v>1.740784787632436</c:v>
                </c:pt>
                <c:pt idx="172">
                  <c:v>1.656166941231251</c:v>
                </c:pt>
                <c:pt idx="173">
                  <c:v>1.579521599342058</c:v>
                </c:pt>
                <c:pt idx="174">
                  <c:v>1.501794863862125</c:v>
                </c:pt>
                <c:pt idx="175">
                  <c:v>1.440436471396157</c:v>
                </c:pt>
                <c:pt idx="176">
                  <c:v>1.382872111479835</c:v>
                </c:pt>
                <c:pt idx="177">
                  <c:v>1.329022510173679</c:v>
                </c:pt>
                <c:pt idx="178">
                  <c:v>1.288537206676773</c:v>
                </c:pt>
                <c:pt idx="179">
                  <c:v>1.259774560690335</c:v>
                </c:pt>
                <c:pt idx="180">
                  <c:v>1.232873147739289</c:v>
                </c:pt>
                <c:pt idx="181">
                  <c:v>1.207670204367014</c:v>
                </c:pt>
                <c:pt idx="182">
                  <c:v>1.18594391698207</c:v>
                </c:pt>
                <c:pt idx="183">
                  <c:v>1.165025539347837</c:v>
                </c:pt>
                <c:pt idx="184">
                  <c:v>1.156353435696956</c:v>
                </c:pt>
                <c:pt idx="185">
                  <c:v>1.139563002030233</c:v>
                </c:pt>
                <c:pt idx="186">
                  <c:v>1.13454759915249</c:v>
                </c:pt>
                <c:pt idx="187">
                  <c:v>1.141092839237242</c:v>
                </c:pt>
                <c:pt idx="188">
                  <c:v>0.872081594529204</c:v>
                </c:pt>
                <c:pt idx="189">
                  <c:v>0.539159149361998</c:v>
                </c:pt>
                <c:pt idx="190">
                  <c:v>0.6323807808942</c:v>
                </c:pt>
                <c:pt idx="191">
                  <c:v>0.720242947303558</c:v>
                </c:pt>
                <c:pt idx="192">
                  <c:v>0.717295521650071</c:v>
                </c:pt>
                <c:pt idx="193">
                  <c:v>0.689657456143259</c:v>
                </c:pt>
                <c:pt idx="194">
                  <c:v>0.783191710528933</c:v>
                </c:pt>
                <c:pt idx="195">
                  <c:v>0.830414786157814</c:v>
                </c:pt>
                <c:pt idx="196">
                  <c:v>0.854016938765529</c:v>
                </c:pt>
                <c:pt idx="197">
                  <c:v>0.885383803840941</c:v>
                </c:pt>
                <c:pt idx="198">
                  <c:v>0.950654565397505</c:v>
                </c:pt>
                <c:pt idx="199">
                  <c:v>0.955761790605294</c:v>
                </c:pt>
                <c:pt idx="200">
                  <c:v>0.951519072420984</c:v>
                </c:pt>
                <c:pt idx="201">
                  <c:v>0.960537359929097</c:v>
                </c:pt>
                <c:pt idx="202">
                  <c:v>0.982113597796193</c:v>
                </c:pt>
                <c:pt idx="203">
                  <c:v>0.996660628770075</c:v>
                </c:pt>
                <c:pt idx="204">
                  <c:v>0.996075699812911</c:v>
                </c:pt>
                <c:pt idx="205">
                  <c:v>1.004605405894646</c:v>
                </c:pt>
                <c:pt idx="206">
                  <c:v>1.038787722448039</c:v>
                </c:pt>
                <c:pt idx="207">
                  <c:v>1.025225076653815</c:v>
                </c:pt>
                <c:pt idx="208">
                  <c:v>1.026261227255078</c:v>
                </c:pt>
                <c:pt idx="209">
                  <c:v>1.028131269565274</c:v>
                </c:pt>
                <c:pt idx="210">
                  <c:v>1.022846053294552</c:v>
                </c:pt>
                <c:pt idx="211">
                  <c:v>1.019576362984175</c:v>
                </c:pt>
                <c:pt idx="212">
                  <c:v>1.016440157188001</c:v>
                </c:pt>
                <c:pt idx="213">
                  <c:v>1.014821105271687</c:v>
                </c:pt>
                <c:pt idx="214">
                  <c:v>1.013996683438537</c:v>
                </c:pt>
                <c:pt idx="215">
                  <c:v>0.983640696676147</c:v>
                </c:pt>
                <c:pt idx="216">
                  <c:v>0.962515699265446</c:v>
                </c:pt>
                <c:pt idx="217">
                  <c:v>0.944133896780762</c:v>
                </c:pt>
                <c:pt idx="218">
                  <c:v>0.922048101246872</c:v>
                </c:pt>
                <c:pt idx="219">
                  <c:v>0.911172243970271</c:v>
                </c:pt>
                <c:pt idx="220">
                  <c:v>0.900162928134936</c:v>
                </c:pt>
                <c:pt idx="221">
                  <c:v>0.895439010712828</c:v>
                </c:pt>
                <c:pt idx="222">
                  <c:v>0.985095038286241</c:v>
                </c:pt>
                <c:pt idx="223">
                  <c:v>1.041633596662968</c:v>
                </c:pt>
                <c:pt idx="224">
                  <c:v>1.094448289894814</c:v>
                </c:pt>
                <c:pt idx="225">
                  <c:v>1.178769788263228</c:v>
                </c:pt>
                <c:pt idx="226">
                  <c:v>1.21825453162421</c:v>
                </c:pt>
                <c:pt idx="227">
                  <c:v>1.257214757228571</c:v>
                </c:pt>
                <c:pt idx="228">
                  <c:v>1.279575696846391</c:v>
                </c:pt>
                <c:pt idx="229">
                  <c:v>1.2845709593823</c:v>
                </c:pt>
                <c:pt idx="230">
                  <c:v>1.313121111215219</c:v>
                </c:pt>
                <c:pt idx="231">
                  <c:v>1.31393815941784</c:v>
                </c:pt>
                <c:pt idx="232">
                  <c:v>1.323086797590755</c:v>
                </c:pt>
                <c:pt idx="233">
                  <c:v>1.338065548152792</c:v>
                </c:pt>
                <c:pt idx="234">
                  <c:v>1.15527797822709</c:v>
                </c:pt>
                <c:pt idx="235">
                  <c:v>1.067869992746496</c:v>
                </c:pt>
                <c:pt idx="236">
                  <c:v>0.990010655595555</c:v>
                </c:pt>
                <c:pt idx="237">
                  <c:v>0.9103934377965</c:v>
                </c:pt>
                <c:pt idx="238">
                  <c:v>0.843836356420654</c:v>
                </c:pt>
                <c:pt idx="239">
                  <c:v>0.811432305175235</c:v>
                </c:pt>
                <c:pt idx="240">
                  <c:v>0.792153902586647</c:v>
                </c:pt>
                <c:pt idx="241">
                  <c:v>0.792965872109104</c:v>
                </c:pt>
                <c:pt idx="242">
                  <c:v>0.77341079071149</c:v>
                </c:pt>
                <c:pt idx="243">
                  <c:v>0.716959115436795</c:v>
                </c:pt>
                <c:pt idx="244">
                  <c:v>0.605276098799627</c:v>
                </c:pt>
                <c:pt idx="245">
                  <c:v>0.539233662352206</c:v>
                </c:pt>
                <c:pt idx="246">
                  <c:v>0.6328744288541</c:v>
                </c:pt>
                <c:pt idx="247">
                  <c:v>0.687217839963181</c:v>
                </c:pt>
                <c:pt idx="248">
                  <c:v>0.736615004791206</c:v>
                </c:pt>
                <c:pt idx="249">
                  <c:v>0.809823894196174</c:v>
                </c:pt>
                <c:pt idx="250">
                  <c:v>1.370482275441565</c:v>
                </c:pt>
                <c:pt idx="251">
                  <c:v>1.351244266875511</c:v>
                </c:pt>
                <c:pt idx="252">
                  <c:v>1.331808016241672</c:v>
                </c:pt>
                <c:pt idx="253">
                  <c:v>1.327406431637549</c:v>
                </c:pt>
                <c:pt idx="254">
                  <c:v>1.594793339494202</c:v>
                </c:pt>
                <c:pt idx="255">
                  <c:v>0.411765959082269</c:v>
                </c:pt>
                <c:pt idx="256">
                  <c:v>0.512612827131468</c:v>
                </c:pt>
                <c:pt idx="257">
                  <c:v>0.62985044698536</c:v>
                </c:pt>
                <c:pt idx="258">
                  <c:v>0.656699263046318</c:v>
                </c:pt>
                <c:pt idx="259">
                  <c:v>0.684818870956752</c:v>
                </c:pt>
                <c:pt idx="260">
                  <c:v>0.516080573604667</c:v>
                </c:pt>
                <c:pt idx="261">
                  <c:v>0.234627202322453</c:v>
                </c:pt>
                <c:pt idx="262">
                  <c:v>0.163958599737267</c:v>
                </c:pt>
                <c:pt idx="263">
                  <c:v>0.249308347946773</c:v>
                </c:pt>
                <c:pt idx="264">
                  <c:v>0.320083912661399</c:v>
                </c:pt>
                <c:pt idx="265">
                  <c:v>0.46781350155298</c:v>
                </c:pt>
                <c:pt idx="266">
                  <c:v>0.717678492861096</c:v>
                </c:pt>
                <c:pt idx="267">
                  <c:v>0.672822476164616</c:v>
                </c:pt>
                <c:pt idx="268">
                  <c:v>0.702272072123573</c:v>
                </c:pt>
                <c:pt idx="269">
                  <c:v>0.688530794904352</c:v>
                </c:pt>
                <c:pt idx="270">
                  <c:v>0.735084862455511</c:v>
                </c:pt>
                <c:pt idx="271">
                  <c:v>0.96307809949898</c:v>
                </c:pt>
                <c:pt idx="272">
                  <c:v>0.995764991622468</c:v>
                </c:pt>
                <c:pt idx="273">
                  <c:v>1.071041401590751</c:v>
                </c:pt>
                <c:pt idx="274">
                  <c:v>1.120701613097673</c:v>
                </c:pt>
                <c:pt idx="275">
                  <c:v>1.140323855145767</c:v>
                </c:pt>
                <c:pt idx="276">
                  <c:v>1.149602006318335</c:v>
                </c:pt>
                <c:pt idx="277">
                  <c:v>1.233184478061035</c:v>
                </c:pt>
                <c:pt idx="278">
                  <c:v>1.26091842360109</c:v>
                </c:pt>
                <c:pt idx="279">
                  <c:v>1.279988770517539</c:v>
                </c:pt>
                <c:pt idx="280">
                  <c:v>1.328935195192753</c:v>
                </c:pt>
                <c:pt idx="281">
                  <c:v>1.349926628237426</c:v>
                </c:pt>
                <c:pt idx="282">
                  <c:v>1.402005911872134</c:v>
                </c:pt>
                <c:pt idx="283">
                  <c:v>1.380903557906995</c:v>
                </c:pt>
                <c:pt idx="284">
                  <c:v>1.327132758567908</c:v>
                </c:pt>
                <c:pt idx="285">
                  <c:v>1.284967579017838</c:v>
                </c:pt>
                <c:pt idx="286">
                  <c:v>1.235724843544138</c:v>
                </c:pt>
                <c:pt idx="287">
                  <c:v>1.167961858678999</c:v>
                </c:pt>
                <c:pt idx="288">
                  <c:v>1.271063483030078</c:v>
                </c:pt>
                <c:pt idx="289">
                  <c:v>1.193011064876274</c:v>
                </c:pt>
                <c:pt idx="290">
                  <c:v>1.200390683820953</c:v>
                </c:pt>
                <c:pt idx="291">
                  <c:v>1.18344347573956</c:v>
                </c:pt>
                <c:pt idx="292">
                  <c:v>1.136510148498548</c:v>
                </c:pt>
                <c:pt idx="293">
                  <c:v>0.848154307488402</c:v>
                </c:pt>
                <c:pt idx="294">
                  <c:v>1.00348005321015</c:v>
                </c:pt>
                <c:pt idx="295">
                  <c:v>0.958429695133727</c:v>
                </c:pt>
                <c:pt idx="296">
                  <c:v>1.733796638156797</c:v>
                </c:pt>
                <c:pt idx="297">
                  <c:v>1.969149937491042</c:v>
                </c:pt>
                <c:pt idx="298">
                  <c:v>1.721993317346337</c:v>
                </c:pt>
                <c:pt idx="299">
                  <c:v>1.445909938624208</c:v>
                </c:pt>
                <c:pt idx="300">
                  <c:v>1.51496353397641</c:v>
                </c:pt>
                <c:pt idx="301">
                  <c:v>1.13258293206111</c:v>
                </c:pt>
                <c:pt idx="302">
                  <c:v>1.189934910758322</c:v>
                </c:pt>
                <c:pt idx="303">
                  <c:v>1.319616118477671</c:v>
                </c:pt>
                <c:pt idx="304">
                  <c:v>2.557848247315444</c:v>
                </c:pt>
                <c:pt idx="305">
                  <c:v>0.311373767411486</c:v>
                </c:pt>
                <c:pt idx="306">
                  <c:v>0.271222395759396</c:v>
                </c:pt>
                <c:pt idx="307">
                  <c:v>0.302269502081461</c:v>
                </c:pt>
                <c:pt idx="308">
                  <c:v>0.28115682031346</c:v>
                </c:pt>
                <c:pt idx="309">
                  <c:v>0.206084420518363</c:v>
                </c:pt>
                <c:pt idx="310">
                  <c:v>0.153129132739924</c:v>
                </c:pt>
                <c:pt idx="311">
                  <c:v>0.00061326506644585</c:v>
                </c:pt>
                <c:pt idx="312">
                  <c:v>-0.0698455233243972</c:v>
                </c:pt>
                <c:pt idx="313">
                  <c:v>-0.135084960810602</c:v>
                </c:pt>
                <c:pt idx="314">
                  <c:v>-0.184434204441261</c:v>
                </c:pt>
                <c:pt idx="315">
                  <c:v>-0.342717850814802</c:v>
                </c:pt>
                <c:pt idx="316">
                  <c:v>-0.567411895790776</c:v>
                </c:pt>
                <c:pt idx="317">
                  <c:v>-0.663275903415233</c:v>
                </c:pt>
                <c:pt idx="318">
                  <c:v>-0.876863103091969</c:v>
                </c:pt>
                <c:pt idx="319">
                  <c:v>-0.530677317441744</c:v>
                </c:pt>
                <c:pt idx="320">
                  <c:v>-0.58935747232114</c:v>
                </c:pt>
                <c:pt idx="321">
                  <c:v>-0.671826241470699</c:v>
                </c:pt>
                <c:pt idx="322">
                  <c:v>-0.574287869258587</c:v>
                </c:pt>
                <c:pt idx="323">
                  <c:v>-0.458311927583041</c:v>
                </c:pt>
                <c:pt idx="324">
                  <c:v>-0.355066612687333</c:v>
                </c:pt>
                <c:pt idx="325">
                  <c:v>-0.281692568583936</c:v>
                </c:pt>
                <c:pt idx="326">
                  <c:v>-0.234547615394636</c:v>
                </c:pt>
                <c:pt idx="327">
                  <c:v>-0.201062486271435</c:v>
                </c:pt>
                <c:pt idx="328">
                  <c:v>-0.138926386898023</c:v>
                </c:pt>
                <c:pt idx="329">
                  <c:v>-0.0779923280898771</c:v>
                </c:pt>
                <c:pt idx="330">
                  <c:v>-0.0107006995166576</c:v>
                </c:pt>
                <c:pt idx="331">
                  <c:v>0.00287028638723212</c:v>
                </c:pt>
                <c:pt idx="332">
                  <c:v>0.0403127907200062</c:v>
                </c:pt>
                <c:pt idx="333">
                  <c:v>0.118183773483725</c:v>
                </c:pt>
                <c:pt idx="334">
                  <c:v>0.132210733969118</c:v>
                </c:pt>
                <c:pt idx="335">
                  <c:v>0.143385173080045</c:v>
                </c:pt>
                <c:pt idx="336">
                  <c:v>0.166869984224944</c:v>
                </c:pt>
                <c:pt idx="337">
                  <c:v>0.203106934561915</c:v>
                </c:pt>
                <c:pt idx="338">
                  <c:v>0.252402543956793</c:v>
                </c:pt>
                <c:pt idx="339">
                  <c:v>0.306713604671996</c:v>
                </c:pt>
                <c:pt idx="340">
                  <c:v>0.349031649590581</c:v>
                </c:pt>
                <c:pt idx="341">
                  <c:v>0.374696814229486</c:v>
                </c:pt>
                <c:pt idx="342">
                  <c:v>0.373910361774684</c:v>
                </c:pt>
                <c:pt idx="343">
                  <c:v>0.38491203479357</c:v>
                </c:pt>
                <c:pt idx="344">
                  <c:v>0.382123508019908</c:v>
                </c:pt>
                <c:pt idx="345">
                  <c:v>0.416681864771233</c:v>
                </c:pt>
                <c:pt idx="346">
                  <c:v>0.452077614936953</c:v>
                </c:pt>
                <c:pt idx="347">
                  <c:v>0.458358900945104</c:v>
                </c:pt>
                <c:pt idx="348">
                  <c:v>0.463472649375284</c:v>
                </c:pt>
                <c:pt idx="349">
                  <c:v>0.476430771954658</c:v>
                </c:pt>
                <c:pt idx="350">
                  <c:v>0.499227454636339</c:v>
                </c:pt>
                <c:pt idx="351">
                  <c:v>0.512420126810385</c:v>
                </c:pt>
                <c:pt idx="352">
                  <c:v>0.510616847009791</c:v>
                </c:pt>
                <c:pt idx="353">
                  <c:v>0.523913806069484</c:v>
                </c:pt>
                <c:pt idx="354">
                  <c:v>0.543846439644245</c:v>
                </c:pt>
                <c:pt idx="355">
                  <c:v>0.561015728776805</c:v>
                </c:pt>
                <c:pt idx="356">
                  <c:v>0.585870789136291</c:v>
                </c:pt>
                <c:pt idx="357">
                  <c:v>0.592964170251978</c:v>
                </c:pt>
                <c:pt idx="358">
                  <c:v>0.562571935333715</c:v>
                </c:pt>
                <c:pt idx="359">
                  <c:v>0.548934053676037</c:v>
                </c:pt>
                <c:pt idx="360">
                  <c:v>0.564833017402649</c:v>
                </c:pt>
                <c:pt idx="361">
                  <c:v>0.578163865948924</c:v>
                </c:pt>
                <c:pt idx="362">
                  <c:v>0.581729414188602</c:v>
                </c:pt>
                <c:pt idx="363">
                  <c:v>0.600670985241397</c:v>
                </c:pt>
                <c:pt idx="364">
                  <c:v>0.63138809362851</c:v>
                </c:pt>
                <c:pt idx="365">
                  <c:v>0.664482812952807</c:v>
                </c:pt>
                <c:pt idx="366">
                  <c:v>0.715081364950416</c:v>
                </c:pt>
                <c:pt idx="367">
                  <c:v>0.754455422861556</c:v>
                </c:pt>
                <c:pt idx="368">
                  <c:v>0.807769512140363</c:v>
                </c:pt>
                <c:pt idx="369">
                  <c:v>0.857149448783527</c:v>
                </c:pt>
                <c:pt idx="370">
                  <c:v>0.902944616701752</c:v>
                </c:pt>
                <c:pt idx="371">
                  <c:v>0.964217902147944</c:v>
                </c:pt>
                <c:pt idx="372">
                  <c:v>1.027814403073621</c:v>
                </c:pt>
                <c:pt idx="373">
                  <c:v>1.13432734016698</c:v>
                </c:pt>
                <c:pt idx="374">
                  <c:v>1.278613990564165</c:v>
                </c:pt>
                <c:pt idx="375">
                  <c:v>1.410965947599065</c:v>
                </c:pt>
                <c:pt idx="376">
                  <c:v>1.518374438235435</c:v>
                </c:pt>
                <c:pt idx="377">
                  <c:v>1.570380288848974</c:v>
                </c:pt>
                <c:pt idx="378">
                  <c:v>1.610574433776627</c:v>
                </c:pt>
                <c:pt idx="379">
                  <c:v>1.703228393022577</c:v>
                </c:pt>
                <c:pt idx="380">
                  <c:v>1.74733421600567</c:v>
                </c:pt>
                <c:pt idx="381">
                  <c:v>1.86322916292961</c:v>
                </c:pt>
                <c:pt idx="382">
                  <c:v>1.904172223338743</c:v>
                </c:pt>
                <c:pt idx="383">
                  <c:v>1.905292334292722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9084000"/>
        <c:axId val="1259087312"/>
      </c:lineChart>
      <c:catAx>
        <c:axId val="125908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9087312"/>
        <c:crossesAt val="-1000.0"/>
        <c:auto val="1"/>
        <c:lblAlgn val="ctr"/>
        <c:lblOffset val="100"/>
        <c:tickLblSkip val="48"/>
        <c:tickMarkSkip val="48"/>
        <c:noMultiLvlLbl val="1"/>
      </c:catAx>
      <c:valAx>
        <c:axId val="1259087312"/>
        <c:scaling>
          <c:orientation val="minMax"/>
          <c:max val="2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9084000"/>
        <c:crosses val="autoZero"/>
        <c:crossBetween val="midCat"/>
        <c:majorUnit val="0.5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3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Figure 6. Changes in Monetary Base and Net Foreign Assets </a:t>
            </a:r>
          </a:p>
          <a:p>
            <a:pPr>
              <a:defRPr/>
            </a:pPr>
            <a:r>
              <a:rPr lang="en-US"/>
              <a:t>(million EC$)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Change in Net Foreign Assets, Year-Over-Year</c:v>
          </c:tx>
          <c:spPr>
            <a:ln w="3175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Calculations!$P$1:$OJ$1</c:f>
              <c:numCache>
                <c:formatCode>General</c:formatCode>
                <c:ptCount val="385"/>
                <c:pt idx="0">
                  <c:v>1984.0</c:v>
                </c:pt>
                <c:pt idx="12">
                  <c:v>1985.0</c:v>
                </c:pt>
                <c:pt idx="24">
                  <c:v>1986.0</c:v>
                </c:pt>
                <c:pt idx="36">
                  <c:v>1987.0</c:v>
                </c:pt>
                <c:pt idx="48">
                  <c:v>1988.0</c:v>
                </c:pt>
                <c:pt idx="60">
                  <c:v>1989.0</c:v>
                </c:pt>
                <c:pt idx="72">
                  <c:v>1990.0</c:v>
                </c:pt>
                <c:pt idx="84">
                  <c:v>1991.0</c:v>
                </c:pt>
                <c:pt idx="96">
                  <c:v>1992.0</c:v>
                </c:pt>
                <c:pt idx="108">
                  <c:v>1993.0</c:v>
                </c:pt>
                <c:pt idx="120">
                  <c:v>1994.0</c:v>
                </c:pt>
                <c:pt idx="132">
                  <c:v>1995.0</c:v>
                </c:pt>
                <c:pt idx="144">
                  <c:v>1996.0</c:v>
                </c:pt>
                <c:pt idx="156">
                  <c:v>1997.0</c:v>
                </c:pt>
                <c:pt idx="168">
                  <c:v>1998.0</c:v>
                </c:pt>
                <c:pt idx="180">
                  <c:v>1999.0</c:v>
                </c:pt>
                <c:pt idx="192">
                  <c:v>2000.0</c:v>
                </c:pt>
                <c:pt idx="204">
                  <c:v>2001.0</c:v>
                </c:pt>
                <c:pt idx="216">
                  <c:v>2002.0</c:v>
                </c:pt>
                <c:pt idx="228">
                  <c:v>2003.0</c:v>
                </c:pt>
                <c:pt idx="240">
                  <c:v>2004.0</c:v>
                </c:pt>
                <c:pt idx="252">
                  <c:v>2005.0</c:v>
                </c:pt>
                <c:pt idx="264">
                  <c:v>2006.0</c:v>
                </c:pt>
                <c:pt idx="276">
                  <c:v>2007.0</c:v>
                </c:pt>
                <c:pt idx="288">
                  <c:v>2008.0</c:v>
                </c:pt>
                <c:pt idx="300">
                  <c:v>2009.0</c:v>
                </c:pt>
                <c:pt idx="312">
                  <c:v>2010.0</c:v>
                </c:pt>
                <c:pt idx="324">
                  <c:v>2011.0</c:v>
                </c:pt>
                <c:pt idx="336">
                  <c:v>2012.0</c:v>
                </c:pt>
                <c:pt idx="348">
                  <c:v>2013.0</c:v>
                </c:pt>
                <c:pt idx="360">
                  <c:v>2014.0</c:v>
                </c:pt>
                <c:pt idx="372">
                  <c:v>2015.0</c:v>
                </c:pt>
                <c:pt idx="384">
                  <c:v>2016.0</c:v>
                </c:pt>
              </c:numCache>
            </c:numRef>
          </c:cat>
          <c:val>
            <c:numRef>
              <c:f>Calculations!$Q$14:$OI$14</c:f>
              <c:numCache>
                <c:formatCode>_(* #,##0.00_);_(* \(#,##0.00\);_(* "-"??_);_(@_)</c:formatCode>
                <c:ptCount val="383"/>
                <c:pt idx="0">
                  <c:v>1.439E7</c:v>
                </c:pt>
                <c:pt idx="1">
                  <c:v>1.4234E7</c:v>
                </c:pt>
                <c:pt idx="2">
                  <c:v>1.97552E7</c:v>
                </c:pt>
                <c:pt idx="3">
                  <c:v>2.472816E7</c:v>
                </c:pt>
                <c:pt idx="4">
                  <c:v>3.1106528E7</c:v>
                </c:pt>
                <c:pt idx="5">
                  <c:v>3.58652224E7</c:v>
                </c:pt>
                <c:pt idx="6">
                  <c:v>3.813417792E7</c:v>
                </c:pt>
                <c:pt idx="7">
                  <c:v>4.1399342336E7</c:v>
                </c:pt>
                <c:pt idx="8">
                  <c:v>4.57714738688E7</c:v>
                </c:pt>
                <c:pt idx="9">
                  <c:v>4.937517909504E7</c:v>
                </c:pt>
                <c:pt idx="10">
                  <c:v>5.2812143276032E7</c:v>
                </c:pt>
                <c:pt idx="11">
                  <c:v>5.51457146208256E7</c:v>
                </c:pt>
                <c:pt idx="12">
                  <c:v>5.59825716966605E7</c:v>
                </c:pt>
                <c:pt idx="13">
                  <c:v>5.75900573573284E7</c:v>
                </c:pt>
                <c:pt idx="14">
                  <c:v>5.68820458858627E7</c:v>
                </c:pt>
                <c:pt idx="15">
                  <c:v>5.48616367086902E7</c:v>
                </c:pt>
                <c:pt idx="16">
                  <c:v>5.09613093669521E7</c:v>
                </c:pt>
                <c:pt idx="17">
                  <c:v>4.72570474935617E7</c:v>
                </c:pt>
                <c:pt idx="18">
                  <c:v>4.39836379948494E7</c:v>
                </c:pt>
                <c:pt idx="19">
                  <c:v>4.25949103958795E7</c:v>
                </c:pt>
                <c:pt idx="20">
                  <c:v>4.38879283167036E7</c:v>
                </c:pt>
                <c:pt idx="21">
                  <c:v>4.81583426533629E7</c:v>
                </c:pt>
                <c:pt idx="22">
                  <c:v>5.20066741226903E7</c:v>
                </c:pt>
                <c:pt idx="23">
                  <c:v>5.18733392981523E7</c:v>
                </c:pt>
                <c:pt idx="24">
                  <c:v>5.35346714385218E7</c:v>
                </c:pt>
                <c:pt idx="25">
                  <c:v>5.84877371508174E7</c:v>
                </c:pt>
                <c:pt idx="26">
                  <c:v>6.2764189720654E7</c:v>
                </c:pt>
                <c:pt idx="27">
                  <c:v>6.57193517765232E7</c:v>
                </c:pt>
                <c:pt idx="28">
                  <c:v>7.19054814212185E7</c:v>
                </c:pt>
                <c:pt idx="29">
                  <c:v>7.65743851369748E7</c:v>
                </c:pt>
                <c:pt idx="30">
                  <c:v>8.41715081095799E7</c:v>
                </c:pt>
                <c:pt idx="31">
                  <c:v>8.70172064876639E7</c:v>
                </c:pt>
                <c:pt idx="32">
                  <c:v>9.06697651901311E7</c:v>
                </c:pt>
                <c:pt idx="33">
                  <c:v>9.1459812152105E7</c:v>
                </c:pt>
                <c:pt idx="34">
                  <c:v>9.6249849721684E7</c:v>
                </c:pt>
                <c:pt idx="35">
                  <c:v>1.01051879777347E8</c:v>
                </c:pt>
                <c:pt idx="36">
                  <c:v>1.04777503821878E8</c:v>
                </c:pt>
                <c:pt idx="37">
                  <c:v>1.04722003057502E8</c:v>
                </c:pt>
                <c:pt idx="38">
                  <c:v>1.04049602446002E8</c:v>
                </c:pt>
                <c:pt idx="39">
                  <c:v>1.02277681956801E8</c:v>
                </c:pt>
                <c:pt idx="40">
                  <c:v>9.86541455654411E7</c:v>
                </c:pt>
                <c:pt idx="41">
                  <c:v>9.64693164523529E7</c:v>
                </c:pt>
                <c:pt idx="42">
                  <c:v>8.76194531618823E7</c:v>
                </c:pt>
                <c:pt idx="43">
                  <c:v>7.83195625295059E7</c:v>
                </c:pt>
                <c:pt idx="44">
                  <c:v>7.07036500236047E7</c:v>
                </c:pt>
                <c:pt idx="45">
                  <c:v>6.73289200188838E7</c:v>
                </c:pt>
                <c:pt idx="46">
                  <c:v>6.0897136015107E7</c:v>
                </c:pt>
                <c:pt idx="47">
                  <c:v>5.24097088120856E7</c:v>
                </c:pt>
                <c:pt idx="48">
                  <c:v>4.56977670496685E7</c:v>
                </c:pt>
                <c:pt idx="49">
                  <c:v>3.90042136397348E7</c:v>
                </c:pt>
                <c:pt idx="50">
                  <c:v>3.57893709117878E7</c:v>
                </c:pt>
                <c:pt idx="51">
                  <c:v>3.68734967294303E7</c:v>
                </c:pt>
                <c:pt idx="52">
                  <c:v>3.40727973835442E7</c:v>
                </c:pt>
                <c:pt idx="53">
                  <c:v>3.20322379068354E7</c:v>
                </c:pt>
                <c:pt idx="54">
                  <c:v>3.22777903254683E7</c:v>
                </c:pt>
                <c:pt idx="55">
                  <c:v>3.41662322603746E7</c:v>
                </c:pt>
                <c:pt idx="56">
                  <c:v>2.93329858082997E7</c:v>
                </c:pt>
                <c:pt idx="57">
                  <c:v>2.17323886466398E7</c:v>
                </c:pt>
                <c:pt idx="58">
                  <c:v>1.74019109173118E7</c:v>
                </c:pt>
                <c:pt idx="59">
                  <c:v>1.29795287338495E7</c:v>
                </c:pt>
                <c:pt idx="60">
                  <c:v>9.50162298707957E6</c:v>
                </c:pt>
                <c:pt idx="61">
                  <c:v>7.92129838966366E6</c:v>
                </c:pt>
                <c:pt idx="62">
                  <c:v>4.81303871173092E6</c:v>
                </c:pt>
                <c:pt idx="63">
                  <c:v>654430.9693847396</c:v>
                </c:pt>
                <c:pt idx="64">
                  <c:v>219544.7755077917</c:v>
                </c:pt>
                <c:pt idx="65">
                  <c:v>-2.81236417959377E6</c:v>
                </c:pt>
                <c:pt idx="66">
                  <c:v>-2.97389134367501E6</c:v>
                </c:pt>
                <c:pt idx="67">
                  <c:v>-4.12511307494001E6</c:v>
                </c:pt>
                <c:pt idx="68">
                  <c:v>2.71590954004799E6</c:v>
                </c:pt>
                <c:pt idx="69">
                  <c:v>1.17407276320384E7</c:v>
                </c:pt>
                <c:pt idx="70">
                  <c:v>2.14725821056307E7</c:v>
                </c:pt>
                <c:pt idx="71">
                  <c:v>2.85160656845046E7</c:v>
                </c:pt>
                <c:pt idx="72">
                  <c:v>3.07908525476037E7</c:v>
                </c:pt>
                <c:pt idx="73">
                  <c:v>3.25186820380829E7</c:v>
                </c:pt>
                <c:pt idx="74">
                  <c:v>2.76029456304663E7</c:v>
                </c:pt>
                <c:pt idx="75">
                  <c:v>2.74223565043731E7</c:v>
                </c:pt>
                <c:pt idx="76">
                  <c:v>2.92198852034985E7</c:v>
                </c:pt>
                <c:pt idx="77">
                  <c:v>3.36499081627988E7</c:v>
                </c:pt>
                <c:pt idx="78">
                  <c:v>3.7283926530239E7</c:v>
                </c:pt>
                <c:pt idx="79">
                  <c:v>4.39091412241912E7</c:v>
                </c:pt>
                <c:pt idx="80">
                  <c:v>4.8083312979353E7</c:v>
                </c:pt>
                <c:pt idx="81">
                  <c:v>5.35366503834824E7</c:v>
                </c:pt>
                <c:pt idx="82">
                  <c:v>5.55033203067859E7</c:v>
                </c:pt>
                <c:pt idx="83">
                  <c:v>6.52206562454287E7</c:v>
                </c:pt>
                <c:pt idx="84">
                  <c:v>7.5554524996343E7</c:v>
                </c:pt>
                <c:pt idx="85">
                  <c:v>8.27256199970744E7</c:v>
                </c:pt>
                <c:pt idx="86">
                  <c:v>9.01244959976595E7</c:v>
                </c:pt>
                <c:pt idx="87">
                  <c:v>9.08215967981276E7</c:v>
                </c:pt>
                <c:pt idx="88">
                  <c:v>9.23052774385021E7</c:v>
                </c:pt>
                <c:pt idx="89">
                  <c:v>8.98382219508017E7</c:v>
                </c:pt>
                <c:pt idx="90">
                  <c:v>9.02145775606414E7</c:v>
                </c:pt>
                <c:pt idx="91">
                  <c:v>8.81456620485131E7</c:v>
                </c:pt>
                <c:pt idx="92">
                  <c:v>8.53185296388105E7</c:v>
                </c:pt>
                <c:pt idx="93">
                  <c:v>7.68408237110484E7</c:v>
                </c:pt>
                <c:pt idx="94">
                  <c:v>7.05586589688387E7</c:v>
                </c:pt>
                <c:pt idx="95">
                  <c:v>6.4250927175071E7</c:v>
                </c:pt>
                <c:pt idx="96">
                  <c:v>6.40187417400568E7</c:v>
                </c:pt>
                <c:pt idx="97">
                  <c:v>7.06269933920454E7</c:v>
                </c:pt>
                <c:pt idx="98">
                  <c:v>7.91455947136364E7</c:v>
                </c:pt>
                <c:pt idx="99">
                  <c:v>8.81564757709091E7</c:v>
                </c:pt>
                <c:pt idx="100">
                  <c:v>9.29771806167273E7</c:v>
                </c:pt>
                <c:pt idx="101">
                  <c:v>1.04537744493382E8</c:v>
                </c:pt>
                <c:pt idx="102">
                  <c:v>1.18086195594705E8</c:v>
                </c:pt>
                <c:pt idx="103">
                  <c:v>1.30532956475764E8</c:v>
                </c:pt>
                <c:pt idx="104">
                  <c:v>1.34700365180611E8</c:v>
                </c:pt>
                <c:pt idx="105">
                  <c:v>1.39000292144489E8</c:v>
                </c:pt>
                <c:pt idx="106">
                  <c:v>1.42956233715591E8</c:v>
                </c:pt>
                <c:pt idx="107">
                  <c:v>1.44142986972473E8</c:v>
                </c:pt>
                <c:pt idx="108">
                  <c:v>1.38778389577978E8</c:v>
                </c:pt>
                <c:pt idx="109">
                  <c:v>1.24850711662383E8</c:v>
                </c:pt>
                <c:pt idx="110">
                  <c:v>1.12184569329906E8</c:v>
                </c:pt>
                <c:pt idx="111">
                  <c:v>1.00887655463925E8</c:v>
                </c:pt>
                <c:pt idx="112">
                  <c:v>8.789012437114E7</c:v>
                </c:pt>
                <c:pt idx="113">
                  <c:v>7.1266099496912E7</c:v>
                </c:pt>
                <c:pt idx="114">
                  <c:v>4.65988795975296E7</c:v>
                </c:pt>
                <c:pt idx="115">
                  <c:v>2.57871036780237E7</c:v>
                </c:pt>
                <c:pt idx="116">
                  <c:v>1.2297682942419E7</c:v>
                </c:pt>
                <c:pt idx="117">
                  <c:v>2.46414635393516E6</c:v>
                </c:pt>
                <c:pt idx="118">
                  <c:v>-3.50068291685187E6</c:v>
                </c:pt>
                <c:pt idx="119">
                  <c:v>-1.22325463334815E7</c:v>
                </c:pt>
                <c:pt idx="120">
                  <c:v>-1.14580370667852E7</c:v>
                </c:pt>
                <c:pt idx="121">
                  <c:v>-9.63242965342816E6</c:v>
                </c:pt>
                <c:pt idx="122">
                  <c:v>-1.23139437227425E7</c:v>
                </c:pt>
                <c:pt idx="123">
                  <c:v>-7.38515497819402E6</c:v>
                </c:pt>
                <c:pt idx="124">
                  <c:v>-3.97012398255522E6</c:v>
                </c:pt>
                <c:pt idx="125">
                  <c:v>-6.48609918604417E6</c:v>
                </c:pt>
                <c:pt idx="126">
                  <c:v>-2.56687934883534E6</c:v>
                </c:pt>
                <c:pt idx="127">
                  <c:v>-1.88550347906827E6</c:v>
                </c:pt>
                <c:pt idx="128">
                  <c:v>-4.19040278325462E6</c:v>
                </c:pt>
                <c:pt idx="129">
                  <c:v>-6.89032222660369E6</c:v>
                </c:pt>
                <c:pt idx="130">
                  <c:v>-9.62225778128296E6</c:v>
                </c:pt>
                <c:pt idx="131">
                  <c:v>-9.52780622502637E6</c:v>
                </c:pt>
                <c:pt idx="132">
                  <c:v>-1.56522449800211E7</c:v>
                </c:pt>
                <c:pt idx="133">
                  <c:v>-1.50017959840169E7</c:v>
                </c:pt>
                <c:pt idx="134">
                  <c:v>-8.6074367872135E6</c:v>
                </c:pt>
                <c:pt idx="135">
                  <c:v>-7.8819494297708E6</c:v>
                </c:pt>
                <c:pt idx="136">
                  <c:v>240440.456183359</c:v>
                </c:pt>
                <c:pt idx="137">
                  <c:v>1.02763523649467E7</c:v>
                </c:pt>
                <c:pt idx="138">
                  <c:v>1.87270818919574E7</c:v>
                </c:pt>
                <c:pt idx="139">
                  <c:v>2.93336655135659E7</c:v>
                </c:pt>
                <c:pt idx="140">
                  <c:v>4.84369324108527E7</c:v>
                </c:pt>
                <c:pt idx="141">
                  <c:v>7.07955459286822E7</c:v>
                </c:pt>
                <c:pt idx="142">
                  <c:v>8.44004367429457E7</c:v>
                </c:pt>
                <c:pt idx="143">
                  <c:v>9.65423493943566E7</c:v>
                </c:pt>
                <c:pt idx="144">
                  <c:v>1.06087879515485E8</c:v>
                </c:pt>
                <c:pt idx="145">
                  <c:v>1.05580303612388E8</c:v>
                </c:pt>
                <c:pt idx="146">
                  <c:v>1.00328242889911E8</c:v>
                </c:pt>
                <c:pt idx="147">
                  <c:v>9.02225943119285E7</c:v>
                </c:pt>
                <c:pt idx="148">
                  <c:v>7.82040754495428E7</c:v>
                </c:pt>
                <c:pt idx="149">
                  <c:v>7.13632603596342E7</c:v>
                </c:pt>
                <c:pt idx="150">
                  <c:v>6.29566082877074E7</c:v>
                </c:pt>
                <c:pt idx="151">
                  <c:v>5.37332866301659E7</c:v>
                </c:pt>
                <c:pt idx="152">
                  <c:v>3.83626293041327E7</c:v>
                </c:pt>
                <c:pt idx="153">
                  <c:v>2.10161034433062E7</c:v>
                </c:pt>
                <c:pt idx="154">
                  <c:v>5.16488275464495E6</c:v>
                </c:pt>
                <c:pt idx="155">
                  <c:v>-5.19809379628404E6</c:v>
                </c:pt>
                <c:pt idx="156">
                  <c:v>-1.51324750370272E7</c:v>
                </c:pt>
                <c:pt idx="157">
                  <c:v>-1.59119800296218E7</c:v>
                </c:pt>
                <c:pt idx="158">
                  <c:v>-1.50915840236974E7</c:v>
                </c:pt>
                <c:pt idx="159">
                  <c:v>-1.22972672189579E7</c:v>
                </c:pt>
                <c:pt idx="160">
                  <c:v>-6.76781377516636E6</c:v>
                </c:pt>
                <c:pt idx="161">
                  <c:v>-7.72225102013309E6</c:v>
                </c:pt>
                <c:pt idx="162">
                  <c:v>-9.48180081610647E6</c:v>
                </c:pt>
                <c:pt idx="163">
                  <c:v>-9.50344065288518E6</c:v>
                </c:pt>
                <c:pt idx="164">
                  <c:v>-5.92475252230814E6</c:v>
                </c:pt>
                <c:pt idx="165">
                  <c:v>-6.78380201784651E6</c:v>
                </c:pt>
                <c:pt idx="166">
                  <c:v>3.47495838572279E6</c:v>
                </c:pt>
                <c:pt idx="167">
                  <c:v>1.20259667085782E7</c:v>
                </c:pt>
                <c:pt idx="168">
                  <c:v>2.65807733668626E7</c:v>
                </c:pt>
                <c:pt idx="169">
                  <c:v>3.01306186934901E7</c:v>
                </c:pt>
                <c:pt idx="170">
                  <c:v>3.69484949547921E7</c:v>
                </c:pt>
                <c:pt idx="171">
                  <c:v>4.11027959638336E7</c:v>
                </c:pt>
                <c:pt idx="172">
                  <c:v>4.48702367710669E7</c:v>
                </c:pt>
                <c:pt idx="173">
                  <c:v>4.71421894168535E7</c:v>
                </c:pt>
                <c:pt idx="174">
                  <c:v>5.40177515334828E7</c:v>
                </c:pt>
                <c:pt idx="175">
                  <c:v>6.20442012267863E7</c:v>
                </c:pt>
                <c:pt idx="176">
                  <c:v>6.8853360981429E7</c:v>
                </c:pt>
                <c:pt idx="177">
                  <c:v>7.81166887851432E7</c:v>
                </c:pt>
                <c:pt idx="178">
                  <c:v>9.10673510281146E7</c:v>
                </c:pt>
                <c:pt idx="179">
                  <c:v>9.98758808224917E7</c:v>
                </c:pt>
                <c:pt idx="180">
                  <c:v>9.86407046579933E7</c:v>
                </c:pt>
                <c:pt idx="181">
                  <c:v>1.06582563726395E8</c:v>
                </c:pt>
                <c:pt idx="182">
                  <c:v>1.08046050981116E8</c:v>
                </c:pt>
                <c:pt idx="183">
                  <c:v>1.02768840784893E8</c:v>
                </c:pt>
                <c:pt idx="184">
                  <c:v>9.50510726279141E7</c:v>
                </c:pt>
                <c:pt idx="185">
                  <c:v>9.62428581023313E7</c:v>
                </c:pt>
                <c:pt idx="186">
                  <c:v>8.5406286481865E7</c:v>
                </c:pt>
                <c:pt idx="187">
                  <c:v>7.0221029185492E7</c:v>
                </c:pt>
                <c:pt idx="188">
                  <c:v>5.77248233483936E7</c:v>
                </c:pt>
                <c:pt idx="189">
                  <c:v>5.40958586787149E7</c:v>
                </c:pt>
                <c:pt idx="190">
                  <c:v>4.69846869429719E7</c:v>
                </c:pt>
                <c:pt idx="191">
                  <c:v>3.36517495543775E7</c:v>
                </c:pt>
                <c:pt idx="192">
                  <c:v>2.6227399643502E7</c:v>
                </c:pt>
                <c:pt idx="193">
                  <c:v>2.14759197148016E7</c:v>
                </c:pt>
                <c:pt idx="194">
                  <c:v>2.49367357718413E7</c:v>
                </c:pt>
                <c:pt idx="195">
                  <c:v>3.3529388617473E7</c:v>
                </c:pt>
                <c:pt idx="196">
                  <c:v>3.21715108939784E7</c:v>
                </c:pt>
                <c:pt idx="197">
                  <c:v>2.95732087151828E7</c:v>
                </c:pt>
                <c:pt idx="198">
                  <c:v>3.52605669721462E7</c:v>
                </c:pt>
                <c:pt idx="199">
                  <c:v>3.7756453577717E7</c:v>
                </c:pt>
                <c:pt idx="200">
                  <c:v>4.00471628621736E7</c:v>
                </c:pt>
                <c:pt idx="201">
                  <c:v>4.01377302897389E7</c:v>
                </c:pt>
                <c:pt idx="202">
                  <c:v>4.22561842317911E7</c:v>
                </c:pt>
                <c:pt idx="203">
                  <c:v>4.39409473854329E7</c:v>
                </c:pt>
                <c:pt idx="204">
                  <c:v>4.51727579083463E7</c:v>
                </c:pt>
                <c:pt idx="205">
                  <c:v>4.0662206326677E7</c:v>
                </c:pt>
                <c:pt idx="206">
                  <c:v>3.70437650613416E7</c:v>
                </c:pt>
                <c:pt idx="207">
                  <c:v>4.17990120490733E7</c:v>
                </c:pt>
                <c:pt idx="208">
                  <c:v>4.92432096392586E7</c:v>
                </c:pt>
                <c:pt idx="209">
                  <c:v>5.89625677114069E7</c:v>
                </c:pt>
                <c:pt idx="210">
                  <c:v>7.57160541691255E7</c:v>
                </c:pt>
                <c:pt idx="211">
                  <c:v>9.71308433353004E7</c:v>
                </c:pt>
                <c:pt idx="212">
                  <c:v>1.1777267466824E8</c:v>
                </c:pt>
                <c:pt idx="213">
                  <c:v>1.32786139734592E8</c:v>
                </c:pt>
                <c:pt idx="214">
                  <c:v>1.32966911787674E8</c:v>
                </c:pt>
                <c:pt idx="215">
                  <c:v>1.41007529430139E8</c:v>
                </c:pt>
                <c:pt idx="216">
                  <c:v>1.46290023544111E8</c:v>
                </c:pt>
                <c:pt idx="217">
                  <c:v>1.48454018835289E8</c:v>
                </c:pt>
                <c:pt idx="218">
                  <c:v>1.53915215068231E8</c:v>
                </c:pt>
                <c:pt idx="219">
                  <c:v>1.56984172054585E8</c:v>
                </c:pt>
                <c:pt idx="220">
                  <c:v>1.65903337643668E8</c:v>
                </c:pt>
                <c:pt idx="221">
                  <c:v>2.13086670114934E8</c:v>
                </c:pt>
                <c:pt idx="222">
                  <c:v>2.21117336091948E8</c:v>
                </c:pt>
                <c:pt idx="223">
                  <c:v>2.21525868873558E8</c:v>
                </c:pt>
                <c:pt idx="224">
                  <c:v>2.20240695098846E8</c:v>
                </c:pt>
                <c:pt idx="225">
                  <c:v>2.16250556079077E8</c:v>
                </c:pt>
                <c:pt idx="226">
                  <c:v>2.05334444863262E8</c:v>
                </c:pt>
                <c:pt idx="227">
                  <c:v>2.07821555890609E8</c:v>
                </c:pt>
                <c:pt idx="228">
                  <c:v>2.15641244712488E8</c:v>
                </c:pt>
                <c:pt idx="229">
                  <c:v>2.2147099576999E8</c:v>
                </c:pt>
                <c:pt idx="230">
                  <c:v>2.28162796615992E8</c:v>
                </c:pt>
                <c:pt idx="231">
                  <c:v>2.34140237292794E8</c:v>
                </c:pt>
                <c:pt idx="232">
                  <c:v>2.24832189834235E8</c:v>
                </c:pt>
                <c:pt idx="233">
                  <c:v>1.67223751867388E8</c:v>
                </c:pt>
                <c:pt idx="234">
                  <c:v>1.4157100149391E8</c:v>
                </c:pt>
                <c:pt idx="235">
                  <c:v>1.20982801195128E8</c:v>
                </c:pt>
                <c:pt idx="236">
                  <c:v>1.03468240956103E8</c:v>
                </c:pt>
                <c:pt idx="237">
                  <c:v>9.06005927648821E7</c:v>
                </c:pt>
                <c:pt idx="238">
                  <c:v>8.67384742119057E7</c:v>
                </c:pt>
                <c:pt idx="239">
                  <c:v>8.93087793695246E7</c:v>
                </c:pt>
                <c:pt idx="240">
                  <c:v>9.01670234956197E7</c:v>
                </c:pt>
                <c:pt idx="241">
                  <c:v>9.33036187964957E7</c:v>
                </c:pt>
                <c:pt idx="242">
                  <c:v>7.93308950371966E7</c:v>
                </c:pt>
                <c:pt idx="243">
                  <c:v>5.72627160297573E7</c:v>
                </c:pt>
                <c:pt idx="244">
                  <c:v>4.48021728238058E7</c:v>
                </c:pt>
                <c:pt idx="245">
                  <c:v>4.83817382590447E7</c:v>
                </c:pt>
                <c:pt idx="246">
                  <c:v>5.92013906072357E7</c:v>
                </c:pt>
                <c:pt idx="247">
                  <c:v>6.61491124857886E7</c:v>
                </c:pt>
                <c:pt idx="248">
                  <c:v>6.68572899886309E7</c:v>
                </c:pt>
                <c:pt idx="249">
                  <c:v>7.41338319909047E7</c:v>
                </c:pt>
                <c:pt idx="250">
                  <c:v>1.06113065592724E8</c:v>
                </c:pt>
                <c:pt idx="251">
                  <c:v>1.1590645247418E8</c:v>
                </c:pt>
                <c:pt idx="252">
                  <c:v>1.28317161979343E8</c:v>
                </c:pt>
                <c:pt idx="253">
                  <c:v>1.21475729583475E8</c:v>
                </c:pt>
                <c:pt idx="254">
                  <c:v>1.1656658366678E8</c:v>
                </c:pt>
                <c:pt idx="255">
                  <c:v>1.40223266933424E8</c:v>
                </c:pt>
                <c:pt idx="256">
                  <c:v>1.47492613546739E8</c:v>
                </c:pt>
                <c:pt idx="257">
                  <c:v>1.31620090837391E8</c:v>
                </c:pt>
                <c:pt idx="258">
                  <c:v>1.11820072669913E8</c:v>
                </c:pt>
                <c:pt idx="259">
                  <c:v>8.78920581359304E7</c:v>
                </c:pt>
                <c:pt idx="260">
                  <c:v>7.53656465087443E7</c:v>
                </c:pt>
                <c:pt idx="261">
                  <c:v>5.77245172069955E7</c:v>
                </c:pt>
                <c:pt idx="262">
                  <c:v>2.78776137655964E7</c:v>
                </c:pt>
                <c:pt idx="263">
                  <c:v>3.5780910124771E6</c:v>
                </c:pt>
                <c:pt idx="264">
                  <c:v>-2.53995271900183E7</c:v>
                </c:pt>
                <c:pt idx="265">
                  <c:v>-3.78336217520147E7</c:v>
                </c:pt>
                <c:pt idx="266">
                  <c:v>-2.67688974016117E7</c:v>
                </c:pt>
                <c:pt idx="267">
                  <c:v>-2.83411179212894E7</c:v>
                </c:pt>
                <c:pt idx="268">
                  <c:v>-1.93808943370315E7</c:v>
                </c:pt>
                <c:pt idx="269">
                  <c:v>8.1352845303748E6</c:v>
                </c:pt>
                <c:pt idx="270">
                  <c:v>3.10022276242998E7</c:v>
                </c:pt>
                <c:pt idx="271">
                  <c:v>6.42457820994399E7</c:v>
                </c:pt>
                <c:pt idx="272">
                  <c:v>6.74446256795519E7</c:v>
                </c:pt>
                <c:pt idx="273">
                  <c:v>7.73857005436415E7</c:v>
                </c:pt>
                <c:pt idx="274">
                  <c:v>1.12736560434913E8</c:v>
                </c:pt>
                <c:pt idx="275">
                  <c:v>1.54017248347931E8</c:v>
                </c:pt>
                <c:pt idx="276">
                  <c:v>2.10405798678344E8</c:v>
                </c:pt>
                <c:pt idx="277">
                  <c:v>2.21718638942676E8</c:v>
                </c:pt>
                <c:pt idx="278">
                  <c:v>2.2946491115414E8</c:v>
                </c:pt>
                <c:pt idx="279">
                  <c:v>2.37465928923312E8</c:v>
                </c:pt>
                <c:pt idx="280">
                  <c:v>2.4122874313865E8</c:v>
                </c:pt>
                <c:pt idx="281">
                  <c:v>2.2652499451092E8</c:v>
                </c:pt>
                <c:pt idx="282">
                  <c:v>2.34999995608736E8</c:v>
                </c:pt>
                <c:pt idx="283">
                  <c:v>2.21457996486989E8</c:v>
                </c:pt>
                <c:pt idx="284">
                  <c:v>2.24778397189591E8</c:v>
                </c:pt>
                <c:pt idx="285">
                  <c:v>2.18834717751673E8</c:v>
                </c:pt>
                <c:pt idx="286">
                  <c:v>1.92551774201338E8</c:v>
                </c:pt>
                <c:pt idx="287">
                  <c:v>1.84167419361071E8</c:v>
                </c:pt>
                <c:pt idx="288">
                  <c:v>1.59103935488856E8</c:v>
                </c:pt>
                <c:pt idx="289">
                  <c:v>1.87355148391085E8</c:v>
                </c:pt>
                <c:pt idx="290">
                  <c:v>1.93630118712868E8</c:v>
                </c:pt>
                <c:pt idx="291">
                  <c:v>1.78154094970294E8</c:v>
                </c:pt>
                <c:pt idx="292">
                  <c:v>7.83052759762356E7</c:v>
                </c:pt>
                <c:pt idx="293">
                  <c:v>8.30562207809885E7</c:v>
                </c:pt>
                <c:pt idx="294">
                  <c:v>7.34489766247908E7</c:v>
                </c:pt>
                <c:pt idx="295">
                  <c:v>8.26651812998326E7</c:v>
                </c:pt>
                <c:pt idx="296">
                  <c:v>8.23261450398661E7</c:v>
                </c:pt>
                <c:pt idx="297">
                  <c:v>7.18909160318929E7</c:v>
                </c:pt>
                <c:pt idx="298">
                  <c:v>6.84787328255143E7</c:v>
                </c:pt>
                <c:pt idx="299">
                  <c:v>3.11709862604115E7</c:v>
                </c:pt>
                <c:pt idx="300">
                  <c:v>7.02478900832922E6</c:v>
                </c:pt>
                <c:pt idx="301">
                  <c:v>-2.26161687933366E7</c:v>
                </c:pt>
                <c:pt idx="302">
                  <c:v>-3.46049350346693E7</c:v>
                </c:pt>
                <c:pt idx="303">
                  <c:v>-4.60719480277354E7</c:v>
                </c:pt>
                <c:pt idx="304">
                  <c:v>4.39644415778117E7</c:v>
                </c:pt>
                <c:pt idx="305">
                  <c:v>3.23375532622493E7</c:v>
                </c:pt>
                <c:pt idx="306">
                  <c:v>4.26600426097995E7</c:v>
                </c:pt>
                <c:pt idx="307">
                  <c:v>3.65400340878396E7</c:v>
                </c:pt>
                <c:pt idx="308">
                  <c:v>2.09000272702717E7</c:v>
                </c:pt>
                <c:pt idx="309">
                  <c:v>8.91602181621733E6</c:v>
                </c:pt>
                <c:pt idx="310">
                  <c:v>-9.95718254702613E6</c:v>
                </c:pt>
                <c:pt idx="311">
                  <c:v>-2.39417460376209E7</c:v>
                </c:pt>
                <c:pt idx="312">
                  <c:v>-2.82333968300967E7</c:v>
                </c:pt>
                <c:pt idx="313">
                  <c:v>-3.46227174640774E7</c:v>
                </c:pt>
                <c:pt idx="314">
                  <c:v>-4.64241739712619E7</c:v>
                </c:pt>
                <c:pt idx="315">
                  <c:v>-5.42673391770095E7</c:v>
                </c:pt>
                <c:pt idx="316">
                  <c:v>-6.65518713416076E7</c:v>
                </c:pt>
                <c:pt idx="317">
                  <c:v>-8.08354970732861E7</c:v>
                </c:pt>
                <c:pt idx="318">
                  <c:v>-8.43763976586289E7</c:v>
                </c:pt>
                <c:pt idx="319">
                  <c:v>-8.54791181269031E7</c:v>
                </c:pt>
                <c:pt idx="320">
                  <c:v>-1.11715294501522E8</c:v>
                </c:pt>
                <c:pt idx="321">
                  <c:v>-8.0822235601218E7</c:v>
                </c:pt>
                <c:pt idx="322">
                  <c:v>-3.38537884809744E7</c:v>
                </c:pt>
                <c:pt idx="323">
                  <c:v>9.01896921522049E6</c:v>
                </c:pt>
                <c:pt idx="324">
                  <c:v>2.72371753721764E7</c:v>
                </c:pt>
                <c:pt idx="325">
                  <c:v>3.22677402977411E7</c:v>
                </c:pt>
                <c:pt idx="326">
                  <c:v>3.02401922381929E7</c:v>
                </c:pt>
                <c:pt idx="327">
                  <c:v>5.09441537905543E7</c:v>
                </c:pt>
                <c:pt idx="328">
                  <c:v>6.74673230324435E7</c:v>
                </c:pt>
                <c:pt idx="329">
                  <c:v>1.02401858425955E8</c:v>
                </c:pt>
                <c:pt idx="330">
                  <c:v>9.21574867407638E7</c:v>
                </c:pt>
                <c:pt idx="331">
                  <c:v>9.69439893926111E7</c:v>
                </c:pt>
                <c:pt idx="332">
                  <c:v>1.31219191514089E8</c:v>
                </c:pt>
                <c:pt idx="333">
                  <c:v>1.22127353211271E8</c:v>
                </c:pt>
                <c:pt idx="334">
                  <c:v>1.11705882569017E8</c:v>
                </c:pt>
                <c:pt idx="335">
                  <c:v>1.12614706055214E8</c:v>
                </c:pt>
                <c:pt idx="336">
                  <c:v>1.34545764844171E8</c:v>
                </c:pt>
                <c:pt idx="337">
                  <c:v>1.67890611875337E8</c:v>
                </c:pt>
                <c:pt idx="338">
                  <c:v>2.02182489500269E8</c:v>
                </c:pt>
                <c:pt idx="339">
                  <c:v>2.26091991600215E8</c:v>
                </c:pt>
                <c:pt idx="340">
                  <c:v>2.24653593280172E8</c:v>
                </c:pt>
                <c:pt idx="341">
                  <c:v>2.01280874624138E8</c:v>
                </c:pt>
                <c:pt idx="342">
                  <c:v>1.9607069969931E8</c:v>
                </c:pt>
                <c:pt idx="343">
                  <c:v>1.78384559759448E8</c:v>
                </c:pt>
                <c:pt idx="344">
                  <c:v>1.76215647807559E8</c:v>
                </c:pt>
                <c:pt idx="345">
                  <c:v>1.80868518246047E8</c:v>
                </c:pt>
                <c:pt idx="346">
                  <c:v>1.61430814596838E8</c:v>
                </c:pt>
                <c:pt idx="347">
                  <c:v>1.4577665167747E8</c:v>
                </c:pt>
                <c:pt idx="348">
                  <c:v>1.33287321341976E8</c:v>
                </c:pt>
                <c:pt idx="349">
                  <c:v>1.57085857073581E8</c:v>
                </c:pt>
                <c:pt idx="350">
                  <c:v>1.77126685658865E8</c:v>
                </c:pt>
                <c:pt idx="351">
                  <c:v>1.68919348527092E8</c:v>
                </c:pt>
                <c:pt idx="352">
                  <c:v>1.72073478821673E8</c:v>
                </c:pt>
                <c:pt idx="353">
                  <c:v>1.91104783057339E8</c:v>
                </c:pt>
                <c:pt idx="354">
                  <c:v>1.93653826445871E8</c:v>
                </c:pt>
                <c:pt idx="355">
                  <c:v>2.25637061156697E8</c:v>
                </c:pt>
                <c:pt idx="356">
                  <c:v>2.38761648925357E8</c:v>
                </c:pt>
                <c:pt idx="357">
                  <c:v>2.08481319140286E8</c:v>
                </c:pt>
                <c:pt idx="358">
                  <c:v>1.93665055312229E8</c:v>
                </c:pt>
                <c:pt idx="359">
                  <c:v>2.00872044249783E8</c:v>
                </c:pt>
                <c:pt idx="360">
                  <c:v>2.12837635399826E8</c:v>
                </c:pt>
                <c:pt idx="361">
                  <c:v>2.09304108319861E8</c:v>
                </c:pt>
                <c:pt idx="362">
                  <c:v>2.21855286655889E8</c:v>
                </c:pt>
                <c:pt idx="363">
                  <c:v>2.54144229324711E8</c:v>
                </c:pt>
                <c:pt idx="364">
                  <c:v>3.06435383459769E8</c:v>
                </c:pt>
                <c:pt idx="365">
                  <c:v>3.41618306767815E8</c:v>
                </c:pt>
                <c:pt idx="366">
                  <c:v>3.84378645414252E8</c:v>
                </c:pt>
                <c:pt idx="367">
                  <c:v>4.23808916331402E8</c:v>
                </c:pt>
                <c:pt idx="368">
                  <c:v>4.69131133065121E8</c:v>
                </c:pt>
                <c:pt idx="369">
                  <c:v>5.37598906452097E8</c:v>
                </c:pt>
                <c:pt idx="370">
                  <c:v>5.96173125161678E8</c:v>
                </c:pt>
                <c:pt idx="371">
                  <c:v>6.41408500129342E8</c:v>
                </c:pt>
                <c:pt idx="372">
                  <c:v>6.51524800103474E8</c:v>
                </c:pt>
                <c:pt idx="373">
                  <c:v>6.47151840082779E8</c:v>
                </c:pt>
                <c:pt idx="374">
                  <c:v>6.39683472066223E8</c:v>
                </c:pt>
                <c:pt idx="375">
                  <c:v>6.41242777652979E8</c:v>
                </c:pt>
                <c:pt idx="376">
                  <c:v>6.39120222122383E8</c:v>
                </c:pt>
                <c:pt idx="377">
                  <c:v>6.47828177697906E8</c:v>
                </c:pt>
                <c:pt idx="378">
                  <c:v>6.43976542158325E8</c:v>
                </c:pt>
                <c:pt idx="379">
                  <c:v>6.1632723372666E8</c:v>
                </c:pt>
                <c:pt idx="380">
                  <c:v>5.84731786981328E8</c:v>
                </c:pt>
                <c:pt idx="381">
                  <c:v>5.65723429585062E8</c:v>
                </c:pt>
                <c:pt idx="382">
                  <c:v>5.6488474366805E8</c:v>
                </c:pt>
              </c:numCache>
            </c:numRef>
          </c:val>
          <c:smooth val="0"/>
        </c:ser>
        <c:ser>
          <c:idx val="0"/>
          <c:order val="1"/>
          <c:tx>
            <c:v>Change in Monetary Base, Year-Over-Year</c:v>
          </c:tx>
          <c:spPr>
            <a:ln w="31750"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Calculations!$P$1:$OJ$1</c:f>
              <c:numCache>
                <c:formatCode>General</c:formatCode>
                <c:ptCount val="385"/>
                <c:pt idx="0">
                  <c:v>1984.0</c:v>
                </c:pt>
                <c:pt idx="12">
                  <c:v>1985.0</c:v>
                </c:pt>
                <c:pt idx="24">
                  <c:v>1986.0</c:v>
                </c:pt>
                <c:pt idx="36">
                  <c:v>1987.0</c:v>
                </c:pt>
                <c:pt idx="48">
                  <c:v>1988.0</c:v>
                </c:pt>
                <c:pt idx="60">
                  <c:v>1989.0</c:v>
                </c:pt>
                <c:pt idx="72">
                  <c:v>1990.0</c:v>
                </c:pt>
                <c:pt idx="84">
                  <c:v>1991.0</c:v>
                </c:pt>
                <c:pt idx="96">
                  <c:v>1992.0</c:v>
                </c:pt>
                <c:pt idx="108">
                  <c:v>1993.0</c:v>
                </c:pt>
                <c:pt idx="120">
                  <c:v>1994.0</c:v>
                </c:pt>
                <c:pt idx="132">
                  <c:v>1995.0</c:v>
                </c:pt>
                <c:pt idx="144">
                  <c:v>1996.0</c:v>
                </c:pt>
                <c:pt idx="156">
                  <c:v>1997.0</c:v>
                </c:pt>
                <c:pt idx="168">
                  <c:v>1998.0</c:v>
                </c:pt>
                <c:pt idx="180">
                  <c:v>1999.0</c:v>
                </c:pt>
                <c:pt idx="192">
                  <c:v>2000.0</c:v>
                </c:pt>
                <c:pt idx="204">
                  <c:v>2001.0</c:v>
                </c:pt>
                <c:pt idx="216">
                  <c:v>2002.0</c:v>
                </c:pt>
                <c:pt idx="228">
                  <c:v>2003.0</c:v>
                </c:pt>
                <c:pt idx="240">
                  <c:v>2004.0</c:v>
                </c:pt>
                <c:pt idx="252">
                  <c:v>2005.0</c:v>
                </c:pt>
                <c:pt idx="264">
                  <c:v>2006.0</c:v>
                </c:pt>
                <c:pt idx="276">
                  <c:v>2007.0</c:v>
                </c:pt>
                <c:pt idx="288">
                  <c:v>2008.0</c:v>
                </c:pt>
                <c:pt idx="300">
                  <c:v>2009.0</c:v>
                </c:pt>
                <c:pt idx="312">
                  <c:v>2010.0</c:v>
                </c:pt>
                <c:pt idx="324">
                  <c:v>2011.0</c:v>
                </c:pt>
                <c:pt idx="336">
                  <c:v>2012.0</c:v>
                </c:pt>
                <c:pt idx="348">
                  <c:v>2013.0</c:v>
                </c:pt>
                <c:pt idx="360">
                  <c:v>2014.0</c:v>
                </c:pt>
                <c:pt idx="372">
                  <c:v>2015.0</c:v>
                </c:pt>
                <c:pt idx="384">
                  <c:v>2016.0</c:v>
                </c:pt>
              </c:numCache>
            </c:numRef>
          </c:cat>
          <c:val>
            <c:numRef>
              <c:f>Calculations!$Q$16:$OI$16</c:f>
              <c:numCache>
                <c:formatCode>_(* #,##0.00_);_(* \(#,##0.00\);_(* "-"??_);_(@_)</c:formatCode>
                <c:ptCount val="383"/>
                <c:pt idx="0">
                  <c:v>7.93999999999999E6</c:v>
                </c:pt>
                <c:pt idx="1">
                  <c:v>7.67599999999999E6</c:v>
                </c:pt>
                <c:pt idx="2">
                  <c:v>1.33228E7</c:v>
                </c:pt>
                <c:pt idx="3">
                  <c:v>1.895824E7</c:v>
                </c:pt>
                <c:pt idx="4">
                  <c:v>2.5648592E7</c:v>
                </c:pt>
                <c:pt idx="5">
                  <c:v>3.11268736E7</c:v>
                </c:pt>
                <c:pt idx="6">
                  <c:v>3.463549888E7</c:v>
                </c:pt>
                <c:pt idx="7">
                  <c:v>3.9948399104E7</c:v>
                </c:pt>
                <c:pt idx="8">
                  <c:v>4.52367192832E7</c:v>
                </c:pt>
                <c:pt idx="9">
                  <c:v>5.066337542656E7</c:v>
                </c:pt>
                <c:pt idx="10">
                  <c:v>5.6012700341248E7</c:v>
                </c:pt>
                <c:pt idx="11">
                  <c:v>7.47201602729984E7</c:v>
                </c:pt>
                <c:pt idx="12">
                  <c:v>7.48901282183987E7</c:v>
                </c:pt>
                <c:pt idx="13">
                  <c:v>7.5484102574719E7</c:v>
                </c:pt>
                <c:pt idx="14">
                  <c:v>7.37752820597752E7</c:v>
                </c:pt>
                <c:pt idx="15">
                  <c:v>7.08502256478201E7</c:v>
                </c:pt>
                <c:pt idx="16">
                  <c:v>6.66721805182561E7</c:v>
                </c:pt>
                <c:pt idx="17">
                  <c:v>6.20177444146049E7</c:v>
                </c:pt>
                <c:pt idx="18">
                  <c:v>5.86421955316839E7</c:v>
                </c:pt>
                <c:pt idx="19">
                  <c:v>5.63657564253471E7</c:v>
                </c:pt>
                <c:pt idx="20">
                  <c:v>5.69226051402777E7</c:v>
                </c:pt>
                <c:pt idx="21">
                  <c:v>6.05800841122222E7</c:v>
                </c:pt>
                <c:pt idx="22">
                  <c:v>6.37260672897777E7</c:v>
                </c:pt>
                <c:pt idx="23">
                  <c:v>6.40828538318222E7</c:v>
                </c:pt>
                <c:pt idx="24">
                  <c:v>6.47222830654578E7</c:v>
                </c:pt>
                <c:pt idx="25">
                  <c:v>6.89918264523662E7</c:v>
                </c:pt>
                <c:pt idx="26">
                  <c:v>7.1071461161893E7</c:v>
                </c:pt>
                <c:pt idx="27">
                  <c:v>7.52971689295144E7</c:v>
                </c:pt>
                <c:pt idx="28">
                  <c:v>8.07457351436115E7</c:v>
                </c:pt>
                <c:pt idx="29">
                  <c:v>8.57925881148892E7</c:v>
                </c:pt>
                <c:pt idx="30">
                  <c:v>9.28740704919114E7</c:v>
                </c:pt>
                <c:pt idx="31">
                  <c:v>9.50192563935291E7</c:v>
                </c:pt>
                <c:pt idx="32">
                  <c:v>9.94734051148233E7</c:v>
                </c:pt>
                <c:pt idx="33">
                  <c:v>1.00596724091859E8</c:v>
                </c:pt>
                <c:pt idx="34">
                  <c:v>1.04443379273487E8</c:v>
                </c:pt>
                <c:pt idx="35">
                  <c:v>1.0736670341879E8</c:v>
                </c:pt>
                <c:pt idx="36">
                  <c:v>1.10919362735032E8</c:v>
                </c:pt>
                <c:pt idx="37">
                  <c:v>1.09811490188025E8</c:v>
                </c:pt>
                <c:pt idx="38">
                  <c:v>1.0927319215042E8</c:v>
                </c:pt>
                <c:pt idx="39">
                  <c:v>1.05266553720336E8</c:v>
                </c:pt>
                <c:pt idx="40">
                  <c:v>1.01177242976269E8</c:v>
                </c:pt>
                <c:pt idx="41">
                  <c:v>9.77317943810152E7</c:v>
                </c:pt>
                <c:pt idx="42">
                  <c:v>8.88494355048121E7</c:v>
                </c:pt>
                <c:pt idx="43">
                  <c:v>7.89795484038497E7</c:v>
                </c:pt>
                <c:pt idx="44">
                  <c:v>6.89816387230797E7</c:v>
                </c:pt>
                <c:pt idx="45">
                  <c:v>6.36793109784638E7</c:v>
                </c:pt>
                <c:pt idx="46">
                  <c:v>5.6629448782771E7</c:v>
                </c:pt>
                <c:pt idx="47">
                  <c:v>4.83895590262169E7</c:v>
                </c:pt>
                <c:pt idx="48">
                  <c:v>4.12736472209735E7</c:v>
                </c:pt>
                <c:pt idx="49">
                  <c:v>3.54609177767788E7</c:v>
                </c:pt>
                <c:pt idx="50">
                  <c:v>3.39067342214231E7</c:v>
                </c:pt>
                <c:pt idx="51">
                  <c:v>3.50853873771385E7</c:v>
                </c:pt>
                <c:pt idx="52">
                  <c:v>3.31143099017108E7</c:v>
                </c:pt>
                <c:pt idx="53">
                  <c:v>3.13514479213686E7</c:v>
                </c:pt>
                <c:pt idx="54">
                  <c:v>3.10871583370949E7</c:v>
                </c:pt>
                <c:pt idx="55">
                  <c:v>3.27857266696759E7</c:v>
                </c:pt>
                <c:pt idx="56">
                  <c:v>3.06725813357408E7</c:v>
                </c:pt>
                <c:pt idx="57">
                  <c:v>2.37640650685926E7</c:v>
                </c:pt>
                <c:pt idx="58">
                  <c:v>2.05652520548741E7</c:v>
                </c:pt>
                <c:pt idx="59">
                  <c:v>1.63402016438993E7</c:v>
                </c:pt>
                <c:pt idx="60">
                  <c:v>1.25701613151194E7</c:v>
                </c:pt>
                <c:pt idx="61">
                  <c:v>1.17901290520955E7</c:v>
                </c:pt>
                <c:pt idx="62">
                  <c:v>8.27810324167641E6</c:v>
                </c:pt>
                <c:pt idx="63">
                  <c:v>4.91048259334113E6</c:v>
                </c:pt>
                <c:pt idx="64">
                  <c:v>3.64638607467291E6</c:v>
                </c:pt>
                <c:pt idx="65">
                  <c:v>649108.8597383317</c:v>
                </c:pt>
                <c:pt idx="66">
                  <c:v>177287.0877906535</c:v>
                </c:pt>
                <c:pt idx="67">
                  <c:v>-88170.32976747717</c:v>
                </c:pt>
                <c:pt idx="68">
                  <c:v>4.23746373618602E6</c:v>
                </c:pt>
                <c:pt idx="69">
                  <c:v>1.37079709889488E7</c:v>
                </c:pt>
                <c:pt idx="70">
                  <c:v>2.31143767911591E7</c:v>
                </c:pt>
                <c:pt idx="71">
                  <c:v>2.99855014329273E7</c:v>
                </c:pt>
                <c:pt idx="72">
                  <c:v>3.34564011463418E7</c:v>
                </c:pt>
                <c:pt idx="73">
                  <c:v>3.47691209170734E7</c:v>
                </c:pt>
                <c:pt idx="74">
                  <c:v>2.97672967336588E7</c:v>
                </c:pt>
                <c:pt idx="75">
                  <c:v>2.8895837386927E7</c:v>
                </c:pt>
                <c:pt idx="76">
                  <c:v>3.20826699095416E7</c:v>
                </c:pt>
                <c:pt idx="77">
                  <c:v>3.71101359276333E7</c:v>
                </c:pt>
                <c:pt idx="78">
                  <c:v>4.10781087421066E7</c:v>
                </c:pt>
                <c:pt idx="79">
                  <c:v>4.66564869936853E7</c:v>
                </c:pt>
                <c:pt idx="80">
                  <c:v>5.22151895949482E7</c:v>
                </c:pt>
                <c:pt idx="81">
                  <c:v>5.62261516759586E7</c:v>
                </c:pt>
                <c:pt idx="82">
                  <c:v>5.89789213407669E7</c:v>
                </c:pt>
                <c:pt idx="83">
                  <c:v>7.01571370726135E7</c:v>
                </c:pt>
                <c:pt idx="84">
                  <c:v>7.85237096580908E7</c:v>
                </c:pt>
                <c:pt idx="85">
                  <c:v>8.48529677264727E7</c:v>
                </c:pt>
                <c:pt idx="86">
                  <c:v>9.09223741811781E7</c:v>
                </c:pt>
                <c:pt idx="87">
                  <c:v>9.11238993449425E7</c:v>
                </c:pt>
                <c:pt idx="88">
                  <c:v>9.1579119475954E7</c:v>
                </c:pt>
                <c:pt idx="89">
                  <c:v>8.88712955807632E7</c:v>
                </c:pt>
                <c:pt idx="90">
                  <c:v>8.91470364646106E7</c:v>
                </c:pt>
                <c:pt idx="91">
                  <c:v>8.73236291716884E7</c:v>
                </c:pt>
                <c:pt idx="92">
                  <c:v>8.21469033373508E7</c:v>
                </c:pt>
                <c:pt idx="93">
                  <c:v>7.43515226698806E7</c:v>
                </c:pt>
                <c:pt idx="94">
                  <c:v>6.63612181359045E7</c:v>
                </c:pt>
                <c:pt idx="95">
                  <c:v>5.92469745087236E7</c:v>
                </c:pt>
                <c:pt idx="96">
                  <c:v>5.96295796069789E7</c:v>
                </c:pt>
                <c:pt idx="97">
                  <c:v>6.53336636855831E7</c:v>
                </c:pt>
                <c:pt idx="98">
                  <c:v>7.50629309484665E7</c:v>
                </c:pt>
                <c:pt idx="99">
                  <c:v>8.41983447587732E7</c:v>
                </c:pt>
                <c:pt idx="100">
                  <c:v>8.78326758070185E7</c:v>
                </c:pt>
                <c:pt idx="101">
                  <c:v>9.89021406456149E7</c:v>
                </c:pt>
                <c:pt idx="102">
                  <c:v>1.13335712516492E8</c:v>
                </c:pt>
                <c:pt idx="103">
                  <c:v>1.23738570013193E8</c:v>
                </c:pt>
                <c:pt idx="104">
                  <c:v>1.29790856010555E8</c:v>
                </c:pt>
                <c:pt idx="105">
                  <c:v>1.34728684808444E8</c:v>
                </c:pt>
                <c:pt idx="106">
                  <c:v>1.39902947846755E8</c:v>
                </c:pt>
                <c:pt idx="107">
                  <c:v>1.40226358277404E8</c:v>
                </c:pt>
                <c:pt idx="108">
                  <c:v>1.34501086621923E8</c:v>
                </c:pt>
                <c:pt idx="109">
                  <c:v>1.21166869297539E8</c:v>
                </c:pt>
                <c:pt idx="110">
                  <c:v>1.10983495438031E8</c:v>
                </c:pt>
                <c:pt idx="111">
                  <c:v>1.02126796350425E8</c:v>
                </c:pt>
                <c:pt idx="112">
                  <c:v>9.22794370803398E7</c:v>
                </c:pt>
                <c:pt idx="113">
                  <c:v>7.64115496642718E7</c:v>
                </c:pt>
                <c:pt idx="114">
                  <c:v>5.28812397314175E7</c:v>
                </c:pt>
                <c:pt idx="115">
                  <c:v>3.4224991785134E7</c:v>
                </c:pt>
                <c:pt idx="116">
                  <c:v>2.13679934281072E7</c:v>
                </c:pt>
                <c:pt idx="117">
                  <c:v>1.15643947424858E7</c:v>
                </c:pt>
                <c:pt idx="118">
                  <c:v>7.37151579398863E6</c:v>
                </c:pt>
                <c:pt idx="119">
                  <c:v>-1.1487873648091E6</c:v>
                </c:pt>
                <c:pt idx="120">
                  <c:v>-339029.8918472528</c:v>
                </c:pt>
                <c:pt idx="121">
                  <c:v>1.6107760865222E6</c:v>
                </c:pt>
                <c:pt idx="122">
                  <c:v>-2.32737913078224E6</c:v>
                </c:pt>
                <c:pt idx="123">
                  <c:v>-43903.30462576961</c:v>
                </c:pt>
                <c:pt idx="124">
                  <c:v>-1.26512264370057E6</c:v>
                </c:pt>
                <c:pt idx="125">
                  <c:v>-5.21209811496045E6</c:v>
                </c:pt>
                <c:pt idx="126">
                  <c:v>-5.84367849196836E6</c:v>
                </c:pt>
                <c:pt idx="127">
                  <c:v>-4.0549427935747E6</c:v>
                </c:pt>
                <c:pt idx="128">
                  <c:v>-4.4559542348598E6</c:v>
                </c:pt>
                <c:pt idx="129">
                  <c:v>-7.79876338788784E6</c:v>
                </c:pt>
                <c:pt idx="130">
                  <c:v>-1.15830107103103E7</c:v>
                </c:pt>
                <c:pt idx="131">
                  <c:v>-1.16544085682482E7</c:v>
                </c:pt>
                <c:pt idx="132">
                  <c:v>-1.94775268545986E7</c:v>
                </c:pt>
                <c:pt idx="133">
                  <c:v>-1.90620214836789E7</c:v>
                </c:pt>
                <c:pt idx="134">
                  <c:v>-1.12536171869431E7</c:v>
                </c:pt>
                <c:pt idx="135">
                  <c:v>-8.45889374955448E6</c:v>
                </c:pt>
                <c:pt idx="136">
                  <c:v>2.77888500035642E6</c:v>
                </c:pt>
                <c:pt idx="137">
                  <c:v>1.32851080002851E7</c:v>
                </c:pt>
                <c:pt idx="138">
                  <c:v>2.38900864002281E7</c:v>
                </c:pt>
                <c:pt idx="139">
                  <c:v>3.51940691201825E7</c:v>
                </c:pt>
                <c:pt idx="140">
                  <c:v>5.5483255296146E7</c:v>
                </c:pt>
                <c:pt idx="141">
                  <c:v>7.78466042369168E7</c:v>
                </c:pt>
                <c:pt idx="142">
                  <c:v>9.09872833895334E7</c:v>
                </c:pt>
                <c:pt idx="143">
                  <c:v>1.02071826711627E8</c:v>
                </c:pt>
                <c:pt idx="144">
                  <c:v>1.12697461369301E8</c:v>
                </c:pt>
                <c:pt idx="145">
                  <c:v>1.11697969095441E8</c:v>
                </c:pt>
                <c:pt idx="146">
                  <c:v>1.05656375276353E8</c:v>
                </c:pt>
                <c:pt idx="147">
                  <c:v>9.54271002210824E7</c:v>
                </c:pt>
                <c:pt idx="148">
                  <c:v>8.41196801768659E7</c:v>
                </c:pt>
                <c:pt idx="149">
                  <c:v>7.67757441414927E7</c:v>
                </c:pt>
                <c:pt idx="150">
                  <c:v>6.92165953131942E7</c:v>
                </c:pt>
                <c:pt idx="151">
                  <c:v>5.67952762505554E7</c:v>
                </c:pt>
                <c:pt idx="152">
                  <c:v>3.85882210004443E7</c:v>
                </c:pt>
                <c:pt idx="153">
                  <c:v>2.24125768003555E7</c:v>
                </c:pt>
                <c:pt idx="154">
                  <c:v>6.24406144028439E6</c:v>
                </c:pt>
                <c:pt idx="155">
                  <c:v>-3.04475084777254E6</c:v>
                </c:pt>
                <c:pt idx="156">
                  <c:v>-1.2077800678218E7</c:v>
                </c:pt>
                <c:pt idx="157">
                  <c:v>-1.32442405425744E7</c:v>
                </c:pt>
                <c:pt idx="158">
                  <c:v>-1.26593924340595E7</c:v>
                </c:pt>
                <c:pt idx="159">
                  <c:v>-9.27751394724763E6</c:v>
                </c:pt>
                <c:pt idx="160">
                  <c:v>-4.91401115779815E6</c:v>
                </c:pt>
                <c:pt idx="161">
                  <c:v>-5.10720892623852E6</c:v>
                </c:pt>
                <c:pt idx="162">
                  <c:v>-7.81576714099084E6</c:v>
                </c:pt>
                <c:pt idx="163">
                  <c:v>-7.11861371279267E6</c:v>
                </c:pt>
                <c:pt idx="164">
                  <c:v>-3.59889097023414E6</c:v>
                </c:pt>
                <c:pt idx="165">
                  <c:v>-3.02711277618731E6</c:v>
                </c:pt>
                <c:pt idx="166">
                  <c:v>8.86030977905013E6</c:v>
                </c:pt>
                <c:pt idx="167">
                  <c:v>1.86482478232401E7</c:v>
                </c:pt>
                <c:pt idx="168">
                  <c:v>3.41025982585921E7</c:v>
                </c:pt>
                <c:pt idx="169">
                  <c:v>3.91200786068737E7</c:v>
                </c:pt>
                <c:pt idx="170">
                  <c:v>4.49840628854989E7</c:v>
                </c:pt>
                <c:pt idx="171">
                  <c:v>4.88912503083991E7</c:v>
                </c:pt>
                <c:pt idx="172">
                  <c:v>5.25870002467193E7</c:v>
                </c:pt>
                <c:pt idx="173">
                  <c:v>5.60876001973755E7</c:v>
                </c:pt>
                <c:pt idx="174">
                  <c:v>6.32260801579004E7</c:v>
                </c:pt>
                <c:pt idx="175">
                  <c:v>7.23548641263204E7</c:v>
                </c:pt>
                <c:pt idx="176">
                  <c:v>8.06438913010563E7</c:v>
                </c:pt>
                <c:pt idx="177">
                  <c:v>8.94391130408451E7</c:v>
                </c:pt>
                <c:pt idx="178">
                  <c:v>1.00099290432676E8</c:v>
                </c:pt>
                <c:pt idx="179">
                  <c:v>1.07353432346141E8</c:v>
                </c:pt>
                <c:pt idx="180">
                  <c:v>1.04988745876913E8</c:v>
                </c:pt>
                <c:pt idx="181">
                  <c:v>1.1192899670153E8</c:v>
                </c:pt>
                <c:pt idx="182">
                  <c:v>1.12865197361224E8</c:v>
                </c:pt>
                <c:pt idx="183">
                  <c:v>1.05438157888979E8</c:v>
                </c:pt>
                <c:pt idx="184">
                  <c:v>9.73365263111835E7</c:v>
                </c:pt>
                <c:pt idx="185">
                  <c:v>9.64132210489468E7</c:v>
                </c:pt>
                <c:pt idx="186">
                  <c:v>8.41405768391574E7</c:v>
                </c:pt>
                <c:pt idx="187">
                  <c:v>6.60884614713259E7</c:v>
                </c:pt>
                <c:pt idx="188">
                  <c:v>5.22407691770608E7</c:v>
                </c:pt>
                <c:pt idx="189">
                  <c:v>4.71726153416486E7</c:v>
                </c:pt>
                <c:pt idx="190">
                  <c:v>4.01920922733189E7</c:v>
                </c:pt>
                <c:pt idx="191">
                  <c:v>2.64556738186551E7</c:v>
                </c:pt>
                <c:pt idx="192">
                  <c:v>1.95905390549241E7</c:v>
                </c:pt>
                <c:pt idx="193">
                  <c:v>1.59764312439393E7</c:v>
                </c:pt>
                <c:pt idx="194">
                  <c:v>1.89591449951514E7</c:v>
                </c:pt>
                <c:pt idx="195">
                  <c:v>2.79013159961211E7</c:v>
                </c:pt>
                <c:pt idx="196">
                  <c:v>2.69010527968969E7</c:v>
                </c:pt>
                <c:pt idx="197">
                  <c:v>2.40148422375175E7</c:v>
                </c:pt>
                <c:pt idx="198">
                  <c:v>3.0793873790014E7</c:v>
                </c:pt>
                <c:pt idx="199">
                  <c:v>3.50890990320112E7</c:v>
                </c:pt>
                <c:pt idx="200">
                  <c:v>3.7519279225609E7</c:v>
                </c:pt>
                <c:pt idx="201">
                  <c:v>3.69014233804872E7</c:v>
                </c:pt>
                <c:pt idx="202">
                  <c:v>3.85191387043897E7</c:v>
                </c:pt>
                <c:pt idx="203">
                  <c:v>4.10453109635118E7</c:v>
                </c:pt>
                <c:pt idx="204">
                  <c:v>4.21022487708094E7</c:v>
                </c:pt>
                <c:pt idx="205">
                  <c:v>3.70417990166475E7</c:v>
                </c:pt>
                <c:pt idx="206">
                  <c:v>3.4631439213318E7</c:v>
                </c:pt>
                <c:pt idx="207">
                  <c:v>3.94511513706544E7</c:v>
                </c:pt>
                <c:pt idx="208">
                  <c:v>4.66849210965235E7</c:v>
                </c:pt>
                <c:pt idx="209">
                  <c:v>5.74119368772188E7</c:v>
                </c:pt>
                <c:pt idx="210">
                  <c:v>7.47595495017751E7</c:v>
                </c:pt>
                <c:pt idx="211">
                  <c:v>9.68016396014201E7</c:v>
                </c:pt>
                <c:pt idx="212">
                  <c:v>1.17499311681136E8</c:v>
                </c:pt>
                <c:pt idx="213">
                  <c:v>1.32315449344909E8</c:v>
                </c:pt>
                <c:pt idx="214">
                  <c:v>1.43488359475927E8</c:v>
                </c:pt>
                <c:pt idx="215">
                  <c:v>1.59630687580742E8</c:v>
                </c:pt>
                <c:pt idx="216">
                  <c:v>1.70704550064593E8</c:v>
                </c:pt>
                <c:pt idx="217">
                  <c:v>1.80007640051675E8</c:v>
                </c:pt>
                <c:pt idx="218">
                  <c:v>1.8722811204134E8</c:v>
                </c:pt>
                <c:pt idx="219">
                  <c:v>1.92040489633072E8</c:v>
                </c:pt>
                <c:pt idx="220">
                  <c:v>2.00900391706457E8</c:v>
                </c:pt>
                <c:pt idx="221">
                  <c:v>2.05566313365166E8</c:v>
                </c:pt>
                <c:pt idx="222">
                  <c:v>1.97119050692133E8</c:v>
                </c:pt>
                <c:pt idx="223">
                  <c:v>1.86127240553706E8</c:v>
                </c:pt>
                <c:pt idx="224">
                  <c:v>1.71103792442965E8</c:v>
                </c:pt>
                <c:pt idx="225">
                  <c:v>1.62339033954372E8</c:v>
                </c:pt>
                <c:pt idx="226">
                  <c:v>1.49981227163498E8</c:v>
                </c:pt>
                <c:pt idx="227">
                  <c:v>1.49396981730798E8</c:v>
                </c:pt>
                <c:pt idx="228">
                  <c:v>1.56661585384638E8</c:v>
                </c:pt>
                <c:pt idx="229">
                  <c:v>1.56511268307711E8</c:v>
                </c:pt>
                <c:pt idx="230">
                  <c:v>1.63797014646169E8</c:v>
                </c:pt>
                <c:pt idx="231">
                  <c:v>1.67759611716935E8</c:v>
                </c:pt>
                <c:pt idx="232">
                  <c:v>1.59681689373548E8</c:v>
                </c:pt>
                <c:pt idx="233">
                  <c:v>1.53555351498838E8</c:v>
                </c:pt>
                <c:pt idx="234">
                  <c:v>1.50554281199071E8</c:v>
                </c:pt>
                <c:pt idx="235">
                  <c:v>1.47151424959257E8</c:v>
                </c:pt>
                <c:pt idx="236">
                  <c:v>1.52193139967405E8</c:v>
                </c:pt>
                <c:pt idx="237">
                  <c:v>1.53720511973924E8</c:v>
                </c:pt>
                <c:pt idx="238">
                  <c:v>1.50406409579139E8</c:v>
                </c:pt>
                <c:pt idx="239">
                  <c:v>1.52521127663312E8</c:v>
                </c:pt>
                <c:pt idx="240">
                  <c:v>1.45408902130649E8</c:v>
                </c:pt>
                <c:pt idx="241">
                  <c:v>1.51763121704519E8</c:v>
                </c:pt>
                <c:pt idx="242">
                  <c:v>1.43852497363616E8</c:v>
                </c:pt>
                <c:pt idx="243">
                  <c:v>1.30591997890892E8</c:v>
                </c:pt>
                <c:pt idx="244">
                  <c:v>1.22751598312714E8</c:v>
                </c:pt>
                <c:pt idx="245">
                  <c:v>1.06699278650171E8</c:v>
                </c:pt>
                <c:pt idx="246">
                  <c:v>1.02783422920137E8</c:v>
                </c:pt>
                <c:pt idx="247">
                  <c:v>9.81327383361096E7</c:v>
                </c:pt>
                <c:pt idx="248">
                  <c:v>8.79961906688876E7</c:v>
                </c:pt>
                <c:pt idx="249">
                  <c:v>7.36149525351101E7</c:v>
                </c:pt>
                <c:pt idx="250">
                  <c:v>9.86219620280881E7</c:v>
                </c:pt>
                <c:pt idx="251">
                  <c:v>1.0570756962247E8</c:v>
                </c:pt>
                <c:pt idx="252">
                  <c:v>1.12204055697976E8</c:v>
                </c:pt>
                <c:pt idx="253">
                  <c:v>9.44672445583811E7</c:v>
                </c:pt>
                <c:pt idx="254">
                  <c:v>7.36797956467049E7</c:v>
                </c:pt>
                <c:pt idx="255">
                  <c:v>9.20158365173639E7</c:v>
                </c:pt>
                <c:pt idx="256">
                  <c:v>9.45706692138911E7</c:v>
                </c:pt>
                <c:pt idx="257">
                  <c:v>9.0824535371113E7</c:v>
                </c:pt>
                <c:pt idx="258">
                  <c:v>7.96156282968903E7</c:v>
                </c:pt>
                <c:pt idx="259">
                  <c:v>6.52525026375123E7</c:v>
                </c:pt>
                <c:pt idx="260">
                  <c:v>5.00040021100098E7</c:v>
                </c:pt>
                <c:pt idx="261">
                  <c:v>4.54432016880079E7</c:v>
                </c:pt>
                <c:pt idx="262">
                  <c:v>1.83665613504063E7</c:v>
                </c:pt>
                <c:pt idx="263">
                  <c:v>-4.87075091967497E6</c:v>
                </c:pt>
                <c:pt idx="264">
                  <c:v>-1.962060073574E7</c:v>
                </c:pt>
                <c:pt idx="265">
                  <c:v>-2.1600480588592E7</c:v>
                </c:pt>
                <c:pt idx="266">
                  <c:v>-4.28238447087359E6</c:v>
                </c:pt>
                <c:pt idx="267">
                  <c:v>-1.05859075766989E7</c:v>
                </c:pt>
                <c:pt idx="268">
                  <c:v>-2.6407260613591E6</c:v>
                </c:pt>
                <c:pt idx="269">
                  <c:v>1.83714191509127E7</c:v>
                </c:pt>
                <c:pt idx="270">
                  <c:v>2.28211353207302E7</c:v>
                </c:pt>
                <c:pt idx="271">
                  <c:v>4.88349082565841E7</c:v>
                </c:pt>
                <c:pt idx="272">
                  <c:v>4.82459266052673E7</c:v>
                </c:pt>
                <c:pt idx="273">
                  <c:v>5.35427412842139E7</c:v>
                </c:pt>
                <c:pt idx="274">
                  <c:v>8.14301930273711E7</c:v>
                </c:pt>
                <c:pt idx="275">
                  <c:v>1.16906154421897E8</c:v>
                </c:pt>
                <c:pt idx="276">
                  <c:v>1.37440923537517E8</c:v>
                </c:pt>
                <c:pt idx="277">
                  <c:v>1.45300738830014E8</c:v>
                </c:pt>
                <c:pt idx="278">
                  <c:v>1.52124591064011E8</c:v>
                </c:pt>
                <c:pt idx="279">
                  <c:v>1.52157672851209E8</c:v>
                </c:pt>
                <c:pt idx="280">
                  <c:v>1.55034138280967E8</c:v>
                </c:pt>
                <c:pt idx="281">
                  <c:v>1.41957310624774E8</c:v>
                </c:pt>
                <c:pt idx="282">
                  <c:v>1.58721848499819E8</c:v>
                </c:pt>
                <c:pt idx="283">
                  <c:v>1.66657478799855E8</c:v>
                </c:pt>
                <c:pt idx="284">
                  <c:v>1.85907983039884E8</c:v>
                </c:pt>
                <c:pt idx="285">
                  <c:v>1.97950386431907E8</c:v>
                </c:pt>
                <c:pt idx="286">
                  <c:v>1.89688309145526E8</c:v>
                </c:pt>
                <c:pt idx="287">
                  <c:v>1.65450647316421E8</c:v>
                </c:pt>
                <c:pt idx="288">
                  <c:v>1.56354517853137E8</c:v>
                </c:pt>
                <c:pt idx="289">
                  <c:v>1.72503614282509E8</c:v>
                </c:pt>
                <c:pt idx="290">
                  <c:v>1.80436891426007E8</c:v>
                </c:pt>
                <c:pt idx="291">
                  <c:v>1.76907513140806E8</c:v>
                </c:pt>
                <c:pt idx="292">
                  <c:v>1.78284010512645E8</c:v>
                </c:pt>
                <c:pt idx="293">
                  <c:v>1.51127208410116E8</c:v>
                </c:pt>
                <c:pt idx="294">
                  <c:v>1.33567766728093E8</c:v>
                </c:pt>
                <c:pt idx="295">
                  <c:v>1.09598213382474E8</c:v>
                </c:pt>
                <c:pt idx="296">
                  <c:v>9.16405707059793E7</c:v>
                </c:pt>
                <c:pt idx="297">
                  <c:v>6.13104565647834E7</c:v>
                </c:pt>
                <c:pt idx="298">
                  <c:v>3.84923652518268E7</c:v>
                </c:pt>
                <c:pt idx="299">
                  <c:v>1.97418922014614E7</c:v>
                </c:pt>
                <c:pt idx="300">
                  <c:v>2.35515137611691E7</c:v>
                </c:pt>
                <c:pt idx="301">
                  <c:v>2.2912110089353E6</c:v>
                </c:pt>
                <c:pt idx="302">
                  <c:v>-4.80703119285176E6</c:v>
                </c:pt>
                <c:pt idx="303">
                  <c:v>-5.18762495428141E6</c:v>
                </c:pt>
                <c:pt idx="304">
                  <c:v>-8.21009996342513E6</c:v>
                </c:pt>
                <c:pt idx="305">
                  <c:v>2.48719200292599E7</c:v>
                </c:pt>
                <c:pt idx="306">
                  <c:v>4.87615360234079E7</c:v>
                </c:pt>
                <c:pt idx="307">
                  <c:v>6.54732288187263E7</c:v>
                </c:pt>
                <c:pt idx="308">
                  <c:v>7.01225830549811E7</c:v>
                </c:pt>
                <c:pt idx="309">
                  <c:v>8.02240664439849E7</c:v>
                </c:pt>
                <c:pt idx="310">
                  <c:v>7.66352531551879E7</c:v>
                </c:pt>
                <c:pt idx="311">
                  <c:v>8.40022025241503E7</c:v>
                </c:pt>
                <c:pt idx="312">
                  <c:v>7.97737620193203E7</c:v>
                </c:pt>
                <c:pt idx="313">
                  <c:v>8.29670096154562E7</c:v>
                </c:pt>
                <c:pt idx="314">
                  <c:v>7.6969607692365E7</c:v>
                </c:pt>
                <c:pt idx="315">
                  <c:v>6.8189686153892E7</c:v>
                </c:pt>
                <c:pt idx="316">
                  <c:v>6.97137489231136E7</c:v>
                </c:pt>
                <c:pt idx="317">
                  <c:v>6.56289991384909E7</c:v>
                </c:pt>
                <c:pt idx="318">
                  <c:v>4.48791993107927E7</c:v>
                </c:pt>
                <c:pt idx="319">
                  <c:v>5.19913594486342E7</c:v>
                </c:pt>
                <c:pt idx="320">
                  <c:v>7.22370875589073E7</c:v>
                </c:pt>
                <c:pt idx="321">
                  <c:v>8.59556700471259E7</c:v>
                </c:pt>
                <c:pt idx="322">
                  <c:v>1.21378536037701E8</c:v>
                </c:pt>
                <c:pt idx="323">
                  <c:v>1.59982828830161E8</c:v>
                </c:pt>
                <c:pt idx="324">
                  <c:v>1.80860263064128E8</c:v>
                </c:pt>
                <c:pt idx="325">
                  <c:v>1.99906210451303E8</c:v>
                </c:pt>
                <c:pt idx="326">
                  <c:v>2.04050968361042E8</c:v>
                </c:pt>
                <c:pt idx="327">
                  <c:v>2.26890774688834E8</c:v>
                </c:pt>
                <c:pt idx="328">
                  <c:v>2.38296619751067E8</c:v>
                </c:pt>
                <c:pt idx="329">
                  <c:v>2.72039295800854E8</c:v>
                </c:pt>
                <c:pt idx="330">
                  <c:v>2.99513436640683E8</c:v>
                </c:pt>
                <c:pt idx="331">
                  <c:v>3.01148749312546E8</c:v>
                </c:pt>
                <c:pt idx="332">
                  <c:v>3.06440999450037E8</c:v>
                </c:pt>
                <c:pt idx="333">
                  <c:v>3.1151679956003E8</c:v>
                </c:pt>
                <c:pt idx="334">
                  <c:v>3.06617439648024E8</c:v>
                </c:pt>
                <c:pt idx="335">
                  <c:v>3.06763951718419E8</c:v>
                </c:pt>
                <c:pt idx="336">
                  <c:v>3.29407161374735E8</c:v>
                </c:pt>
                <c:pt idx="337">
                  <c:v>3.50089729099788E8</c:v>
                </c:pt>
                <c:pt idx="338">
                  <c:v>3.65387783279831E8</c:v>
                </c:pt>
                <c:pt idx="339">
                  <c:v>3.80468226623864E8</c:v>
                </c:pt>
                <c:pt idx="340">
                  <c:v>3.76656581299092E8</c:v>
                </c:pt>
                <c:pt idx="341">
                  <c:v>3.60093265039273E8</c:v>
                </c:pt>
                <c:pt idx="342">
                  <c:v>3.60494612031419E8</c:v>
                </c:pt>
                <c:pt idx="343">
                  <c:v>3.48693689625135E8</c:v>
                </c:pt>
                <c:pt idx="344">
                  <c:v>3.25000951700108E8</c:v>
                </c:pt>
                <c:pt idx="345">
                  <c:v>3.11770761360086E8</c:v>
                </c:pt>
                <c:pt idx="346">
                  <c:v>2.81920609088069E8</c:v>
                </c:pt>
                <c:pt idx="347">
                  <c:v>2.58180487270455E8</c:v>
                </c:pt>
                <c:pt idx="348">
                  <c:v>2.34646389816364E8</c:v>
                </c:pt>
                <c:pt idx="349">
                  <c:v>2.59347111853091E8</c:v>
                </c:pt>
                <c:pt idx="350">
                  <c:v>2.89007689482473E8</c:v>
                </c:pt>
                <c:pt idx="351">
                  <c:v>2.86260151585979E8</c:v>
                </c:pt>
                <c:pt idx="352">
                  <c:v>2.86402121268783E8</c:v>
                </c:pt>
                <c:pt idx="353">
                  <c:v>3.03019697015026E8</c:v>
                </c:pt>
                <c:pt idx="354">
                  <c:v>2.99393757612021E8</c:v>
                </c:pt>
                <c:pt idx="355">
                  <c:v>3.26863006089617E8</c:v>
                </c:pt>
                <c:pt idx="356">
                  <c:v>3.50180404871693E8</c:v>
                </c:pt>
                <c:pt idx="357">
                  <c:v>3.40592323897355E8</c:v>
                </c:pt>
                <c:pt idx="358">
                  <c:v>3.35543859117884E8</c:v>
                </c:pt>
                <c:pt idx="359">
                  <c:v>3.33329087294307E8</c:v>
                </c:pt>
                <c:pt idx="360">
                  <c:v>3.41347269835446E8</c:v>
                </c:pt>
                <c:pt idx="361">
                  <c:v>3.36669815868357E8</c:v>
                </c:pt>
                <c:pt idx="362">
                  <c:v>3.39895852694685E8</c:v>
                </c:pt>
                <c:pt idx="363">
                  <c:v>3.56358682155748E8</c:v>
                </c:pt>
                <c:pt idx="364">
                  <c:v>3.92242945724599E8</c:v>
                </c:pt>
                <c:pt idx="365">
                  <c:v>3.96214356579679E8</c:v>
                </c:pt>
                <c:pt idx="366">
                  <c:v>4.17153485263743E8</c:v>
                </c:pt>
                <c:pt idx="367">
                  <c:v>4.24050788210995E8</c:v>
                </c:pt>
                <c:pt idx="368">
                  <c:v>4.39184630568796E8</c:v>
                </c:pt>
                <c:pt idx="369">
                  <c:v>4.74755704455037E8</c:v>
                </c:pt>
                <c:pt idx="370">
                  <c:v>4.89388563564029E8</c:v>
                </c:pt>
                <c:pt idx="371">
                  <c:v>4.94292850851223E8</c:v>
                </c:pt>
                <c:pt idx="372">
                  <c:v>4.61560280680979E8</c:v>
                </c:pt>
                <c:pt idx="373">
                  <c:v>4.18112224544783E8</c:v>
                </c:pt>
                <c:pt idx="374">
                  <c:v>3.81359779635826E8</c:v>
                </c:pt>
                <c:pt idx="375">
                  <c:v>3.57197823708661E8</c:v>
                </c:pt>
                <c:pt idx="376">
                  <c:v>3.47632258966929E8</c:v>
                </c:pt>
                <c:pt idx="377">
                  <c:v>3.47329807173543E8</c:v>
                </c:pt>
                <c:pt idx="378">
                  <c:v>3.27413845738835E8</c:v>
                </c:pt>
                <c:pt idx="379">
                  <c:v>3.09101076591068E8</c:v>
                </c:pt>
                <c:pt idx="380">
                  <c:v>2.78822861272854E8</c:v>
                </c:pt>
                <c:pt idx="381">
                  <c:v>2.66152289018283E8</c:v>
                </c:pt>
                <c:pt idx="382">
                  <c:v>2.71555831214627E8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9119120"/>
        <c:axId val="1259122480"/>
      </c:lineChart>
      <c:catAx>
        <c:axId val="125911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>
            <a:solidFill>
              <a:schemeClr val="tx1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259122480"/>
        <c:crossesAt val="-1.0E20"/>
        <c:auto val="1"/>
        <c:lblAlgn val="ctr"/>
        <c:lblOffset val="100"/>
        <c:tickLblSkip val="48"/>
        <c:tickMarkSkip val="48"/>
        <c:noMultiLvlLbl val="1"/>
      </c:catAx>
      <c:valAx>
        <c:axId val="1259122480"/>
        <c:scaling>
          <c:orientation val="minMax"/>
          <c:max val="7.08E8"/>
          <c:min val="-1.0E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259119120"/>
        <c:crosses val="autoZero"/>
        <c:crossBetween val="midCat"/>
        <c:majorUnit val="1.0E8"/>
        <c:dispUnits>
          <c:builtInUnit val="millions"/>
        </c:dispUnits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D9D9D9"/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Figure 4. Change in Monetary Base and Net Foreign</a:t>
            </a:r>
            <a:r>
              <a:rPr lang="en-US" sz="1800" b="1" baseline="0">
                <a:solidFill>
                  <a:schemeClr val="tx1"/>
                </a:solidFill>
              </a:rPr>
              <a:t> Assets over Previous Year (%)</a:t>
            </a:r>
            <a:endParaRPr lang="en-US" sz="18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Change in Monetary Base over Previous Year's Monetary Base</c:v>
          </c:tx>
          <c:spPr>
            <a:ln w="317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Calculations!$P$1:$OJ$1</c:f>
              <c:numCache>
                <c:formatCode>General</c:formatCode>
                <c:ptCount val="385"/>
                <c:pt idx="0">
                  <c:v>1984.0</c:v>
                </c:pt>
                <c:pt idx="12">
                  <c:v>1985.0</c:v>
                </c:pt>
                <c:pt idx="24">
                  <c:v>1986.0</c:v>
                </c:pt>
                <c:pt idx="36">
                  <c:v>1987.0</c:v>
                </c:pt>
                <c:pt idx="48">
                  <c:v>1988.0</c:v>
                </c:pt>
                <c:pt idx="60">
                  <c:v>1989.0</c:v>
                </c:pt>
                <c:pt idx="72">
                  <c:v>1990.0</c:v>
                </c:pt>
                <c:pt idx="84">
                  <c:v>1991.0</c:v>
                </c:pt>
                <c:pt idx="96">
                  <c:v>1992.0</c:v>
                </c:pt>
                <c:pt idx="108">
                  <c:v>1993.0</c:v>
                </c:pt>
                <c:pt idx="120">
                  <c:v>1994.0</c:v>
                </c:pt>
                <c:pt idx="132">
                  <c:v>1995.0</c:v>
                </c:pt>
                <c:pt idx="144">
                  <c:v>1996.0</c:v>
                </c:pt>
                <c:pt idx="156">
                  <c:v>1997.0</c:v>
                </c:pt>
                <c:pt idx="168">
                  <c:v>1998.0</c:v>
                </c:pt>
                <c:pt idx="180">
                  <c:v>1999.0</c:v>
                </c:pt>
                <c:pt idx="192">
                  <c:v>2000.0</c:v>
                </c:pt>
                <c:pt idx="204">
                  <c:v>2001.0</c:v>
                </c:pt>
                <c:pt idx="216">
                  <c:v>2002.0</c:v>
                </c:pt>
                <c:pt idx="228">
                  <c:v>2003.0</c:v>
                </c:pt>
                <c:pt idx="240">
                  <c:v>2004.0</c:v>
                </c:pt>
                <c:pt idx="252">
                  <c:v>2005.0</c:v>
                </c:pt>
                <c:pt idx="264">
                  <c:v>2006.0</c:v>
                </c:pt>
                <c:pt idx="276">
                  <c:v>2007.0</c:v>
                </c:pt>
                <c:pt idx="288">
                  <c:v>2008.0</c:v>
                </c:pt>
                <c:pt idx="300">
                  <c:v>2009.0</c:v>
                </c:pt>
                <c:pt idx="312">
                  <c:v>2010.0</c:v>
                </c:pt>
                <c:pt idx="324">
                  <c:v>2011.0</c:v>
                </c:pt>
                <c:pt idx="336">
                  <c:v>2012.0</c:v>
                </c:pt>
                <c:pt idx="348">
                  <c:v>2013.0</c:v>
                </c:pt>
                <c:pt idx="360">
                  <c:v>2014.0</c:v>
                </c:pt>
                <c:pt idx="372">
                  <c:v>2015.0</c:v>
                </c:pt>
                <c:pt idx="384">
                  <c:v>2016.0</c:v>
                </c:pt>
              </c:numCache>
            </c:numRef>
          </c:cat>
          <c:val>
            <c:numRef>
              <c:f>Calculations!$P$22:$OI$22</c:f>
              <c:numCache>
                <c:formatCode>0.000</c:formatCode>
                <c:ptCount val="384"/>
                <c:pt idx="1">
                  <c:v>0.104790814306454</c:v>
                </c:pt>
                <c:pt idx="2">
                  <c:v>0.0945669859512831</c:v>
                </c:pt>
                <c:pt idx="3">
                  <c:v>0.180937544122656</c:v>
                </c:pt>
                <c:pt idx="4">
                  <c:v>0.252439267347771</c:v>
                </c:pt>
                <c:pt idx="5">
                  <c:v>0.343920078869484</c:v>
                </c:pt>
                <c:pt idx="6">
                  <c:v>0.403277252348578</c:v>
                </c:pt>
                <c:pt idx="7">
                  <c:v>0.435537149691863</c:v>
                </c:pt>
                <c:pt idx="8">
                  <c:v>0.514704576212876</c:v>
                </c:pt>
                <c:pt idx="9">
                  <c:v>0.642763774899148</c:v>
                </c:pt>
                <c:pt idx="10">
                  <c:v>0.809150393587577</c:v>
                </c:pt>
                <c:pt idx="11">
                  <c:v>0.875303918767489</c:v>
                </c:pt>
                <c:pt idx="12">
                  <c:v>1.161251684328096</c:v>
                </c:pt>
                <c:pt idx="13">
                  <c:v>1.083704037111139</c:v>
                </c:pt>
                <c:pt idx="14">
                  <c:v>0.991613576177319</c:v>
                </c:pt>
                <c:pt idx="15">
                  <c:v>0.848844449395001</c:v>
                </c:pt>
                <c:pt idx="16">
                  <c:v>0.720508028016136</c:v>
                </c:pt>
                <c:pt idx="17">
                  <c:v>0.606704704560763</c:v>
                </c:pt>
                <c:pt idx="18">
                  <c:v>0.510952734029953</c:v>
                </c:pt>
                <c:pt idx="19">
                  <c:v>0.451741245186024</c:v>
                </c:pt>
                <c:pt idx="20">
                  <c:v>0.411565206532705</c:v>
                </c:pt>
                <c:pt idx="21">
                  <c:v>0.417715805274135</c:v>
                </c:pt>
                <c:pt idx="22">
                  <c:v>0.462290379255482</c:v>
                </c:pt>
                <c:pt idx="23">
                  <c:v>0.473632756271156</c:v>
                </c:pt>
                <c:pt idx="24">
                  <c:v>0.457961300675028</c:v>
                </c:pt>
                <c:pt idx="25">
                  <c:v>0.447293151557401</c:v>
                </c:pt>
                <c:pt idx="26">
                  <c:v>0.458085554209215</c:v>
                </c:pt>
                <c:pt idx="27">
                  <c:v>0.441718137412751</c:v>
                </c:pt>
                <c:pt idx="28">
                  <c:v>0.447759025397962</c:v>
                </c:pt>
                <c:pt idx="29">
                  <c:v>0.470060645680814</c:v>
                </c:pt>
                <c:pt idx="30">
                  <c:v>0.492642328481664</c:v>
                </c:pt>
                <c:pt idx="31">
                  <c:v>0.537139015943828</c:v>
                </c:pt>
                <c:pt idx="32">
                  <c:v>0.534601107853883</c:v>
                </c:pt>
                <c:pt idx="33">
                  <c:v>0.553700500057779</c:v>
                </c:pt>
                <c:pt idx="34">
                  <c:v>0.539147892584431</c:v>
                </c:pt>
                <c:pt idx="35">
                  <c:v>0.534454638832693</c:v>
                </c:pt>
                <c:pt idx="36">
                  <c:v>0.535760099017976</c:v>
                </c:pt>
                <c:pt idx="37">
                  <c:v>0.540723276939702</c:v>
                </c:pt>
                <c:pt idx="38">
                  <c:v>0.498179231738701</c:v>
                </c:pt>
                <c:pt idx="39">
                  <c:v>0.465105428175154</c:v>
                </c:pt>
                <c:pt idx="40">
                  <c:v>0.417312140537466</c:v>
                </c:pt>
                <c:pt idx="41">
                  <c:v>0.377239258394959</c:v>
                </c:pt>
                <c:pt idx="42">
                  <c:v>0.347928029624473</c:v>
                </c:pt>
                <c:pt idx="43">
                  <c:v>0.295101394883897</c:v>
                </c:pt>
                <c:pt idx="44">
                  <c:v>0.246128994845754</c:v>
                </c:pt>
                <c:pt idx="45">
                  <c:v>0.200046088821976</c:v>
                </c:pt>
                <c:pt idx="46">
                  <c:v>0.180724031840996</c:v>
                </c:pt>
                <c:pt idx="47">
                  <c:v>0.150964138837316</c:v>
                </c:pt>
                <c:pt idx="48">
                  <c:v>0.119288401876884</c:v>
                </c:pt>
                <c:pt idx="49">
                  <c:v>0.0944291183691801</c:v>
                </c:pt>
                <c:pt idx="50">
                  <c:v>0.0760124380606992</c:v>
                </c:pt>
                <c:pt idx="51">
                  <c:v>0.0748838534135266</c:v>
                </c:pt>
                <c:pt idx="52">
                  <c:v>0.0837515233794442</c:v>
                </c:pt>
                <c:pt idx="53">
                  <c:v>0.0783493309059487</c:v>
                </c:pt>
                <c:pt idx="54">
                  <c:v>0.0738155676244834</c:v>
                </c:pt>
                <c:pt idx="55">
                  <c:v>0.0764474436367452</c:v>
                </c:pt>
                <c:pt idx="56">
                  <c:v>0.0885335609261853</c:v>
                </c:pt>
                <c:pt idx="57">
                  <c:v>0.0814459315230997</c:v>
                </c:pt>
                <c:pt idx="58">
                  <c:v>0.0537470640409715</c:v>
                </c:pt>
                <c:pt idx="59">
                  <c:v>0.0438033457195486</c:v>
                </c:pt>
                <c:pt idx="60">
                  <c:v>0.0301897149851728</c:v>
                </c:pt>
                <c:pt idx="61">
                  <c:v>0.0190669568682218</c:v>
                </c:pt>
                <c:pt idx="62">
                  <c:v>0.0201600508639162</c:v>
                </c:pt>
                <c:pt idx="63">
                  <c:v>0.00989974183922806</c:v>
                </c:pt>
                <c:pt idx="64">
                  <c:v>0.000828172698251575</c:v>
                </c:pt>
                <c:pt idx="65">
                  <c:v>-0.000454534227485865</c:v>
                </c:pt>
                <c:pt idx="66">
                  <c:v>-0.00864477649980843</c:v>
                </c:pt>
                <c:pt idx="67">
                  <c:v>-0.0073545647672219</c:v>
                </c:pt>
                <c:pt idx="68">
                  <c:v>-0.00605935105224654</c:v>
                </c:pt>
                <c:pt idx="69">
                  <c:v>0.0134844177800918</c:v>
                </c:pt>
                <c:pt idx="70">
                  <c:v>0.053444096568779</c:v>
                </c:pt>
                <c:pt idx="71">
                  <c:v>0.0847493447238565</c:v>
                </c:pt>
                <c:pt idx="72">
                  <c:v>0.107904422963504</c:v>
                </c:pt>
                <c:pt idx="73">
                  <c:v>0.114766224061414</c:v>
                </c:pt>
                <c:pt idx="74">
                  <c:v>0.111087067597799</c:v>
                </c:pt>
                <c:pt idx="75">
                  <c:v>0.0849875435620111</c:v>
                </c:pt>
                <c:pt idx="76">
                  <c:v>0.0779797964158932</c:v>
                </c:pt>
                <c:pt idx="77">
                  <c:v>0.0875830604942166</c:v>
                </c:pt>
                <c:pt idx="78">
                  <c:v>0.104522401087738</c:v>
                </c:pt>
                <c:pt idx="79">
                  <c:v>0.116757648714878</c:v>
                </c:pt>
                <c:pt idx="80">
                  <c:v>0.136542402101686</c:v>
                </c:pt>
                <c:pt idx="81">
                  <c:v>0.153428887614826</c:v>
                </c:pt>
                <c:pt idx="82">
                  <c:v>0.161159209676522</c:v>
                </c:pt>
                <c:pt idx="83">
                  <c:v>0.159924781752361</c:v>
                </c:pt>
                <c:pt idx="84">
                  <c:v>0.195515502039079</c:v>
                </c:pt>
                <c:pt idx="85">
                  <c:v>0.218938881378739</c:v>
                </c:pt>
                <c:pt idx="86">
                  <c:v>0.230039653949668</c:v>
                </c:pt>
                <c:pt idx="87">
                  <c:v>0.244318915309414</c:v>
                </c:pt>
                <c:pt idx="88">
                  <c:v>0.234029271969445</c:v>
                </c:pt>
                <c:pt idx="89">
                  <c:v>0.22575546086998</c:v>
                </c:pt>
                <c:pt idx="90">
                  <c:v>0.209546041224895</c:v>
                </c:pt>
                <c:pt idx="91">
                  <c:v>0.206999017308683</c:v>
                </c:pt>
                <c:pt idx="92">
                  <c:v>0.198675686259339</c:v>
                </c:pt>
                <c:pt idx="93">
                  <c:v>0.179095562567666</c:v>
                </c:pt>
                <c:pt idx="94">
                  <c:v>0.152599477854393</c:v>
                </c:pt>
                <c:pt idx="95">
                  <c:v>0.126832821481746</c:v>
                </c:pt>
                <c:pt idx="96">
                  <c:v>0.106302510732541</c:v>
                </c:pt>
                <c:pt idx="97">
                  <c:v>0.109607031049187</c:v>
                </c:pt>
                <c:pt idx="98">
                  <c:v>0.125640981073708</c:v>
                </c:pt>
                <c:pt idx="99">
                  <c:v>0.152449846844403</c:v>
                </c:pt>
                <c:pt idx="100">
                  <c:v>0.175103451273098</c:v>
                </c:pt>
                <c:pt idx="101">
                  <c:v>0.178839248671807</c:v>
                </c:pt>
                <c:pt idx="102">
                  <c:v>0.20585377766282</c:v>
                </c:pt>
                <c:pt idx="103">
                  <c:v>0.239289898551276</c:v>
                </c:pt>
                <c:pt idx="104">
                  <c:v>0.261721242724046</c:v>
                </c:pt>
                <c:pt idx="105">
                  <c:v>0.271714008187992</c:v>
                </c:pt>
                <c:pt idx="106">
                  <c:v>0.279539359265157</c:v>
                </c:pt>
                <c:pt idx="107">
                  <c:v>0.283267996164372</c:v>
                </c:pt>
                <c:pt idx="108">
                  <c:v>0.274369528394035</c:v>
                </c:pt>
                <c:pt idx="109">
                  <c:v>0.249537038231819</c:v>
                </c:pt>
                <c:pt idx="110">
                  <c:v>0.207039112028746</c:v>
                </c:pt>
                <c:pt idx="111">
                  <c:v>0.177646944953789</c:v>
                </c:pt>
                <c:pt idx="112">
                  <c:v>0.155119017158853</c:v>
                </c:pt>
                <c:pt idx="113">
                  <c:v>0.133062623313613</c:v>
                </c:pt>
                <c:pt idx="114">
                  <c:v>0.0988892445809584</c:v>
                </c:pt>
                <c:pt idx="115">
                  <c:v>0.0518020262615851</c:v>
                </c:pt>
                <c:pt idx="116">
                  <c:v>0.0187429169955055</c:v>
                </c:pt>
                <c:pt idx="117">
                  <c:v>-0.000220589482772695</c:v>
                </c:pt>
                <c:pt idx="118">
                  <c:v>-0.0124757934644166</c:v>
                </c:pt>
                <c:pt idx="119">
                  <c:v>-0.012701197715357</c:v>
                </c:pt>
                <c:pt idx="120">
                  <c:v>-0.0239991222975407</c:v>
                </c:pt>
                <c:pt idx="121">
                  <c:v>-0.0155459277936173</c:v>
                </c:pt>
                <c:pt idx="122">
                  <c:v>-0.00682960854252609</c:v>
                </c:pt>
                <c:pt idx="123">
                  <c:v>-0.0123735363274921</c:v>
                </c:pt>
                <c:pt idx="124">
                  <c:v>-0.00485860549659998</c:v>
                </c:pt>
                <c:pt idx="125">
                  <c:v>-0.00603271540481103</c:v>
                </c:pt>
                <c:pt idx="126">
                  <c:v>-0.0133717658884344</c:v>
                </c:pt>
                <c:pt idx="127">
                  <c:v>-0.013113823780359</c:v>
                </c:pt>
                <c:pt idx="128">
                  <c:v>-0.0077520701130326</c:v>
                </c:pt>
                <c:pt idx="129">
                  <c:v>-0.00824103912123341</c:v>
                </c:pt>
                <c:pt idx="130">
                  <c:v>-0.0156065451273235</c:v>
                </c:pt>
                <c:pt idx="131">
                  <c:v>-0.0223554346250903</c:v>
                </c:pt>
                <c:pt idx="132">
                  <c:v>-0.0210407840063493</c:v>
                </c:pt>
                <c:pt idx="133">
                  <c:v>-0.0365813996753447</c:v>
                </c:pt>
                <c:pt idx="134">
                  <c:v>-0.0330006427520192</c:v>
                </c:pt>
                <c:pt idx="135">
                  <c:v>-0.0144918441930878</c:v>
                </c:pt>
                <c:pt idx="136">
                  <c:v>-0.00902060259342799</c:v>
                </c:pt>
                <c:pt idx="137">
                  <c:v>0.0142908277097256</c:v>
                </c:pt>
                <c:pt idx="138">
                  <c:v>0.034857910518271</c:v>
                </c:pt>
                <c:pt idx="139">
                  <c:v>0.0545145263726143</c:v>
                </c:pt>
                <c:pt idx="140">
                  <c:v>0.0750150589182505</c:v>
                </c:pt>
                <c:pt idx="141">
                  <c:v>0.116574555245839</c:v>
                </c:pt>
                <c:pt idx="142">
                  <c:v>0.161983354591369</c:v>
                </c:pt>
                <c:pt idx="143">
                  <c:v>0.177231856382488</c:v>
                </c:pt>
                <c:pt idx="144">
                  <c:v>0.191389624033179</c:v>
                </c:pt>
                <c:pt idx="145">
                  <c:v>0.206023618115684</c:v>
                </c:pt>
                <c:pt idx="146">
                  <c:v>0.191137140862678</c:v>
                </c:pt>
                <c:pt idx="147">
                  <c:v>0.167927459246658</c:v>
                </c:pt>
                <c:pt idx="148">
                  <c:v>0.139984397765705</c:v>
                </c:pt>
                <c:pt idx="149">
                  <c:v>0.11369903602032</c:v>
                </c:pt>
                <c:pt idx="150">
                  <c:v>0.099259551518656</c:v>
                </c:pt>
                <c:pt idx="151">
                  <c:v>0.0855691809041653</c:v>
                </c:pt>
                <c:pt idx="152">
                  <c:v>0.0628006648804155</c:v>
                </c:pt>
                <c:pt idx="153">
                  <c:v>0.0307318755901479</c:v>
                </c:pt>
                <c:pt idx="154">
                  <c:v>0.00548730343981825</c:v>
                </c:pt>
                <c:pt idx="155">
                  <c:v>-0.0175856254816014</c:v>
                </c:pt>
                <c:pt idx="156">
                  <c:v>-0.0274077733132788</c:v>
                </c:pt>
                <c:pt idx="157">
                  <c:v>-0.0372323835835544</c:v>
                </c:pt>
                <c:pt idx="158">
                  <c:v>-0.0328100407630121</c:v>
                </c:pt>
                <c:pt idx="159">
                  <c:v>-0.0268479436077531</c:v>
                </c:pt>
                <c:pt idx="160">
                  <c:v>-0.0171660602382212</c:v>
                </c:pt>
                <c:pt idx="161">
                  <c:v>-0.00720266896512738</c:v>
                </c:pt>
                <c:pt idx="162">
                  <c:v>-0.00733182569588203</c:v>
                </c:pt>
                <c:pt idx="163">
                  <c:v>-0.0124375999696735</c:v>
                </c:pt>
                <c:pt idx="164">
                  <c:v>-0.0104568522807416</c:v>
                </c:pt>
                <c:pt idx="165">
                  <c:v>-0.00308408404296648</c:v>
                </c:pt>
                <c:pt idx="166">
                  <c:v>-0.00245509186673204</c:v>
                </c:pt>
                <c:pt idx="167">
                  <c:v>0.0205585070146681</c:v>
                </c:pt>
                <c:pt idx="168">
                  <c:v>0.037249152355528</c:v>
                </c:pt>
                <c:pt idx="169">
                  <c:v>0.0642793986828579</c:v>
                </c:pt>
                <c:pt idx="170">
                  <c:v>0.0678077579063664</c:v>
                </c:pt>
                <c:pt idx="171">
                  <c:v>0.0735401292378333</c:v>
                </c:pt>
                <c:pt idx="172">
                  <c:v>0.0760521452616995</c:v>
                </c:pt>
                <c:pt idx="173">
                  <c:v>0.0786885971899396</c:v>
                </c:pt>
                <c:pt idx="174">
                  <c:v>0.0825884279539457</c:v>
                </c:pt>
                <c:pt idx="175">
                  <c:v>0.0946599918552773</c:v>
                </c:pt>
                <c:pt idx="176">
                  <c:v>0.110534289040673</c:v>
                </c:pt>
                <c:pt idx="177">
                  <c:v>0.122728307931999</c:v>
                </c:pt>
                <c:pt idx="178">
                  <c:v>0.135846369708436</c:v>
                </c:pt>
                <c:pt idx="179">
                  <c:v>0.147565898574356</c:v>
                </c:pt>
                <c:pt idx="180">
                  <c:v>0.153408207787923</c:v>
                </c:pt>
                <c:pt idx="181">
                  <c:v>0.141137158679359</c:v>
                </c:pt>
                <c:pt idx="182">
                  <c:v>0.1488288433682</c:v>
                </c:pt>
                <c:pt idx="183">
                  <c:v>0.145054388542044</c:v>
                </c:pt>
                <c:pt idx="184">
                  <c:v>0.128197932572263</c:v>
                </c:pt>
                <c:pt idx="185">
                  <c:v>0.112350428127069</c:v>
                </c:pt>
                <c:pt idx="186">
                  <c:v>0.111976635890163</c:v>
                </c:pt>
                <c:pt idx="187">
                  <c:v>0.0909162728629503</c:v>
                </c:pt>
                <c:pt idx="188">
                  <c:v>0.06147271630527</c:v>
                </c:pt>
                <c:pt idx="189">
                  <c:v>0.041940357411104</c:v>
                </c:pt>
                <c:pt idx="190">
                  <c:v>0.0385991667217993</c:v>
                </c:pt>
                <c:pt idx="191">
                  <c:v>0.0308585506316891</c:v>
                </c:pt>
                <c:pt idx="192">
                  <c:v>0.0126302058124751</c:v>
                </c:pt>
                <c:pt idx="193">
                  <c:v>0.00634180568943858</c:v>
                </c:pt>
                <c:pt idx="194">
                  <c:v>0.00490586516138893</c:v>
                </c:pt>
                <c:pt idx="195">
                  <c:v>0.0129633504303464</c:v>
                </c:pt>
                <c:pt idx="196">
                  <c:v>0.0296593158264011</c:v>
                </c:pt>
                <c:pt idx="197">
                  <c:v>0.0281774842901218</c:v>
                </c:pt>
                <c:pt idx="198">
                  <c:v>0.0237587496528561</c:v>
                </c:pt>
                <c:pt idx="199">
                  <c:v>0.0365073346281751</c:v>
                </c:pt>
                <c:pt idx="200">
                  <c:v>0.0442123301277866</c:v>
                </c:pt>
                <c:pt idx="201">
                  <c:v>0.0473629977140351</c:v>
                </c:pt>
                <c:pt idx="202">
                  <c:v>0.0446283427260223</c:v>
                </c:pt>
                <c:pt idx="203">
                  <c:v>0.0451387977695658</c:v>
                </c:pt>
                <c:pt idx="204">
                  <c:v>0.0481994499768829</c:v>
                </c:pt>
                <c:pt idx="205">
                  <c:v>0.0485766097958337</c:v>
                </c:pt>
                <c:pt idx="206">
                  <c:v>0.0391527890965605</c:v>
                </c:pt>
                <c:pt idx="207">
                  <c:v>0.0348787723343045</c:v>
                </c:pt>
                <c:pt idx="208">
                  <c:v>0.0421837523446164</c:v>
                </c:pt>
                <c:pt idx="209">
                  <c:v>0.0534267388947289</c:v>
                </c:pt>
                <c:pt idx="210">
                  <c:v>0.0694252783296176</c:v>
                </c:pt>
                <c:pt idx="211">
                  <c:v>0.094999403040224</c:v>
                </c:pt>
                <c:pt idx="212">
                  <c:v>0.128656961013623</c:v>
                </c:pt>
                <c:pt idx="213">
                  <c:v>0.156043861815979</c:v>
                </c:pt>
                <c:pt idx="214">
                  <c:v>0.170725214409402</c:v>
                </c:pt>
                <c:pt idx="215">
                  <c:v>0.175068782685713</c:v>
                </c:pt>
                <c:pt idx="216">
                  <c:v>0.191503059610331</c:v>
                </c:pt>
                <c:pt idx="217">
                  <c:v>0.199660262893734</c:v>
                </c:pt>
                <c:pt idx="218">
                  <c:v>0.205216181615007</c:v>
                </c:pt>
                <c:pt idx="219">
                  <c:v>0.206696369722593</c:v>
                </c:pt>
                <c:pt idx="220">
                  <c:v>0.205038212392851</c:v>
                </c:pt>
                <c:pt idx="221">
                  <c:v>0.212706180814717</c:v>
                </c:pt>
                <c:pt idx="222">
                  <c:v>0.213573569676336</c:v>
                </c:pt>
                <c:pt idx="223">
                  <c:v>0.195034524830009</c:v>
                </c:pt>
                <c:pt idx="224">
                  <c:v>0.176096598068012</c:v>
                </c:pt>
                <c:pt idx="225">
                  <c:v>0.153245474838873</c:v>
                </c:pt>
                <c:pt idx="226">
                  <c:v>0.141177000208202</c:v>
                </c:pt>
                <c:pt idx="227">
                  <c:v>0.123872685696915</c:v>
                </c:pt>
                <c:pt idx="228">
                  <c:v>0.12348752592572</c:v>
                </c:pt>
                <c:pt idx="229">
                  <c:v>0.132944510755111</c:v>
                </c:pt>
                <c:pt idx="230">
                  <c:v>0.131626649522443</c:v>
                </c:pt>
                <c:pt idx="231">
                  <c:v>0.138650020950152</c:v>
                </c:pt>
                <c:pt idx="232">
                  <c:v>0.140716238507846</c:v>
                </c:pt>
                <c:pt idx="233">
                  <c:v>0.128797741951528</c:v>
                </c:pt>
                <c:pt idx="234">
                  <c:v>0.120780833881956</c:v>
                </c:pt>
                <c:pt idx="235">
                  <c:v>0.118081619418688</c:v>
                </c:pt>
                <c:pt idx="236">
                  <c:v>0.115498068767033</c:v>
                </c:pt>
                <c:pt idx="237">
                  <c:v>0.123165311120891</c:v>
                </c:pt>
                <c:pt idx="238">
                  <c:v>0.124468422255377</c:v>
                </c:pt>
                <c:pt idx="239">
                  <c:v>0.118661463941732</c:v>
                </c:pt>
                <c:pt idx="240">
                  <c:v>0.118924550882716</c:v>
                </c:pt>
                <c:pt idx="241">
                  <c:v>0.108602901276616</c:v>
                </c:pt>
                <c:pt idx="242">
                  <c:v>0.114856570941705</c:v>
                </c:pt>
                <c:pt idx="243">
                  <c:v>0.10381880503553</c:v>
                </c:pt>
                <c:pt idx="244">
                  <c:v>0.088771170042955</c:v>
                </c:pt>
                <c:pt idx="245">
                  <c:v>0.0818840236663595</c:v>
                </c:pt>
                <c:pt idx="246">
                  <c:v>0.0664674687066635</c:v>
                </c:pt>
                <c:pt idx="247">
                  <c:v>0.0654938463820374</c:v>
                </c:pt>
                <c:pt idx="248">
                  <c:v>0.0634743664932275</c:v>
                </c:pt>
                <c:pt idx="249">
                  <c:v>0.0546415538521323</c:v>
                </c:pt>
                <c:pt idx="250">
                  <c:v>0.0416644742712709</c:v>
                </c:pt>
                <c:pt idx="251">
                  <c:v>0.0704945816934161</c:v>
                </c:pt>
                <c:pt idx="252">
                  <c:v>0.0760199930522313</c:v>
                </c:pt>
                <c:pt idx="253">
                  <c:v>0.0808374467853602</c:v>
                </c:pt>
                <c:pt idx="254">
                  <c:v>0.0611505146819474</c:v>
                </c:pt>
                <c:pt idx="255">
                  <c:v>0.0409720075844449</c:v>
                </c:pt>
                <c:pt idx="256">
                  <c:v>0.0612580931916405</c:v>
                </c:pt>
                <c:pt idx="257">
                  <c:v>0.0641218814503646</c:v>
                </c:pt>
                <c:pt idx="258">
                  <c:v>0.0607314247871749</c:v>
                </c:pt>
                <c:pt idx="259">
                  <c:v>0.0496335983120358</c:v>
                </c:pt>
                <c:pt idx="260">
                  <c:v>0.0363765136891463</c:v>
                </c:pt>
                <c:pt idx="261">
                  <c:v>0.0231767394900141</c:v>
                </c:pt>
                <c:pt idx="262">
                  <c:v>0.0219324066034128</c:v>
                </c:pt>
                <c:pt idx="263">
                  <c:v>-0.00109373741832784</c:v>
                </c:pt>
                <c:pt idx="264">
                  <c:v>-0.0186408803990535</c:v>
                </c:pt>
                <c:pt idx="265">
                  <c:v>-0.0274392738834571</c:v>
                </c:pt>
                <c:pt idx="266">
                  <c:v>-0.024850304714221</c:v>
                </c:pt>
                <c:pt idx="267">
                  <c:v>-0.00473605672429647</c:v>
                </c:pt>
                <c:pt idx="268">
                  <c:v>-0.00967734666622843</c:v>
                </c:pt>
                <c:pt idx="269">
                  <c:v>-0.00125795440166868</c:v>
                </c:pt>
                <c:pt idx="270">
                  <c:v>0.019445565613801</c:v>
                </c:pt>
                <c:pt idx="271">
                  <c:v>0.0217364375657698</c:v>
                </c:pt>
                <c:pt idx="272">
                  <c:v>0.0470510086385688</c:v>
                </c:pt>
                <c:pt idx="273">
                  <c:v>0.0425579321521877</c:v>
                </c:pt>
                <c:pt idx="274">
                  <c:v>0.0451818747638429</c:v>
                </c:pt>
                <c:pt idx="275">
                  <c:v>0.068962382562851</c:v>
                </c:pt>
                <c:pt idx="276">
                  <c:v>0.0985641677648485</c:v>
                </c:pt>
                <c:pt idx="277">
                  <c:v>0.111212098086013</c:v>
                </c:pt>
                <c:pt idx="278">
                  <c:v>0.112280351042946</c:v>
                </c:pt>
                <c:pt idx="279">
                  <c:v>0.11212976928564</c:v>
                </c:pt>
                <c:pt idx="280">
                  <c:v>0.106141051533743</c:v>
                </c:pt>
                <c:pt idx="281">
                  <c:v>0.105255469017428</c:v>
                </c:pt>
                <c:pt idx="282">
                  <c:v>0.0903416744093328</c:v>
                </c:pt>
                <c:pt idx="283">
                  <c:v>0.107207442540665</c:v>
                </c:pt>
                <c:pt idx="284">
                  <c:v>0.112393669907479</c:v>
                </c:pt>
                <c:pt idx="285">
                  <c:v>0.132089400336254</c:v>
                </c:pt>
                <c:pt idx="286">
                  <c:v>0.14067948971929</c:v>
                </c:pt>
                <c:pt idx="287">
                  <c:v>0.125426160112122</c:v>
                </c:pt>
                <c:pt idx="288">
                  <c:v>0.0991978793941784</c:v>
                </c:pt>
                <c:pt idx="289">
                  <c:v>0.0896588600819194</c:v>
                </c:pt>
                <c:pt idx="290">
                  <c:v>0.104196555798642</c:v>
                </c:pt>
                <c:pt idx="291">
                  <c:v>0.108605204605739</c:v>
                </c:pt>
                <c:pt idx="292">
                  <c:v>0.103086000187572</c:v>
                </c:pt>
                <c:pt idx="293">
                  <c:v>0.103127865972342</c:v>
                </c:pt>
                <c:pt idx="294">
                  <c:v>0.0796731302503223</c:v>
                </c:pt>
                <c:pt idx="295">
                  <c:v>0.066527574575554</c:v>
                </c:pt>
                <c:pt idx="296">
                  <c:v>0.0488661259345009</c:v>
                </c:pt>
                <c:pt idx="297">
                  <c:v>0.0376226889474592</c:v>
                </c:pt>
                <c:pt idx="298">
                  <c:v>0.0162073273109021</c:v>
                </c:pt>
                <c:pt idx="299">
                  <c:v>0.00301267284802912</c:v>
                </c:pt>
                <c:pt idx="300">
                  <c:v>-0.00675068437192044</c:v>
                </c:pt>
                <c:pt idx="301">
                  <c:v>0.00139954791461766</c:v>
                </c:pt>
                <c:pt idx="302">
                  <c:v>-0.0117266504328962</c:v>
                </c:pt>
                <c:pt idx="303">
                  <c:v>-0.0131968109374897</c:v>
                </c:pt>
                <c:pt idx="304">
                  <c:v>-0.010260945454352</c:v>
                </c:pt>
                <c:pt idx="305">
                  <c:v>-0.0102830660415199</c:v>
                </c:pt>
                <c:pt idx="306">
                  <c:v>0.0198087601172155</c:v>
                </c:pt>
                <c:pt idx="307">
                  <c:v>0.0375299329598239</c:v>
                </c:pt>
                <c:pt idx="308">
                  <c:v>0.0482539408443382</c:v>
                </c:pt>
                <c:pt idx="309">
                  <c:v>0.0489059870377446</c:v>
                </c:pt>
                <c:pt idx="310">
                  <c:v>0.0553056694060188</c:v>
                </c:pt>
                <c:pt idx="311">
                  <c:v>0.0488270944299506</c:v>
                </c:pt>
                <c:pt idx="312">
                  <c:v>0.0529246295039413</c:v>
                </c:pt>
                <c:pt idx="313">
                  <c:v>0.0467743773938741</c:v>
                </c:pt>
                <c:pt idx="314">
                  <c:v>0.0480932132938305</c:v>
                </c:pt>
                <c:pt idx="315">
                  <c:v>0.0417598544301256</c:v>
                </c:pt>
                <c:pt idx="316">
                  <c:v>0.0342918514848457</c:v>
                </c:pt>
                <c:pt idx="317">
                  <c:v>0.035703610840108</c:v>
                </c:pt>
                <c:pt idx="318">
                  <c:v>0.0327611756006004</c:v>
                </c:pt>
                <c:pt idx="319">
                  <c:v>0.0171393631063419</c:v>
                </c:pt>
                <c:pt idx="320">
                  <c:v>0.0244490525645987</c:v>
                </c:pt>
                <c:pt idx="321">
                  <c:v>0.0419866366956563</c:v>
                </c:pt>
                <c:pt idx="322">
                  <c:v>0.0523761685451748</c:v>
                </c:pt>
                <c:pt idx="323">
                  <c:v>0.0779879731775088</c:v>
                </c:pt>
                <c:pt idx="324">
                  <c:v>0.10347699179018</c:v>
                </c:pt>
                <c:pt idx="325">
                  <c:v>0.112058487070729</c:v>
                </c:pt>
                <c:pt idx="326">
                  <c:v>0.120554794331248</c:v>
                </c:pt>
                <c:pt idx="327">
                  <c:v>0.117211897695441</c:v>
                </c:pt>
                <c:pt idx="328">
                  <c:v>0.129935235537118</c:v>
                </c:pt>
                <c:pt idx="329">
                  <c:v>0.133125803173907</c:v>
                </c:pt>
                <c:pt idx="330">
                  <c:v>0.15571808460089</c:v>
                </c:pt>
                <c:pt idx="331">
                  <c:v>0.172449862745726</c:v>
                </c:pt>
                <c:pt idx="332">
                  <c:v>0.166444943753172</c:v>
                </c:pt>
                <c:pt idx="333">
                  <c:v>0.165621039401017</c:v>
                </c:pt>
                <c:pt idx="334">
                  <c:v>0.166238431658735</c:v>
                </c:pt>
                <c:pt idx="335">
                  <c:v>0.155995040320675</c:v>
                </c:pt>
                <c:pt idx="336">
                  <c:v>0.150289579775183</c:v>
                </c:pt>
                <c:pt idx="337">
                  <c:v>0.160806365267235</c:v>
                </c:pt>
                <c:pt idx="338">
                  <c:v>0.17045827733204</c:v>
                </c:pt>
                <c:pt idx="339">
                  <c:v>0.176525081749653</c:v>
                </c:pt>
                <c:pt idx="340">
                  <c:v>0.180763244094624</c:v>
                </c:pt>
                <c:pt idx="341">
                  <c:v>0.173599197136698</c:v>
                </c:pt>
                <c:pt idx="342">
                  <c:v>0.158876412551992</c:v>
                </c:pt>
                <c:pt idx="343">
                  <c:v>0.157532842029559</c:v>
                </c:pt>
                <c:pt idx="344">
                  <c:v>0.149154689697107</c:v>
                </c:pt>
                <c:pt idx="345">
                  <c:v>0.134065504406672</c:v>
                </c:pt>
                <c:pt idx="346">
                  <c:v>0.12745226147686</c:v>
                </c:pt>
                <c:pt idx="347">
                  <c:v>0.109037142656871</c:v>
                </c:pt>
                <c:pt idx="348">
                  <c:v>0.0955196215848291</c:v>
                </c:pt>
                <c:pt idx="349">
                  <c:v>0.082557857399405</c:v>
                </c:pt>
                <c:pt idx="350">
                  <c:v>0.0979470976418824</c:v>
                </c:pt>
                <c:pt idx="351">
                  <c:v>0.114474325398857</c:v>
                </c:pt>
                <c:pt idx="352">
                  <c:v>0.110130937979723</c:v>
                </c:pt>
                <c:pt idx="353">
                  <c:v>0.109394759658862</c:v>
                </c:pt>
                <c:pt idx="354">
                  <c:v>0.118349270756364</c:v>
                </c:pt>
                <c:pt idx="355">
                  <c:v>0.114413114083445</c:v>
                </c:pt>
                <c:pt idx="356">
                  <c:v>0.12995103623471</c:v>
                </c:pt>
                <c:pt idx="357">
                  <c:v>0.142949985701754</c:v>
                </c:pt>
                <c:pt idx="358">
                  <c:v>0.135351827866826</c:v>
                </c:pt>
                <c:pt idx="359">
                  <c:v>0.130822149228673</c:v>
                </c:pt>
                <c:pt idx="360">
                  <c:v>0.127436732438468</c:v>
                </c:pt>
                <c:pt idx="361">
                  <c:v>0.128841011070228</c:v>
                </c:pt>
                <c:pt idx="362">
                  <c:v>0.121630463962489</c:v>
                </c:pt>
                <c:pt idx="363">
                  <c:v>0.119601516805312</c:v>
                </c:pt>
                <c:pt idx="364">
                  <c:v>0.125550676006454</c:v>
                </c:pt>
                <c:pt idx="365">
                  <c:v>0.142333369087745</c:v>
                </c:pt>
                <c:pt idx="366">
                  <c:v>0.140529142420567</c:v>
                </c:pt>
                <c:pt idx="367">
                  <c:v>0.148591472272374</c:v>
                </c:pt>
                <c:pt idx="368">
                  <c:v>0.148228307913762</c:v>
                </c:pt>
                <c:pt idx="369">
                  <c:v>0.153688710260524</c:v>
                </c:pt>
                <c:pt idx="370">
                  <c:v>0.172040400482376</c:v>
                </c:pt>
                <c:pt idx="371">
                  <c:v>0.176381496074931</c:v>
                </c:pt>
                <c:pt idx="372">
                  <c:v>0.174201042020209</c:v>
                </c:pt>
                <c:pt idx="373">
                  <c:v>0.152938841819767</c:v>
                </c:pt>
                <c:pt idx="374">
                  <c:v>0.128925103444302</c:v>
                </c:pt>
                <c:pt idx="375">
                  <c:v>0.110779555344102</c:v>
                </c:pt>
                <c:pt idx="376">
                  <c:v>0.100200371839055</c:v>
                </c:pt>
                <c:pt idx="377">
                  <c:v>0.0967500628877941</c:v>
                </c:pt>
                <c:pt idx="378">
                  <c:v>0.0979525450039457</c:v>
                </c:pt>
                <c:pt idx="379">
                  <c:v>0.0898441995278054</c:v>
                </c:pt>
                <c:pt idx="380">
                  <c:v>0.0830142019388092</c:v>
                </c:pt>
                <c:pt idx="381">
                  <c:v>0.0716190253617234</c:v>
                </c:pt>
                <c:pt idx="382">
                  <c:v>0.0686611994334162</c:v>
                </c:pt>
                <c:pt idx="383">
                  <c:v>0.0732950768267579</c:v>
                </c:pt>
              </c:numCache>
            </c:numRef>
          </c:val>
          <c:smooth val="0"/>
        </c:ser>
        <c:ser>
          <c:idx val="1"/>
          <c:order val="1"/>
          <c:tx>
            <c:v>Change in Net Foreign Assets over Previous Year's Monetary Base</c:v>
          </c:tx>
          <c:spPr>
            <a:ln w="317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Calculations!$P$1:$OJ$1</c:f>
              <c:numCache>
                <c:formatCode>General</c:formatCode>
                <c:ptCount val="385"/>
                <c:pt idx="0">
                  <c:v>1984.0</c:v>
                </c:pt>
                <c:pt idx="12">
                  <c:v>1985.0</c:v>
                </c:pt>
                <c:pt idx="24">
                  <c:v>1986.0</c:v>
                </c:pt>
                <c:pt idx="36">
                  <c:v>1987.0</c:v>
                </c:pt>
                <c:pt idx="48">
                  <c:v>1988.0</c:v>
                </c:pt>
                <c:pt idx="60">
                  <c:v>1989.0</c:v>
                </c:pt>
                <c:pt idx="72">
                  <c:v>1990.0</c:v>
                </c:pt>
                <c:pt idx="84">
                  <c:v>1991.0</c:v>
                </c:pt>
                <c:pt idx="96">
                  <c:v>1992.0</c:v>
                </c:pt>
                <c:pt idx="108">
                  <c:v>1993.0</c:v>
                </c:pt>
                <c:pt idx="120">
                  <c:v>1994.0</c:v>
                </c:pt>
                <c:pt idx="132">
                  <c:v>1995.0</c:v>
                </c:pt>
                <c:pt idx="144">
                  <c:v>1996.0</c:v>
                </c:pt>
                <c:pt idx="156">
                  <c:v>1997.0</c:v>
                </c:pt>
                <c:pt idx="168">
                  <c:v>1998.0</c:v>
                </c:pt>
                <c:pt idx="180">
                  <c:v>1999.0</c:v>
                </c:pt>
                <c:pt idx="192">
                  <c:v>2000.0</c:v>
                </c:pt>
                <c:pt idx="204">
                  <c:v>2001.0</c:v>
                </c:pt>
                <c:pt idx="216">
                  <c:v>2002.0</c:v>
                </c:pt>
                <c:pt idx="228">
                  <c:v>2003.0</c:v>
                </c:pt>
                <c:pt idx="240">
                  <c:v>2004.0</c:v>
                </c:pt>
                <c:pt idx="252">
                  <c:v>2005.0</c:v>
                </c:pt>
                <c:pt idx="264">
                  <c:v>2006.0</c:v>
                </c:pt>
                <c:pt idx="276">
                  <c:v>2007.0</c:v>
                </c:pt>
                <c:pt idx="288">
                  <c:v>2008.0</c:v>
                </c:pt>
                <c:pt idx="300">
                  <c:v>2009.0</c:v>
                </c:pt>
                <c:pt idx="312">
                  <c:v>2010.0</c:v>
                </c:pt>
                <c:pt idx="324">
                  <c:v>2011.0</c:v>
                </c:pt>
                <c:pt idx="336">
                  <c:v>2012.0</c:v>
                </c:pt>
                <c:pt idx="348">
                  <c:v>2013.0</c:v>
                </c:pt>
                <c:pt idx="360">
                  <c:v>2014.0</c:v>
                </c:pt>
                <c:pt idx="372">
                  <c:v>2015.0</c:v>
                </c:pt>
                <c:pt idx="384">
                  <c:v>2016.0</c:v>
                </c:pt>
              </c:numCache>
            </c:numRef>
          </c:cat>
          <c:val>
            <c:numRef>
              <c:f>Calculations!$Q$20:$OI$20</c:f>
              <c:numCache>
                <c:formatCode>_(* #,##0.000_);_(* \(#,##0.000\);_(* "-"??_);_(@_)</c:formatCode>
                <c:ptCount val="383"/>
                <c:pt idx="0">
                  <c:v>0.103644482857966</c:v>
                </c:pt>
                <c:pt idx="1">
                  <c:v>0.0991245190614287</c:v>
                </c:pt>
                <c:pt idx="2">
                  <c:v>0.150967821083803</c:v>
                </c:pt>
                <c:pt idx="3">
                  <c:v>0.188954817050562</c:v>
                </c:pt>
                <c:pt idx="4">
                  <c:v>0.241883756550778</c:v>
                </c:pt>
                <c:pt idx="5">
                  <c:v>0.273480025993336</c:v>
                </c:pt>
                <c:pt idx="6">
                  <c:v>0.280187741468929</c:v>
                </c:pt>
                <c:pt idx="7">
                  <c:v>0.303568783399921</c:v>
                </c:pt>
                <c:pt idx="8">
                  <c:v>0.352899124927995</c:v>
                </c:pt>
                <c:pt idx="9">
                  <c:v>0.397158829671296</c:v>
                </c:pt>
                <c:pt idx="10">
                  <c:v>0.419227588124928</c:v>
                </c:pt>
                <c:pt idx="11">
                  <c:v>0.423503009166441</c:v>
                </c:pt>
                <c:pt idx="12">
                  <c:v>0.412610822072712</c:v>
                </c:pt>
                <c:pt idx="13">
                  <c:v>0.403654790565092</c:v>
                </c:pt>
                <c:pt idx="14">
                  <c:v>0.365414766272417</c:v>
                </c:pt>
                <c:pt idx="15">
                  <c:v>0.324128863854657</c:v>
                </c:pt>
                <c:pt idx="16">
                  <c:v>0.277027268692967</c:v>
                </c:pt>
                <c:pt idx="17">
                  <c:v>0.239604939178871</c:v>
                </c:pt>
                <c:pt idx="18">
                  <c:v>0.212537036418391</c:v>
                </c:pt>
                <c:pt idx="19">
                  <c:v>0.202579247044222</c:v>
                </c:pt>
                <c:pt idx="20">
                  <c:v>0.215977725110565</c:v>
                </c:pt>
                <c:pt idx="21">
                  <c:v>0.253516311791555</c:v>
                </c:pt>
                <c:pt idx="22">
                  <c:v>0.274691654838047</c:v>
                </c:pt>
                <c:pt idx="23">
                  <c:v>0.264516020694938</c:v>
                </c:pt>
                <c:pt idx="24">
                  <c:v>0.270097232551944</c:v>
                </c:pt>
                <c:pt idx="25">
                  <c:v>0.290633265138488</c:v>
                </c:pt>
                <c:pt idx="26">
                  <c:v>0.299383225536882</c:v>
                </c:pt>
                <c:pt idx="27">
                  <c:v>0.301826527091332</c:v>
                </c:pt>
                <c:pt idx="28">
                  <c:v>0.328695755324992</c:v>
                </c:pt>
                <c:pt idx="29">
                  <c:v>0.346501108414612</c:v>
                </c:pt>
                <c:pt idx="30">
                  <c:v>0.387148554415978</c:v>
                </c:pt>
                <c:pt idx="31">
                  <c:v>0.39220117986357</c:v>
                </c:pt>
                <c:pt idx="32">
                  <c:v>0.402158103370255</c:v>
                </c:pt>
                <c:pt idx="33">
                  <c:v>0.392177339025845</c:v>
                </c:pt>
                <c:pt idx="34">
                  <c:v>0.400261354052548</c:v>
                </c:pt>
                <c:pt idx="35">
                  <c:v>0.416547615032611</c:v>
                </c:pt>
                <c:pt idx="36">
                  <c:v>0.423225187236181</c:v>
                </c:pt>
                <c:pt idx="37">
                  <c:v>0.397523862734039</c:v>
                </c:pt>
                <c:pt idx="38">
                  <c:v>0.370518387670881</c:v>
                </c:pt>
                <c:pt idx="39">
                  <c:v>0.345983230505749</c:v>
                </c:pt>
                <c:pt idx="40">
                  <c:v>0.315671191590643</c:v>
                </c:pt>
                <c:pt idx="41">
                  <c:v>0.298217346660778</c:v>
                </c:pt>
                <c:pt idx="42">
                  <c:v>0.253227500373196</c:v>
                </c:pt>
                <c:pt idx="43">
                  <c:v>0.213332590027884</c:v>
                </c:pt>
                <c:pt idx="44">
                  <c:v>0.183553410009058</c:v>
                </c:pt>
                <c:pt idx="45">
                  <c:v>0.174480209972848</c:v>
                </c:pt>
                <c:pt idx="46">
                  <c:v>0.149136684381511</c:v>
                </c:pt>
                <c:pt idx="47">
                  <c:v>0.118786449017425</c:v>
                </c:pt>
                <c:pt idx="48">
                  <c:v>0.0975610948126817</c:v>
                </c:pt>
                <c:pt idx="49">
                  <c:v>0.0771533730149359</c:v>
                </c:pt>
                <c:pt idx="50">
                  <c:v>0.0699686586184601</c:v>
                </c:pt>
                <c:pt idx="51">
                  <c:v>0.0780763734578992</c:v>
                </c:pt>
                <c:pt idx="52">
                  <c:v>0.0706932042609736</c:v>
                </c:pt>
                <c:pt idx="53">
                  <c:v>0.0661993686478855</c:v>
                </c:pt>
                <c:pt idx="54">
                  <c:v>0.0710094883309268</c:v>
                </c:pt>
                <c:pt idx="55">
                  <c:v>0.0823778157072393</c:v>
                </c:pt>
                <c:pt idx="56">
                  <c:v>0.0652978645473944</c:v>
                </c:pt>
                <c:pt idx="57">
                  <c:v>0.039285489996116</c:v>
                </c:pt>
                <c:pt idx="58">
                  <c:v>0.0275561889615015</c:v>
                </c:pt>
                <c:pt idx="59">
                  <c:v>0.0157856500592595</c:v>
                </c:pt>
                <c:pt idx="60">
                  <c:v>0.00783309020816046</c:v>
                </c:pt>
                <c:pt idx="61">
                  <c:v>0.00660910436219798</c:v>
                </c:pt>
                <c:pt idx="62">
                  <c:v>-0.000409867610910315</c:v>
                </c:pt>
                <c:pt idx="63">
                  <c:v>-0.010572695175217</c:v>
                </c:pt>
                <c:pt idx="64">
                  <c:v>-0.00841282572877238</c:v>
                </c:pt>
                <c:pt idx="65">
                  <c:v>-0.0157981111268084</c:v>
                </c:pt>
                <c:pt idx="66">
                  <c:v>-0.013539715895318</c:v>
                </c:pt>
                <c:pt idx="67">
                  <c:v>-0.0156429102343237</c:v>
                </c:pt>
                <c:pt idx="68">
                  <c:v>0.0114414667688783</c:v>
                </c:pt>
                <c:pt idx="69">
                  <c:v>0.0442258431306646</c:v>
                </c:pt>
                <c:pt idx="70">
                  <c:v>0.0734913045945449</c:v>
                </c:pt>
                <c:pt idx="71">
                  <c:v>0.0941128880769371</c:v>
                </c:pt>
                <c:pt idx="72">
                  <c:v>0.0952920875733368</c:v>
                </c:pt>
                <c:pt idx="73">
                  <c:v>0.0943481246884966</c:v>
                </c:pt>
                <c:pt idx="74">
                  <c:v>0.0713810239912622</c:v>
                </c:pt>
                <c:pt idx="75">
                  <c:v>0.067762762117145</c:v>
                </c:pt>
                <c:pt idx="76">
                  <c:v>0.0717559107699107</c:v>
                </c:pt>
                <c:pt idx="77">
                  <c:v>0.085464750406761</c:v>
                </c:pt>
                <c:pt idx="78">
                  <c:v>0.0956373501637928</c:v>
                </c:pt>
                <c:pt idx="79">
                  <c:v>0.117712824599369</c:v>
                </c:pt>
                <c:pt idx="80">
                  <c:v>0.127271867380957</c:v>
                </c:pt>
                <c:pt idx="81">
                  <c:v>0.13998871300293</c:v>
                </c:pt>
                <c:pt idx="82">
                  <c:v>0.137075607181489</c:v>
                </c:pt>
                <c:pt idx="83">
                  <c:v>0.164542992459555</c:v>
                </c:pt>
                <c:pt idx="84">
                  <c:v>0.193673659355152</c:v>
                </c:pt>
                <c:pt idx="85">
                  <c:v>0.207089086262947</c:v>
                </c:pt>
                <c:pt idx="86">
                  <c:v>0.224032435015857</c:v>
                </c:pt>
                <c:pt idx="87">
                  <c:v>0.215721613907073</c:v>
                </c:pt>
                <c:pt idx="88">
                  <c:v>0.211708307836329</c:v>
                </c:pt>
                <c:pt idx="89">
                  <c:v>0.197283264845008</c:v>
                </c:pt>
                <c:pt idx="90">
                  <c:v>0.194724890594008</c:v>
                </c:pt>
                <c:pt idx="91">
                  <c:v>0.185560234367727</c:v>
                </c:pt>
                <c:pt idx="92">
                  <c:v>0.174488142927395</c:v>
                </c:pt>
                <c:pt idx="93">
                  <c:v>0.146934277098862</c:v>
                </c:pt>
                <c:pt idx="94">
                  <c:v>0.127643459037684</c:v>
                </c:pt>
                <c:pt idx="95">
                  <c:v>0.110277909884731</c:v>
                </c:pt>
                <c:pt idx="96">
                  <c:v>0.11077448156483</c:v>
                </c:pt>
                <c:pt idx="97">
                  <c:v>0.127854016145057</c:v>
                </c:pt>
                <c:pt idx="98">
                  <c:v>0.148677182326891</c:v>
                </c:pt>
                <c:pt idx="99">
                  <c:v>0.169395463087529</c:v>
                </c:pt>
                <c:pt idx="100">
                  <c:v>0.176269329514589</c:v>
                </c:pt>
                <c:pt idx="101">
                  <c:v>0.202926432226916</c:v>
                </c:pt>
                <c:pt idx="102">
                  <c:v>0.231522915688126</c:v>
                </c:pt>
                <c:pt idx="103">
                  <c:v>0.257581260983101</c:v>
                </c:pt>
                <c:pt idx="104">
                  <c:v>0.259713401538279</c:v>
                </c:pt>
                <c:pt idx="105">
                  <c:v>0.265120860450906</c:v>
                </c:pt>
                <c:pt idx="106">
                  <c:v>0.265612155153241</c:v>
                </c:pt>
                <c:pt idx="107">
                  <c:v>0.260575054280586</c:v>
                </c:pt>
                <c:pt idx="108">
                  <c:v>0.238560692225504</c:v>
                </c:pt>
                <c:pt idx="109">
                  <c:v>0.197684542976639</c:v>
                </c:pt>
                <c:pt idx="110">
                  <c:v>0.165237162824454</c:v>
                </c:pt>
                <c:pt idx="111">
                  <c:v>0.139722678868208</c:v>
                </c:pt>
                <c:pt idx="112">
                  <c:v>0.113279790812406</c:v>
                </c:pt>
                <c:pt idx="113">
                  <c:v>0.0812847623790918</c:v>
                </c:pt>
                <c:pt idx="114">
                  <c:v>0.0360691117750293</c:v>
                </c:pt>
                <c:pt idx="115">
                  <c:v>0.00216218335314351</c:v>
                </c:pt>
                <c:pt idx="116">
                  <c:v>-0.0157668034882645</c:v>
                </c:pt>
                <c:pt idx="117">
                  <c:v>-0.0264291921662493</c:v>
                </c:pt>
                <c:pt idx="118">
                  <c:v>-0.0293863761609369</c:v>
                </c:pt>
                <c:pt idx="119">
                  <c:v>-0.0395033791262172</c:v>
                </c:pt>
                <c:pt idx="120">
                  <c:v>-0.0310231066019801</c:v>
                </c:pt>
                <c:pt idx="121">
                  <c:v>-0.0226544926293061</c:v>
                </c:pt>
                <c:pt idx="122">
                  <c:v>-0.0250902702862929</c:v>
                </c:pt>
                <c:pt idx="123">
                  <c:v>-0.0126332269181484</c:v>
                </c:pt>
                <c:pt idx="124">
                  <c:v>-0.00487145903125162</c:v>
                </c:pt>
                <c:pt idx="125">
                  <c:v>-0.0102652942901472</c:v>
                </c:pt>
                <c:pt idx="126">
                  <c:v>-0.00154982436664821</c:v>
                </c:pt>
                <c:pt idx="127">
                  <c:v>-0.000719246343673857</c:v>
                </c:pt>
                <c:pt idx="128">
                  <c:v>-0.00640584776884823</c:v>
                </c:pt>
                <c:pt idx="129">
                  <c:v>-0.0122687002473411</c:v>
                </c:pt>
                <c:pt idx="130">
                  <c:v>-0.0170723464761223</c:v>
                </c:pt>
                <c:pt idx="131">
                  <c:v>-0.0158714549770445</c:v>
                </c:pt>
                <c:pt idx="132">
                  <c:v>-0.0274824035917891</c:v>
                </c:pt>
                <c:pt idx="133">
                  <c:v>-0.0242469739419004</c:v>
                </c:pt>
                <c:pt idx="134">
                  <c:v>-0.00995710280253292</c:v>
                </c:pt>
                <c:pt idx="135">
                  <c:v>-0.00892895654165346</c:v>
                </c:pt>
                <c:pt idx="136">
                  <c:v>0.0069900216829785</c:v>
                </c:pt>
                <c:pt idx="137">
                  <c:v>0.0262661765012258</c:v>
                </c:pt>
                <c:pt idx="138">
                  <c:v>0.0405521275342045</c:v>
                </c:pt>
                <c:pt idx="139">
                  <c:v>0.0595837764663612</c:v>
                </c:pt>
                <c:pt idx="140">
                  <c:v>0.0977638980985741</c:v>
                </c:pt>
                <c:pt idx="141">
                  <c:v>0.140823440192404</c:v>
                </c:pt>
                <c:pt idx="142">
                  <c:v>0.157557557846476</c:v>
                </c:pt>
                <c:pt idx="143">
                  <c:v>0.173293937592221</c:v>
                </c:pt>
                <c:pt idx="144">
                  <c:v>0.183532227833087</c:v>
                </c:pt>
                <c:pt idx="145">
                  <c:v>0.171014533134937</c:v>
                </c:pt>
                <c:pt idx="146">
                  <c:v>0.151753479326798</c:v>
                </c:pt>
                <c:pt idx="147">
                  <c:v>0.125946042819628</c:v>
                </c:pt>
                <c:pt idx="148">
                  <c:v>0.0998355475515164</c:v>
                </c:pt>
                <c:pt idx="149">
                  <c:v>0.0872961452068402</c:v>
                </c:pt>
                <c:pt idx="150">
                  <c:v>0.0726320105473278</c:v>
                </c:pt>
                <c:pt idx="151">
                  <c:v>0.057473895136142</c:v>
                </c:pt>
                <c:pt idx="152">
                  <c:v>0.0314855253166592</c:v>
                </c:pt>
                <c:pt idx="153">
                  <c:v>0.00443519934843425</c:v>
                </c:pt>
                <c:pt idx="154">
                  <c:v>-0.0175744860434367</c:v>
                </c:pt>
                <c:pt idx="155">
                  <c:v>-0.0290411692590755</c:v>
                </c:pt>
                <c:pt idx="156">
                  <c:v>-0.0399296805811135</c:v>
                </c:pt>
                <c:pt idx="157">
                  <c:v>-0.0347979884676596</c:v>
                </c:pt>
                <c:pt idx="158">
                  <c:v>-0.0286691255429541</c:v>
                </c:pt>
                <c:pt idx="159">
                  <c:v>-0.020484507564015</c:v>
                </c:pt>
                <c:pt idx="160">
                  <c:v>-0.00861481847259438</c:v>
                </c:pt>
                <c:pt idx="161">
                  <c:v>-0.0103463815578466</c:v>
                </c:pt>
                <c:pt idx="162">
                  <c:v>-0.013493570745799</c:v>
                </c:pt>
                <c:pt idx="163">
                  <c:v>-0.0131403085529585</c:v>
                </c:pt>
                <c:pt idx="164">
                  <c:v>-0.00592900270240133</c:v>
                </c:pt>
                <c:pt idx="165">
                  <c:v>-0.00810184203860708</c:v>
                </c:pt>
                <c:pt idx="166">
                  <c:v>0.0113027911912775</c:v>
                </c:pt>
                <c:pt idx="167">
                  <c:v>0.0254805484983314</c:v>
                </c:pt>
                <c:pt idx="168">
                  <c:v>0.0502465044675978</c:v>
                </c:pt>
                <c:pt idx="169">
                  <c:v>0.0514955518753853</c:v>
                </c:pt>
                <c:pt idx="170">
                  <c:v>0.0598282547351217</c:v>
                </c:pt>
                <c:pt idx="171">
                  <c:v>0.0633545904285817</c:v>
                </c:pt>
                <c:pt idx="172">
                  <c:v>0.0662825639422292</c:v>
                </c:pt>
                <c:pt idx="173">
                  <c:v>0.067735023917531</c:v>
                </c:pt>
                <c:pt idx="174">
                  <c:v>0.0789178015548442</c:v>
                </c:pt>
                <c:pt idx="175">
                  <c:v>0.091968636859127</c:v>
                </c:pt>
                <c:pt idx="176">
                  <c:v>0.101416462864218</c:v>
                </c:pt>
                <c:pt idx="177">
                  <c:v>0.116116119136078</c:v>
                </c:pt>
                <c:pt idx="178">
                  <c:v>0.132847731096114</c:v>
                </c:pt>
                <c:pt idx="179">
                  <c:v>0.141498168543442</c:v>
                </c:pt>
                <c:pt idx="180">
                  <c:v>0.13136872165967</c:v>
                </c:pt>
                <c:pt idx="181">
                  <c:v>0.140271979467704</c:v>
                </c:pt>
                <c:pt idx="182">
                  <c:v>0.137270845397508</c:v>
                </c:pt>
                <c:pt idx="183">
                  <c:v>0.1244417895423</c:v>
                </c:pt>
                <c:pt idx="184">
                  <c:v>0.108995015680462</c:v>
                </c:pt>
                <c:pt idx="185">
                  <c:v>0.112080975207211</c:v>
                </c:pt>
                <c:pt idx="186">
                  <c:v>0.0931660622351714</c:v>
                </c:pt>
                <c:pt idx="187">
                  <c:v>0.068510884559963</c:v>
                </c:pt>
                <c:pt idx="188">
                  <c:v>0.0506131847862741</c:v>
                </c:pt>
                <c:pt idx="189">
                  <c:v>0.048909390558316</c:v>
                </c:pt>
                <c:pt idx="190">
                  <c:v>0.0399467525397356</c:v>
                </c:pt>
                <c:pt idx="191">
                  <c:v>0.0218808939870118</c:v>
                </c:pt>
                <c:pt idx="192">
                  <c:v>0.0142361225940304</c:v>
                </c:pt>
                <c:pt idx="193">
                  <c:v>0.0107082025409722</c:v>
                </c:pt>
                <c:pt idx="194">
                  <c:v>0.0192680665952755</c:v>
                </c:pt>
                <c:pt idx="195">
                  <c:v>0.0350267913952743</c:v>
                </c:pt>
                <c:pt idx="196">
                  <c:v>0.0330172655188614</c:v>
                </c:pt>
                <c:pt idx="197">
                  <c:v>0.0291827947455975</c:v>
                </c:pt>
                <c:pt idx="198">
                  <c:v>0.0397672015546159</c:v>
                </c:pt>
                <c:pt idx="199">
                  <c:v>0.0442481789362889</c:v>
                </c:pt>
                <c:pt idx="200">
                  <c:v>0.0477093537908789</c:v>
                </c:pt>
                <c:pt idx="201">
                  <c:v>0.0465968996630021</c:v>
                </c:pt>
                <c:pt idx="202">
                  <c:v>0.0479504444388413</c:v>
                </c:pt>
                <c:pt idx="203">
                  <c:v>0.0495513480336304</c:v>
                </c:pt>
                <c:pt idx="204">
                  <c:v>0.0503426828966436</c:v>
                </c:pt>
                <c:pt idx="205">
                  <c:v>0.0420266245697701</c:v>
                </c:pt>
                <c:pt idx="206">
                  <c:v>0.0360114339039012</c:v>
                </c:pt>
                <c:pt idx="207">
                  <c:v>0.0432088324456607</c:v>
                </c:pt>
                <c:pt idx="208">
                  <c:v>0.0546684889540427</c:v>
                </c:pt>
                <c:pt idx="209">
                  <c:v>0.0686212995237011</c:v>
                </c:pt>
                <c:pt idx="210">
                  <c:v>0.0927362845634995</c:v>
                </c:pt>
                <c:pt idx="211">
                  <c:v>0.124492340657228</c:v>
                </c:pt>
                <c:pt idx="212">
                  <c:v>0.151677462133477</c:v>
                </c:pt>
                <c:pt idx="213">
                  <c:v>0.166378400696768</c:v>
                </c:pt>
                <c:pt idx="214">
                  <c:v>0.154906585813045</c:v>
                </c:pt>
                <c:pt idx="215">
                  <c:v>0.160294336949822</c:v>
                </c:pt>
                <c:pt idx="216">
                  <c:v>0.161931302430559</c:v>
                </c:pt>
                <c:pt idx="217">
                  <c:v>0.159447304411487</c:v>
                </c:pt>
                <c:pt idx="218">
                  <c:v>0.161849393575846</c:v>
                </c:pt>
                <c:pt idx="219">
                  <c:v>0.160554543486413</c:v>
                </c:pt>
                <c:pt idx="220">
                  <c:v>0.169999475203705</c:v>
                </c:pt>
                <c:pt idx="221">
                  <c:v>0.232204309357624</c:v>
                </c:pt>
                <c:pt idx="222">
                  <c:v>0.231569565222903</c:v>
                </c:pt>
                <c:pt idx="223">
                  <c:v>0.22278232463639</c:v>
                </c:pt>
                <c:pt idx="224">
                  <c:v>0.212969046728012</c:v>
                </c:pt>
                <c:pt idx="225">
                  <c:v>0.201157169912864</c:v>
                </c:pt>
                <c:pt idx="226">
                  <c:v>0.182016975549399</c:v>
                </c:pt>
                <c:pt idx="227">
                  <c:v>0.183016046536882</c:v>
                </c:pt>
                <c:pt idx="228">
                  <c:v>0.191021320984211</c:v>
                </c:pt>
                <c:pt idx="229">
                  <c:v>0.195969718605633</c:v>
                </c:pt>
                <c:pt idx="230">
                  <c:v>0.199592297833632</c:v>
                </c:pt>
                <c:pt idx="231">
                  <c:v>0.201960326904383</c:v>
                </c:pt>
                <c:pt idx="232">
                  <c:v>0.18635053087819</c:v>
                </c:pt>
                <c:pt idx="233">
                  <c:v>0.117516082817662</c:v>
                </c:pt>
                <c:pt idx="234">
                  <c:v>0.0908943514975435</c:v>
                </c:pt>
                <c:pt idx="235">
                  <c:v>0.0723632952736214</c:v>
                </c:pt>
                <c:pt idx="236">
                  <c:v>0.058096502150333</c:v>
                </c:pt>
                <c:pt idx="237">
                  <c:v>0.0493370343937314</c:v>
                </c:pt>
                <c:pt idx="238">
                  <c:v>0.0505121095717724</c:v>
                </c:pt>
                <c:pt idx="239">
                  <c:v>0.0568110508368099</c:v>
                </c:pt>
                <c:pt idx="240">
                  <c:v>0.0594811607933967</c:v>
                </c:pt>
                <c:pt idx="241">
                  <c:v>0.0639302533484078</c:v>
                </c:pt>
                <c:pt idx="242">
                  <c:v>0.0495015978695933</c:v>
                </c:pt>
                <c:pt idx="243">
                  <c:v>0.0284563457436079</c:v>
                </c:pt>
                <c:pt idx="244">
                  <c:v>0.018868617415106</c:v>
                </c:pt>
                <c:pt idx="245">
                  <c:v>0.0266106229306024</c:v>
                </c:pt>
                <c:pt idx="246">
                  <c:v>0.0407006400548105</c:v>
                </c:pt>
                <c:pt idx="247">
                  <c:v>0.0491362993812048</c:v>
                </c:pt>
                <c:pt idx="248">
                  <c:v>0.0495433239844235</c:v>
                </c:pt>
                <c:pt idx="249">
                  <c:v>0.0569113218436117</c:v>
                </c:pt>
                <c:pt idx="250">
                  <c:v>0.0896326017730065</c:v>
                </c:pt>
                <c:pt idx="251">
                  <c:v>0.0939190671450508</c:v>
                </c:pt>
                <c:pt idx="252">
                  <c:v>0.100913075791201</c:v>
                </c:pt>
                <c:pt idx="253">
                  <c:v>0.0890889589691753</c:v>
                </c:pt>
                <c:pt idx="254">
                  <c:v>0.081700184334623</c:v>
                </c:pt>
                <c:pt idx="255">
                  <c:v>0.10509458529435</c:v>
                </c:pt>
                <c:pt idx="256">
                  <c:v>0.110509919908789</c:v>
                </c:pt>
                <c:pt idx="257">
                  <c:v>0.0912974415626048</c:v>
                </c:pt>
                <c:pt idx="258">
                  <c:v>0.0704527152129968</c:v>
                </c:pt>
                <c:pt idx="259">
                  <c:v>0.0477089059131214</c:v>
                </c:pt>
                <c:pt idx="260">
                  <c:v>0.0386228735852081</c:v>
                </c:pt>
                <c:pt idx="261">
                  <c:v>0.024461885088764</c:v>
                </c:pt>
                <c:pt idx="262">
                  <c:v>0.000424414452645745</c:v>
                </c:pt>
                <c:pt idx="263">
                  <c:v>-0.0167519031269244</c:v>
                </c:pt>
                <c:pt idx="264">
                  <c:v>-0.0367226469821512</c:v>
                </c:pt>
                <c:pt idx="265">
                  <c:v>-0.04187889228124</c:v>
                </c:pt>
                <c:pt idx="266">
                  <c:v>-0.0260372017812794</c:v>
                </c:pt>
                <c:pt idx="267">
                  <c:v>-0.0243171885918027</c:v>
                </c:pt>
                <c:pt idx="268">
                  <c:v>-0.0139557130872872</c:v>
                </c:pt>
                <c:pt idx="269">
                  <c:v>0.0133426681247445</c:v>
                </c:pt>
                <c:pt idx="270">
                  <c:v>0.0333862837300459</c:v>
                </c:pt>
                <c:pt idx="271">
                  <c:v>0.0641424812495095</c:v>
                </c:pt>
                <c:pt idx="272">
                  <c:v>0.0612181880047189</c:v>
                </c:pt>
                <c:pt idx="273">
                  <c:v>0.0665418910071816</c:v>
                </c:pt>
                <c:pt idx="274">
                  <c:v>0.0956888187742385</c:v>
                </c:pt>
                <c:pt idx="275">
                  <c:v>0.128602124871653</c:v>
                </c:pt>
                <c:pt idx="276">
                  <c:v>0.17414792019932</c:v>
                </c:pt>
                <c:pt idx="277">
                  <c:v>0.174018978808967</c:v>
                </c:pt>
                <c:pt idx="278">
                  <c:v>0.170099908779663</c:v>
                </c:pt>
                <c:pt idx="279">
                  <c:v>0.167449909334829</c:v>
                </c:pt>
                <c:pt idx="280">
                  <c:v>0.16447407376807</c:v>
                </c:pt>
                <c:pt idx="281">
                  <c:v>0.145578631950994</c:v>
                </c:pt>
                <c:pt idx="282">
                  <c:v>0.150784398154328</c:v>
                </c:pt>
                <c:pt idx="283">
                  <c:v>0.135995704445126</c:v>
                </c:pt>
                <c:pt idx="284">
                  <c:v>0.141113746573764</c:v>
                </c:pt>
                <c:pt idx="285">
                  <c:v>0.135336465061997</c:v>
                </c:pt>
                <c:pt idx="286">
                  <c:v>0.109252056321698</c:v>
                </c:pt>
                <c:pt idx="287">
                  <c:v>0.100604391413826</c:v>
                </c:pt>
                <c:pt idx="288">
                  <c:v>0.0792921700502023</c:v>
                </c:pt>
                <c:pt idx="289">
                  <c:v>0.105459890285356</c:v>
                </c:pt>
                <c:pt idx="290">
                  <c:v>0.108751658108724</c:v>
                </c:pt>
                <c:pt idx="291">
                  <c:v>0.0940989811334282</c:v>
                </c:pt>
                <c:pt idx="292">
                  <c:v>0.0147169561116661</c:v>
                </c:pt>
                <c:pt idx="293">
                  <c:v>0.0271230977146018</c:v>
                </c:pt>
                <c:pt idx="294">
                  <c:v>0.0244600676025304</c:v>
                </c:pt>
                <c:pt idx="295">
                  <c:v>0.0368719991296638</c:v>
                </c:pt>
                <c:pt idx="296">
                  <c:v>0.0393547610644198</c:v>
                </c:pt>
                <c:pt idx="297">
                  <c:v>0.0325850851674126</c:v>
                </c:pt>
                <c:pt idx="298">
                  <c:v>0.0314941244386032</c:v>
                </c:pt>
                <c:pt idx="299">
                  <c:v>0.00454272430161387</c:v>
                </c:pt>
                <c:pt idx="300">
                  <c:v>-0.00992982379732317</c:v>
                </c:pt>
                <c:pt idx="301">
                  <c:v>-0.0270798610839934</c:v>
                </c:pt>
                <c:pt idx="302">
                  <c:v>-0.0307652031550135</c:v>
                </c:pt>
                <c:pt idx="303">
                  <c:v>-0.0349465763353546</c:v>
                </c:pt>
                <c:pt idx="304">
                  <c:v>0.0531488686692177</c:v>
                </c:pt>
                <c:pt idx="305">
                  <c:v>0.0349927486404874</c:v>
                </c:pt>
                <c:pt idx="306">
                  <c:v>0.0373818253076091</c:v>
                </c:pt>
                <c:pt idx="307">
                  <c:v>0.02803687124151</c:v>
                </c:pt>
                <c:pt idx="308">
                  <c:v>0.0129581117667208</c:v>
                </c:pt>
                <c:pt idx="309">
                  <c:v>0.00265976884707177</c:v>
                </c:pt>
                <c:pt idx="310">
                  <c:v>-0.0112918706038972</c:v>
                </c:pt>
                <c:pt idx="311">
                  <c:v>-0.0204808001388805</c:v>
                </c:pt>
                <c:pt idx="312">
                  <c:v>-0.0212858587895033</c:v>
                </c:pt>
                <c:pt idx="313">
                  <c:v>-0.0240974826447942</c:v>
                </c:pt>
                <c:pt idx="314">
                  <c:v>-0.0308097795657948</c:v>
                </c:pt>
                <c:pt idx="315">
                  <c:v>-0.0346433850854921</c:v>
                </c:pt>
                <c:pt idx="316">
                  <c:v>-0.0419025443574194</c:v>
                </c:pt>
                <c:pt idx="317">
                  <c:v>-0.0510241540514671</c:v>
                </c:pt>
                <c:pt idx="318">
                  <c:v>-0.0502204549791785</c:v>
                </c:pt>
                <c:pt idx="319">
                  <c:v>-0.0490031506786831</c:v>
                </c:pt>
                <c:pt idx="320">
                  <c:v>-0.0697669442555992</c:v>
                </c:pt>
                <c:pt idx="321">
                  <c:v>-0.0416597471580087</c:v>
                </c:pt>
                <c:pt idx="322">
                  <c:v>-0.00436561386939877</c:v>
                </c:pt>
                <c:pt idx="323">
                  <c:v>0.0266075197157134</c:v>
                </c:pt>
                <c:pt idx="324">
                  <c:v>0.0343123064385411</c:v>
                </c:pt>
                <c:pt idx="325">
                  <c:v>0.0322786774678201</c:v>
                </c:pt>
                <c:pt idx="326">
                  <c:v>0.0260508348695928</c:v>
                </c:pt>
                <c:pt idx="327">
                  <c:v>0.0395904883520921</c:v>
                </c:pt>
                <c:pt idx="328">
                  <c:v>0.0493662192235632</c:v>
                </c:pt>
                <c:pt idx="329">
                  <c:v>0.0755942491923766</c:v>
                </c:pt>
                <c:pt idx="330">
                  <c:v>0.0608315498785421</c:v>
                </c:pt>
                <c:pt idx="331">
                  <c:v>0.0613329934674871</c:v>
                </c:pt>
                <c:pt idx="332">
                  <c:v>0.0927422025933022</c:v>
                </c:pt>
                <c:pt idx="333">
                  <c:v>0.078981017045953</c:v>
                </c:pt>
                <c:pt idx="334">
                  <c:v>0.0656988658888946</c:v>
                </c:pt>
                <c:pt idx="335">
                  <c:v>0.0633737701248383</c:v>
                </c:pt>
                <c:pt idx="336">
                  <c:v>0.0774601886897932</c:v>
                </c:pt>
                <c:pt idx="337">
                  <c:v>0.100449039343642</c:v>
                </c:pt>
                <c:pt idx="338">
                  <c:v>0.122702827337284</c:v>
                </c:pt>
                <c:pt idx="339">
                  <c:v>0.133843153087591</c:v>
                </c:pt>
                <c:pt idx="340">
                  <c:v>0.126789505054994</c:v>
                </c:pt>
                <c:pt idx="341">
                  <c:v>0.104822644493939</c:v>
                </c:pt>
                <c:pt idx="342">
                  <c:v>0.0997804922628402</c:v>
                </c:pt>
                <c:pt idx="343">
                  <c:v>0.0862096492702213</c:v>
                </c:pt>
                <c:pt idx="344">
                  <c:v>0.0870192939046748</c:v>
                </c:pt>
                <c:pt idx="345">
                  <c:v>0.0921564577442986</c:v>
                </c:pt>
                <c:pt idx="346">
                  <c:v>0.0765355615138152</c:v>
                </c:pt>
                <c:pt idx="347">
                  <c:v>0.0653298427849738</c:v>
                </c:pt>
                <c:pt idx="348">
                  <c:v>0.0569066741856309</c:v>
                </c:pt>
                <c:pt idx="349">
                  <c:v>0.073376151169271</c:v>
                </c:pt>
                <c:pt idx="350">
                  <c:v>0.0851783954961408</c:v>
                </c:pt>
                <c:pt idx="351">
                  <c:v>0.0771127440959375</c:v>
                </c:pt>
                <c:pt idx="352">
                  <c:v>0.0791304236384654</c:v>
                </c:pt>
                <c:pt idx="353">
                  <c:v>0.0932059707291384</c:v>
                </c:pt>
                <c:pt idx="354">
                  <c:v>0.0934765570685305</c:v>
                </c:pt>
                <c:pt idx="355">
                  <c:v>0.116402798243664</c:v>
                </c:pt>
                <c:pt idx="356">
                  <c:v>0.124064867710841</c:v>
                </c:pt>
                <c:pt idx="357">
                  <c:v>0.099237365485838</c:v>
                </c:pt>
                <c:pt idx="358">
                  <c:v>0.0880369593313239</c:v>
                </c:pt>
                <c:pt idx="359">
                  <c:v>0.0928704872653205</c:v>
                </c:pt>
                <c:pt idx="360">
                  <c:v>0.0987173515330095</c:v>
                </c:pt>
                <c:pt idx="361">
                  <c:v>0.0924412326953149</c:v>
                </c:pt>
                <c:pt idx="362">
                  <c:v>0.0968430723665839</c:v>
                </c:pt>
                <c:pt idx="363">
                  <c:v>0.114331993388164</c:v>
                </c:pt>
                <c:pt idx="364">
                  <c:v>0.144816573758561</c:v>
                </c:pt>
                <c:pt idx="365">
                  <c:v>0.161986611181611</c:v>
                </c:pt>
                <c:pt idx="366">
                  <c:v>0.183697550248414</c:v>
                </c:pt>
                <c:pt idx="367">
                  <c:v>0.200244991476644</c:v>
                </c:pt>
                <c:pt idx="368">
                  <c:v>0.223444440120429</c:v>
                </c:pt>
                <c:pt idx="369">
                  <c:v>0.266951547992032</c:v>
                </c:pt>
                <c:pt idx="370">
                  <c:v>0.294927500609885</c:v>
                </c:pt>
                <c:pt idx="371">
                  <c:v>0.307757151215356</c:v>
                </c:pt>
                <c:pt idx="372">
                  <c:v>0.295865276994372</c:v>
                </c:pt>
                <c:pt idx="373">
                  <c:v>0.276967522083702</c:v>
                </c:pt>
                <c:pt idx="374">
                  <c:v>0.258935925401621</c:v>
                </c:pt>
                <c:pt idx="375">
                  <c:v>0.249315891023904</c:v>
                </c:pt>
                <c:pt idx="376">
                  <c:v>0.239686354047194</c:v>
                </c:pt>
                <c:pt idx="377">
                  <c:v>0.239147836660167</c:v>
                </c:pt>
                <c:pt idx="378">
                  <c:v>0.231863388581375</c:v>
                </c:pt>
                <c:pt idx="379">
                  <c:v>0.21260607813856</c:v>
                </c:pt>
                <c:pt idx="380">
                  <c:v>0.194756784769178</c:v>
                </c:pt>
                <c:pt idx="381">
                  <c:v>0.185075332084174</c:v>
                </c:pt>
                <c:pt idx="382">
                  <c:v>0.183270183240485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8557552"/>
        <c:axId val="1268560864"/>
      </c:lineChart>
      <c:catAx>
        <c:axId val="126855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8560864"/>
        <c:crossesAt val="-100.0"/>
        <c:auto val="1"/>
        <c:lblAlgn val="ctr"/>
        <c:lblOffset val="100"/>
        <c:tickLblSkip val="48"/>
        <c:tickMarkSkip val="48"/>
        <c:noMultiLvlLbl val="1"/>
      </c:catAx>
      <c:valAx>
        <c:axId val="1268560864"/>
        <c:scaling>
          <c:orientation val="minMax"/>
          <c:max val="0.3"/>
          <c:min val="-0.04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8557552"/>
        <c:crosses val="autoZero"/>
        <c:crossBetween val="midCat"/>
        <c:majorUnit val="0.04"/>
      </c:valAx>
      <c:spPr>
        <a:noFill/>
        <a:ln cmpd="sng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D9D9D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Figure 7.</a:t>
            </a:r>
            <a:r>
              <a:rPr lang="en-US" sz="1800" b="1" baseline="0"/>
              <a:t> </a:t>
            </a:r>
            <a:r>
              <a:rPr lang="en-US" sz="1800" b="1"/>
              <a:t>Net Governmental Deficit of ECCB Countries </a:t>
            </a:r>
          </a:p>
          <a:p>
            <a:pPr>
              <a:defRPr sz="1800" b="1"/>
            </a:pPr>
            <a:r>
              <a:rPr lang="en-US" sz="1800" b="1"/>
              <a:t>(billion EC$, adjusted for inflation; base year = 1990)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Net Governmental Deficit (EC$)</c:v>
          </c:tx>
          <c:spPr>
            <a:ln w="317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'Debt Calculations'!$G$31:$AF$31</c:f>
              <c:numCache>
                <c:formatCode>General</c:formatCode>
                <c:ptCount val="26"/>
                <c:pt idx="0">
                  <c:v>1990.0</c:v>
                </c:pt>
                <c:pt idx="1">
                  <c:v>1991.0</c:v>
                </c:pt>
                <c:pt idx="2">
                  <c:v>1992.0</c:v>
                </c:pt>
                <c:pt idx="3">
                  <c:v>1993.0</c:v>
                </c:pt>
                <c:pt idx="4">
                  <c:v>1994.0</c:v>
                </c:pt>
                <c:pt idx="5">
                  <c:v>1995.0</c:v>
                </c:pt>
                <c:pt idx="6">
                  <c:v>1996.0</c:v>
                </c:pt>
                <c:pt idx="7">
                  <c:v>1997.0</c:v>
                </c:pt>
                <c:pt idx="8">
                  <c:v>1998.0</c:v>
                </c:pt>
                <c:pt idx="9">
                  <c:v>1999.0</c:v>
                </c:pt>
                <c:pt idx="10">
                  <c:v>2000.0</c:v>
                </c:pt>
                <c:pt idx="11">
                  <c:v>2001.0</c:v>
                </c:pt>
                <c:pt idx="12">
                  <c:v>2002.0</c:v>
                </c:pt>
                <c:pt idx="13">
                  <c:v>2003.0</c:v>
                </c:pt>
                <c:pt idx="14">
                  <c:v>2004.0</c:v>
                </c:pt>
                <c:pt idx="15">
                  <c:v>2005.0</c:v>
                </c:pt>
                <c:pt idx="16">
                  <c:v>2006.0</c:v>
                </c:pt>
                <c:pt idx="17">
                  <c:v>2007.0</c:v>
                </c:pt>
                <c:pt idx="18">
                  <c:v>2008.0</c:v>
                </c:pt>
                <c:pt idx="19">
                  <c:v>2009.0</c:v>
                </c:pt>
                <c:pt idx="20">
                  <c:v>2010.0</c:v>
                </c:pt>
                <c:pt idx="21">
                  <c:v>2011.0</c:v>
                </c:pt>
                <c:pt idx="22">
                  <c:v>2012.0</c:v>
                </c:pt>
                <c:pt idx="23">
                  <c:v>2013.0</c:v>
                </c:pt>
                <c:pt idx="24">
                  <c:v>2014.0</c:v>
                </c:pt>
                <c:pt idx="25">
                  <c:v>2015.0</c:v>
                </c:pt>
              </c:numCache>
            </c:numRef>
          </c:cat>
          <c:val>
            <c:numRef>
              <c:f>'Debt Calculations'!$G$32:$AF$32</c:f>
              <c:numCache>
                <c:formatCode>General</c:formatCode>
                <c:ptCount val="26"/>
                <c:pt idx="0">
                  <c:v>1.075E9</c:v>
                </c:pt>
                <c:pt idx="1">
                  <c:v>1.48731725796357E9</c:v>
                </c:pt>
                <c:pt idx="2">
                  <c:v>1.47985292014048E9</c:v>
                </c:pt>
                <c:pt idx="3">
                  <c:v>1.46711666147885E9</c:v>
                </c:pt>
                <c:pt idx="4">
                  <c:v>1.67060143008758E9</c:v>
                </c:pt>
                <c:pt idx="5">
                  <c:v>1.72841302483144E9</c:v>
                </c:pt>
                <c:pt idx="6">
                  <c:v>2.0092773130465E9</c:v>
                </c:pt>
                <c:pt idx="7">
                  <c:v>2.26875535548958E9</c:v>
                </c:pt>
                <c:pt idx="8">
                  <c:v>2.66483715822547E9</c:v>
                </c:pt>
                <c:pt idx="9">
                  <c:v>3.05745612358816E9</c:v>
                </c:pt>
                <c:pt idx="10">
                  <c:v>3.60454568032286E9</c:v>
                </c:pt>
                <c:pt idx="11">
                  <c:v>4.40465822006151E9</c:v>
                </c:pt>
                <c:pt idx="12">
                  <c:v>5.26583452012384E9</c:v>
                </c:pt>
                <c:pt idx="13">
                  <c:v>5.41795649529602E9</c:v>
                </c:pt>
                <c:pt idx="14">
                  <c:v>5.955702543235E9</c:v>
                </c:pt>
                <c:pt idx="15">
                  <c:v>5.66474166666667E9</c:v>
                </c:pt>
                <c:pt idx="16">
                  <c:v>5.89738896203445E9</c:v>
                </c:pt>
                <c:pt idx="17">
                  <c:v>5.50293113377325E9</c:v>
                </c:pt>
                <c:pt idx="18">
                  <c:v>5.46388698315467E9</c:v>
                </c:pt>
                <c:pt idx="19">
                  <c:v>6.13940269192423E9</c:v>
                </c:pt>
                <c:pt idx="20">
                  <c:v>5.94144754601227E9</c:v>
                </c:pt>
                <c:pt idx="21">
                  <c:v>6.00763092559547E9</c:v>
                </c:pt>
                <c:pt idx="22">
                  <c:v>6.14520891360658E9</c:v>
                </c:pt>
                <c:pt idx="23">
                  <c:v>6.06085836411609E9</c:v>
                </c:pt>
                <c:pt idx="24">
                  <c:v>6.03401697790343E9</c:v>
                </c:pt>
                <c:pt idx="25">
                  <c:v>5.84679702108833E9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8695648"/>
        <c:axId val="1268397360"/>
      </c:lineChart>
      <c:catAx>
        <c:axId val="126869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839736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26839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8695648"/>
        <c:crosses val="autoZero"/>
        <c:crossBetween val="midCat"/>
        <c:dispUnits>
          <c:builtInUnit val="billions"/>
        </c:dispUnits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solidFill>
                  <a:schemeClr val="tx1"/>
                </a:solidFill>
                <a:effectLst/>
              </a:rPr>
              <a:t>Figure 3. Net Domestic Assets (% of Monetary Base; </a:t>
            </a:r>
            <a:endParaRPr lang="en-US">
              <a:solidFill>
                <a:schemeClr val="tx1"/>
              </a:solidFill>
              <a:effectLst/>
            </a:endParaRPr>
          </a:p>
          <a:p>
            <a:pPr>
              <a:defRPr/>
            </a:pPr>
            <a:r>
              <a:rPr lang="en-US" sz="1800" b="1" i="0" baseline="0">
                <a:solidFill>
                  <a:schemeClr val="tx1"/>
                </a:solidFill>
                <a:effectLst/>
              </a:rPr>
              <a:t>Currency Board Orthodoxy = 0%)</a:t>
            </a:r>
            <a:endParaRPr lang="en-US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Calculations!$D$1:$OJ$1</c:f>
              <c:numCache>
                <c:formatCode>_(* #,##0.00_);_(* \(#,##0.00\);_(* "-"??_);_(@_)</c:formatCode>
                <c:ptCount val="397"/>
                <c:pt idx="0" formatCode="General">
                  <c:v>1983.0</c:v>
                </c:pt>
                <c:pt idx="12" formatCode="General">
                  <c:v>1984.0</c:v>
                </c:pt>
                <c:pt idx="24" formatCode="General">
                  <c:v>1985.0</c:v>
                </c:pt>
                <c:pt idx="36" formatCode="General">
                  <c:v>1986.0</c:v>
                </c:pt>
                <c:pt idx="48" formatCode="General">
                  <c:v>1987.0</c:v>
                </c:pt>
                <c:pt idx="60" formatCode="General">
                  <c:v>1988.0</c:v>
                </c:pt>
                <c:pt idx="72" formatCode="General">
                  <c:v>1989.0</c:v>
                </c:pt>
                <c:pt idx="84" formatCode="General">
                  <c:v>1990.0</c:v>
                </c:pt>
                <c:pt idx="96" formatCode="General">
                  <c:v>1991.0</c:v>
                </c:pt>
                <c:pt idx="108" formatCode="General">
                  <c:v>1992.0</c:v>
                </c:pt>
                <c:pt idx="120" formatCode="General">
                  <c:v>1993.0</c:v>
                </c:pt>
                <c:pt idx="132" formatCode="General">
                  <c:v>1994.0</c:v>
                </c:pt>
                <c:pt idx="144" formatCode="General">
                  <c:v>1995.0</c:v>
                </c:pt>
                <c:pt idx="156" formatCode="General">
                  <c:v>1996.0</c:v>
                </c:pt>
                <c:pt idx="168" formatCode="General">
                  <c:v>1997.0</c:v>
                </c:pt>
                <c:pt idx="180" formatCode="General">
                  <c:v>1998.0</c:v>
                </c:pt>
                <c:pt idx="192" formatCode="General">
                  <c:v>1999.0</c:v>
                </c:pt>
                <c:pt idx="204" formatCode="General">
                  <c:v>2000.0</c:v>
                </c:pt>
                <c:pt idx="216" formatCode="General">
                  <c:v>2001.0</c:v>
                </c:pt>
                <c:pt idx="228" formatCode="General">
                  <c:v>2002.0</c:v>
                </c:pt>
                <c:pt idx="240" formatCode="General">
                  <c:v>2003.0</c:v>
                </c:pt>
                <c:pt idx="252" formatCode="General">
                  <c:v>2004.0</c:v>
                </c:pt>
                <c:pt idx="264" formatCode="General">
                  <c:v>2005.0</c:v>
                </c:pt>
                <c:pt idx="276" formatCode="General">
                  <c:v>2006.0</c:v>
                </c:pt>
                <c:pt idx="288" formatCode="General">
                  <c:v>2007.0</c:v>
                </c:pt>
                <c:pt idx="300" formatCode="General">
                  <c:v>2008.0</c:v>
                </c:pt>
                <c:pt idx="312" formatCode="General">
                  <c:v>2009.0</c:v>
                </c:pt>
                <c:pt idx="324" formatCode="General">
                  <c:v>2010.0</c:v>
                </c:pt>
                <c:pt idx="336" formatCode="General">
                  <c:v>2011.0</c:v>
                </c:pt>
                <c:pt idx="348" formatCode="General">
                  <c:v>2012.0</c:v>
                </c:pt>
                <c:pt idx="360" formatCode="General">
                  <c:v>2013.0</c:v>
                </c:pt>
                <c:pt idx="372" formatCode="General">
                  <c:v>2014.0</c:v>
                </c:pt>
                <c:pt idx="384" formatCode="General">
                  <c:v>2015.0</c:v>
                </c:pt>
                <c:pt idx="396" formatCode="General">
                  <c:v>2016.0</c:v>
                </c:pt>
              </c:numCache>
            </c:numRef>
          </c:cat>
          <c:val>
            <c:numRef>
              <c:f>Calculations!$D$8:$OJ$8</c:f>
              <c:numCache>
                <c:formatCode>0.00%</c:formatCode>
                <c:ptCount val="397"/>
                <c:pt idx="0">
                  <c:v>2.250131787032155</c:v>
                </c:pt>
                <c:pt idx="1">
                  <c:v>2.28916457700937</c:v>
                </c:pt>
                <c:pt idx="2">
                  <c:v>1.728049562059389</c:v>
                </c:pt>
                <c:pt idx="3">
                  <c:v>1.73618063691554</c:v>
                </c:pt>
                <c:pt idx="4">
                  <c:v>1.616488179430188</c:v>
                </c:pt>
                <c:pt idx="5">
                  <c:v>1.781878124002977</c:v>
                </c:pt>
                <c:pt idx="6">
                  <c:v>1.669356486210419</c:v>
                </c:pt>
                <c:pt idx="7">
                  <c:v>1.872481108312342</c:v>
                </c:pt>
                <c:pt idx="8">
                  <c:v>2.025371428571428</c:v>
                </c:pt>
                <c:pt idx="9">
                  <c:v>2.562473408027231</c:v>
                </c:pt>
                <c:pt idx="10">
                  <c:v>3.091826604897419</c:v>
                </c:pt>
                <c:pt idx="11">
                  <c:v>2.676110667730779</c:v>
                </c:pt>
                <c:pt idx="12">
                  <c:v>2.450055018950972</c:v>
                </c:pt>
                <c:pt idx="13">
                  <c:v>2.418826902401147</c:v>
                </c:pt>
                <c:pt idx="14">
                  <c:v>2.725359138068635</c:v>
                </c:pt>
                <c:pt idx="15">
                  <c:v>2.071725731895224</c:v>
                </c:pt>
                <c:pt idx="16">
                  <c:v>1.874999999999999</c:v>
                </c:pt>
                <c:pt idx="17">
                  <c:v>1.831876536465447</c:v>
                </c:pt>
                <c:pt idx="18">
                  <c:v>1.7595070889095</c:v>
                </c:pt>
                <c:pt idx="19">
                  <c:v>1.839180270927405</c:v>
                </c:pt>
                <c:pt idx="20">
                  <c:v>1.724546065904506</c:v>
                </c:pt>
                <c:pt idx="21">
                  <c:v>1.957925493060628</c:v>
                </c:pt>
                <c:pt idx="22">
                  <c:v>2.027708756870717</c:v>
                </c:pt>
                <c:pt idx="23">
                  <c:v>1.724621534831902</c:v>
                </c:pt>
                <c:pt idx="24">
                  <c:v>1.668853724430722</c:v>
                </c:pt>
                <c:pt idx="25">
                  <c:v>1.641888498242089</c:v>
                </c:pt>
                <c:pt idx="26">
                  <c:v>1.446883773161145</c:v>
                </c:pt>
                <c:pt idx="27">
                  <c:v>1.305275998780116</c:v>
                </c:pt>
                <c:pt idx="28">
                  <c:v>1.266342734058007</c:v>
                </c:pt>
                <c:pt idx="29">
                  <c:v>1.294602851323829</c:v>
                </c:pt>
                <c:pt idx="30">
                  <c:v>1.344242050015437</c:v>
                </c:pt>
                <c:pt idx="31">
                  <c:v>1.301919720767888</c:v>
                </c:pt>
                <c:pt idx="32">
                  <c:v>1.265207185139825</c:v>
                </c:pt>
                <c:pt idx="33">
                  <c:v>1.295587860239734</c:v>
                </c:pt>
                <c:pt idx="34">
                  <c:v>1.182145947505047</c:v>
                </c:pt>
                <c:pt idx="35">
                  <c:v>1.067321974661424</c:v>
                </c:pt>
                <c:pt idx="36">
                  <c:v>1.086844368013758</c:v>
                </c:pt>
                <c:pt idx="37">
                  <c:v>1.130164194915255</c:v>
                </c:pt>
                <c:pt idx="38">
                  <c:v>0.934398304122346</c:v>
                </c:pt>
                <c:pt idx="39">
                  <c:v>0.833266939485025</c:v>
                </c:pt>
                <c:pt idx="40">
                  <c:v>0.759928725627934</c:v>
                </c:pt>
                <c:pt idx="41">
                  <c:v>0.773365892821302</c:v>
                </c:pt>
                <c:pt idx="42">
                  <c:v>0.767747735748535</c:v>
                </c:pt>
                <c:pt idx="43">
                  <c:v>0.744722678784363</c:v>
                </c:pt>
                <c:pt idx="44">
                  <c:v>0.809654159433836</c:v>
                </c:pt>
                <c:pt idx="45">
                  <c:v>0.765175209038106</c:v>
                </c:pt>
                <c:pt idx="46">
                  <c:v>0.758391619558621</c:v>
                </c:pt>
                <c:pt idx="47">
                  <c:v>0.701889714105468</c:v>
                </c:pt>
                <c:pt idx="48">
                  <c:v>0.744110813751728</c:v>
                </c:pt>
                <c:pt idx="49">
                  <c:v>0.700275811083625</c:v>
                </c:pt>
                <c:pt idx="50">
                  <c:v>0.684318766066838</c:v>
                </c:pt>
                <c:pt idx="51">
                  <c:v>0.630371819960861</c:v>
                </c:pt>
                <c:pt idx="52">
                  <c:v>0.627916130894586</c:v>
                </c:pt>
                <c:pt idx="53">
                  <c:v>0.618798207212841</c:v>
                </c:pt>
                <c:pt idx="54">
                  <c:v>0.633616988055274</c:v>
                </c:pt>
                <c:pt idx="55">
                  <c:v>0.661367949176315</c:v>
                </c:pt>
                <c:pt idx="56">
                  <c:v>0.735563027192827</c:v>
                </c:pt>
                <c:pt idx="57">
                  <c:v>0.726287500365144</c:v>
                </c:pt>
                <c:pt idx="58">
                  <c:v>0.731284099218179</c:v>
                </c:pt>
                <c:pt idx="59">
                  <c:v>0.702566550005303</c:v>
                </c:pt>
                <c:pt idx="60">
                  <c:v>0.700641422382265</c:v>
                </c:pt>
                <c:pt idx="61">
                  <c:v>0.66798353909465</c:v>
                </c:pt>
                <c:pt idx="62">
                  <c:v>0.651718357082984</c:v>
                </c:pt>
                <c:pt idx="63">
                  <c:v>0.523093395629532</c:v>
                </c:pt>
                <c:pt idx="64">
                  <c:v>0.524342433530544</c:v>
                </c:pt>
                <c:pt idx="65">
                  <c:v>0.550746962028411</c:v>
                </c:pt>
                <c:pt idx="66">
                  <c:v>0.537239640698045</c:v>
                </c:pt>
                <c:pt idx="67">
                  <c:v>0.581317955492328</c:v>
                </c:pt>
                <c:pt idx="68">
                  <c:v>0.591274033382633</c:v>
                </c:pt>
                <c:pt idx="69">
                  <c:v>0.637059388286929</c:v>
                </c:pt>
                <c:pt idx="70">
                  <c:v>0.694122999061727</c:v>
                </c:pt>
                <c:pt idx="71">
                  <c:v>0.64318187722443</c:v>
                </c:pt>
                <c:pt idx="72">
                  <c:v>0.661707523245984</c:v>
                </c:pt>
                <c:pt idx="73">
                  <c:v>0.64999033122462</c:v>
                </c:pt>
                <c:pt idx="74">
                  <c:v>0.581615142279026</c:v>
                </c:pt>
                <c:pt idx="75">
                  <c:v>0.530666140138707</c:v>
                </c:pt>
                <c:pt idx="76">
                  <c:v>0.508646406829812</c:v>
                </c:pt>
                <c:pt idx="77">
                  <c:v>0.554320624171941</c:v>
                </c:pt>
                <c:pt idx="78">
                  <c:v>0.576517382876419</c:v>
                </c:pt>
                <c:pt idx="79">
                  <c:v>0.594800091853137</c:v>
                </c:pt>
                <c:pt idx="80">
                  <c:v>0.626029828604731</c:v>
                </c:pt>
                <c:pt idx="81">
                  <c:v>0.631199979279443</c:v>
                </c:pt>
                <c:pt idx="82">
                  <c:v>0.610438879246219</c:v>
                </c:pt>
                <c:pt idx="83">
                  <c:v>0.538425292256602</c:v>
                </c:pt>
                <c:pt idx="84">
                  <c:v>0.557484783083154</c:v>
                </c:pt>
                <c:pt idx="85">
                  <c:v>0.561600664500525</c:v>
                </c:pt>
                <c:pt idx="86">
                  <c:v>0.509397142525264</c:v>
                </c:pt>
                <c:pt idx="87">
                  <c:v>0.462077940857494</c:v>
                </c:pt>
                <c:pt idx="88">
                  <c:v>0.458626519236041</c:v>
                </c:pt>
                <c:pt idx="89">
                  <c:v>0.442297915607524</c:v>
                </c:pt>
                <c:pt idx="90">
                  <c:v>0.42776983166465</c:v>
                </c:pt>
                <c:pt idx="91">
                  <c:v>0.486677954018891</c:v>
                </c:pt>
                <c:pt idx="92">
                  <c:v>0.507570667025041</c:v>
                </c:pt>
                <c:pt idx="93">
                  <c:v>0.493724757892908</c:v>
                </c:pt>
                <c:pt idx="94">
                  <c:v>0.505898185335492</c:v>
                </c:pt>
                <c:pt idx="95">
                  <c:v>0.485455532715355</c:v>
                </c:pt>
                <c:pt idx="96">
                  <c:v>0.43293376830286</c:v>
                </c:pt>
                <c:pt idx="97">
                  <c:v>0.462921046574081</c:v>
                </c:pt>
                <c:pt idx="98">
                  <c:v>0.425733417187674</c:v>
                </c:pt>
                <c:pt idx="99">
                  <c:v>0.385113085469602</c:v>
                </c:pt>
                <c:pt idx="100">
                  <c:v>0.372831114887189</c:v>
                </c:pt>
                <c:pt idx="101">
                  <c:v>0.355288470346824</c:v>
                </c:pt>
                <c:pt idx="102">
                  <c:v>0.362748596217769</c:v>
                </c:pt>
                <c:pt idx="103">
                  <c:v>0.385973698365886</c:v>
                </c:pt>
                <c:pt idx="104">
                  <c:v>0.388592375923569</c:v>
                </c:pt>
                <c:pt idx="105">
                  <c:v>0.439193072531514</c:v>
                </c:pt>
                <c:pt idx="106">
                  <c:v>0.457685931295061</c:v>
                </c:pt>
                <c:pt idx="107">
                  <c:v>0.453968657964586</c:v>
                </c:pt>
                <c:pt idx="108">
                  <c:v>0.406626883859291</c:v>
                </c:pt>
                <c:pt idx="109">
                  <c:v>0.36742892459827</c:v>
                </c:pt>
                <c:pt idx="110">
                  <c:v>0.297883168726243</c:v>
                </c:pt>
                <c:pt idx="111">
                  <c:v>0.294049153094968</c:v>
                </c:pt>
                <c:pt idx="112">
                  <c:v>0.292762803856148</c:v>
                </c:pt>
                <c:pt idx="113">
                  <c:v>0.293035885093647</c:v>
                </c:pt>
                <c:pt idx="114">
                  <c:v>0.284739591812571</c:v>
                </c:pt>
                <c:pt idx="115">
                  <c:v>0.284469163615883</c:v>
                </c:pt>
                <c:pt idx="116">
                  <c:v>0.310910037002775</c:v>
                </c:pt>
                <c:pt idx="117">
                  <c:v>0.351637622414864</c:v>
                </c:pt>
                <c:pt idx="118">
                  <c:v>0.336012002020142</c:v>
                </c:pt>
                <c:pt idx="119">
                  <c:v>0.324655953620578</c:v>
                </c:pt>
                <c:pt idx="120">
                  <c:v>0.318047316131799</c:v>
                </c:pt>
                <c:pt idx="121">
                  <c:v>0.321130129091747</c:v>
                </c:pt>
                <c:pt idx="122">
                  <c:v>0.288903244329601</c:v>
                </c:pt>
                <c:pt idx="123">
                  <c:v>0.259407021669746</c:v>
                </c:pt>
                <c:pt idx="124">
                  <c:v>0.236190715251921</c:v>
                </c:pt>
                <c:pt idx="125">
                  <c:v>0.248220577117834</c:v>
                </c:pt>
                <c:pt idx="126">
                  <c:v>0.257155719492891</c:v>
                </c:pt>
                <c:pt idx="127">
                  <c:v>0.267370246352547</c:v>
                </c:pt>
                <c:pt idx="128">
                  <c:v>0.293288714233084</c:v>
                </c:pt>
                <c:pt idx="129">
                  <c:v>0.30466621253406</c:v>
                </c:pt>
                <c:pt idx="130">
                  <c:v>0.30743374072525</c:v>
                </c:pt>
                <c:pt idx="131">
                  <c:v>0.285086843681373</c:v>
                </c:pt>
                <c:pt idx="132">
                  <c:v>0.311280708092486</c:v>
                </c:pt>
                <c:pt idx="133">
                  <c:v>0.298487761485265</c:v>
                </c:pt>
                <c:pt idx="134">
                  <c:v>0.28505261965128</c:v>
                </c:pt>
                <c:pt idx="135">
                  <c:v>0.266099844889987</c:v>
                </c:pt>
                <c:pt idx="136">
                  <c:v>0.266655650114297</c:v>
                </c:pt>
                <c:pt idx="137">
                  <c:v>0.296552121107465</c:v>
                </c:pt>
                <c:pt idx="138">
                  <c:v>0.304878596785548</c:v>
                </c:pt>
                <c:pt idx="139">
                  <c:v>0.343238620021496</c:v>
                </c:pt>
                <c:pt idx="140">
                  <c:v>0.334708344791762</c:v>
                </c:pt>
                <c:pt idx="141">
                  <c:v>0.321132747788579</c:v>
                </c:pt>
                <c:pt idx="142">
                  <c:v>0.348270339525945</c:v>
                </c:pt>
                <c:pt idx="143">
                  <c:v>0.335354463782726</c:v>
                </c:pt>
                <c:pt idx="144">
                  <c:v>0.340721665287103</c:v>
                </c:pt>
                <c:pt idx="145">
                  <c:v>0.366336020798193</c:v>
                </c:pt>
                <c:pt idx="146">
                  <c:v>0.307372823514035</c:v>
                </c:pt>
                <c:pt idx="147">
                  <c:v>0.27483036886047</c:v>
                </c:pt>
                <c:pt idx="148">
                  <c:v>0.259925915763479</c:v>
                </c:pt>
                <c:pt idx="149">
                  <c:v>0.262438564599744</c:v>
                </c:pt>
                <c:pt idx="150">
                  <c:v>0.294638410889172</c:v>
                </c:pt>
                <c:pt idx="151">
                  <c:v>0.291553171000138</c:v>
                </c:pt>
                <c:pt idx="152">
                  <c:v>0.277773998231172</c:v>
                </c:pt>
                <c:pt idx="153">
                  <c:v>0.246027044430135</c:v>
                </c:pt>
                <c:pt idx="154">
                  <c:v>0.258671213843628</c:v>
                </c:pt>
                <c:pt idx="155">
                  <c:v>0.251121514747766</c:v>
                </c:pt>
                <c:pt idx="156">
                  <c:v>0.271435546263724</c:v>
                </c:pt>
                <c:pt idx="157">
                  <c:v>0.272931458304738</c:v>
                </c:pt>
                <c:pt idx="158">
                  <c:v>0.269304667780136</c:v>
                </c:pt>
                <c:pt idx="159">
                  <c:v>0.202369163271702</c:v>
                </c:pt>
                <c:pt idx="160">
                  <c:v>0.202384447479608</c:v>
                </c:pt>
                <c:pt idx="161">
                  <c:v>0.205223021214525</c:v>
                </c:pt>
                <c:pt idx="162">
                  <c:v>0.258697684079344</c:v>
                </c:pt>
                <c:pt idx="163">
                  <c:v>0.258891732386275</c:v>
                </c:pt>
                <c:pt idx="164">
                  <c:v>0.272956364714443</c:v>
                </c:pt>
                <c:pt idx="165">
                  <c:v>0.265499959582895</c:v>
                </c:pt>
                <c:pt idx="166">
                  <c:v>0.265208630789554</c:v>
                </c:pt>
                <c:pt idx="167">
                  <c:v>0.271331911644683</c:v>
                </c:pt>
                <c:pt idx="168">
                  <c:v>0.277673051318894</c:v>
                </c:pt>
                <c:pt idx="169">
                  <c:v>0.279607010090282</c:v>
                </c:pt>
                <c:pt idx="170">
                  <c:v>0.252852004110997</c:v>
                </c:pt>
                <c:pt idx="171">
                  <c:v>0.214266664973394</c:v>
                </c:pt>
                <c:pt idx="172">
                  <c:v>0.21685752735952</c:v>
                </c:pt>
                <c:pt idx="173">
                  <c:v>0.243250050372758</c:v>
                </c:pt>
                <c:pt idx="174">
                  <c:v>0.250484014441944</c:v>
                </c:pt>
                <c:pt idx="175">
                  <c:v>0.259170536514862</c:v>
                </c:pt>
                <c:pt idx="176">
                  <c:v>0.270735906090304</c:v>
                </c:pt>
                <c:pt idx="177">
                  <c:v>0.26423466269894</c:v>
                </c:pt>
                <c:pt idx="178">
                  <c:v>0.254237514525759</c:v>
                </c:pt>
                <c:pt idx="179">
                  <c:v>0.225973262097614</c:v>
                </c:pt>
                <c:pt idx="180">
                  <c:v>0.238746187483923</c:v>
                </c:pt>
                <c:pt idx="181">
                  <c:v>0.233936310533258</c:v>
                </c:pt>
                <c:pt idx="182">
                  <c:v>0.217194570135747</c:v>
                </c:pt>
                <c:pt idx="183">
                  <c:v>0.203372007431035</c:v>
                </c:pt>
                <c:pt idx="184">
                  <c:v>0.201459785491328</c:v>
                </c:pt>
                <c:pt idx="185">
                  <c:v>0.21132973474955</c:v>
                </c:pt>
                <c:pt idx="186">
                  <c:v>0.224929001953195</c:v>
                </c:pt>
                <c:pt idx="187">
                  <c:v>0.228447813494476</c:v>
                </c:pt>
                <c:pt idx="188">
                  <c:v>0.225986298133711</c:v>
                </c:pt>
                <c:pt idx="189">
                  <c:v>0.212881113393496</c:v>
                </c:pt>
                <c:pt idx="190">
                  <c:v>0.216629069381305</c:v>
                </c:pt>
                <c:pt idx="191">
                  <c:v>0.214234311281693</c:v>
                </c:pt>
                <c:pt idx="192">
                  <c:v>0.219373189470591</c:v>
                </c:pt>
                <c:pt idx="193">
                  <c:v>0.220928386174773</c:v>
                </c:pt>
                <c:pt idx="194">
                  <c:v>0.208834724950884</c:v>
                </c:pt>
                <c:pt idx="195">
                  <c:v>0.19904779532741</c:v>
                </c:pt>
                <c:pt idx="196">
                  <c:v>0.210968736192088</c:v>
                </c:pt>
                <c:pt idx="197">
                  <c:v>0.208888361147693</c:v>
                </c:pt>
                <c:pt idx="198">
                  <c:v>0.228460501482879</c:v>
                </c:pt>
                <c:pt idx="199">
                  <c:v>0.246150149875295</c:v>
                </c:pt>
                <c:pt idx="200">
                  <c:v>0.264015800494955</c:v>
                </c:pt>
                <c:pt idx="201">
                  <c:v>0.249203720219136</c:v>
                </c:pt>
                <c:pt idx="202">
                  <c:v>0.242937602061787</c:v>
                </c:pt>
                <c:pt idx="203">
                  <c:v>0.234429707130205</c:v>
                </c:pt>
                <c:pt idx="204">
                  <c:v>0.245772339251517</c:v>
                </c:pt>
                <c:pt idx="205">
                  <c:v>0.236373534874783</c:v>
                </c:pt>
                <c:pt idx="206">
                  <c:v>0.239068246832857</c:v>
                </c:pt>
                <c:pt idx="207">
                  <c:v>0.231539711173346</c:v>
                </c:pt>
                <c:pt idx="208">
                  <c:v>0.223259847919482</c:v>
                </c:pt>
                <c:pt idx="209">
                  <c:v>0.230848643182201</c:v>
                </c:pt>
                <c:pt idx="210">
                  <c:v>0.246467032733155</c:v>
                </c:pt>
                <c:pt idx="211">
                  <c:v>0.243773941221284</c:v>
                </c:pt>
                <c:pt idx="212">
                  <c:v>0.268350602072249</c:v>
                </c:pt>
                <c:pt idx="213">
                  <c:v>0.259073388752842</c:v>
                </c:pt>
                <c:pt idx="214">
                  <c:v>0.252616036464017</c:v>
                </c:pt>
                <c:pt idx="215">
                  <c:v>0.275669983367288</c:v>
                </c:pt>
                <c:pt idx="216">
                  <c:v>0.301429127965389</c:v>
                </c:pt>
                <c:pt idx="217">
                  <c:v>0.283793268301614</c:v>
                </c:pt>
                <c:pt idx="218">
                  <c:v>0.244957814383286</c:v>
                </c:pt>
                <c:pt idx="219">
                  <c:v>0.217384962464507</c:v>
                </c:pt>
                <c:pt idx="220">
                  <c:v>0.214117736668222</c:v>
                </c:pt>
                <c:pt idx="221">
                  <c:v>0.220938628158845</c:v>
                </c:pt>
                <c:pt idx="222">
                  <c:v>0.223135648628899</c:v>
                </c:pt>
                <c:pt idx="223">
                  <c:v>0.213414860796194</c:v>
                </c:pt>
                <c:pt idx="224">
                  <c:v>0.215148647143971</c:v>
                </c:pt>
                <c:pt idx="225">
                  <c:v>0.202741871601915</c:v>
                </c:pt>
                <c:pt idx="226">
                  <c:v>0.212670928787072</c:v>
                </c:pt>
                <c:pt idx="227">
                  <c:v>0.218168984845339</c:v>
                </c:pt>
                <c:pt idx="228">
                  <c:v>0.214626298327804</c:v>
                </c:pt>
                <c:pt idx="229">
                  <c:v>0.214679787331714</c:v>
                </c:pt>
                <c:pt idx="230">
                  <c:v>0.217649774904767</c:v>
                </c:pt>
                <c:pt idx="231">
                  <c:v>0.198678955700017</c:v>
                </c:pt>
                <c:pt idx="232">
                  <c:v>0.197780596068484</c:v>
                </c:pt>
                <c:pt idx="233">
                  <c:v>0.199216643937712</c:v>
                </c:pt>
                <c:pt idx="234">
                  <c:v>0.18749159594074</c:v>
                </c:pt>
                <c:pt idx="235">
                  <c:v>0.191092823429747</c:v>
                </c:pt>
                <c:pt idx="236">
                  <c:v>0.201273895793029</c:v>
                </c:pt>
                <c:pt idx="237">
                  <c:v>0.199250366223924</c:v>
                </c:pt>
                <c:pt idx="238">
                  <c:v>0.185292146663688</c:v>
                </c:pt>
                <c:pt idx="239">
                  <c:v>0.183844267320662</c:v>
                </c:pt>
                <c:pt idx="240">
                  <c:v>0.180443757982594</c:v>
                </c:pt>
                <c:pt idx="241">
                  <c:v>0.1730920705578</c:v>
                </c:pt>
                <c:pt idx="242">
                  <c:v>0.17232763218458</c:v>
                </c:pt>
                <c:pt idx="243">
                  <c:v>0.163864172365574</c:v>
                </c:pt>
                <c:pt idx="244">
                  <c:v>0.16616270299818</c:v>
                </c:pt>
                <c:pt idx="245">
                  <c:v>0.172928324007461</c:v>
                </c:pt>
                <c:pt idx="246">
                  <c:v>0.171841357333563</c:v>
                </c:pt>
                <c:pt idx="247">
                  <c:v>0.16933236574746</c:v>
                </c:pt>
                <c:pt idx="248">
                  <c:v>0.189482939516189</c:v>
                </c:pt>
                <c:pt idx="249">
                  <c:v>0.17679966147645</c:v>
                </c:pt>
                <c:pt idx="250">
                  <c:v>0.17684725927079</c:v>
                </c:pt>
                <c:pt idx="251">
                  <c:v>0.194646138909116</c:v>
                </c:pt>
                <c:pt idx="252">
                  <c:v>0.193876603478238</c:v>
                </c:pt>
                <c:pt idx="253">
                  <c:v>0.169250861213094</c:v>
                </c:pt>
                <c:pt idx="254">
                  <c:v>0.168586787070399</c:v>
                </c:pt>
                <c:pt idx="255">
                  <c:v>0.18245118158</c:v>
                </c:pt>
                <c:pt idx="256">
                  <c:v>0.189406078436523</c:v>
                </c:pt>
                <c:pt idx="257">
                  <c:v>0.188087837837838</c:v>
                </c:pt>
                <c:pt idx="258">
                  <c:v>0.191947402511474</c:v>
                </c:pt>
                <c:pt idx="259">
                  <c:v>0.186680954461068</c:v>
                </c:pt>
                <c:pt idx="260">
                  <c:v>0.194696255975435</c:v>
                </c:pt>
                <c:pt idx="261">
                  <c:v>0.196692884986197</c:v>
                </c:pt>
                <c:pt idx="262">
                  <c:v>0.200762557716524</c:v>
                </c:pt>
                <c:pt idx="263">
                  <c:v>0.181183713275631</c:v>
                </c:pt>
                <c:pt idx="264">
                  <c:v>0.185093591438196</c:v>
                </c:pt>
                <c:pt idx="265">
                  <c:v>0.174144894995668</c:v>
                </c:pt>
                <c:pt idx="266">
                  <c:v>0.187067916377284</c:v>
                </c:pt>
                <c:pt idx="267">
                  <c:v>0.191332013115605</c:v>
                </c:pt>
                <c:pt idx="268">
                  <c:v>0.171605099163567</c:v>
                </c:pt>
                <c:pt idx="269">
                  <c:v>0.180932489478101</c:v>
                </c:pt>
                <c:pt idx="270">
                  <c:v>0.192260113121424</c:v>
                </c:pt>
                <c:pt idx="271">
                  <c:v>0.189732648843256</c:v>
                </c:pt>
                <c:pt idx="272">
                  <c:v>0.204220024292903</c:v>
                </c:pt>
                <c:pt idx="273">
                  <c:v>0.211315743491176</c:v>
                </c:pt>
                <c:pt idx="274">
                  <c:v>0.213764932033503</c:v>
                </c:pt>
                <c:pt idx="275">
                  <c:v>0.191866689022739</c:v>
                </c:pt>
                <c:pt idx="276">
                  <c:v>0.201847281865936</c:v>
                </c:pt>
                <c:pt idx="277">
                  <c:v>0.192026199082263</c:v>
                </c:pt>
                <c:pt idx="278">
                  <c:v>0.211460410023963</c:v>
                </c:pt>
                <c:pt idx="279">
                  <c:v>0.195316296397822</c:v>
                </c:pt>
                <c:pt idx="280">
                  <c:v>0.18559964171589</c:v>
                </c:pt>
                <c:pt idx="281">
                  <c:v>0.191427137484278</c:v>
                </c:pt>
                <c:pt idx="282">
                  <c:v>0.195419033870898</c:v>
                </c:pt>
                <c:pt idx="283">
                  <c:v>0.197037364006959</c:v>
                </c:pt>
                <c:pt idx="284">
                  <c:v>0.200333826962175</c:v>
                </c:pt>
                <c:pt idx="285">
                  <c:v>0.206570321811681</c:v>
                </c:pt>
                <c:pt idx="286">
                  <c:v>0.198252499461253</c:v>
                </c:pt>
                <c:pt idx="287">
                  <c:v>0.181597118671285</c:v>
                </c:pt>
                <c:pt idx="288">
                  <c:v>0.168142231097798</c:v>
                </c:pt>
                <c:pt idx="289">
                  <c:v>0.160926772812567</c:v>
                </c:pt>
                <c:pt idx="290">
                  <c:v>0.174391984388198</c:v>
                </c:pt>
                <c:pt idx="291">
                  <c:v>0.161132155825526</c:v>
                </c:pt>
                <c:pt idx="292">
                  <c:v>0.154121943245355</c:v>
                </c:pt>
                <c:pt idx="293">
                  <c:v>0.172420765303543</c:v>
                </c:pt>
                <c:pt idx="294">
                  <c:v>0.184437583640504</c:v>
                </c:pt>
                <c:pt idx="295">
                  <c:v>0.162746985223348</c:v>
                </c:pt>
                <c:pt idx="296">
                  <c:v>0.170264056605879</c:v>
                </c:pt>
                <c:pt idx="297">
                  <c:v>0.176764105659509</c:v>
                </c:pt>
                <c:pt idx="298">
                  <c:v>0.164916031393288</c:v>
                </c:pt>
                <c:pt idx="299">
                  <c:v>0.178731555349738</c:v>
                </c:pt>
                <c:pt idx="300">
                  <c:v>0.173070756733647</c:v>
                </c:pt>
                <c:pt idx="301">
                  <c:v>0.167097388823681</c:v>
                </c:pt>
                <c:pt idx="302">
                  <c:v>0.139449776071657</c:v>
                </c:pt>
                <c:pt idx="303">
                  <c:v>0.167263475782905</c:v>
                </c:pt>
                <c:pt idx="304">
                  <c:v>0.172206973670835</c:v>
                </c:pt>
                <c:pt idx="305">
                  <c:v>0.420662234123792</c:v>
                </c:pt>
                <c:pt idx="306">
                  <c:v>0.202809497085132</c:v>
                </c:pt>
                <c:pt idx="307">
                  <c:v>0.18508660220919</c:v>
                </c:pt>
                <c:pt idx="308">
                  <c:v>0.179453526493</c:v>
                </c:pt>
                <c:pt idx="309">
                  <c:v>0.180531556929793</c:v>
                </c:pt>
                <c:pt idx="310">
                  <c:v>0.191092556362959</c:v>
                </c:pt>
                <c:pt idx="311">
                  <c:v>0.194094722598105</c:v>
                </c:pt>
                <c:pt idx="312">
                  <c:v>0.197049461986629</c:v>
                </c:pt>
                <c:pt idx="313">
                  <c:v>0.220487955846701</c:v>
                </c:pt>
                <c:pt idx="314">
                  <c:v>0.235905932656333</c:v>
                </c:pt>
                <c:pt idx="315">
                  <c:v>0.221763864061155</c:v>
                </c:pt>
                <c:pt idx="316">
                  <c:v>0.261168262193411</c:v>
                </c:pt>
                <c:pt idx="317">
                  <c:v>0.25003086483261</c:v>
                </c:pt>
                <c:pt idx="318">
                  <c:v>0.340471362074582</c:v>
                </c:pt>
                <c:pt idx="319">
                  <c:v>0.321249271764736</c:v>
                </c:pt>
                <c:pt idx="320">
                  <c:v>0.344877404441509</c:v>
                </c:pt>
                <c:pt idx="321">
                  <c:v>0.358426042162677</c:v>
                </c:pt>
                <c:pt idx="322">
                  <c:v>0.373320929017937</c:v>
                </c:pt>
                <c:pt idx="323">
                  <c:v>0.352150509482768</c:v>
                </c:pt>
                <c:pt idx="324">
                  <c:v>0.365116797362924</c:v>
                </c:pt>
                <c:pt idx="325">
                  <c:v>0.346779511980655</c:v>
                </c:pt>
                <c:pt idx="326">
                  <c:v>0.355008796282172</c:v>
                </c:pt>
                <c:pt idx="327">
                  <c:v>0.364243172610103</c:v>
                </c:pt>
                <c:pt idx="328">
                  <c:v>0.362751785570982</c:v>
                </c:pt>
                <c:pt idx="329">
                  <c:v>0.399911871153646</c:v>
                </c:pt>
                <c:pt idx="330">
                  <c:v>0.430622058575006</c:v>
                </c:pt>
                <c:pt idx="331">
                  <c:v>0.406915896540502</c:v>
                </c:pt>
                <c:pt idx="332">
                  <c:v>0.413689237659275</c:v>
                </c:pt>
                <c:pt idx="333">
                  <c:v>0.285879178533953</c:v>
                </c:pt>
                <c:pt idx="334">
                  <c:v>0.437915003284653</c:v>
                </c:pt>
                <c:pt idx="335">
                  <c:v>0.392530547437697</c:v>
                </c:pt>
                <c:pt idx="336">
                  <c:v>0.403545754765332</c:v>
                </c:pt>
                <c:pt idx="337">
                  <c:v>0.399809349803392</c:v>
                </c:pt>
                <c:pt idx="338">
                  <c:v>0.403878136104832</c:v>
                </c:pt>
                <c:pt idx="339">
                  <c:v>0.430527369766756</c:v>
                </c:pt>
                <c:pt idx="340">
                  <c:v>0.406170388536382</c:v>
                </c:pt>
                <c:pt idx="341">
                  <c:v>0.437667394484501</c:v>
                </c:pt>
                <c:pt idx="342">
                  <c:v>0.457778889020731</c:v>
                </c:pt>
                <c:pt idx="343">
                  <c:v>0.465756169944227</c:v>
                </c:pt>
                <c:pt idx="344">
                  <c:v>0.460723666392974</c:v>
                </c:pt>
                <c:pt idx="345">
                  <c:v>0.469786294876144</c:v>
                </c:pt>
                <c:pt idx="346">
                  <c:v>0.466477980889074</c:v>
                </c:pt>
                <c:pt idx="347">
                  <c:v>0.429811331493128</c:v>
                </c:pt>
                <c:pt idx="348">
                  <c:v>0.444213612631117</c:v>
                </c:pt>
                <c:pt idx="349">
                  <c:v>0.417687115353828</c:v>
                </c:pt>
                <c:pt idx="350">
                  <c:v>0.407489768841216</c:v>
                </c:pt>
                <c:pt idx="351">
                  <c:v>0.412599672638265</c:v>
                </c:pt>
                <c:pt idx="352">
                  <c:v>0.403323888404534</c:v>
                </c:pt>
                <c:pt idx="353">
                  <c:v>0.451198829312221</c:v>
                </c:pt>
                <c:pt idx="354">
                  <c:v>0.453997648442093</c:v>
                </c:pt>
                <c:pt idx="355">
                  <c:v>0.452628779540065</c:v>
                </c:pt>
                <c:pt idx="356">
                  <c:v>0.467245119305857</c:v>
                </c:pt>
                <c:pt idx="357">
                  <c:v>0.459795087412178</c:v>
                </c:pt>
                <c:pt idx="358">
                  <c:v>0.451954996361259</c:v>
                </c:pt>
                <c:pt idx="359">
                  <c:v>0.484397820308955</c:v>
                </c:pt>
                <c:pt idx="360">
                  <c:v>0.475858207030703</c:v>
                </c:pt>
                <c:pt idx="361">
                  <c:v>0.455615230574366</c:v>
                </c:pt>
                <c:pt idx="362">
                  <c:v>0.4054815742633</c:v>
                </c:pt>
                <c:pt idx="363">
                  <c:v>0.403572347193598</c:v>
                </c:pt>
                <c:pt idx="364">
                  <c:v>0.400373835479365</c:v>
                </c:pt>
                <c:pt idx="365">
                  <c:v>0.415759111403185</c:v>
                </c:pt>
                <c:pt idx="366">
                  <c:v>0.427538413191975</c:v>
                </c:pt>
                <c:pt idx="367">
                  <c:v>0.409497264581934</c:v>
                </c:pt>
                <c:pt idx="368">
                  <c:v>0.404595945751916</c:v>
                </c:pt>
                <c:pt idx="369">
                  <c:v>0.420919939119227</c:v>
                </c:pt>
                <c:pt idx="370">
                  <c:v>0.448330495401855</c:v>
                </c:pt>
                <c:pt idx="371">
                  <c:v>0.430803951336742</c:v>
                </c:pt>
                <c:pt idx="372">
                  <c:v>0.417342086644619</c:v>
                </c:pt>
                <c:pt idx="373">
                  <c:v>0.389806990349517</c:v>
                </c:pt>
                <c:pt idx="374">
                  <c:v>0.363641788194859</c:v>
                </c:pt>
                <c:pt idx="375">
                  <c:v>0.357528977825283</c:v>
                </c:pt>
                <c:pt idx="376">
                  <c:v>0.349858562203647</c:v>
                </c:pt>
                <c:pt idx="377">
                  <c:v>0.325968719985091</c:v>
                </c:pt>
                <c:pt idx="378">
                  <c:v>0.338206482977454</c:v>
                </c:pt>
                <c:pt idx="379">
                  <c:v>0.326127781881058</c:v>
                </c:pt>
                <c:pt idx="380">
                  <c:v>0.315280084639712</c:v>
                </c:pt>
                <c:pt idx="381">
                  <c:v>0.311991228646236</c:v>
                </c:pt>
                <c:pt idx="382">
                  <c:v>0.308282098685813</c:v>
                </c:pt>
                <c:pt idx="383">
                  <c:v>0.319503336527372</c:v>
                </c:pt>
                <c:pt idx="384">
                  <c:v>0.290951260428512</c:v>
                </c:pt>
                <c:pt idx="385">
                  <c:v>0.289935900885718</c:v>
                </c:pt>
                <c:pt idx="386">
                  <c:v>0.28661765033036</c:v>
                </c:pt>
                <c:pt idx="387">
                  <c:v>0.282731815050895</c:v>
                </c:pt>
                <c:pt idx="388">
                  <c:v>0.281513839221953</c:v>
                </c:pt>
                <c:pt idx="389">
                  <c:v>0.257593713295516</c:v>
                </c:pt>
                <c:pt idx="390">
                  <c:v>0.256821120946137</c:v>
                </c:pt>
                <c:pt idx="391">
                  <c:v>0.255800090352831</c:v>
                </c:pt>
                <c:pt idx="392">
                  <c:v>0.254623620376713</c:v>
                </c:pt>
                <c:pt idx="393">
                  <c:v>0.255976743296485</c:v>
                </c:pt>
                <c:pt idx="394">
                  <c:v>0.251465856081548</c:v>
                </c:pt>
                <c:pt idx="395">
                  <c:v>0.237949312353295</c:v>
                </c:pt>
                <c:pt idx="396">
                  <c:v>0.227129782687578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9174736"/>
        <c:axId val="1259178048"/>
      </c:lineChart>
      <c:catAx>
        <c:axId val="125917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9178048"/>
        <c:crosses val="autoZero"/>
        <c:auto val="1"/>
        <c:lblAlgn val="ctr"/>
        <c:lblOffset val="100"/>
        <c:tickLblSkip val="48"/>
        <c:tickMarkSkip val="48"/>
        <c:noMultiLvlLbl val="0"/>
      </c:catAx>
      <c:valAx>
        <c:axId val="1259178048"/>
        <c:scaling>
          <c:orientation val="minMax"/>
          <c:max val="2.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9174736"/>
        <c:crosses val="autoZero"/>
        <c:crossBetween val="between"/>
        <c:majorUnit val="0.4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Figure 9. Lending</a:t>
            </a:r>
            <a:r>
              <a:rPr lang="en-US" sz="1800" b="1" baseline="0">
                <a:solidFill>
                  <a:schemeClr val="tx1"/>
                </a:solidFill>
              </a:rPr>
              <a:t> to Financial Institutions </a:t>
            </a:r>
            <a:r>
              <a:rPr lang="en-US" sz="1800" b="1">
                <a:solidFill>
                  <a:schemeClr val="tx1"/>
                </a:solidFill>
              </a:rPr>
              <a:t>(% of Monetary Base; Currency</a:t>
            </a:r>
            <a:r>
              <a:rPr lang="en-US" sz="1800" b="1" baseline="0">
                <a:solidFill>
                  <a:schemeClr val="tx1"/>
                </a:solidFill>
              </a:rPr>
              <a:t> Board Orthodoxy = 0%</a:t>
            </a:r>
            <a:r>
              <a:rPr lang="en-US" sz="1800" b="1">
                <a:solidFill>
                  <a:schemeClr val="tx1"/>
                </a:solidFill>
              </a:rPr>
              <a:t>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Calculations!$P$1:$OJ$1</c:f>
              <c:numCache>
                <c:formatCode>General</c:formatCode>
                <c:ptCount val="385"/>
                <c:pt idx="0">
                  <c:v>1984.0</c:v>
                </c:pt>
                <c:pt idx="12">
                  <c:v>1985.0</c:v>
                </c:pt>
                <c:pt idx="24">
                  <c:v>1986.0</c:v>
                </c:pt>
                <c:pt idx="36">
                  <c:v>1987.0</c:v>
                </c:pt>
                <c:pt idx="48">
                  <c:v>1988.0</c:v>
                </c:pt>
                <c:pt idx="60">
                  <c:v>1989.0</c:v>
                </c:pt>
                <c:pt idx="72">
                  <c:v>1990.0</c:v>
                </c:pt>
                <c:pt idx="84">
                  <c:v>1991.0</c:v>
                </c:pt>
                <c:pt idx="96">
                  <c:v>1992.0</c:v>
                </c:pt>
                <c:pt idx="108">
                  <c:v>1993.0</c:v>
                </c:pt>
                <c:pt idx="120">
                  <c:v>1994.0</c:v>
                </c:pt>
                <c:pt idx="132">
                  <c:v>1995.0</c:v>
                </c:pt>
                <c:pt idx="144">
                  <c:v>1996.0</c:v>
                </c:pt>
                <c:pt idx="156">
                  <c:v>1997.0</c:v>
                </c:pt>
                <c:pt idx="168">
                  <c:v>1998.0</c:v>
                </c:pt>
                <c:pt idx="180">
                  <c:v>1999.0</c:v>
                </c:pt>
                <c:pt idx="192">
                  <c:v>2000.0</c:v>
                </c:pt>
                <c:pt idx="204">
                  <c:v>2001.0</c:v>
                </c:pt>
                <c:pt idx="216">
                  <c:v>2002.0</c:v>
                </c:pt>
                <c:pt idx="228">
                  <c:v>2003.0</c:v>
                </c:pt>
                <c:pt idx="240">
                  <c:v>2004.0</c:v>
                </c:pt>
                <c:pt idx="252">
                  <c:v>2005.0</c:v>
                </c:pt>
                <c:pt idx="264">
                  <c:v>2006.0</c:v>
                </c:pt>
                <c:pt idx="276">
                  <c:v>2007.0</c:v>
                </c:pt>
                <c:pt idx="288">
                  <c:v>2008.0</c:v>
                </c:pt>
                <c:pt idx="300">
                  <c:v>2009.0</c:v>
                </c:pt>
                <c:pt idx="312">
                  <c:v>2010.0</c:v>
                </c:pt>
                <c:pt idx="324">
                  <c:v>2011.0</c:v>
                </c:pt>
                <c:pt idx="336">
                  <c:v>2012.0</c:v>
                </c:pt>
                <c:pt idx="348">
                  <c:v>2013.0</c:v>
                </c:pt>
                <c:pt idx="360">
                  <c:v>2014.0</c:v>
                </c:pt>
                <c:pt idx="372">
                  <c:v>2015.0</c:v>
                </c:pt>
                <c:pt idx="384">
                  <c:v>2016.0</c:v>
                </c:pt>
              </c:numCache>
            </c:numRef>
          </c:cat>
          <c:val>
            <c:numRef>
              <c:f>Calculations!$P$26:$OJ$26</c:f>
              <c:numCache>
                <c:formatCode>0.00%</c:formatCode>
                <c:ptCount val="385"/>
                <c:pt idx="0">
                  <c:v>0.0</c:v>
                </c:pt>
                <c:pt idx="1">
                  <c:v>0.0</c:v>
                </c:pt>
                <c:pt idx="2">
                  <c:v>0.0246408619313647</c:v>
                </c:pt>
                <c:pt idx="3">
                  <c:v>0.0315870570107858</c:v>
                </c:pt>
                <c:pt idx="4">
                  <c:v>0.0191486332574032</c:v>
                </c:pt>
                <c:pt idx="5">
                  <c:v>0.0305244468724392</c:v>
                </c:pt>
                <c:pt idx="6">
                  <c:v>0.0345170266330992</c:v>
                </c:pt>
                <c:pt idx="7">
                  <c:v>0.0184091698506426</c:v>
                </c:pt>
                <c:pt idx="8">
                  <c:v>0.0174848688634835</c:v>
                </c:pt>
                <c:pt idx="9">
                  <c:v>0.0279035792549306</c:v>
                </c:pt>
                <c:pt idx="10">
                  <c:v>0.0414878397711016</c:v>
                </c:pt>
                <c:pt idx="11">
                  <c:v>0.0516416541057736</c:v>
                </c:pt>
                <c:pt idx="12">
                  <c:v>0.0171748359706677</c:v>
                </c:pt>
                <c:pt idx="13">
                  <c:v>0.035095429432446</c:v>
                </c:pt>
                <c:pt idx="14">
                  <c:v>0.0141493542953397</c:v>
                </c:pt>
                <c:pt idx="15">
                  <c:v>0.0122496696147199</c:v>
                </c:pt>
                <c:pt idx="16">
                  <c:v>0.00916695887391674</c:v>
                </c:pt>
                <c:pt idx="17">
                  <c:v>0.0146130346232179</c:v>
                </c:pt>
                <c:pt idx="18">
                  <c:v>0.0158999691262735</c:v>
                </c:pt>
                <c:pt idx="19">
                  <c:v>0.00745676661907028</c:v>
                </c:pt>
                <c:pt idx="20">
                  <c:v>0.0120432741375791</c:v>
                </c:pt>
                <c:pt idx="21">
                  <c:v>0.0261157867890844</c:v>
                </c:pt>
                <c:pt idx="22">
                  <c:v>0.00764349581770983</c:v>
                </c:pt>
                <c:pt idx="23">
                  <c:v>0.00996068152031454</c:v>
                </c:pt>
                <c:pt idx="24">
                  <c:v>0.00217224057564375</c:v>
                </c:pt>
                <c:pt idx="25">
                  <c:v>0.0219367937853107</c:v>
                </c:pt>
                <c:pt idx="26">
                  <c:v>0.01150774122724</c:v>
                </c:pt>
                <c:pt idx="27">
                  <c:v>0.00731539492268134</c:v>
                </c:pt>
                <c:pt idx="28">
                  <c:v>0.00911489565843128</c:v>
                </c:pt>
                <c:pt idx="29">
                  <c:v>0.00438215026426708</c:v>
                </c:pt>
                <c:pt idx="30">
                  <c:v>0.00812466702184337</c:v>
                </c:pt>
                <c:pt idx="31">
                  <c:v>0.00451190821489574</c:v>
                </c:pt>
                <c:pt idx="32">
                  <c:v>0.0136533582587795</c:v>
                </c:pt>
                <c:pt idx="33">
                  <c:v>0.0157975362226336</c:v>
                </c:pt>
                <c:pt idx="34">
                  <c:v>0.012264060553799</c:v>
                </c:pt>
                <c:pt idx="35">
                  <c:v>0.0137929056863476</c:v>
                </c:pt>
                <c:pt idx="36">
                  <c:v>0.0172337734905744</c:v>
                </c:pt>
                <c:pt idx="37">
                  <c:v>0.0100941169780204</c:v>
                </c:pt>
                <c:pt idx="38">
                  <c:v>0.0121499120552023</c:v>
                </c:pt>
                <c:pt idx="39">
                  <c:v>0.013307240704501</c:v>
                </c:pt>
                <c:pt idx="40">
                  <c:v>0.0101293725562233</c:v>
                </c:pt>
                <c:pt idx="41">
                  <c:v>0.00992808005003127</c:v>
                </c:pt>
                <c:pt idx="42">
                  <c:v>0.0136362453483228</c:v>
                </c:pt>
                <c:pt idx="43">
                  <c:v>0.0143010368251698</c:v>
                </c:pt>
                <c:pt idx="44">
                  <c:v>0.0222084586798797</c:v>
                </c:pt>
                <c:pt idx="45">
                  <c:v>0.00779949171851722</c:v>
                </c:pt>
                <c:pt idx="46">
                  <c:v>0.0241858372236909</c:v>
                </c:pt>
                <c:pt idx="47">
                  <c:v>0.0264874323894368</c:v>
                </c:pt>
                <c:pt idx="48">
                  <c:v>0.00964946829460417</c:v>
                </c:pt>
                <c:pt idx="49">
                  <c:v>0.0107270233196159</c:v>
                </c:pt>
                <c:pt idx="50">
                  <c:v>0.0187552388935457</c:v>
                </c:pt>
                <c:pt idx="51">
                  <c:v>0.012142891906361</c:v>
                </c:pt>
                <c:pt idx="52">
                  <c:v>0.0191270463563571</c:v>
                </c:pt>
                <c:pt idx="53">
                  <c:v>0.0325191324971271</c:v>
                </c:pt>
                <c:pt idx="54">
                  <c:v>0.0225909880803779</c:v>
                </c:pt>
                <c:pt idx="55">
                  <c:v>0.0242861497815263</c:v>
                </c:pt>
                <c:pt idx="56">
                  <c:v>0.0196756813860131</c:v>
                </c:pt>
                <c:pt idx="57">
                  <c:v>0.0249074201069812</c:v>
                </c:pt>
                <c:pt idx="58">
                  <c:v>0.0285462454863382</c:v>
                </c:pt>
                <c:pt idx="59">
                  <c:v>0.0347076091756943</c:v>
                </c:pt>
                <c:pt idx="60">
                  <c:v>0.0247957171034094</c:v>
                </c:pt>
                <c:pt idx="61">
                  <c:v>0.0213818061272411</c:v>
                </c:pt>
                <c:pt idx="62">
                  <c:v>0.0211561611556489</c:v>
                </c:pt>
                <c:pt idx="63">
                  <c:v>0.0211022533751265</c:v>
                </c:pt>
                <c:pt idx="64">
                  <c:v>0.0161043874754432</c:v>
                </c:pt>
                <c:pt idx="65">
                  <c:v>0.0234555179351293</c:v>
                </c:pt>
                <c:pt idx="66">
                  <c:v>0.031669309971553</c:v>
                </c:pt>
                <c:pt idx="67">
                  <c:v>0.0212793100808818</c:v>
                </c:pt>
                <c:pt idx="68">
                  <c:v>0.0306498185382394</c:v>
                </c:pt>
                <c:pt idx="69">
                  <c:v>0.0284389650081587</c:v>
                </c:pt>
                <c:pt idx="70">
                  <c:v>0.0403421770394247</c:v>
                </c:pt>
                <c:pt idx="71">
                  <c:v>0.0213610967756412</c:v>
                </c:pt>
                <c:pt idx="72">
                  <c:v>0.0112277808763974</c:v>
                </c:pt>
                <c:pt idx="73">
                  <c:v>0.0152688539808956</c:v>
                </c:pt>
                <c:pt idx="74">
                  <c:v>0.0133581136020444</c:v>
                </c:pt>
                <c:pt idx="75">
                  <c:v>0.0192562600920637</c:v>
                </c:pt>
                <c:pt idx="76">
                  <c:v>0.0186192086265192</c:v>
                </c:pt>
                <c:pt idx="77">
                  <c:v>0.0225901284233328</c:v>
                </c:pt>
                <c:pt idx="78">
                  <c:v>0.00882385300913191</c:v>
                </c:pt>
                <c:pt idx="79">
                  <c:v>0.00946800926751024</c:v>
                </c:pt>
                <c:pt idx="80">
                  <c:v>0.00835461183532679</c:v>
                </c:pt>
                <c:pt idx="81">
                  <c:v>0.0107265384114301</c:v>
                </c:pt>
                <c:pt idx="82">
                  <c:v>0.0173265765292176</c:v>
                </c:pt>
                <c:pt idx="83">
                  <c:v>0.018461777139976</c:v>
                </c:pt>
                <c:pt idx="84">
                  <c:v>0.0124990516652758</c:v>
                </c:pt>
                <c:pt idx="85">
                  <c:v>0.0176666922427684</c:v>
                </c:pt>
                <c:pt idx="86">
                  <c:v>0.00808331175317228</c:v>
                </c:pt>
                <c:pt idx="87">
                  <c:v>0.00875257012430913</c:v>
                </c:pt>
                <c:pt idx="88">
                  <c:v>0.012555461153592</c:v>
                </c:pt>
                <c:pt idx="89">
                  <c:v>0.0097286601564647</c:v>
                </c:pt>
                <c:pt idx="90">
                  <c:v>0.0058592649627223</c:v>
                </c:pt>
                <c:pt idx="91">
                  <c:v>0.00805000649194072</c:v>
                </c:pt>
                <c:pt idx="92">
                  <c:v>0.00845220232103174</c:v>
                </c:pt>
                <c:pt idx="93">
                  <c:v>0.0062837656615196</c:v>
                </c:pt>
                <c:pt idx="94">
                  <c:v>0.0096965724640475</c:v>
                </c:pt>
                <c:pt idx="95">
                  <c:v>0.00670835908809948</c:v>
                </c:pt>
                <c:pt idx="96">
                  <c:v>0.00508933211476085</c:v>
                </c:pt>
                <c:pt idx="97">
                  <c:v>0.00569976651558852</c:v>
                </c:pt>
                <c:pt idx="98">
                  <c:v>0.00631391446792945</c:v>
                </c:pt>
                <c:pt idx="99">
                  <c:v>0.00580646162922482</c:v>
                </c:pt>
                <c:pt idx="100">
                  <c:v>0.00544288811328587</c:v>
                </c:pt>
                <c:pt idx="101">
                  <c:v>0.00394952019500756</c:v>
                </c:pt>
                <c:pt idx="102">
                  <c:v>0.00546124587446534</c:v>
                </c:pt>
                <c:pt idx="103">
                  <c:v>0.00352013517319065</c:v>
                </c:pt>
                <c:pt idx="104">
                  <c:v>0.00390263644773358</c:v>
                </c:pt>
                <c:pt idx="105">
                  <c:v>0.00511849463001864</c:v>
                </c:pt>
                <c:pt idx="106">
                  <c:v>0.0039214521256053</c:v>
                </c:pt>
                <c:pt idx="107">
                  <c:v>0.0044324993667858</c:v>
                </c:pt>
                <c:pt idx="108">
                  <c:v>0.00421699664069759</c:v>
                </c:pt>
                <c:pt idx="109">
                  <c:v>0.00352985246657446</c:v>
                </c:pt>
                <c:pt idx="110">
                  <c:v>0.00391903531438415</c:v>
                </c:pt>
                <c:pt idx="111">
                  <c:v>0.00316367097821826</c:v>
                </c:pt>
                <c:pt idx="112">
                  <c:v>0.00363971049659039</c:v>
                </c:pt>
                <c:pt idx="113">
                  <c:v>0.00844423524041822</c:v>
                </c:pt>
                <c:pt idx="114">
                  <c:v>0.00628802950872046</c:v>
                </c:pt>
                <c:pt idx="115">
                  <c:v>0.00352786414733317</c:v>
                </c:pt>
                <c:pt idx="116">
                  <c:v>0.00406791108927913</c:v>
                </c:pt>
                <c:pt idx="117">
                  <c:v>0.00692036165469408</c:v>
                </c:pt>
                <c:pt idx="118">
                  <c:v>0.00432176216366931</c:v>
                </c:pt>
                <c:pt idx="119">
                  <c:v>0.00430653395317001</c:v>
                </c:pt>
                <c:pt idx="120">
                  <c:v>0.00636741329479769</c:v>
                </c:pt>
                <c:pt idx="121">
                  <c:v>0.00414646044362822</c:v>
                </c:pt>
                <c:pt idx="122">
                  <c:v>0.00405093412274614</c:v>
                </c:pt>
                <c:pt idx="123">
                  <c:v>0.00413626701901534</c:v>
                </c:pt>
                <c:pt idx="124">
                  <c:v>0.00395218816271448</c:v>
                </c:pt>
                <c:pt idx="125">
                  <c:v>0.00489264951361308</c:v>
                </c:pt>
                <c:pt idx="126">
                  <c:v>0.00476325998711823</c:v>
                </c:pt>
                <c:pt idx="127">
                  <c:v>0.00467763665813894</c:v>
                </c:pt>
                <c:pt idx="128">
                  <c:v>0.00585143765086931</c:v>
                </c:pt>
                <c:pt idx="129">
                  <c:v>0.00542306129465821</c:v>
                </c:pt>
                <c:pt idx="130">
                  <c:v>0.00498078155028828</c:v>
                </c:pt>
                <c:pt idx="131">
                  <c:v>0.0131200521837104</c:v>
                </c:pt>
                <c:pt idx="132">
                  <c:v>0.00507373003464239</c:v>
                </c:pt>
                <c:pt idx="133">
                  <c:v>0.0123334519738166</c:v>
                </c:pt>
                <c:pt idx="134">
                  <c:v>0.0084227646999027</c:v>
                </c:pt>
                <c:pt idx="135">
                  <c:v>0.00802781113003658</c:v>
                </c:pt>
                <c:pt idx="136">
                  <c:v>0.00757305528879133</c:v>
                </c:pt>
                <c:pt idx="137">
                  <c:v>0.00783680064633407</c:v>
                </c:pt>
                <c:pt idx="138">
                  <c:v>0.0088668179051624</c:v>
                </c:pt>
                <c:pt idx="139">
                  <c:v>0.00792406108130417</c:v>
                </c:pt>
                <c:pt idx="140">
                  <c:v>0.00813660793251241</c:v>
                </c:pt>
                <c:pt idx="141">
                  <c:v>0.00762395363811977</c:v>
                </c:pt>
                <c:pt idx="142">
                  <c:v>0.00747757989137299</c:v>
                </c:pt>
                <c:pt idx="143">
                  <c:v>0.00748083951643462</c:v>
                </c:pt>
                <c:pt idx="144">
                  <c:v>0.0075864745427459</c:v>
                </c:pt>
                <c:pt idx="145">
                  <c:v>0.00757415055963863</c:v>
                </c:pt>
                <c:pt idx="146">
                  <c:v>0.00733382727832126</c:v>
                </c:pt>
                <c:pt idx="147">
                  <c:v>0.00775932309620808</c:v>
                </c:pt>
                <c:pt idx="148">
                  <c:v>0.00783753079485837</c:v>
                </c:pt>
                <c:pt idx="149">
                  <c:v>0.00816336975714614</c:v>
                </c:pt>
                <c:pt idx="150">
                  <c:v>0.00821736421227542</c:v>
                </c:pt>
                <c:pt idx="151">
                  <c:v>0.00823888859873609</c:v>
                </c:pt>
                <c:pt idx="152">
                  <c:v>0.00877287550871897</c:v>
                </c:pt>
                <c:pt idx="153">
                  <c:v>0.00794869722199768</c:v>
                </c:pt>
                <c:pt idx="154">
                  <c:v>0.00787285998318677</c:v>
                </c:pt>
                <c:pt idx="155">
                  <c:v>0.007950925414001</c:v>
                </c:pt>
                <c:pt idx="156">
                  <c:v>0.00818624026153785</c:v>
                </c:pt>
                <c:pt idx="157">
                  <c:v>0.00791290493892724</c:v>
                </c:pt>
                <c:pt idx="158">
                  <c:v>0.00783658787255909</c:v>
                </c:pt>
                <c:pt idx="159">
                  <c:v>0.00783561713422145</c:v>
                </c:pt>
                <c:pt idx="160">
                  <c:v>0.00776984993525125</c:v>
                </c:pt>
                <c:pt idx="161">
                  <c:v>0.00760628652024985</c:v>
                </c:pt>
                <c:pt idx="162">
                  <c:v>0.0081890010988436</c:v>
                </c:pt>
                <c:pt idx="163">
                  <c:v>0.00835084244476266</c:v>
                </c:pt>
                <c:pt idx="164">
                  <c:v>0.00871592588074227</c:v>
                </c:pt>
                <c:pt idx="165">
                  <c:v>0.00856869569838191</c:v>
                </c:pt>
                <c:pt idx="166">
                  <c:v>0.00862863477900811</c:v>
                </c:pt>
                <c:pt idx="167">
                  <c:v>0.00792824144987562</c:v>
                </c:pt>
                <c:pt idx="168">
                  <c:v>0.00791288477320888</c:v>
                </c:pt>
                <c:pt idx="169">
                  <c:v>0.00750188430374976</c:v>
                </c:pt>
                <c:pt idx="170">
                  <c:v>0.00777229909621652</c:v>
                </c:pt>
                <c:pt idx="171">
                  <c:v>0.00755955927886244</c:v>
                </c:pt>
                <c:pt idx="172">
                  <c:v>0.00751015043770095</c:v>
                </c:pt>
                <c:pt idx="173">
                  <c:v>0.00774275930117824</c:v>
                </c:pt>
                <c:pt idx="174">
                  <c:v>0.0078607120175428</c:v>
                </c:pt>
                <c:pt idx="175">
                  <c:v>0.00779490113347874</c:v>
                </c:pt>
                <c:pt idx="176">
                  <c:v>0.00741790692180486</c:v>
                </c:pt>
                <c:pt idx="177">
                  <c:v>0.00727029335056662</c:v>
                </c:pt>
                <c:pt idx="178">
                  <c:v>0.00724845125903193</c:v>
                </c:pt>
                <c:pt idx="179">
                  <c:v>0.00690439190246242</c:v>
                </c:pt>
                <c:pt idx="180">
                  <c:v>0.00672782232671397</c:v>
                </c:pt>
                <c:pt idx="181">
                  <c:v>0.00643624622876197</c:v>
                </c:pt>
                <c:pt idx="182">
                  <c:v>0.00622134905042567</c:v>
                </c:pt>
                <c:pt idx="183">
                  <c:v>0.00614922671931556</c:v>
                </c:pt>
                <c:pt idx="184">
                  <c:v>0.00620749857205979</c:v>
                </c:pt>
                <c:pt idx="185">
                  <c:v>0.00621775081500032</c:v>
                </c:pt>
                <c:pt idx="186">
                  <c:v>0.0062011323806956</c:v>
                </c:pt>
                <c:pt idx="187">
                  <c:v>0.0066814635150905</c:v>
                </c:pt>
                <c:pt idx="188">
                  <c:v>0.00693651246906529</c:v>
                </c:pt>
                <c:pt idx="189">
                  <c:v>0.00659030102271279</c:v>
                </c:pt>
                <c:pt idx="190">
                  <c:v>0.00642086670591764</c:v>
                </c:pt>
                <c:pt idx="191">
                  <c:v>0.00635375046340157</c:v>
                </c:pt>
                <c:pt idx="192">
                  <c:v>0.00639423545067999</c:v>
                </c:pt>
                <c:pt idx="193">
                  <c:v>0.00614872221866393</c:v>
                </c:pt>
                <c:pt idx="194">
                  <c:v>0.0113302002451982</c:v>
                </c:pt>
                <c:pt idx="195">
                  <c:v>0.0129164714910751</c:v>
                </c:pt>
                <c:pt idx="196">
                  <c:v>0.0102462736239133</c:v>
                </c:pt>
                <c:pt idx="197">
                  <c:v>0.00837476824540704</c:v>
                </c:pt>
                <c:pt idx="198">
                  <c:v>0.00887498403779849</c:v>
                </c:pt>
                <c:pt idx="199">
                  <c:v>0.00907754541455197</c:v>
                </c:pt>
                <c:pt idx="200">
                  <c:v>0.00942033043965276</c:v>
                </c:pt>
                <c:pt idx="201">
                  <c:v>0.00949891833126517</c:v>
                </c:pt>
                <c:pt idx="202">
                  <c:v>0.00899830947336885</c:v>
                </c:pt>
                <c:pt idx="203">
                  <c:v>0.0269961715236155</c:v>
                </c:pt>
                <c:pt idx="204">
                  <c:v>0.0283057554694388</c:v>
                </c:pt>
                <c:pt idx="205">
                  <c:v>0.0279622829591806</c:v>
                </c:pt>
                <c:pt idx="206">
                  <c:v>0.0081960626757734</c:v>
                </c:pt>
                <c:pt idx="207">
                  <c:v>0.00785717064063169</c:v>
                </c:pt>
                <c:pt idx="208">
                  <c:v>0.00798811779379421</c:v>
                </c:pt>
                <c:pt idx="209">
                  <c:v>0.00831300614694116</c:v>
                </c:pt>
                <c:pt idx="210">
                  <c:v>0.0080958424675974</c:v>
                </c:pt>
                <c:pt idx="211">
                  <c:v>0.00788945470765342</c:v>
                </c:pt>
                <c:pt idx="212">
                  <c:v>0.00814682848977471</c:v>
                </c:pt>
                <c:pt idx="213">
                  <c:v>0.0079843733122097</c:v>
                </c:pt>
                <c:pt idx="214">
                  <c:v>0.0126531699520511</c:v>
                </c:pt>
                <c:pt idx="215">
                  <c:v>0.0107120614490347</c:v>
                </c:pt>
                <c:pt idx="216">
                  <c:v>0.0111618679248429</c:v>
                </c:pt>
                <c:pt idx="217">
                  <c:v>0.0112176678268273</c:v>
                </c:pt>
                <c:pt idx="218">
                  <c:v>0.0113866855757656</c:v>
                </c:pt>
                <c:pt idx="219">
                  <c:v>0.011113164640369</c:v>
                </c:pt>
                <c:pt idx="220">
                  <c:v>0.011001902346227</c:v>
                </c:pt>
                <c:pt idx="221">
                  <c:v>0.0110050426564333</c:v>
                </c:pt>
                <c:pt idx="222">
                  <c:v>0.011271326536262</c:v>
                </c:pt>
                <c:pt idx="223">
                  <c:v>0.0114808987857517</c:v>
                </c:pt>
                <c:pt idx="224">
                  <c:v>0.0116732793389514</c:v>
                </c:pt>
                <c:pt idx="225">
                  <c:v>0.0103115563084628</c:v>
                </c:pt>
                <c:pt idx="226">
                  <c:v>0.0101238152982098</c:v>
                </c:pt>
                <c:pt idx="227">
                  <c:v>0.00975628448804414</c:v>
                </c:pt>
                <c:pt idx="228">
                  <c:v>0.00946772804229661</c:v>
                </c:pt>
                <c:pt idx="229">
                  <c:v>0.00922078579016208</c:v>
                </c:pt>
                <c:pt idx="230">
                  <c:v>0.0094759375479459</c:v>
                </c:pt>
                <c:pt idx="231">
                  <c:v>0.009002302752868</c:v>
                </c:pt>
                <c:pt idx="232">
                  <c:v>0.00896063547858097</c:v>
                </c:pt>
                <c:pt idx="233">
                  <c:v>0.00915303793001635</c:v>
                </c:pt>
                <c:pt idx="234">
                  <c:v>0.00917951367955674</c:v>
                </c:pt>
                <c:pt idx="235">
                  <c:v>0.00947750362844702</c:v>
                </c:pt>
                <c:pt idx="236">
                  <c:v>0.00965701703831774</c:v>
                </c:pt>
                <c:pt idx="237">
                  <c:v>0.00940980714198624</c:v>
                </c:pt>
                <c:pt idx="238">
                  <c:v>0.00926194536230551</c:v>
                </c:pt>
                <c:pt idx="239">
                  <c:v>0.00913346509934463</c:v>
                </c:pt>
                <c:pt idx="240">
                  <c:v>0.00874202406378096</c:v>
                </c:pt>
                <c:pt idx="241">
                  <c:v>0.0088153572451842</c:v>
                </c:pt>
                <c:pt idx="242">
                  <c:v>0.0089267809898377</c:v>
                </c:pt>
                <c:pt idx="243">
                  <c:v>0.0154747615544456</c:v>
                </c:pt>
                <c:pt idx="244">
                  <c:v>0.015741154219969</c:v>
                </c:pt>
                <c:pt idx="245">
                  <c:v>0.0162162162162162</c:v>
                </c:pt>
                <c:pt idx="246">
                  <c:v>0.0169590684004151</c:v>
                </c:pt>
                <c:pt idx="247">
                  <c:v>0.0167426558916676</c:v>
                </c:pt>
                <c:pt idx="248">
                  <c:v>0.0171324889214557</c:v>
                </c:pt>
                <c:pt idx="249">
                  <c:v>0.0172014371523298</c:v>
                </c:pt>
                <c:pt idx="250">
                  <c:v>0.016468448299986</c:v>
                </c:pt>
                <c:pt idx="251">
                  <c:v>0.014384981104474</c:v>
                </c:pt>
                <c:pt idx="252">
                  <c:v>0.0143752550694093</c:v>
                </c:pt>
                <c:pt idx="253">
                  <c:v>0.0143747940792444</c:v>
                </c:pt>
                <c:pt idx="254">
                  <c:v>0.0154769566020785</c:v>
                </c:pt>
                <c:pt idx="255">
                  <c:v>0.0157387267473947</c:v>
                </c:pt>
                <c:pt idx="256">
                  <c:v>0.0143413975309812</c:v>
                </c:pt>
                <c:pt idx="257">
                  <c:v>0.0152638519930085</c:v>
                </c:pt>
                <c:pt idx="258">
                  <c:v>0.0161611484139847</c:v>
                </c:pt>
                <c:pt idx="259">
                  <c:v>0.0161144076271751</c:v>
                </c:pt>
                <c:pt idx="260">
                  <c:v>0.016762103071317</c:v>
                </c:pt>
                <c:pt idx="261">
                  <c:v>0.0161663463218592</c:v>
                </c:pt>
                <c:pt idx="262">
                  <c:v>0.0158588493752574</c:v>
                </c:pt>
                <c:pt idx="263">
                  <c:v>0.0149033314846581</c:v>
                </c:pt>
                <c:pt idx="264">
                  <c:v>0.0149751601474198</c:v>
                </c:pt>
                <c:pt idx="265">
                  <c:v>0.0147978671588608</c:v>
                </c:pt>
                <c:pt idx="266">
                  <c:v>0.0158320940834205</c:v>
                </c:pt>
                <c:pt idx="267">
                  <c:v>0.0151762463087332</c:v>
                </c:pt>
                <c:pt idx="268">
                  <c:v>0.0149184177399051</c:v>
                </c:pt>
                <c:pt idx="269">
                  <c:v>0.0152608849206595</c:v>
                </c:pt>
                <c:pt idx="270">
                  <c:v>0.0152285836425929</c:v>
                </c:pt>
                <c:pt idx="271">
                  <c:v>0.015767403214499</c:v>
                </c:pt>
                <c:pt idx="272">
                  <c:v>0.0152292864134936</c:v>
                </c:pt>
                <c:pt idx="273">
                  <c:v>0.0157452053310218</c:v>
                </c:pt>
                <c:pt idx="274">
                  <c:v>0.0151698196992157</c:v>
                </c:pt>
                <c:pt idx="275">
                  <c:v>0.0133341744855589</c:v>
                </c:pt>
                <c:pt idx="276">
                  <c:v>0.0128862262162312</c:v>
                </c:pt>
                <c:pt idx="277">
                  <c:v>0.0130285290515411</c:v>
                </c:pt>
                <c:pt idx="278">
                  <c:v>0.0144001398071826</c:v>
                </c:pt>
                <c:pt idx="279">
                  <c:v>0.0138465504101851</c:v>
                </c:pt>
                <c:pt idx="280">
                  <c:v>0.013847867406254</c:v>
                </c:pt>
                <c:pt idx="281">
                  <c:v>0.0140075373356473</c:v>
                </c:pt>
                <c:pt idx="282">
                  <c:v>0.0144918179043505</c:v>
                </c:pt>
                <c:pt idx="283">
                  <c:v>0.0139500651078526</c:v>
                </c:pt>
                <c:pt idx="284">
                  <c:v>0.0137329523894556</c:v>
                </c:pt>
                <c:pt idx="285">
                  <c:v>0.0135494811876635</c:v>
                </c:pt>
                <c:pt idx="286">
                  <c:v>0.0132718219921798</c:v>
                </c:pt>
                <c:pt idx="287">
                  <c:v>0.0124192224303787</c:v>
                </c:pt>
                <c:pt idx="288">
                  <c:v>0.012596194955109</c:v>
                </c:pt>
                <c:pt idx="289">
                  <c:v>0.012390060581817</c:v>
                </c:pt>
                <c:pt idx="290">
                  <c:v>0.0126525911708253</c:v>
                </c:pt>
                <c:pt idx="291">
                  <c:v>0.0123852498835596</c:v>
                </c:pt>
                <c:pt idx="292">
                  <c:v>0.0125698891938599</c:v>
                </c:pt>
                <c:pt idx="293">
                  <c:v>0.0127223483652877</c:v>
                </c:pt>
                <c:pt idx="294">
                  <c:v>0.0142880049478302</c:v>
                </c:pt>
                <c:pt idx="295">
                  <c:v>0.0134672037515782</c:v>
                </c:pt>
                <c:pt idx="296">
                  <c:v>0.0131025163919901</c:v>
                </c:pt>
                <c:pt idx="297">
                  <c:v>0.0134253364859949</c:v>
                </c:pt>
                <c:pt idx="298">
                  <c:v>0.0137530277622508</c:v>
                </c:pt>
                <c:pt idx="299">
                  <c:v>0.0127686062246279</c:v>
                </c:pt>
                <c:pt idx="300">
                  <c:v>0.0129850105179687</c:v>
                </c:pt>
                <c:pt idx="301">
                  <c:v>0.0121421571155929</c:v>
                </c:pt>
                <c:pt idx="302">
                  <c:v>0.0133297701763763</c:v>
                </c:pt>
                <c:pt idx="303">
                  <c:v>0.0126812424561886</c:v>
                </c:pt>
                <c:pt idx="304">
                  <c:v>0.0128373174749705</c:v>
                </c:pt>
                <c:pt idx="305">
                  <c:v>0.0129477972797794</c:v>
                </c:pt>
                <c:pt idx="306">
                  <c:v>0.0132445808071787</c:v>
                </c:pt>
                <c:pt idx="307">
                  <c:v>0.0126193672585425</c:v>
                </c:pt>
                <c:pt idx="308">
                  <c:v>0.0141222240567985</c:v>
                </c:pt>
                <c:pt idx="309">
                  <c:v>0.0147937318730791</c:v>
                </c:pt>
                <c:pt idx="310">
                  <c:v>0.0148579760292045</c:v>
                </c:pt>
                <c:pt idx="311">
                  <c:v>0.0142948402433788</c:v>
                </c:pt>
                <c:pt idx="312">
                  <c:v>0.0141286714591507</c:v>
                </c:pt>
                <c:pt idx="313">
                  <c:v>0.0135993924738704</c:v>
                </c:pt>
                <c:pt idx="314">
                  <c:v>0.0142215036049503</c:v>
                </c:pt>
                <c:pt idx="315">
                  <c:v>0.0138556218416968</c:v>
                </c:pt>
                <c:pt idx="316">
                  <c:v>0.0141641922799133</c:v>
                </c:pt>
                <c:pt idx="317">
                  <c:v>0.0139520836530892</c:v>
                </c:pt>
                <c:pt idx="318">
                  <c:v>0.014436347435103</c:v>
                </c:pt>
                <c:pt idx="319">
                  <c:v>0.0143452679212534</c:v>
                </c:pt>
                <c:pt idx="320">
                  <c:v>0.0137526504567703</c:v>
                </c:pt>
                <c:pt idx="321">
                  <c:v>0.0149028131714386</c:v>
                </c:pt>
                <c:pt idx="322">
                  <c:v>0.016115013391278</c:v>
                </c:pt>
                <c:pt idx="323">
                  <c:v>0.0146535655935753</c:v>
                </c:pt>
                <c:pt idx="324">
                  <c:v>0.0141856930845303</c:v>
                </c:pt>
                <c:pt idx="325">
                  <c:v>0.0140339728058678</c:v>
                </c:pt>
                <c:pt idx="326">
                  <c:v>0.0144103654757605</c:v>
                </c:pt>
                <c:pt idx="327">
                  <c:v>0.0144604271525251</c:v>
                </c:pt>
                <c:pt idx="328">
                  <c:v>0.0138104938992478</c:v>
                </c:pt>
                <c:pt idx="329">
                  <c:v>0.0139775751077619</c:v>
                </c:pt>
                <c:pt idx="330">
                  <c:v>0.0136372111945485</c:v>
                </c:pt>
                <c:pt idx="331">
                  <c:v>0.0138919684126145</c:v>
                </c:pt>
                <c:pt idx="332">
                  <c:v>0.0137132932968219</c:v>
                </c:pt>
                <c:pt idx="333">
                  <c:v>0.0137532150233371</c:v>
                </c:pt>
                <c:pt idx="334">
                  <c:v>0.013848497438028</c:v>
                </c:pt>
                <c:pt idx="335">
                  <c:v>0.0130006870281763</c:v>
                </c:pt>
                <c:pt idx="336">
                  <c:v>0.0125276344878408</c:v>
                </c:pt>
                <c:pt idx="337">
                  <c:v>0.0118879634835121</c:v>
                </c:pt>
                <c:pt idx="338">
                  <c:v>0.0126361818623512</c:v>
                </c:pt>
                <c:pt idx="339">
                  <c:v>0.0127941375219618</c:v>
                </c:pt>
                <c:pt idx="340">
                  <c:v>0.0123692240627724</c:v>
                </c:pt>
                <c:pt idx="341">
                  <c:v>0.0127800082548497</c:v>
                </c:pt>
                <c:pt idx="342">
                  <c:v>0.0128318183873739</c:v>
                </c:pt>
                <c:pt idx="343">
                  <c:v>0.0123220578132041</c:v>
                </c:pt>
                <c:pt idx="344">
                  <c:v>0.0126536514822849</c:v>
                </c:pt>
                <c:pt idx="345">
                  <c:v>0.0129887384043077</c:v>
                </c:pt>
                <c:pt idx="346">
                  <c:v>0.0129360165319489</c:v>
                </c:pt>
                <c:pt idx="347">
                  <c:v>0.0126487669644866</c:v>
                </c:pt>
                <c:pt idx="348">
                  <c:v>0.0122458904059122</c:v>
                </c:pt>
                <c:pt idx="349">
                  <c:v>0.0117710743626213</c:v>
                </c:pt>
                <c:pt idx="350">
                  <c:v>0.0113718768541104</c:v>
                </c:pt>
                <c:pt idx="351">
                  <c:v>0.011343472131329</c:v>
                </c:pt>
                <c:pt idx="352">
                  <c:v>0.0114957712338222</c:v>
                </c:pt>
                <c:pt idx="353">
                  <c:v>0.0117883383524103</c:v>
                </c:pt>
                <c:pt idx="354">
                  <c:v>0.0115214766543722</c:v>
                </c:pt>
                <c:pt idx="355">
                  <c:v>0.0116434899723617</c:v>
                </c:pt>
                <c:pt idx="356">
                  <c:v>0.0113593348213703</c:v>
                </c:pt>
                <c:pt idx="357">
                  <c:v>0.0113635228252942</c:v>
                </c:pt>
                <c:pt idx="358">
                  <c:v>0.0118705624675727</c:v>
                </c:pt>
                <c:pt idx="359">
                  <c:v>0.0115905423897282</c:v>
                </c:pt>
                <c:pt idx="360">
                  <c:v>0.0111983151521135</c:v>
                </c:pt>
                <c:pt idx="361">
                  <c:v>0.0106255312765638</c:v>
                </c:pt>
                <c:pt idx="362">
                  <c:v>0.0109345537866673</c:v>
                </c:pt>
                <c:pt idx="363">
                  <c:v>0.0107938566134275</c:v>
                </c:pt>
                <c:pt idx="364">
                  <c:v>0.0107063774534241</c:v>
                </c:pt>
                <c:pt idx="365">
                  <c:v>0.0105881846983098</c:v>
                </c:pt>
                <c:pt idx="366">
                  <c:v>0.0107448000815103</c:v>
                </c:pt>
                <c:pt idx="367">
                  <c:v>0.0105635617238359</c:v>
                </c:pt>
                <c:pt idx="368">
                  <c:v>0.010494641760142</c:v>
                </c:pt>
                <c:pt idx="369">
                  <c:v>0.0105273376714226</c:v>
                </c:pt>
                <c:pt idx="370">
                  <c:v>0.0103673130114508</c:v>
                </c:pt>
                <c:pt idx="371">
                  <c:v>0.010368194258763</c:v>
                </c:pt>
                <c:pt idx="372">
                  <c:v>0.0101667436021572</c:v>
                </c:pt>
                <c:pt idx="373">
                  <c:v>0.010219602489187</c:v>
                </c:pt>
                <c:pt idx="374">
                  <c:v>0.0111788391804409</c:v>
                </c:pt>
                <c:pt idx="375">
                  <c:v>0.0109880498124925</c:v>
                </c:pt>
                <c:pt idx="376">
                  <c:v>0.0109113055569778</c:v>
                </c:pt>
                <c:pt idx="377">
                  <c:v>0.0106577970199251</c:v>
                </c:pt>
                <c:pt idx="378">
                  <c:v>0.0107053979218622</c:v>
                </c:pt>
                <c:pt idx="379">
                  <c:v>0.0108102617291607</c:v>
                </c:pt>
                <c:pt idx="380">
                  <c:v>0.0107757873947542</c:v>
                </c:pt>
                <c:pt idx="381">
                  <c:v>0.0110409232736433</c:v>
                </c:pt>
                <c:pt idx="382">
                  <c:v>0.0108117009329648</c:v>
                </c:pt>
                <c:pt idx="383">
                  <c:v>0.0105932259455969</c:v>
                </c:pt>
                <c:pt idx="384">
                  <c:v>0.0099458734830464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9217456"/>
        <c:axId val="1259220768"/>
      </c:lineChart>
      <c:catAx>
        <c:axId val="125921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9220768"/>
        <c:crosses val="autoZero"/>
        <c:auto val="1"/>
        <c:lblAlgn val="ctr"/>
        <c:lblOffset val="100"/>
        <c:tickLblSkip val="48"/>
        <c:tickMarkSkip val="48"/>
        <c:noMultiLvlLbl val="0"/>
      </c:catAx>
      <c:valAx>
        <c:axId val="1259220768"/>
        <c:scaling>
          <c:orientation val="minMax"/>
          <c:max val="0.0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9217456"/>
        <c:crosses val="autoZero"/>
        <c:crossBetween val="between"/>
        <c:majorUnit val="0.01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Figure 8. Net Exports and Changes in</a:t>
            </a:r>
            <a:r>
              <a:rPr lang="en-US" sz="1800" b="1" baseline="0">
                <a:solidFill>
                  <a:schemeClr val="tx1"/>
                </a:solidFill>
              </a:rPr>
              <a:t> Monetary Base </a:t>
            </a:r>
          </a:p>
          <a:p>
            <a:pPr>
              <a:defRPr sz="1800" b="1"/>
            </a:pPr>
            <a:r>
              <a:rPr lang="en-US" sz="1800" b="1" baseline="0">
                <a:solidFill>
                  <a:schemeClr val="tx1"/>
                </a:solidFill>
              </a:rPr>
              <a:t>(billion EC$)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514258166708753"/>
          <c:y val="0.159460337242017"/>
          <c:w val="0.914938067143939"/>
          <c:h val="0.7676485583187"/>
        </c:manualLayout>
      </c:layout>
      <c:lineChart>
        <c:grouping val="standard"/>
        <c:varyColors val="0"/>
        <c:ser>
          <c:idx val="0"/>
          <c:order val="0"/>
          <c:tx>
            <c:v>Change in Monetary Base, Year-Over-Year</c:v>
          </c:tx>
          <c:spPr>
            <a:ln w="317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Calculations!$HJ$1:$OI$1</c:f>
              <c:numCache>
                <c:formatCode>General</c:formatCode>
                <c:ptCount val="182"/>
                <c:pt idx="2">
                  <c:v>2001.0</c:v>
                </c:pt>
                <c:pt idx="14">
                  <c:v>2002.0</c:v>
                </c:pt>
                <c:pt idx="26">
                  <c:v>2003.0</c:v>
                </c:pt>
                <c:pt idx="38">
                  <c:v>2004.0</c:v>
                </c:pt>
                <c:pt idx="50">
                  <c:v>2005.0</c:v>
                </c:pt>
                <c:pt idx="62">
                  <c:v>2006.0</c:v>
                </c:pt>
                <c:pt idx="74">
                  <c:v>2007.0</c:v>
                </c:pt>
                <c:pt idx="86">
                  <c:v>2008.0</c:v>
                </c:pt>
                <c:pt idx="98">
                  <c:v>2009.0</c:v>
                </c:pt>
                <c:pt idx="110">
                  <c:v>2010.0</c:v>
                </c:pt>
                <c:pt idx="122">
                  <c:v>2011.0</c:v>
                </c:pt>
                <c:pt idx="134">
                  <c:v>2012.0</c:v>
                </c:pt>
                <c:pt idx="146">
                  <c:v>2013.0</c:v>
                </c:pt>
                <c:pt idx="158">
                  <c:v>2014.0</c:v>
                </c:pt>
                <c:pt idx="170">
                  <c:v>2015.0</c:v>
                </c:pt>
              </c:numCache>
            </c:numRef>
          </c:cat>
          <c:val>
            <c:numRef>
              <c:f>Calculations!$HI$12:$OI$12</c:f>
              <c:numCache>
                <c:formatCode>_(* #,##0.00_);_(* \(#,##0.00\);_(* "-"??_);_(@_)</c:formatCode>
                <c:ptCount val="183"/>
                <c:pt idx="2">
                  <c:v>4.49899999999999E7</c:v>
                </c:pt>
                <c:pt idx="14">
                  <c:v>1.8818E8</c:v>
                </c:pt>
                <c:pt idx="26">
                  <c:v>1.0055E8</c:v>
                </c:pt>
                <c:pt idx="38">
                  <c:v>1.3715E8</c:v>
                </c:pt>
                <c:pt idx="50">
                  <c:v>1.9865E8</c:v>
                </c:pt>
                <c:pt idx="62">
                  <c:v>-8.994E7</c:v>
                </c:pt>
                <c:pt idx="74">
                  <c:v>1.9298E8</c:v>
                </c:pt>
                <c:pt idx="86">
                  <c:v>1.5664E8</c:v>
                </c:pt>
                <c:pt idx="98">
                  <c:v>-5.278E7</c:v>
                </c:pt>
                <c:pt idx="110">
                  <c:v>6.228E7</c:v>
                </c:pt>
                <c:pt idx="122">
                  <c:v>2.6307E8</c:v>
                </c:pt>
                <c:pt idx="134">
                  <c:v>2.8702E8</c:v>
                </c:pt>
                <c:pt idx="146">
                  <c:v>1.6252E8</c:v>
                </c:pt>
                <c:pt idx="158">
                  <c:v>3.1535E8</c:v>
                </c:pt>
                <c:pt idx="170">
                  <c:v>5.4792E8</c:v>
                </c:pt>
                <c:pt idx="182">
                  <c:v>2.9317E8</c:v>
                </c:pt>
              </c:numCache>
            </c:numRef>
          </c:val>
          <c:smooth val="0"/>
        </c:ser>
        <c:ser>
          <c:idx val="1"/>
          <c:order val="1"/>
          <c:tx>
            <c:v>Trade Balance (Exports - Imports)</c:v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Calculations!$HJ$1:$OI$1</c:f>
              <c:numCache>
                <c:formatCode>General</c:formatCode>
                <c:ptCount val="182"/>
                <c:pt idx="2">
                  <c:v>2001.0</c:v>
                </c:pt>
                <c:pt idx="14">
                  <c:v>2002.0</c:v>
                </c:pt>
                <c:pt idx="26">
                  <c:v>2003.0</c:v>
                </c:pt>
                <c:pt idx="38">
                  <c:v>2004.0</c:v>
                </c:pt>
                <c:pt idx="50">
                  <c:v>2005.0</c:v>
                </c:pt>
                <c:pt idx="62">
                  <c:v>2006.0</c:v>
                </c:pt>
                <c:pt idx="74">
                  <c:v>2007.0</c:v>
                </c:pt>
                <c:pt idx="86">
                  <c:v>2008.0</c:v>
                </c:pt>
                <c:pt idx="98">
                  <c:v>2009.0</c:v>
                </c:pt>
                <c:pt idx="110">
                  <c:v>2010.0</c:v>
                </c:pt>
                <c:pt idx="122">
                  <c:v>2011.0</c:v>
                </c:pt>
                <c:pt idx="134">
                  <c:v>2012.0</c:v>
                </c:pt>
                <c:pt idx="146">
                  <c:v>2013.0</c:v>
                </c:pt>
                <c:pt idx="158">
                  <c:v>2014.0</c:v>
                </c:pt>
                <c:pt idx="170">
                  <c:v>2015.0</c:v>
                </c:pt>
              </c:numCache>
            </c:numRef>
          </c:cat>
          <c:val>
            <c:numRef>
              <c:f>Calculations!$HU$11:$OI$11</c:f>
              <c:numCache>
                <c:formatCode>_(* #,##0.00_);_(* \(#,##0.00\);_(* "-"??_);_(@_)</c:formatCode>
                <c:ptCount val="171"/>
                <c:pt idx="2">
                  <c:v>-3.115665334E9</c:v>
                </c:pt>
                <c:pt idx="14">
                  <c:v>-3.237656072E9</c:v>
                </c:pt>
                <c:pt idx="26">
                  <c:v>-3.837065337E9</c:v>
                </c:pt>
                <c:pt idx="38">
                  <c:v>-2.948799174E9</c:v>
                </c:pt>
                <c:pt idx="50">
                  <c:v>-4.72804211E9</c:v>
                </c:pt>
                <c:pt idx="62">
                  <c:v>-5.608618372E9</c:v>
                </c:pt>
                <c:pt idx="74">
                  <c:v>-6.344046617E9</c:v>
                </c:pt>
                <c:pt idx="86">
                  <c:v>-7.180717952E9</c:v>
                </c:pt>
                <c:pt idx="98">
                  <c:v>-5.155487553E9</c:v>
                </c:pt>
                <c:pt idx="110">
                  <c:v>-5.59799972369E9</c:v>
                </c:pt>
                <c:pt idx="122">
                  <c:v>-5.75027353661E9</c:v>
                </c:pt>
                <c:pt idx="134">
                  <c:v>-5.66452129746E9</c:v>
                </c:pt>
                <c:pt idx="146">
                  <c:v>-5.706527187455E9</c:v>
                </c:pt>
                <c:pt idx="158">
                  <c:v>-5.953360551758E9</c:v>
                </c:pt>
                <c:pt idx="170">
                  <c:v>-5.795340396982E9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9264512"/>
        <c:axId val="1259267824"/>
      </c:lineChart>
      <c:dateAx>
        <c:axId val="125926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9267824"/>
        <c:crossesAt val="-1.0E73"/>
        <c:auto val="0"/>
        <c:lblOffset val="100"/>
        <c:baseTimeUnit val="days"/>
        <c:majorUnit val="2.0"/>
        <c:majorTimeUnit val="days"/>
        <c:minorUnit val="2.0"/>
        <c:minorTimeUnit val="days"/>
      </c:dateAx>
      <c:valAx>
        <c:axId val="1259267824"/>
        <c:scaling>
          <c:orientation val="minMax"/>
          <c:max val="2.0E9"/>
          <c:min val="-8.0E9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9264512"/>
        <c:crossesAt val="2001.0"/>
        <c:crossBetween val="midCat"/>
        <c:majorUnit val="2.0E9"/>
        <c:dispUnits>
          <c:builtInUnit val="billions"/>
        </c:dispUnits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89941723756834"/>
          <c:y val="0.33832379765479"/>
          <c:w val="0.658433920249765"/>
          <c:h val="0.2971678090598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800100</xdr:colOff>
      <xdr:row>30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21</xdr:col>
      <xdr:colOff>800100</xdr:colOff>
      <xdr:row>30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31</xdr:row>
      <xdr:rowOff>63500</xdr:rowOff>
    </xdr:from>
    <xdr:to>
      <xdr:col>10</xdr:col>
      <xdr:colOff>800100</xdr:colOff>
      <xdr:row>60</xdr:row>
      <xdr:rowOff>25400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62</xdr:row>
      <xdr:rowOff>0</xdr:rowOff>
    </xdr:from>
    <xdr:to>
      <xdr:col>21</xdr:col>
      <xdr:colOff>800100</xdr:colOff>
      <xdr:row>90</xdr:row>
      <xdr:rowOff>152400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812800</xdr:colOff>
      <xdr:row>92</xdr:row>
      <xdr:rowOff>0</xdr:rowOff>
    </xdr:from>
    <xdr:to>
      <xdr:col>10</xdr:col>
      <xdr:colOff>787400</xdr:colOff>
      <xdr:row>120</xdr:row>
      <xdr:rowOff>152400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61</xdr:row>
      <xdr:rowOff>177800</xdr:rowOff>
    </xdr:from>
    <xdr:to>
      <xdr:col>10</xdr:col>
      <xdr:colOff>800100</xdr:colOff>
      <xdr:row>90</xdr:row>
      <xdr:rowOff>139700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0</xdr:colOff>
      <xdr:row>92</xdr:row>
      <xdr:rowOff>0</xdr:rowOff>
    </xdr:from>
    <xdr:to>
      <xdr:col>21</xdr:col>
      <xdr:colOff>800100</xdr:colOff>
      <xdr:row>120</xdr:row>
      <xdr:rowOff>152400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32</xdr:row>
      <xdr:rowOff>0</xdr:rowOff>
    </xdr:from>
    <xdr:to>
      <xdr:col>21</xdr:col>
      <xdr:colOff>812800</xdr:colOff>
      <xdr:row>59</xdr:row>
      <xdr:rowOff>152400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0.17083</cdr:x>
      <cdr:y>0.18133</cdr:y>
    </cdr:from>
    <cdr:to>
      <cdr:x>0.49028</cdr:x>
      <cdr:y>0.2392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01750" y="994833"/>
          <a:ext cx="2434166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/>
            <a:t>Peak 210.9%, November 1983</a:t>
          </a:r>
        </a:p>
      </cdr:txBody>
    </cdr:sp>
  </cdr:relSizeAnchor>
  <cdr:relSizeAnchor xmlns:cdr="http://schemas.openxmlformats.org/drawingml/2006/chartDrawing">
    <cdr:from>
      <cdr:x>0.15556</cdr:x>
      <cdr:y>0.16397</cdr:y>
    </cdr:from>
    <cdr:to>
      <cdr:x>0.16944</cdr:x>
      <cdr:y>0.23341</cdr:y>
    </cdr:to>
    <cdr:cxnSp macro="">
      <cdr:nvCxnSpPr>
        <cdr:cNvPr id="4" name="Straight Arrow Connector 3"/>
        <cdr:cNvCxnSpPr/>
      </cdr:nvCxnSpPr>
      <cdr:spPr>
        <a:xfrm xmlns:a="http://schemas.openxmlformats.org/drawingml/2006/main" flipH="1" flipV="1">
          <a:off x="1185333" y="899583"/>
          <a:ext cx="105834" cy="3810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3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0.19298</cdr:x>
      <cdr:y>0.24498</cdr:y>
    </cdr:from>
    <cdr:to>
      <cdr:x>0.39583</cdr:x>
      <cdr:y>0.32793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70508" y="1344082"/>
          <a:ext cx="1545742" cy="4550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Correlation</a:t>
          </a:r>
          <a:r>
            <a:rPr lang="en-US" sz="1400" b="1" baseline="0"/>
            <a:t> = </a:t>
          </a:r>
          <a:r>
            <a:rPr lang="en-US" sz="1400" b="1"/>
            <a:t> .76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0.45175</cdr:x>
      <cdr:y>0.2037</cdr:y>
    </cdr:from>
    <cdr:to>
      <cdr:x>0.67083</cdr:x>
      <cdr:y>0.299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42334" y="1117580"/>
          <a:ext cx="1669415" cy="5228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Correlation</a:t>
          </a:r>
          <a:r>
            <a:rPr lang="en-US" sz="1400" b="1" baseline="0"/>
            <a:t> = </a:t>
          </a:r>
          <a:r>
            <a:rPr lang="en-US" sz="1400" b="1"/>
            <a:t> .81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krieger.jhu.edu/iae/economics/" TargetMode="External"/><Relationship Id="rId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F7" sqref="F7"/>
    </sheetView>
  </sheetViews>
  <sheetFormatPr baseColWidth="10" defaultColWidth="11.5" defaultRowHeight="15" x14ac:dyDescent="0.2"/>
  <cols>
    <col min="1" max="1" width="18.5" customWidth="1"/>
  </cols>
  <sheetData>
    <row r="1" spans="1:2" ht="21" x14ac:dyDescent="0.25">
      <c r="A1" s="156" t="s">
        <v>608</v>
      </c>
    </row>
    <row r="2" spans="1:2" ht="15" customHeight="1" x14ac:dyDescent="0.2">
      <c r="A2" t="s">
        <v>669</v>
      </c>
    </row>
    <row r="3" spans="1:2" ht="15" customHeight="1" x14ac:dyDescent="0.2"/>
    <row r="4" spans="1:2" ht="15" customHeight="1" x14ac:dyDescent="0.2">
      <c r="A4" t="s">
        <v>673</v>
      </c>
    </row>
    <row r="5" spans="1:2" ht="15" customHeight="1" x14ac:dyDescent="0.2">
      <c r="A5" s="158" t="s">
        <v>672</v>
      </c>
    </row>
    <row r="6" spans="1:2" ht="15" customHeight="1" x14ac:dyDescent="0.2"/>
    <row r="7" spans="1:2" ht="15" customHeight="1" x14ac:dyDescent="0.2">
      <c r="A7" s="60" t="s">
        <v>609</v>
      </c>
      <c r="B7" s="60" t="s">
        <v>610</v>
      </c>
    </row>
    <row r="8" spans="1:2" ht="15" customHeight="1" x14ac:dyDescent="0.2">
      <c r="A8" t="s">
        <v>611</v>
      </c>
      <c r="B8" t="s">
        <v>617</v>
      </c>
    </row>
    <row r="9" spans="1:2" ht="15" customHeight="1" x14ac:dyDescent="0.2">
      <c r="A9" t="s">
        <v>612</v>
      </c>
      <c r="B9" t="s">
        <v>618</v>
      </c>
    </row>
    <row r="10" spans="1:2" ht="15" customHeight="1" x14ac:dyDescent="0.2">
      <c r="A10" t="s">
        <v>613</v>
      </c>
      <c r="B10" t="s">
        <v>619</v>
      </c>
    </row>
    <row r="11" spans="1:2" ht="15" customHeight="1" x14ac:dyDescent="0.2">
      <c r="A11" t="s">
        <v>614</v>
      </c>
      <c r="B11" t="s">
        <v>656</v>
      </c>
    </row>
    <row r="12" spans="1:2" ht="15" customHeight="1" x14ac:dyDescent="0.2">
      <c r="A12" t="s">
        <v>615</v>
      </c>
      <c r="B12" t="s">
        <v>620</v>
      </c>
    </row>
    <row r="13" spans="1:2" ht="15" customHeight="1" x14ac:dyDescent="0.2">
      <c r="A13" t="s">
        <v>616</v>
      </c>
      <c r="B13" t="s">
        <v>621</v>
      </c>
    </row>
    <row r="14" spans="1:2" ht="15" customHeight="1" x14ac:dyDescent="0.2"/>
    <row r="15" spans="1:2" ht="15" customHeight="1" x14ac:dyDescent="0.2">
      <c r="A15" s="60" t="s">
        <v>622</v>
      </c>
    </row>
    <row r="16" spans="1:2" ht="15" customHeight="1" x14ac:dyDescent="0.2">
      <c r="A16" s="61" t="s">
        <v>668</v>
      </c>
    </row>
    <row r="17" spans="1:1" ht="15" customHeight="1" x14ac:dyDescent="0.2">
      <c r="A17" s="61" t="s">
        <v>623</v>
      </c>
    </row>
    <row r="18" spans="1:1" ht="15" customHeight="1" x14ac:dyDescent="0.2"/>
    <row r="19" spans="1:1" ht="15" customHeight="1" x14ac:dyDescent="0.2">
      <c r="A19" s="60" t="s">
        <v>624</v>
      </c>
    </row>
    <row r="20" spans="1:1" ht="15" customHeight="1" x14ac:dyDescent="0.2">
      <c r="A20" s="62" t="s">
        <v>625</v>
      </c>
    </row>
    <row r="21" spans="1:1" ht="15" customHeight="1" x14ac:dyDescent="0.2">
      <c r="A21" t="s">
        <v>87</v>
      </c>
    </row>
    <row r="22" spans="1:1" ht="15" customHeight="1" x14ac:dyDescent="0.2">
      <c r="A22" t="s">
        <v>626</v>
      </c>
    </row>
    <row r="23" spans="1:1" ht="15" customHeight="1" x14ac:dyDescent="0.2"/>
    <row r="24" spans="1:1" ht="15" customHeight="1" x14ac:dyDescent="0.2">
      <c r="A24" s="60" t="s">
        <v>671</v>
      </c>
    </row>
    <row r="25" spans="1:1" ht="15" customHeight="1" x14ac:dyDescent="0.2">
      <c r="A25" s="157" t="s">
        <v>670</v>
      </c>
    </row>
  </sheetData>
  <hyperlinks>
    <hyperlink ref="A5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0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D175" sqref="D175"/>
    </sheetView>
  </sheetViews>
  <sheetFormatPr baseColWidth="10" defaultColWidth="8.83203125" defaultRowHeight="15" x14ac:dyDescent="0.2"/>
  <cols>
    <col min="3" max="3" width="17.33203125" customWidth="1"/>
    <col min="5" max="5" width="19.5" customWidth="1"/>
    <col min="6" max="6" width="19.83203125" customWidth="1"/>
    <col min="7" max="7" width="28.5" customWidth="1"/>
    <col min="8" max="8" width="18.33203125" customWidth="1"/>
    <col min="10" max="10" width="14.6640625" customWidth="1"/>
    <col min="11" max="11" width="14.1640625" customWidth="1"/>
    <col min="12" max="12" width="19.5" customWidth="1"/>
    <col min="13" max="13" width="29.5" customWidth="1"/>
    <col min="14" max="14" width="29.83203125" customWidth="1"/>
    <col min="15" max="15" width="30.5" customWidth="1"/>
    <col min="16" max="16" width="20.5" customWidth="1"/>
    <col min="20" max="20" width="33.33203125" customWidth="1"/>
    <col min="21" max="21" width="20.6640625" customWidth="1"/>
    <col min="22" max="22" width="38.5" customWidth="1"/>
    <col min="23" max="23" width="43.1640625" customWidth="1"/>
    <col min="24" max="24" width="28.33203125" customWidth="1"/>
    <col min="25" max="25" width="42" customWidth="1"/>
    <col min="26" max="26" width="30.1640625" customWidth="1"/>
    <col min="27" max="27" width="43.1640625" customWidth="1"/>
    <col min="29" max="29" width="18.1640625" customWidth="1"/>
    <col min="30" max="30" width="20.1640625" customWidth="1"/>
    <col min="31" max="31" width="15" customWidth="1"/>
  </cols>
  <sheetData>
    <row r="1" spans="1:31" s="7" customFormat="1" x14ac:dyDescent="0.2">
      <c r="A1" s="7" t="s">
        <v>0</v>
      </c>
      <c r="B1" s="8" t="s">
        <v>1</v>
      </c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/>
      <c r="R1" s="11" t="s">
        <v>2</v>
      </c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31" s="7" customFormat="1" x14ac:dyDescent="0.2">
      <c r="B2" s="13" t="s">
        <v>3</v>
      </c>
      <c r="C2" s="113" t="s">
        <v>552</v>
      </c>
      <c r="D2" s="164" t="s">
        <v>4</v>
      </c>
      <c r="E2" s="164"/>
      <c r="F2" s="164"/>
      <c r="G2" s="163" t="s">
        <v>5</v>
      </c>
      <c r="H2" s="79" t="s">
        <v>664</v>
      </c>
      <c r="I2" s="164" t="s">
        <v>6</v>
      </c>
      <c r="J2" s="164"/>
      <c r="K2" s="164"/>
      <c r="L2" s="163" t="s">
        <v>7</v>
      </c>
      <c r="M2" s="163" t="s">
        <v>8</v>
      </c>
      <c r="N2" s="163" t="s">
        <v>8</v>
      </c>
      <c r="O2" s="163" t="s">
        <v>9</v>
      </c>
      <c r="P2" s="163" t="s">
        <v>10</v>
      </c>
      <c r="Q2" s="10"/>
      <c r="R2" s="165" t="s">
        <v>11</v>
      </c>
      <c r="S2" s="165"/>
      <c r="T2" s="165"/>
      <c r="U2" s="165"/>
      <c r="V2" s="7" t="s">
        <v>12</v>
      </c>
      <c r="W2" s="163" t="s">
        <v>13</v>
      </c>
      <c r="X2" s="163" t="s">
        <v>14</v>
      </c>
      <c r="Y2" s="163" t="s">
        <v>15</v>
      </c>
      <c r="Z2" s="163" t="s">
        <v>255</v>
      </c>
      <c r="AA2" s="163" t="s">
        <v>16</v>
      </c>
      <c r="AB2" s="163" t="s">
        <v>17</v>
      </c>
      <c r="AC2" s="163" t="s">
        <v>256</v>
      </c>
      <c r="AD2" s="163" t="s">
        <v>257</v>
      </c>
      <c r="AE2" s="163" t="s">
        <v>258</v>
      </c>
    </row>
    <row r="3" spans="1:31" s="7" customFormat="1" x14ac:dyDescent="0.2">
      <c r="C3" s="79"/>
      <c r="D3" s="7" t="s">
        <v>18</v>
      </c>
      <c r="E3" s="7" t="s">
        <v>19</v>
      </c>
      <c r="F3" s="7" t="s">
        <v>20</v>
      </c>
      <c r="G3" s="163"/>
      <c r="H3" s="79"/>
      <c r="I3" s="7" t="s">
        <v>18</v>
      </c>
      <c r="J3" s="7" t="s">
        <v>21</v>
      </c>
      <c r="K3" s="7" t="s">
        <v>22</v>
      </c>
      <c r="L3" s="163"/>
      <c r="M3" s="163"/>
      <c r="N3" s="163"/>
      <c r="O3" s="163"/>
      <c r="P3" s="163"/>
      <c r="Q3" s="10"/>
      <c r="R3" s="7" t="s">
        <v>3</v>
      </c>
      <c r="S3" s="7" t="s">
        <v>23</v>
      </c>
      <c r="T3" s="7" t="s">
        <v>24</v>
      </c>
      <c r="U3" s="7" t="s">
        <v>25</v>
      </c>
      <c r="W3" s="163"/>
      <c r="X3" s="163"/>
      <c r="Y3" s="163"/>
      <c r="Z3" s="163"/>
      <c r="AA3" s="163"/>
      <c r="AB3" s="163"/>
      <c r="AC3" s="163"/>
      <c r="AD3" s="163"/>
      <c r="AE3" s="163"/>
    </row>
    <row r="4" spans="1:31" x14ac:dyDescent="0.2">
      <c r="A4" s="1" t="s">
        <v>26</v>
      </c>
      <c r="B4" s="1" t="s">
        <v>27</v>
      </c>
      <c r="C4" s="1"/>
      <c r="D4" s="1" t="s">
        <v>28</v>
      </c>
      <c r="E4" s="1" t="s">
        <v>29</v>
      </c>
      <c r="F4" s="1" t="s">
        <v>30</v>
      </c>
      <c r="G4" s="1" t="s">
        <v>31</v>
      </c>
      <c r="H4" s="1"/>
      <c r="I4" s="1" t="s">
        <v>32</v>
      </c>
      <c r="J4" s="1" t="s">
        <v>33</v>
      </c>
      <c r="K4" s="1" t="s">
        <v>34</v>
      </c>
      <c r="L4" s="1" t="s">
        <v>35</v>
      </c>
      <c r="M4" s="1" t="s">
        <v>36</v>
      </c>
      <c r="N4" s="1" t="s">
        <v>37</v>
      </c>
      <c r="O4" s="1" t="s">
        <v>38</v>
      </c>
      <c r="P4" s="1" t="s">
        <v>39</v>
      </c>
      <c r="Q4" s="2"/>
      <c r="R4" t="s">
        <v>40</v>
      </c>
      <c r="S4" t="s">
        <v>41</v>
      </c>
      <c r="T4" t="s">
        <v>42</v>
      </c>
      <c r="U4" t="s">
        <v>43</v>
      </c>
      <c r="V4" t="s">
        <v>44</v>
      </c>
      <c r="W4" t="s">
        <v>45</v>
      </c>
      <c r="X4" t="s">
        <v>46</v>
      </c>
      <c r="Y4" t="s">
        <v>47</v>
      </c>
      <c r="Z4" t="s">
        <v>48</v>
      </c>
      <c r="AA4" t="s">
        <v>49</v>
      </c>
      <c r="AB4" t="s">
        <v>50</v>
      </c>
      <c r="AC4" t="s">
        <v>51</v>
      </c>
      <c r="AD4" t="s">
        <v>52</v>
      </c>
      <c r="AE4" t="s">
        <v>53</v>
      </c>
    </row>
    <row r="5" spans="1:31" x14ac:dyDescent="0.2">
      <c r="A5" t="s">
        <v>54</v>
      </c>
      <c r="B5" t="s">
        <v>55</v>
      </c>
      <c r="D5" t="s">
        <v>56</v>
      </c>
      <c r="E5" t="s">
        <v>57</v>
      </c>
      <c r="F5" t="s">
        <v>58</v>
      </c>
      <c r="G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  <c r="Q5" s="3"/>
      <c r="R5" t="s">
        <v>68</v>
      </c>
      <c r="S5" t="s">
        <v>69</v>
      </c>
      <c r="T5" t="s">
        <v>70</v>
      </c>
      <c r="U5" t="s">
        <v>71</v>
      </c>
      <c r="V5" t="s">
        <v>72</v>
      </c>
      <c r="W5" t="s">
        <v>73</v>
      </c>
      <c r="X5" t="s">
        <v>74</v>
      </c>
      <c r="Y5" t="s">
        <v>75</v>
      </c>
      <c r="Z5" t="s">
        <v>76</v>
      </c>
      <c r="AA5" t="s">
        <v>77</v>
      </c>
      <c r="AB5" t="s">
        <v>78</v>
      </c>
      <c r="AC5" t="s">
        <v>79</v>
      </c>
      <c r="AD5" t="s">
        <v>80</v>
      </c>
      <c r="AE5" t="s">
        <v>81</v>
      </c>
    </row>
    <row r="6" spans="1:31" x14ac:dyDescent="0.2">
      <c r="A6" t="s">
        <v>86</v>
      </c>
      <c r="B6" t="s">
        <v>87</v>
      </c>
      <c r="D6" t="s">
        <v>87</v>
      </c>
      <c r="E6" t="s">
        <v>87</v>
      </c>
      <c r="F6" t="s">
        <v>87</v>
      </c>
      <c r="G6" t="s">
        <v>87</v>
      </c>
      <c r="I6" t="s">
        <v>87</v>
      </c>
      <c r="J6" t="s">
        <v>87</v>
      </c>
      <c r="K6" t="s">
        <v>87</v>
      </c>
      <c r="L6" t="s">
        <v>87</v>
      </c>
      <c r="M6" t="s">
        <v>87</v>
      </c>
      <c r="N6" t="s">
        <v>87</v>
      </c>
      <c r="O6" t="s">
        <v>87</v>
      </c>
      <c r="P6" t="s">
        <v>87</v>
      </c>
      <c r="Q6" s="3"/>
      <c r="R6" t="s">
        <v>87</v>
      </c>
      <c r="S6" t="s">
        <v>87</v>
      </c>
      <c r="T6" t="s">
        <v>87</v>
      </c>
      <c r="U6" t="s">
        <v>87</v>
      </c>
      <c r="V6" t="s">
        <v>87</v>
      </c>
      <c r="W6" t="s">
        <v>87</v>
      </c>
      <c r="X6" t="s">
        <v>87</v>
      </c>
      <c r="Y6" t="s">
        <v>87</v>
      </c>
      <c r="Z6" t="s">
        <v>87</v>
      </c>
      <c r="AA6" t="s">
        <v>87</v>
      </c>
      <c r="AB6" t="s">
        <v>87</v>
      </c>
      <c r="AC6" t="s">
        <v>87</v>
      </c>
      <c r="AD6" t="s">
        <v>87</v>
      </c>
      <c r="AE6" t="s">
        <v>87</v>
      </c>
    </row>
    <row r="7" spans="1:31" x14ac:dyDescent="0.2">
      <c r="A7" t="s">
        <v>280</v>
      </c>
      <c r="B7" t="s">
        <v>282</v>
      </c>
      <c r="D7" t="s">
        <v>282</v>
      </c>
      <c r="E7" t="s">
        <v>282</v>
      </c>
      <c r="F7" t="s">
        <v>282</v>
      </c>
      <c r="G7" t="s">
        <v>282</v>
      </c>
      <c r="I7" t="s">
        <v>282</v>
      </c>
      <c r="J7" t="s">
        <v>282</v>
      </c>
      <c r="K7" t="s">
        <v>282</v>
      </c>
      <c r="L7" t="s">
        <v>282</v>
      </c>
      <c r="M7" t="s">
        <v>282</v>
      </c>
      <c r="N7" t="s">
        <v>282</v>
      </c>
      <c r="O7" t="s">
        <v>282</v>
      </c>
      <c r="P7" t="s">
        <v>282</v>
      </c>
      <c r="Q7" s="3"/>
      <c r="R7" t="s">
        <v>282</v>
      </c>
      <c r="S7" t="s">
        <v>282</v>
      </c>
      <c r="T7" t="s">
        <v>282</v>
      </c>
      <c r="U7" t="s">
        <v>282</v>
      </c>
      <c r="V7" t="s">
        <v>282</v>
      </c>
      <c r="W7" t="s">
        <v>282</v>
      </c>
      <c r="X7" t="s">
        <v>282</v>
      </c>
      <c r="Y7" t="s">
        <v>282</v>
      </c>
      <c r="Z7" t="s">
        <v>282</v>
      </c>
      <c r="AA7" t="s">
        <v>282</v>
      </c>
      <c r="AB7" t="s">
        <v>282</v>
      </c>
      <c r="AC7" t="s">
        <v>282</v>
      </c>
      <c r="AD7" t="s">
        <v>282</v>
      </c>
      <c r="AE7" t="s">
        <v>282</v>
      </c>
    </row>
    <row r="8" spans="1:31" x14ac:dyDescent="0.2">
      <c r="A8" t="s">
        <v>82</v>
      </c>
      <c r="B8" t="s">
        <v>83</v>
      </c>
      <c r="D8" t="s">
        <v>83</v>
      </c>
      <c r="E8" t="s">
        <v>83</v>
      </c>
      <c r="F8" t="s">
        <v>83</v>
      </c>
      <c r="G8" t="s">
        <v>83</v>
      </c>
      <c r="I8" t="s">
        <v>83</v>
      </c>
      <c r="J8" t="s">
        <v>83</v>
      </c>
      <c r="K8" t="s">
        <v>83</v>
      </c>
      <c r="L8" t="s">
        <v>83</v>
      </c>
      <c r="M8" t="s">
        <v>83</v>
      </c>
      <c r="N8" t="s">
        <v>83</v>
      </c>
      <c r="O8" t="s">
        <v>83</v>
      </c>
      <c r="P8" t="s">
        <v>83</v>
      </c>
      <c r="Q8" s="3"/>
      <c r="R8" t="s">
        <v>83</v>
      </c>
      <c r="S8" t="s">
        <v>83</v>
      </c>
      <c r="T8" t="s">
        <v>83</v>
      </c>
      <c r="U8" t="s">
        <v>83</v>
      </c>
      <c r="V8" t="s">
        <v>83</v>
      </c>
      <c r="W8" t="s">
        <v>83</v>
      </c>
      <c r="X8" t="s">
        <v>83</v>
      </c>
      <c r="Y8" t="s">
        <v>83</v>
      </c>
      <c r="Z8" t="s">
        <v>83</v>
      </c>
      <c r="AA8" t="s">
        <v>83</v>
      </c>
      <c r="AB8" t="s">
        <v>83</v>
      </c>
      <c r="AC8" t="s">
        <v>83</v>
      </c>
      <c r="AD8" t="s">
        <v>83</v>
      </c>
      <c r="AE8" t="s">
        <v>83</v>
      </c>
    </row>
    <row r="9" spans="1:31" x14ac:dyDescent="0.2">
      <c r="A9" t="s">
        <v>84</v>
      </c>
      <c r="B9" t="s">
        <v>85</v>
      </c>
      <c r="D9" t="s">
        <v>85</v>
      </c>
      <c r="E9" t="s">
        <v>85</v>
      </c>
      <c r="F9" t="s">
        <v>85</v>
      </c>
      <c r="G9" t="s">
        <v>85</v>
      </c>
      <c r="I9" t="s">
        <v>85</v>
      </c>
      <c r="J9" t="s">
        <v>85</v>
      </c>
      <c r="K9" t="s">
        <v>85</v>
      </c>
      <c r="L9" t="s">
        <v>85</v>
      </c>
      <c r="M9" t="s">
        <v>85</v>
      </c>
      <c r="N9" t="s">
        <v>85</v>
      </c>
      <c r="O9" t="s">
        <v>85</v>
      </c>
      <c r="P9" t="s">
        <v>85</v>
      </c>
      <c r="Q9" s="3"/>
      <c r="R9" t="s">
        <v>85</v>
      </c>
      <c r="S9" t="s">
        <v>85</v>
      </c>
      <c r="T9" t="s">
        <v>85</v>
      </c>
      <c r="U9" t="s">
        <v>85</v>
      </c>
      <c r="V9" t="s">
        <v>85</v>
      </c>
      <c r="W9" t="s">
        <v>85</v>
      </c>
      <c r="X9" t="s">
        <v>85</v>
      </c>
      <c r="Y9" t="s">
        <v>85</v>
      </c>
      <c r="Z9" t="s">
        <v>85</v>
      </c>
      <c r="AA9" t="s">
        <v>85</v>
      </c>
      <c r="AB9" t="s">
        <v>85</v>
      </c>
      <c r="AC9" t="s">
        <v>85</v>
      </c>
      <c r="AD9" t="s">
        <v>85</v>
      </c>
      <c r="AE9" t="s">
        <v>85</v>
      </c>
    </row>
    <row r="10" spans="1:31" x14ac:dyDescent="0.2">
      <c r="A10" t="s">
        <v>279</v>
      </c>
      <c r="B10" t="s">
        <v>529</v>
      </c>
      <c r="D10" t="s">
        <v>529</v>
      </c>
      <c r="E10" t="s">
        <v>529</v>
      </c>
      <c r="F10" t="s">
        <v>529</v>
      </c>
      <c r="G10" t="s">
        <v>529</v>
      </c>
      <c r="I10" t="s">
        <v>529</v>
      </c>
      <c r="J10" t="s">
        <v>529</v>
      </c>
      <c r="K10" t="s">
        <v>529</v>
      </c>
      <c r="L10" t="s">
        <v>529</v>
      </c>
      <c r="M10" t="s">
        <v>529</v>
      </c>
      <c r="N10" t="s">
        <v>529</v>
      </c>
      <c r="O10" t="s">
        <v>529</v>
      </c>
      <c r="P10" t="s">
        <v>529</v>
      </c>
      <c r="Q10" s="3"/>
      <c r="R10" t="s">
        <v>529</v>
      </c>
      <c r="S10" t="s">
        <v>529</v>
      </c>
      <c r="T10" t="s">
        <v>529</v>
      </c>
      <c r="U10" t="s">
        <v>529</v>
      </c>
      <c r="V10" t="s">
        <v>529</v>
      </c>
      <c r="W10" t="s">
        <v>529</v>
      </c>
      <c r="X10" t="s">
        <v>529</v>
      </c>
      <c r="Y10" t="s">
        <v>529</v>
      </c>
      <c r="Z10" t="s">
        <v>529</v>
      </c>
      <c r="AA10" t="s">
        <v>529</v>
      </c>
      <c r="AB10" t="s">
        <v>529</v>
      </c>
      <c r="AC10" t="s">
        <v>529</v>
      </c>
      <c r="AD10" t="s">
        <v>529</v>
      </c>
      <c r="AE10" t="s">
        <v>529</v>
      </c>
    </row>
    <row r="11" spans="1:31" x14ac:dyDescent="0.2">
      <c r="A11" t="s">
        <v>83</v>
      </c>
      <c r="B11" s="4">
        <v>1439.74</v>
      </c>
      <c r="C11" s="4">
        <f t="shared" ref="C11:C42" si="0">B11-D11</f>
        <v>262.73</v>
      </c>
      <c r="D11" s="4">
        <v>1177.01</v>
      </c>
      <c r="E11" s="4">
        <v>1211.06</v>
      </c>
      <c r="F11" s="4">
        <v>34.04</v>
      </c>
      <c r="G11" s="4">
        <v>0.61</v>
      </c>
      <c r="H11" s="4">
        <f>M11+N11+O11</f>
        <v>12.9</v>
      </c>
      <c r="I11" s="4">
        <v>34.28</v>
      </c>
      <c r="J11" s="4">
        <v>91.07</v>
      </c>
      <c r="K11" s="4">
        <v>56.79</v>
      </c>
      <c r="L11" s="4">
        <v>27.56</v>
      </c>
      <c r="M11" s="4">
        <v>12.9</v>
      </c>
      <c r="N11" s="5">
        <v>0</v>
      </c>
      <c r="O11" s="5">
        <v>0</v>
      </c>
      <c r="P11" s="4">
        <v>14.65</v>
      </c>
      <c r="Q11" s="3"/>
      <c r="R11" s="4">
        <v>1204.25</v>
      </c>
      <c r="S11" s="4">
        <v>539.97</v>
      </c>
      <c r="T11" s="4">
        <v>659.11</v>
      </c>
      <c r="U11" s="4">
        <v>5.17</v>
      </c>
      <c r="V11" s="4">
        <v>3.91</v>
      </c>
      <c r="W11" s="4">
        <v>0</v>
      </c>
      <c r="X11" s="5">
        <v>0</v>
      </c>
      <c r="Y11" s="5">
        <v>0</v>
      </c>
      <c r="Z11" s="4">
        <v>0</v>
      </c>
      <c r="AA11" s="5">
        <v>0</v>
      </c>
      <c r="AB11" s="5">
        <v>0</v>
      </c>
      <c r="AC11" s="5">
        <v>0</v>
      </c>
      <c r="AD11" s="4">
        <v>113.69</v>
      </c>
      <c r="AE11" s="4">
        <v>-82.38</v>
      </c>
    </row>
    <row r="12" spans="1:31" x14ac:dyDescent="0.2">
      <c r="A12" t="s">
        <v>88</v>
      </c>
      <c r="B12" s="4">
        <v>1432.4</v>
      </c>
      <c r="C12" s="4">
        <f t="shared" si="0"/>
        <v>257.47000000000003</v>
      </c>
      <c r="D12" s="4">
        <v>1174.93</v>
      </c>
      <c r="E12" s="4">
        <v>1207.1300000000001</v>
      </c>
      <c r="F12" s="4">
        <v>32.200000000000003</v>
      </c>
      <c r="G12" s="4">
        <v>0.61</v>
      </c>
      <c r="H12" s="4">
        <f t="shared" ref="H12:H75" si="1">M12+N12+O12</f>
        <v>13.39</v>
      </c>
      <c r="I12" s="4">
        <v>31.93</v>
      </c>
      <c r="J12" s="4">
        <v>87.75</v>
      </c>
      <c r="K12" s="4">
        <v>55.82</v>
      </c>
      <c r="L12" s="4">
        <v>28.06</v>
      </c>
      <c r="M12" s="4">
        <v>13.39</v>
      </c>
      <c r="N12" s="5">
        <v>0</v>
      </c>
      <c r="O12" s="5">
        <v>0</v>
      </c>
      <c r="P12" s="4">
        <v>14.68</v>
      </c>
      <c r="Q12" s="6"/>
      <c r="R12" s="4">
        <v>1199.6199999999999</v>
      </c>
      <c r="S12" s="4">
        <v>459.65</v>
      </c>
      <c r="T12" s="4">
        <v>737.55</v>
      </c>
      <c r="U12" s="4">
        <v>2.42</v>
      </c>
      <c r="V12" s="4">
        <v>3.91</v>
      </c>
      <c r="W12" s="4">
        <v>0</v>
      </c>
      <c r="X12" s="5">
        <v>0</v>
      </c>
      <c r="Y12" s="5">
        <v>0</v>
      </c>
      <c r="Z12" s="4">
        <v>0</v>
      </c>
      <c r="AA12" s="5">
        <v>0</v>
      </c>
      <c r="AB12" s="5">
        <v>0</v>
      </c>
      <c r="AC12" s="5">
        <v>0</v>
      </c>
      <c r="AD12" s="4">
        <v>113.4</v>
      </c>
      <c r="AE12" s="4">
        <v>-81.41</v>
      </c>
    </row>
    <row r="13" spans="1:31" x14ac:dyDescent="0.2">
      <c r="A13" t="s">
        <v>89</v>
      </c>
      <c r="B13" s="4">
        <v>1434.7</v>
      </c>
      <c r="C13" s="4">
        <f t="shared" si="0"/>
        <v>257.21000000000004</v>
      </c>
      <c r="D13" s="4">
        <v>1177.49</v>
      </c>
      <c r="E13" s="4">
        <v>1211.98</v>
      </c>
      <c r="F13" s="4">
        <v>34.49</v>
      </c>
      <c r="G13" s="4">
        <v>0.56999999999999995</v>
      </c>
      <c r="H13" s="4">
        <f t="shared" si="1"/>
        <v>13.44</v>
      </c>
      <c r="I13" s="4">
        <v>31.05</v>
      </c>
      <c r="J13" s="4">
        <v>85.56</v>
      </c>
      <c r="K13" s="4">
        <v>54.5</v>
      </c>
      <c r="L13" s="4">
        <v>27.83</v>
      </c>
      <c r="M13" s="4">
        <v>13.44</v>
      </c>
      <c r="N13" s="5">
        <v>0</v>
      </c>
      <c r="O13" s="5">
        <v>0</v>
      </c>
      <c r="P13" s="4">
        <v>14.38</v>
      </c>
      <c r="Q13" s="6"/>
      <c r="R13" s="4">
        <v>1198.1099999999999</v>
      </c>
      <c r="S13" s="4">
        <v>457.08</v>
      </c>
      <c r="T13" s="4">
        <v>738.81</v>
      </c>
      <c r="U13" s="4">
        <v>2.2200000000000002</v>
      </c>
      <c r="V13" s="4">
        <v>3.91</v>
      </c>
      <c r="W13" s="4">
        <v>0</v>
      </c>
      <c r="X13" s="5">
        <v>0</v>
      </c>
      <c r="Y13" s="5">
        <v>0</v>
      </c>
      <c r="Z13" s="4">
        <v>0</v>
      </c>
      <c r="AA13" s="5">
        <v>0</v>
      </c>
      <c r="AB13" s="5">
        <v>0</v>
      </c>
      <c r="AC13" s="5">
        <v>0</v>
      </c>
      <c r="AD13" s="4">
        <v>115.64</v>
      </c>
      <c r="AE13" s="4">
        <v>-80.72</v>
      </c>
    </row>
    <row r="14" spans="1:31" x14ac:dyDescent="0.2">
      <c r="A14" t="s">
        <v>90</v>
      </c>
      <c r="B14" s="4">
        <v>1443.59</v>
      </c>
      <c r="C14" s="4">
        <f t="shared" si="0"/>
        <v>263.97000000000003</v>
      </c>
      <c r="D14" s="4">
        <v>1179.6199999999999</v>
      </c>
      <c r="E14" s="4">
        <v>1218</v>
      </c>
      <c r="F14" s="4">
        <v>38.380000000000003</v>
      </c>
      <c r="G14" s="4">
        <v>0.62</v>
      </c>
      <c r="H14" s="4">
        <f t="shared" si="1"/>
        <v>13.81</v>
      </c>
      <c r="I14" s="4">
        <v>34.53</v>
      </c>
      <c r="J14" s="4">
        <v>88.2</v>
      </c>
      <c r="K14" s="4">
        <v>53.67</v>
      </c>
      <c r="L14" s="4">
        <v>28.09</v>
      </c>
      <c r="M14" s="4">
        <v>13.81</v>
      </c>
      <c r="N14" s="5">
        <v>0</v>
      </c>
      <c r="O14" s="5">
        <v>0</v>
      </c>
      <c r="P14" s="4">
        <v>14.28</v>
      </c>
      <c r="Q14" s="6"/>
      <c r="R14" s="4">
        <v>1212.82</v>
      </c>
      <c r="S14" s="4">
        <v>465.25</v>
      </c>
      <c r="T14" s="4">
        <v>744.16</v>
      </c>
      <c r="U14" s="4">
        <v>3.41</v>
      </c>
      <c r="V14" s="4">
        <v>4.3</v>
      </c>
      <c r="W14" s="4">
        <v>0</v>
      </c>
      <c r="X14" s="5">
        <v>0</v>
      </c>
      <c r="Y14" s="5">
        <v>0</v>
      </c>
      <c r="Z14" s="4">
        <v>0</v>
      </c>
      <c r="AA14" s="5">
        <v>0</v>
      </c>
      <c r="AB14" s="5">
        <v>0</v>
      </c>
      <c r="AC14" s="5">
        <v>0</v>
      </c>
      <c r="AD14" s="4">
        <v>103.77</v>
      </c>
      <c r="AE14" s="4">
        <v>-78.02</v>
      </c>
    </row>
    <row r="15" spans="1:31" x14ac:dyDescent="0.2">
      <c r="A15" t="s">
        <v>91</v>
      </c>
      <c r="B15" s="4">
        <v>1472.61</v>
      </c>
      <c r="C15" s="4">
        <f t="shared" si="0"/>
        <v>247.25</v>
      </c>
      <c r="D15" s="4">
        <v>1225.3599999999999</v>
      </c>
      <c r="E15" s="4">
        <v>1252.74</v>
      </c>
      <c r="F15" s="4">
        <v>27.38</v>
      </c>
      <c r="G15" s="4">
        <v>0.66</v>
      </c>
      <c r="H15" s="4">
        <f t="shared" si="1"/>
        <v>13.83</v>
      </c>
      <c r="I15" s="4">
        <v>28.76</v>
      </c>
      <c r="J15" s="4">
        <v>82.65</v>
      </c>
      <c r="K15" s="4">
        <v>53.89</v>
      </c>
      <c r="L15" s="4">
        <v>28.43</v>
      </c>
      <c r="M15" s="4">
        <v>13.83</v>
      </c>
      <c r="N15" s="5">
        <v>0</v>
      </c>
      <c r="O15" s="5">
        <v>0</v>
      </c>
      <c r="P15" s="4">
        <v>14.6</v>
      </c>
      <c r="Q15" s="6"/>
      <c r="R15" s="4">
        <v>1244.47</v>
      </c>
      <c r="S15" s="4">
        <v>453.96</v>
      </c>
      <c r="T15" s="4">
        <v>787.72</v>
      </c>
      <c r="U15" s="4">
        <v>2.79</v>
      </c>
      <c r="V15" s="4">
        <v>4.68</v>
      </c>
      <c r="W15" s="4">
        <v>0</v>
      </c>
      <c r="X15" s="5">
        <v>0</v>
      </c>
      <c r="Y15" s="5">
        <v>0</v>
      </c>
      <c r="Z15" s="4">
        <v>0</v>
      </c>
      <c r="AA15" s="5">
        <v>0</v>
      </c>
      <c r="AB15" s="5">
        <v>0</v>
      </c>
      <c r="AC15" s="5">
        <v>0</v>
      </c>
      <c r="AD15" s="4">
        <v>110.63</v>
      </c>
      <c r="AE15" s="4">
        <v>-76.58</v>
      </c>
    </row>
    <row r="16" spans="1:31" x14ac:dyDescent="0.2">
      <c r="A16" t="s">
        <v>92</v>
      </c>
      <c r="B16" s="4">
        <v>1493.22</v>
      </c>
      <c r="C16" s="4">
        <f t="shared" si="0"/>
        <v>249.51999999999998</v>
      </c>
      <c r="D16" s="4">
        <v>1243.7</v>
      </c>
      <c r="E16" s="4">
        <v>1272.3499999999999</v>
      </c>
      <c r="F16" s="4">
        <v>28.65</v>
      </c>
      <c r="G16" s="4">
        <v>0.64</v>
      </c>
      <c r="H16" s="4">
        <f t="shared" si="1"/>
        <v>13.88</v>
      </c>
      <c r="I16" s="4">
        <v>38.520000000000003</v>
      </c>
      <c r="J16" s="4">
        <v>82.73</v>
      </c>
      <c r="K16" s="4">
        <v>44.21</v>
      </c>
      <c r="L16" s="4">
        <v>28.27</v>
      </c>
      <c r="M16" s="4">
        <v>13.88</v>
      </c>
      <c r="N16" s="5">
        <v>0</v>
      </c>
      <c r="O16" s="5">
        <v>0</v>
      </c>
      <c r="P16" s="4">
        <v>14.39</v>
      </c>
      <c r="Q16" s="6"/>
      <c r="R16" s="4">
        <v>1261.5999999999999</v>
      </c>
      <c r="S16" s="4">
        <v>458.31</v>
      </c>
      <c r="T16" s="4">
        <v>800.59</v>
      </c>
      <c r="U16" s="4">
        <v>2.7</v>
      </c>
      <c r="V16" s="4">
        <v>4.76</v>
      </c>
      <c r="W16" s="4">
        <v>0</v>
      </c>
      <c r="X16" s="5">
        <v>0</v>
      </c>
      <c r="Y16" s="5">
        <v>0</v>
      </c>
      <c r="Z16" s="4">
        <v>0</v>
      </c>
      <c r="AA16" s="5">
        <v>0</v>
      </c>
      <c r="AB16" s="5">
        <v>0</v>
      </c>
      <c r="AC16" s="5">
        <v>0</v>
      </c>
      <c r="AD16" s="4">
        <v>113.22</v>
      </c>
      <c r="AE16" s="4">
        <v>-68.44</v>
      </c>
    </row>
    <row r="17" spans="1:31" x14ac:dyDescent="0.2">
      <c r="A17" t="s">
        <v>93</v>
      </c>
      <c r="B17" s="4">
        <v>1502.53</v>
      </c>
      <c r="C17" s="4">
        <f t="shared" si="0"/>
        <v>251.26</v>
      </c>
      <c r="D17" s="4">
        <v>1251.27</v>
      </c>
      <c r="E17" s="4">
        <v>1281.48</v>
      </c>
      <c r="F17" s="4">
        <v>30.21</v>
      </c>
      <c r="G17" s="4">
        <v>0.54</v>
      </c>
      <c r="H17" s="4">
        <f t="shared" si="1"/>
        <v>13.88</v>
      </c>
      <c r="I17" s="4">
        <v>40.159999999999997</v>
      </c>
      <c r="J17" s="4">
        <v>84.78</v>
      </c>
      <c r="K17" s="4">
        <v>44.62</v>
      </c>
      <c r="L17" s="4">
        <v>28.26</v>
      </c>
      <c r="M17" s="4">
        <v>13.88</v>
      </c>
      <c r="N17" s="5">
        <v>0</v>
      </c>
      <c r="O17" s="5">
        <v>0</v>
      </c>
      <c r="P17" s="4">
        <v>14.38</v>
      </c>
      <c r="Q17" s="6"/>
      <c r="R17" s="4">
        <v>1261.24</v>
      </c>
      <c r="S17" s="4">
        <v>457.77</v>
      </c>
      <c r="T17" s="4">
        <v>800.56</v>
      </c>
      <c r="U17" s="4">
        <v>2.92</v>
      </c>
      <c r="V17" s="4">
        <v>4.7699999999999996</v>
      </c>
      <c r="W17" s="4">
        <v>0</v>
      </c>
      <c r="X17" s="5">
        <v>0</v>
      </c>
      <c r="Y17" s="5">
        <v>0</v>
      </c>
      <c r="Z17" s="4">
        <v>0</v>
      </c>
      <c r="AA17" s="5">
        <v>0</v>
      </c>
      <c r="AB17" s="5">
        <v>0</v>
      </c>
      <c r="AC17" s="5">
        <v>0</v>
      </c>
      <c r="AD17" s="4">
        <v>116.78</v>
      </c>
      <c r="AE17" s="4">
        <v>-62.56</v>
      </c>
    </row>
    <row r="18" spans="1:31" x14ac:dyDescent="0.2">
      <c r="A18" t="s">
        <v>94</v>
      </c>
      <c r="B18" s="4">
        <v>1703.71</v>
      </c>
      <c r="C18" s="4">
        <f t="shared" si="0"/>
        <v>237.03999999999996</v>
      </c>
      <c r="D18" s="4">
        <v>1466.67</v>
      </c>
      <c r="E18" s="4">
        <v>1494.23</v>
      </c>
      <c r="F18" s="4">
        <v>27.55</v>
      </c>
      <c r="G18" s="4">
        <v>0.5</v>
      </c>
      <c r="H18" s="4">
        <f t="shared" si="1"/>
        <v>14.25</v>
      </c>
      <c r="I18" s="4">
        <v>-165.03</v>
      </c>
      <c r="J18" s="4">
        <v>74.02</v>
      </c>
      <c r="K18" s="4">
        <v>239.05</v>
      </c>
      <c r="L18" s="4">
        <v>28.26</v>
      </c>
      <c r="M18" s="4">
        <v>14.25</v>
      </c>
      <c r="N18" s="5">
        <v>0</v>
      </c>
      <c r="O18" s="5">
        <v>0</v>
      </c>
      <c r="P18" s="4">
        <v>14.01</v>
      </c>
      <c r="Q18" s="6"/>
      <c r="R18" s="4">
        <v>1264.27</v>
      </c>
      <c r="S18" s="4">
        <v>468.17</v>
      </c>
      <c r="T18" s="4">
        <v>793.67</v>
      </c>
      <c r="U18" s="4">
        <v>2.4300000000000002</v>
      </c>
      <c r="V18" s="4">
        <v>4.91</v>
      </c>
      <c r="W18" s="4">
        <v>0</v>
      </c>
      <c r="X18" s="5">
        <v>0</v>
      </c>
      <c r="Y18" s="5">
        <v>0</v>
      </c>
      <c r="Z18" s="4">
        <v>0</v>
      </c>
      <c r="AA18" s="5">
        <v>0</v>
      </c>
      <c r="AB18" s="5">
        <v>0</v>
      </c>
      <c r="AC18" s="5">
        <v>0</v>
      </c>
      <c r="AD18" s="4">
        <v>126.61</v>
      </c>
      <c r="AE18" s="4">
        <v>-65.39</v>
      </c>
    </row>
    <row r="19" spans="1:31" x14ac:dyDescent="0.2">
      <c r="A19" t="s">
        <v>95</v>
      </c>
      <c r="B19" s="4">
        <v>1590.71</v>
      </c>
      <c r="C19" s="4">
        <f t="shared" si="0"/>
        <v>236.85000000000014</v>
      </c>
      <c r="D19" s="4">
        <v>1353.86</v>
      </c>
      <c r="E19" s="4">
        <v>1384.34</v>
      </c>
      <c r="F19" s="4">
        <v>30.47</v>
      </c>
      <c r="G19" s="4">
        <v>0.56000000000000005</v>
      </c>
      <c r="H19" s="4">
        <f t="shared" si="1"/>
        <v>14.23</v>
      </c>
      <c r="I19" s="4">
        <v>-71.319999999999993</v>
      </c>
      <c r="J19" s="4">
        <v>69.900000000000006</v>
      </c>
      <c r="K19" s="4">
        <v>141.22</v>
      </c>
      <c r="L19" s="4">
        <v>28.13</v>
      </c>
      <c r="M19" s="4">
        <v>14.23</v>
      </c>
      <c r="N19" s="5">
        <v>0</v>
      </c>
      <c r="O19" s="5">
        <v>0</v>
      </c>
      <c r="P19" s="4">
        <v>13.91</v>
      </c>
      <c r="Q19" s="6"/>
      <c r="R19" s="4">
        <v>1239.45</v>
      </c>
      <c r="S19" s="4">
        <v>465.28</v>
      </c>
      <c r="T19" s="4">
        <v>771.61</v>
      </c>
      <c r="U19" s="4">
        <v>2.57</v>
      </c>
      <c r="V19" s="4">
        <v>4.9000000000000004</v>
      </c>
      <c r="W19" s="4">
        <v>0</v>
      </c>
      <c r="X19" s="5">
        <v>0</v>
      </c>
      <c r="Y19" s="5">
        <v>0</v>
      </c>
      <c r="Z19" s="4">
        <v>0</v>
      </c>
      <c r="AA19" s="5">
        <v>0</v>
      </c>
      <c r="AB19" s="5">
        <v>0</v>
      </c>
      <c r="AC19" s="5">
        <v>0</v>
      </c>
      <c r="AD19" s="4">
        <v>131.87</v>
      </c>
      <c r="AE19" s="4">
        <v>-64.989999999999995</v>
      </c>
    </row>
    <row r="20" spans="1:31" x14ac:dyDescent="0.2">
      <c r="A20" t="s">
        <v>96</v>
      </c>
      <c r="B20" s="4">
        <v>1571.92</v>
      </c>
      <c r="C20" s="4">
        <f t="shared" si="0"/>
        <v>245.52999999999997</v>
      </c>
      <c r="D20" s="4">
        <v>1326.39</v>
      </c>
      <c r="E20" s="4">
        <v>1361.97</v>
      </c>
      <c r="F20" s="4">
        <v>35.58</v>
      </c>
      <c r="G20" s="4">
        <v>0.56999999999999995</v>
      </c>
      <c r="H20" s="4">
        <f t="shared" si="1"/>
        <v>14.24</v>
      </c>
      <c r="I20" s="4">
        <v>-72.95</v>
      </c>
      <c r="J20" s="4">
        <v>73.150000000000006</v>
      </c>
      <c r="K20" s="4">
        <v>146.1</v>
      </c>
      <c r="L20" s="4">
        <v>28.8</v>
      </c>
      <c r="M20" s="4">
        <v>14.24</v>
      </c>
      <c r="N20" s="5">
        <v>0</v>
      </c>
      <c r="O20" s="5">
        <v>0</v>
      </c>
      <c r="P20" s="4">
        <v>14.56</v>
      </c>
      <c r="Q20" s="6"/>
      <c r="R20" s="4">
        <v>1219.8800000000001</v>
      </c>
      <c r="S20" s="4">
        <v>449.3</v>
      </c>
      <c r="T20" s="4">
        <v>760.18</v>
      </c>
      <c r="U20" s="4">
        <v>10.4</v>
      </c>
      <c r="V20" s="4">
        <v>4.88</v>
      </c>
      <c r="W20" s="4">
        <v>0</v>
      </c>
      <c r="X20" s="5">
        <v>0</v>
      </c>
      <c r="Y20" s="5">
        <v>0</v>
      </c>
      <c r="Z20" s="4">
        <v>0</v>
      </c>
      <c r="AA20" s="5">
        <v>0</v>
      </c>
      <c r="AB20" s="5">
        <v>0</v>
      </c>
      <c r="AC20" s="5">
        <v>0</v>
      </c>
      <c r="AD20" s="4">
        <v>140</v>
      </c>
      <c r="AE20" s="4">
        <v>-81.95</v>
      </c>
    </row>
    <row r="21" spans="1:31" x14ac:dyDescent="0.2">
      <c r="A21" t="s">
        <v>97</v>
      </c>
      <c r="B21" s="4">
        <v>1590.25</v>
      </c>
      <c r="C21" s="4">
        <f t="shared" si="0"/>
        <v>243.47000000000003</v>
      </c>
      <c r="D21" s="4">
        <v>1346.78</v>
      </c>
      <c r="E21" s="4">
        <v>1383.45</v>
      </c>
      <c r="F21" s="4">
        <v>36.67</v>
      </c>
      <c r="G21" s="4">
        <v>0.59</v>
      </c>
      <c r="H21" s="4">
        <f t="shared" si="1"/>
        <v>12.6</v>
      </c>
      <c r="I21" s="4">
        <v>-95.34</v>
      </c>
      <c r="J21" s="4">
        <v>69.73</v>
      </c>
      <c r="K21" s="4">
        <v>165.07</v>
      </c>
      <c r="L21" s="4">
        <v>27.17</v>
      </c>
      <c r="M21" s="4">
        <v>12.6</v>
      </c>
      <c r="N21" s="5">
        <v>0</v>
      </c>
      <c r="O21" s="5">
        <v>0</v>
      </c>
      <c r="P21" s="4">
        <v>14.57</v>
      </c>
      <c r="Q21" s="6"/>
      <c r="R21" s="4">
        <v>1221.93</v>
      </c>
      <c r="S21" s="4">
        <v>462.81</v>
      </c>
      <c r="T21" s="4">
        <v>756.67</v>
      </c>
      <c r="U21" s="4">
        <v>2.46</v>
      </c>
      <c r="V21" s="4">
        <v>4.88</v>
      </c>
      <c r="W21" s="4">
        <v>0</v>
      </c>
      <c r="X21" s="5">
        <v>0</v>
      </c>
      <c r="Y21" s="5">
        <v>0</v>
      </c>
      <c r="Z21" s="4">
        <v>0</v>
      </c>
      <c r="AA21" s="5">
        <v>0</v>
      </c>
      <c r="AB21" s="5">
        <v>0</v>
      </c>
      <c r="AC21" s="5">
        <v>0</v>
      </c>
      <c r="AD21" s="4">
        <v>137</v>
      </c>
      <c r="AE21" s="4">
        <v>-84.62</v>
      </c>
    </row>
    <row r="22" spans="1:31" x14ac:dyDescent="0.2">
      <c r="A22" t="s">
        <v>98</v>
      </c>
      <c r="B22" s="4">
        <v>1586.32</v>
      </c>
      <c r="C22" s="4">
        <f t="shared" si="0"/>
        <v>232.26</v>
      </c>
      <c r="D22" s="4">
        <v>1354.06</v>
      </c>
      <c r="E22" s="4">
        <v>1384.83</v>
      </c>
      <c r="F22" s="4">
        <v>30.76</v>
      </c>
      <c r="G22" s="4">
        <v>0.56000000000000005</v>
      </c>
      <c r="H22" s="4">
        <f t="shared" si="1"/>
        <v>12.69</v>
      </c>
      <c r="I22" s="4">
        <v>-76.19</v>
      </c>
      <c r="J22" s="4">
        <v>65.44</v>
      </c>
      <c r="K22" s="4">
        <v>141.63</v>
      </c>
      <c r="L22" s="4">
        <v>27.12</v>
      </c>
      <c r="M22" s="4">
        <v>12.69</v>
      </c>
      <c r="N22" s="5">
        <v>0</v>
      </c>
      <c r="O22" s="5">
        <v>0</v>
      </c>
      <c r="P22" s="4">
        <v>14.43</v>
      </c>
      <c r="Q22" s="6"/>
      <c r="R22" s="4">
        <v>1253.48</v>
      </c>
      <c r="S22" s="4">
        <v>469.1</v>
      </c>
      <c r="T22" s="4">
        <v>781.57</v>
      </c>
      <c r="U22" s="4">
        <v>2.81</v>
      </c>
      <c r="V22" s="4">
        <v>4.88</v>
      </c>
      <c r="W22" s="4">
        <v>0</v>
      </c>
      <c r="X22" s="5">
        <v>0</v>
      </c>
      <c r="Y22" s="5">
        <v>0</v>
      </c>
      <c r="Z22" s="4">
        <v>0</v>
      </c>
      <c r="AA22" s="5">
        <v>0</v>
      </c>
      <c r="AB22" s="5">
        <v>0</v>
      </c>
      <c r="AC22" s="5">
        <v>0</v>
      </c>
      <c r="AD22" s="4">
        <v>129.93</v>
      </c>
      <c r="AE22" s="4">
        <v>-82.73</v>
      </c>
    </row>
    <row r="23" spans="1:31" x14ac:dyDescent="0.2">
      <c r="A23" t="s">
        <v>99</v>
      </c>
      <c r="B23" s="4">
        <v>1578.56</v>
      </c>
      <c r="C23" s="4">
        <f t="shared" si="0"/>
        <v>239.87999999999988</v>
      </c>
      <c r="D23" s="4">
        <v>1338.68</v>
      </c>
      <c r="E23" s="4">
        <v>1370.68</v>
      </c>
      <c r="F23" s="4">
        <v>32.01</v>
      </c>
      <c r="G23" s="4">
        <v>0.54</v>
      </c>
      <c r="H23" s="4">
        <f t="shared" si="1"/>
        <v>12.73</v>
      </c>
      <c r="I23" s="4">
        <v>1.41</v>
      </c>
      <c r="J23" s="4">
        <v>72.75</v>
      </c>
      <c r="K23" s="4">
        <v>71.34</v>
      </c>
      <c r="L23" s="4">
        <v>26.75</v>
      </c>
      <c r="M23" s="4">
        <v>12.73</v>
      </c>
      <c r="N23" s="5">
        <v>0</v>
      </c>
      <c r="O23" s="5">
        <v>0</v>
      </c>
      <c r="P23" s="4">
        <v>14.01</v>
      </c>
      <c r="Q23" s="6"/>
      <c r="R23" s="4">
        <v>1304.8</v>
      </c>
      <c r="S23" s="4">
        <v>561.15</v>
      </c>
      <c r="T23" s="4">
        <v>740.9</v>
      </c>
      <c r="U23" s="4">
        <v>2.75</v>
      </c>
      <c r="V23" s="4">
        <v>5.04</v>
      </c>
      <c r="W23" s="4">
        <v>0</v>
      </c>
      <c r="X23" s="5">
        <v>0</v>
      </c>
      <c r="Y23" s="5">
        <v>0</v>
      </c>
      <c r="Z23" s="4">
        <v>0</v>
      </c>
      <c r="AA23" s="5">
        <v>0</v>
      </c>
      <c r="AB23" s="5">
        <v>0</v>
      </c>
      <c r="AC23" s="5">
        <v>0</v>
      </c>
      <c r="AD23" s="4">
        <v>139.32</v>
      </c>
      <c r="AE23" s="4">
        <v>-81.8</v>
      </c>
    </row>
    <row r="24" spans="1:31" x14ac:dyDescent="0.2">
      <c r="A24" t="s">
        <v>100</v>
      </c>
      <c r="B24" s="4">
        <v>1635.7</v>
      </c>
      <c r="C24" s="4">
        <f t="shared" si="0"/>
        <v>243</v>
      </c>
      <c r="D24" s="4">
        <v>1392.7</v>
      </c>
      <c r="E24" s="4">
        <v>1436.89</v>
      </c>
      <c r="F24" s="4">
        <v>44.19</v>
      </c>
      <c r="G24" s="4">
        <v>0.45</v>
      </c>
      <c r="H24" s="4">
        <f t="shared" si="1"/>
        <v>12.75</v>
      </c>
      <c r="I24" s="4">
        <v>-23.53</v>
      </c>
      <c r="J24" s="4">
        <v>64.489999999999995</v>
      </c>
      <c r="K24" s="4">
        <v>88.02</v>
      </c>
      <c r="L24" s="4">
        <v>26.52</v>
      </c>
      <c r="M24" s="4">
        <v>12.75</v>
      </c>
      <c r="N24" s="5">
        <v>0</v>
      </c>
      <c r="O24" s="5">
        <v>0</v>
      </c>
      <c r="P24" s="4">
        <v>13.77</v>
      </c>
      <c r="Q24" s="6"/>
      <c r="R24" s="4">
        <v>1346.68</v>
      </c>
      <c r="S24" s="4">
        <v>483.34</v>
      </c>
      <c r="T24" s="4">
        <v>861.52</v>
      </c>
      <c r="U24" s="4">
        <v>1.83</v>
      </c>
      <c r="V24" s="4">
        <v>5.0999999999999996</v>
      </c>
      <c r="W24" s="4">
        <v>0</v>
      </c>
      <c r="X24" s="5">
        <v>0</v>
      </c>
      <c r="Y24" s="5">
        <v>0</v>
      </c>
      <c r="Z24" s="4">
        <v>0</v>
      </c>
      <c r="AA24" s="5">
        <v>0</v>
      </c>
      <c r="AB24" s="5">
        <v>0</v>
      </c>
      <c r="AC24" s="5">
        <v>0</v>
      </c>
      <c r="AD24" s="4">
        <v>136.46</v>
      </c>
      <c r="AE24" s="4">
        <v>-92.1</v>
      </c>
    </row>
    <row r="25" spans="1:31" x14ac:dyDescent="0.2">
      <c r="A25" t="s">
        <v>101</v>
      </c>
      <c r="B25" s="4">
        <v>1663.94</v>
      </c>
      <c r="C25" s="4">
        <f t="shared" si="0"/>
        <v>239.52999999999997</v>
      </c>
      <c r="D25" s="4">
        <v>1424.41</v>
      </c>
      <c r="E25" s="4">
        <v>1468.04</v>
      </c>
      <c r="F25" s="4">
        <v>43.64</v>
      </c>
      <c r="G25" s="4">
        <v>0.54</v>
      </c>
      <c r="H25" s="4">
        <f t="shared" si="1"/>
        <v>12.76</v>
      </c>
      <c r="I25" s="4">
        <v>-12.85</v>
      </c>
      <c r="J25" s="4">
        <v>61.88</v>
      </c>
      <c r="K25" s="4">
        <v>74.73</v>
      </c>
      <c r="L25" s="4">
        <v>26.47</v>
      </c>
      <c r="M25" s="4">
        <v>12.76</v>
      </c>
      <c r="N25" s="5">
        <v>0</v>
      </c>
      <c r="O25" s="5">
        <v>0</v>
      </c>
      <c r="P25" s="4">
        <v>13.71</v>
      </c>
      <c r="Q25" s="6"/>
      <c r="R25" s="4">
        <v>1383.83</v>
      </c>
      <c r="S25" s="4">
        <v>478.67</v>
      </c>
      <c r="T25" s="4">
        <v>903</v>
      </c>
      <c r="U25" s="4">
        <v>2.16</v>
      </c>
      <c r="V25" s="4">
        <v>5.46</v>
      </c>
      <c r="W25" s="4">
        <v>0</v>
      </c>
      <c r="X25" s="5">
        <v>0</v>
      </c>
      <c r="Y25" s="5">
        <v>0</v>
      </c>
      <c r="Z25" s="4">
        <v>0</v>
      </c>
      <c r="AA25" s="5">
        <v>0</v>
      </c>
      <c r="AB25" s="5">
        <v>0</v>
      </c>
      <c r="AC25" s="5">
        <v>0</v>
      </c>
      <c r="AD25" s="4">
        <v>140.18</v>
      </c>
      <c r="AE25" s="4">
        <v>-90.89</v>
      </c>
    </row>
    <row r="26" spans="1:31" x14ac:dyDescent="0.2">
      <c r="A26" t="s">
        <v>102</v>
      </c>
      <c r="B26" s="4">
        <v>1660.28</v>
      </c>
      <c r="C26" s="4">
        <f t="shared" si="0"/>
        <v>235.86999999999989</v>
      </c>
      <c r="D26" s="4">
        <v>1424.41</v>
      </c>
      <c r="E26" s="4">
        <v>1463.02</v>
      </c>
      <c r="F26" s="4">
        <v>38.6</v>
      </c>
      <c r="G26" s="4">
        <v>0.54</v>
      </c>
      <c r="H26" s="4">
        <f t="shared" si="1"/>
        <v>12.97</v>
      </c>
      <c r="I26" s="4">
        <v>-23.95</v>
      </c>
      <c r="J26" s="4">
        <v>63.25</v>
      </c>
      <c r="K26" s="4">
        <v>87.21</v>
      </c>
      <c r="L26" s="4">
        <v>26.23</v>
      </c>
      <c r="M26" s="4">
        <v>12.97</v>
      </c>
      <c r="N26" s="5">
        <v>0</v>
      </c>
      <c r="O26" s="5">
        <v>0</v>
      </c>
      <c r="P26" s="4">
        <v>13.26</v>
      </c>
      <c r="Q26" s="6"/>
      <c r="R26" s="4">
        <v>1368.73</v>
      </c>
      <c r="S26" s="4">
        <v>478.9</v>
      </c>
      <c r="T26" s="4">
        <v>888.26</v>
      </c>
      <c r="U26" s="4">
        <v>1.58</v>
      </c>
      <c r="V26" s="4">
        <v>6.07</v>
      </c>
      <c r="W26" s="4">
        <v>0</v>
      </c>
      <c r="X26" s="5">
        <v>0</v>
      </c>
      <c r="Y26" s="5">
        <v>0</v>
      </c>
      <c r="Z26" s="4">
        <v>0</v>
      </c>
      <c r="AA26" s="5">
        <v>0</v>
      </c>
      <c r="AB26" s="5">
        <v>0</v>
      </c>
      <c r="AC26" s="5">
        <v>0</v>
      </c>
      <c r="AD26" s="4">
        <v>140.6</v>
      </c>
      <c r="AE26" s="4">
        <v>-88.17</v>
      </c>
    </row>
    <row r="27" spans="1:31" x14ac:dyDescent="0.2">
      <c r="A27" t="s">
        <v>103</v>
      </c>
      <c r="B27" s="4">
        <v>1715.83</v>
      </c>
      <c r="C27" s="4">
        <f t="shared" si="0"/>
        <v>235.53999999999996</v>
      </c>
      <c r="D27" s="4">
        <v>1480.29</v>
      </c>
      <c r="E27" s="4">
        <v>1521.84</v>
      </c>
      <c r="F27" s="4">
        <v>41.55</v>
      </c>
      <c r="G27" s="4">
        <v>0.55000000000000004</v>
      </c>
      <c r="H27" s="4">
        <f t="shared" si="1"/>
        <v>12.94</v>
      </c>
      <c r="I27" s="4">
        <v>-13.76</v>
      </c>
      <c r="J27" s="4">
        <v>60.53</v>
      </c>
      <c r="K27" s="4">
        <v>74.290000000000006</v>
      </c>
      <c r="L27" s="4">
        <v>26.04</v>
      </c>
      <c r="M27" s="4">
        <v>12.94</v>
      </c>
      <c r="N27" s="5">
        <v>0</v>
      </c>
      <c r="O27" s="5">
        <v>0</v>
      </c>
      <c r="P27" s="4">
        <v>13.1</v>
      </c>
      <c r="Q27" s="6"/>
      <c r="R27" s="4">
        <v>1437.41</v>
      </c>
      <c r="S27" s="4">
        <v>492.9</v>
      </c>
      <c r="T27" s="4">
        <v>943.05</v>
      </c>
      <c r="U27" s="4">
        <v>1.46</v>
      </c>
      <c r="V27" s="4">
        <v>6.19</v>
      </c>
      <c r="W27" s="4">
        <v>0</v>
      </c>
      <c r="X27" s="5">
        <v>0</v>
      </c>
      <c r="Y27" s="5">
        <v>0</v>
      </c>
      <c r="Z27" s="4">
        <v>0</v>
      </c>
      <c r="AA27" s="5">
        <v>0</v>
      </c>
      <c r="AB27" s="5">
        <v>0</v>
      </c>
      <c r="AC27" s="5">
        <v>0</v>
      </c>
      <c r="AD27" s="4">
        <v>130.38999999999999</v>
      </c>
      <c r="AE27" s="4">
        <v>-80.86</v>
      </c>
    </row>
    <row r="28" spans="1:31" x14ac:dyDescent="0.2">
      <c r="A28" t="s">
        <v>104</v>
      </c>
      <c r="B28" s="4">
        <v>1741.89</v>
      </c>
      <c r="C28" s="4">
        <f t="shared" si="0"/>
        <v>240.1400000000001</v>
      </c>
      <c r="D28" s="4">
        <v>1501.75</v>
      </c>
      <c r="E28" s="4">
        <v>1544.6</v>
      </c>
      <c r="F28" s="4">
        <v>42.84</v>
      </c>
      <c r="G28" s="4">
        <v>0.52</v>
      </c>
      <c r="H28" s="4">
        <f t="shared" si="1"/>
        <v>12.95</v>
      </c>
      <c r="I28" s="4">
        <v>-22.18</v>
      </c>
      <c r="J28" s="4">
        <v>61.83</v>
      </c>
      <c r="K28" s="4">
        <v>84</v>
      </c>
      <c r="L28" s="4">
        <v>25.98</v>
      </c>
      <c r="M28" s="4">
        <v>12.95</v>
      </c>
      <c r="N28" s="5">
        <v>0</v>
      </c>
      <c r="O28" s="5">
        <v>0</v>
      </c>
      <c r="P28" s="4">
        <v>13.03</v>
      </c>
      <c r="Q28" s="6"/>
      <c r="R28" s="4">
        <v>1445.21</v>
      </c>
      <c r="S28" s="4">
        <v>486.79</v>
      </c>
      <c r="T28" s="4">
        <v>956.35</v>
      </c>
      <c r="U28" s="4">
        <v>2.06</v>
      </c>
      <c r="V28" s="4">
        <v>6.21</v>
      </c>
      <c r="W28" s="4">
        <v>0</v>
      </c>
      <c r="X28" s="5">
        <v>0</v>
      </c>
      <c r="Y28" s="5">
        <v>0</v>
      </c>
      <c r="Z28" s="4">
        <v>0</v>
      </c>
      <c r="AA28" s="5">
        <v>0</v>
      </c>
      <c r="AB28" s="5">
        <v>0</v>
      </c>
      <c r="AC28" s="5">
        <v>0</v>
      </c>
      <c r="AD28" s="4">
        <v>138.34</v>
      </c>
      <c r="AE28" s="4">
        <v>-83.67</v>
      </c>
    </row>
    <row r="29" spans="1:31" x14ac:dyDescent="0.2">
      <c r="A29" t="s">
        <v>105</v>
      </c>
      <c r="B29" s="4">
        <v>1679</v>
      </c>
      <c r="C29" s="4">
        <f t="shared" si="0"/>
        <v>240.13000000000011</v>
      </c>
      <c r="D29" s="4">
        <v>1438.87</v>
      </c>
      <c r="E29" s="4">
        <v>1477.67</v>
      </c>
      <c r="F29" s="4">
        <v>38.799999999999997</v>
      </c>
      <c r="G29" s="4">
        <v>0.53</v>
      </c>
      <c r="H29" s="4">
        <f t="shared" si="1"/>
        <v>12.71</v>
      </c>
      <c r="I29" s="4">
        <v>-17.100000000000001</v>
      </c>
      <c r="J29" s="4">
        <v>66.209999999999994</v>
      </c>
      <c r="K29" s="4">
        <v>83.32</v>
      </c>
      <c r="L29" s="4">
        <v>25.62</v>
      </c>
      <c r="M29" s="4">
        <v>12.71</v>
      </c>
      <c r="N29" s="5">
        <v>0</v>
      </c>
      <c r="O29" s="5">
        <v>0</v>
      </c>
      <c r="P29" s="4">
        <v>12.91</v>
      </c>
      <c r="Q29" s="6"/>
      <c r="R29" s="4">
        <v>1388.61</v>
      </c>
      <c r="S29" s="4">
        <v>483.36</v>
      </c>
      <c r="T29" s="4">
        <v>903.48</v>
      </c>
      <c r="U29" s="4">
        <v>1.77</v>
      </c>
      <c r="V29" s="4">
        <v>6.39</v>
      </c>
      <c r="W29" s="4">
        <v>0</v>
      </c>
      <c r="X29" s="5">
        <v>0</v>
      </c>
      <c r="Y29" s="5">
        <v>0</v>
      </c>
      <c r="Z29" s="4">
        <v>0</v>
      </c>
      <c r="AA29" s="5">
        <v>0</v>
      </c>
      <c r="AB29" s="5">
        <v>0</v>
      </c>
      <c r="AC29" s="5">
        <v>0</v>
      </c>
      <c r="AD29" s="4">
        <v>135.15</v>
      </c>
      <c r="AE29" s="4">
        <v>-82.23</v>
      </c>
    </row>
    <row r="30" spans="1:31" x14ac:dyDescent="0.2">
      <c r="A30" t="s">
        <v>106</v>
      </c>
      <c r="B30" s="4">
        <v>1642.89</v>
      </c>
      <c r="C30" s="4">
        <f t="shared" si="0"/>
        <v>239.43000000000006</v>
      </c>
      <c r="D30" s="4">
        <v>1403.46</v>
      </c>
      <c r="E30" s="4">
        <v>1446.48</v>
      </c>
      <c r="F30" s="4">
        <v>43.02</v>
      </c>
      <c r="G30" s="4">
        <v>0.56999999999999995</v>
      </c>
      <c r="H30" s="4">
        <f t="shared" si="1"/>
        <v>12.79</v>
      </c>
      <c r="I30" s="4">
        <v>-2.57</v>
      </c>
      <c r="J30" s="4">
        <v>61.79</v>
      </c>
      <c r="K30" s="4">
        <v>64.36</v>
      </c>
      <c r="L30" s="4">
        <v>25.44</v>
      </c>
      <c r="M30" s="4">
        <v>12.79</v>
      </c>
      <c r="N30" s="5">
        <v>0</v>
      </c>
      <c r="O30" s="5">
        <v>0</v>
      </c>
      <c r="P30" s="4">
        <v>12.65</v>
      </c>
      <c r="Q30" s="6"/>
      <c r="R30" s="4">
        <v>1393.32</v>
      </c>
      <c r="S30" s="4">
        <v>498.44</v>
      </c>
      <c r="T30" s="4">
        <v>893.44</v>
      </c>
      <c r="U30" s="4">
        <v>1.45</v>
      </c>
      <c r="V30" s="4">
        <v>6.38</v>
      </c>
      <c r="W30" s="4">
        <v>0</v>
      </c>
      <c r="X30" s="5">
        <v>0</v>
      </c>
      <c r="Y30" s="5">
        <v>0</v>
      </c>
      <c r="Z30" s="4">
        <v>0</v>
      </c>
      <c r="AA30" s="5">
        <v>0</v>
      </c>
      <c r="AB30" s="5">
        <v>0</v>
      </c>
      <c r="AC30" s="5">
        <v>0</v>
      </c>
      <c r="AD30" s="4">
        <v>118.46</v>
      </c>
      <c r="AE30" s="4">
        <v>-91.26</v>
      </c>
    </row>
    <row r="31" spans="1:31" x14ac:dyDescent="0.2">
      <c r="A31" t="s">
        <v>107</v>
      </c>
      <c r="B31" s="4">
        <v>1626.16</v>
      </c>
      <c r="C31" s="4">
        <f t="shared" si="0"/>
        <v>233.34000000000015</v>
      </c>
      <c r="D31" s="4">
        <v>1392.82</v>
      </c>
      <c r="E31" s="4">
        <v>1434.81</v>
      </c>
      <c r="F31" s="4">
        <v>41.99</v>
      </c>
      <c r="G31" s="4">
        <v>0.51</v>
      </c>
      <c r="H31" s="4">
        <f t="shared" si="1"/>
        <v>13.06</v>
      </c>
      <c r="I31" s="4">
        <v>-9.66</v>
      </c>
      <c r="J31" s="4">
        <v>56.85</v>
      </c>
      <c r="K31" s="4">
        <v>66.52</v>
      </c>
      <c r="L31" s="4">
        <v>25.47</v>
      </c>
      <c r="M31" s="4">
        <v>13.06</v>
      </c>
      <c r="N31" s="5">
        <v>0</v>
      </c>
      <c r="O31" s="5">
        <v>0</v>
      </c>
      <c r="P31" s="4">
        <v>12.41</v>
      </c>
      <c r="Q31" s="6"/>
      <c r="R31" s="4">
        <v>1378</v>
      </c>
      <c r="S31" s="4">
        <v>490.28</v>
      </c>
      <c r="T31" s="4">
        <v>886.24</v>
      </c>
      <c r="U31" s="4">
        <v>1.47</v>
      </c>
      <c r="V31" s="4">
        <v>6.35</v>
      </c>
      <c r="W31" s="4">
        <v>0</v>
      </c>
      <c r="X31" s="5">
        <v>0</v>
      </c>
      <c r="Y31" s="5">
        <v>0</v>
      </c>
      <c r="Z31" s="4">
        <v>0</v>
      </c>
      <c r="AA31" s="5">
        <v>0</v>
      </c>
      <c r="AB31" s="5">
        <v>0</v>
      </c>
      <c r="AC31" s="5">
        <v>0</v>
      </c>
      <c r="AD31" s="4">
        <v>115.69</v>
      </c>
      <c r="AE31" s="4">
        <v>-90.91</v>
      </c>
    </row>
    <row r="32" spans="1:31" x14ac:dyDescent="0.2">
      <c r="A32" t="s">
        <v>108</v>
      </c>
      <c r="B32" s="4">
        <v>1621.47</v>
      </c>
      <c r="C32" s="4">
        <f t="shared" si="0"/>
        <v>256.45000000000005</v>
      </c>
      <c r="D32" s="4">
        <v>1365.02</v>
      </c>
      <c r="E32" s="4">
        <v>1409.74</v>
      </c>
      <c r="F32" s="4">
        <v>44.72</v>
      </c>
      <c r="G32" s="4">
        <v>0.5</v>
      </c>
      <c r="H32" s="4">
        <f t="shared" si="1"/>
        <v>13.07</v>
      </c>
      <c r="I32" s="4">
        <v>7.19</v>
      </c>
      <c r="J32" s="4">
        <v>77.349999999999994</v>
      </c>
      <c r="K32" s="4">
        <v>70.150000000000006</v>
      </c>
      <c r="L32" s="4">
        <v>26.11</v>
      </c>
      <c r="M32" s="4">
        <v>13.07</v>
      </c>
      <c r="N32" s="5">
        <v>0</v>
      </c>
      <c r="O32" s="5">
        <v>0</v>
      </c>
      <c r="P32" s="4">
        <v>13.03</v>
      </c>
      <c r="Q32" s="6"/>
      <c r="R32" s="4">
        <v>1353.42</v>
      </c>
      <c r="S32" s="4">
        <v>480.54</v>
      </c>
      <c r="T32" s="4">
        <v>871.05</v>
      </c>
      <c r="U32" s="4">
        <v>1.83</v>
      </c>
      <c r="V32" s="4">
        <v>6.69</v>
      </c>
      <c r="W32" s="4">
        <v>0</v>
      </c>
      <c r="X32" s="5">
        <v>0</v>
      </c>
      <c r="Y32" s="5">
        <v>0</v>
      </c>
      <c r="Z32" s="4">
        <v>0</v>
      </c>
      <c r="AA32" s="5">
        <v>0</v>
      </c>
      <c r="AB32" s="5">
        <v>0</v>
      </c>
      <c r="AC32" s="5">
        <v>0</v>
      </c>
      <c r="AD32" s="4">
        <v>129.83000000000001</v>
      </c>
      <c r="AE32" s="4">
        <v>-91.12</v>
      </c>
    </row>
    <row r="33" spans="1:31" x14ac:dyDescent="0.2">
      <c r="A33" t="s">
        <v>109</v>
      </c>
      <c r="B33" s="4">
        <v>1626.7</v>
      </c>
      <c r="C33" s="4">
        <f t="shared" si="0"/>
        <v>246.51</v>
      </c>
      <c r="D33" s="4">
        <v>1380.19</v>
      </c>
      <c r="E33" s="4">
        <v>1423.87</v>
      </c>
      <c r="F33" s="4">
        <v>43.68</v>
      </c>
      <c r="G33" s="4">
        <v>0.62</v>
      </c>
      <c r="H33" s="4">
        <f t="shared" si="1"/>
        <v>13.12</v>
      </c>
      <c r="I33" s="4">
        <v>21.05</v>
      </c>
      <c r="J33" s="4">
        <v>66.25</v>
      </c>
      <c r="K33" s="4">
        <v>45.21</v>
      </c>
      <c r="L33" s="4">
        <v>26.1</v>
      </c>
      <c r="M33" s="4">
        <v>13.12</v>
      </c>
      <c r="N33" s="5">
        <v>0</v>
      </c>
      <c r="O33" s="5">
        <v>0</v>
      </c>
      <c r="P33" s="4">
        <v>12.98</v>
      </c>
      <c r="Q33" s="6"/>
      <c r="R33" s="4">
        <v>1394.29</v>
      </c>
      <c r="S33" s="4">
        <v>500.03</v>
      </c>
      <c r="T33" s="4">
        <v>893.1</v>
      </c>
      <c r="U33" s="4">
        <v>1.1599999999999999</v>
      </c>
      <c r="V33" s="4">
        <v>6.73</v>
      </c>
      <c r="W33" s="4">
        <v>0</v>
      </c>
      <c r="X33" s="5">
        <v>0</v>
      </c>
      <c r="Y33" s="5">
        <v>0</v>
      </c>
      <c r="Z33" s="4">
        <v>0</v>
      </c>
      <c r="AA33" s="5">
        <v>0</v>
      </c>
      <c r="AB33" s="5">
        <v>0</v>
      </c>
      <c r="AC33" s="5">
        <v>0</v>
      </c>
      <c r="AD33" s="4">
        <v>119.42</v>
      </c>
      <c r="AE33" s="4">
        <v>-92.48</v>
      </c>
    </row>
    <row r="34" spans="1:31" x14ac:dyDescent="0.2">
      <c r="A34" t="s">
        <v>110</v>
      </c>
      <c r="B34" s="4">
        <v>1643.13</v>
      </c>
      <c r="C34" s="4">
        <f t="shared" si="0"/>
        <v>249.94000000000005</v>
      </c>
      <c r="D34" s="4">
        <v>1393.19</v>
      </c>
      <c r="E34" s="4">
        <v>1440.5</v>
      </c>
      <c r="F34" s="4">
        <v>47.31</v>
      </c>
      <c r="G34" s="4">
        <v>0.53</v>
      </c>
      <c r="H34" s="4">
        <f t="shared" si="1"/>
        <v>13.09</v>
      </c>
      <c r="I34" s="4">
        <v>24.73</v>
      </c>
      <c r="J34" s="4">
        <v>66.87</v>
      </c>
      <c r="K34" s="4">
        <v>42.14</v>
      </c>
      <c r="L34" s="4">
        <v>25.81</v>
      </c>
      <c r="M34" s="4">
        <v>13.09</v>
      </c>
      <c r="N34" s="5">
        <v>0</v>
      </c>
      <c r="O34" s="5">
        <v>0</v>
      </c>
      <c r="P34" s="4">
        <v>12.72</v>
      </c>
      <c r="Q34" s="6"/>
      <c r="R34" s="4">
        <v>1413.31</v>
      </c>
      <c r="S34" s="4">
        <v>511.77</v>
      </c>
      <c r="T34" s="4">
        <v>883.82</v>
      </c>
      <c r="U34" s="4">
        <v>17.72</v>
      </c>
      <c r="V34" s="4">
        <v>6.82</v>
      </c>
      <c r="W34" s="4">
        <v>0</v>
      </c>
      <c r="X34" s="5">
        <v>0</v>
      </c>
      <c r="Y34" s="5">
        <v>0</v>
      </c>
      <c r="Z34" s="4">
        <v>0</v>
      </c>
      <c r="AA34" s="5">
        <v>0</v>
      </c>
      <c r="AB34" s="5">
        <v>0</v>
      </c>
      <c r="AC34" s="5">
        <v>0</v>
      </c>
      <c r="AD34" s="4">
        <v>116.75</v>
      </c>
      <c r="AE34" s="4">
        <v>-92.62</v>
      </c>
    </row>
    <row r="35" spans="1:31" x14ac:dyDescent="0.2">
      <c r="A35" t="s">
        <v>111</v>
      </c>
      <c r="B35" s="4">
        <v>1690.64</v>
      </c>
      <c r="C35" s="4">
        <f t="shared" si="0"/>
        <v>280.67000000000007</v>
      </c>
      <c r="D35" s="4">
        <v>1409.97</v>
      </c>
      <c r="E35" s="4">
        <v>1466.13</v>
      </c>
      <c r="F35" s="4">
        <v>56.16</v>
      </c>
      <c r="G35" s="4">
        <v>0.52</v>
      </c>
      <c r="H35" s="4">
        <f t="shared" si="1"/>
        <v>13.17</v>
      </c>
      <c r="I35" s="4">
        <v>31.41</v>
      </c>
      <c r="J35" s="4">
        <v>89.36</v>
      </c>
      <c r="K35" s="4">
        <v>57.96</v>
      </c>
      <c r="L35" s="4">
        <v>25.63</v>
      </c>
      <c r="M35" s="4">
        <v>13.17</v>
      </c>
      <c r="N35" s="5">
        <v>0</v>
      </c>
      <c r="O35" s="5">
        <v>0</v>
      </c>
      <c r="P35" s="4">
        <v>12.47</v>
      </c>
      <c r="Q35" s="6"/>
      <c r="R35" s="4">
        <v>1441.95</v>
      </c>
      <c r="S35" s="4">
        <v>608.20000000000005</v>
      </c>
      <c r="T35" s="4">
        <v>821.41</v>
      </c>
      <c r="U35" s="4">
        <v>12.34</v>
      </c>
      <c r="V35" s="4">
        <v>7.11</v>
      </c>
      <c r="W35" s="4">
        <v>0</v>
      </c>
      <c r="X35" s="5">
        <v>0</v>
      </c>
      <c r="Y35" s="5">
        <v>0</v>
      </c>
      <c r="Z35" s="4">
        <v>0</v>
      </c>
      <c r="AA35" s="5">
        <v>0</v>
      </c>
      <c r="AB35" s="5">
        <v>0</v>
      </c>
      <c r="AC35" s="5">
        <v>0</v>
      </c>
      <c r="AD35" s="4">
        <v>120.66</v>
      </c>
      <c r="AE35" s="4">
        <v>-102.2</v>
      </c>
    </row>
    <row r="36" spans="1:31" x14ac:dyDescent="0.2">
      <c r="A36" t="s">
        <v>112</v>
      </c>
      <c r="B36" s="4">
        <v>1784.59</v>
      </c>
      <c r="C36" s="4">
        <f t="shared" si="0"/>
        <v>292.29999999999995</v>
      </c>
      <c r="D36" s="4">
        <v>1492.29</v>
      </c>
      <c r="E36" s="4">
        <v>1563</v>
      </c>
      <c r="F36" s="4">
        <v>70.7</v>
      </c>
      <c r="G36" s="4">
        <v>0.45</v>
      </c>
      <c r="H36" s="4">
        <f t="shared" si="1"/>
        <v>13.18</v>
      </c>
      <c r="I36" s="4">
        <v>16.89</v>
      </c>
      <c r="J36" s="4">
        <v>87.24</v>
      </c>
      <c r="K36" s="4">
        <v>70.36</v>
      </c>
      <c r="L36" s="4">
        <v>25.29</v>
      </c>
      <c r="M36" s="4">
        <v>13.18</v>
      </c>
      <c r="N36" s="5">
        <v>0</v>
      </c>
      <c r="O36" s="5">
        <v>0</v>
      </c>
      <c r="P36" s="4">
        <v>12.12</v>
      </c>
      <c r="Q36" s="6"/>
      <c r="R36" s="4">
        <v>1507.66</v>
      </c>
      <c r="S36" s="4">
        <v>518.59</v>
      </c>
      <c r="T36" s="4">
        <v>975.66</v>
      </c>
      <c r="U36" s="4">
        <v>13.41</v>
      </c>
      <c r="V36" s="4">
        <v>7.11</v>
      </c>
      <c r="W36" s="4">
        <v>0</v>
      </c>
      <c r="X36" s="5">
        <v>0</v>
      </c>
      <c r="Y36" s="5">
        <v>0</v>
      </c>
      <c r="Z36" s="4">
        <v>0</v>
      </c>
      <c r="AA36" s="5">
        <v>0</v>
      </c>
      <c r="AB36" s="5">
        <v>0</v>
      </c>
      <c r="AC36" s="5">
        <v>0</v>
      </c>
      <c r="AD36" s="4">
        <v>121.78</v>
      </c>
      <c r="AE36" s="4">
        <v>-101.62</v>
      </c>
    </row>
    <row r="37" spans="1:31" x14ac:dyDescent="0.2">
      <c r="A37" t="s">
        <v>113</v>
      </c>
      <c r="B37" s="4">
        <v>1772.02</v>
      </c>
      <c r="C37" s="4">
        <f t="shared" si="0"/>
        <v>254.01</v>
      </c>
      <c r="D37" s="4">
        <v>1518.01</v>
      </c>
      <c r="E37" s="4">
        <v>1575.39</v>
      </c>
      <c r="F37" s="4">
        <v>57.38</v>
      </c>
      <c r="G37" s="4">
        <v>0.42</v>
      </c>
      <c r="H37" s="4">
        <f t="shared" si="1"/>
        <v>13.23</v>
      </c>
      <c r="I37" s="4">
        <v>-13.82</v>
      </c>
      <c r="J37" s="4">
        <v>59.98</v>
      </c>
      <c r="K37" s="4">
        <v>73.8</v>
      </c>
      <c r="L37" s="4">
        <v>25.29</v>
      </c>
      <c r="M37" s="4">
        <v>13.23</v>
      </c>
      <c r="N37" s="5">
        <v>0</v>
      </c>
      <c r="O37" s="5">
        <v>0</v>
      </c>
      <c r="P37" s="4">
        <v>12.07</v>
      </c>
      <c r="Q37" s="6"/>
      <c r="R37" s="4">
        <v>1500.79</v>
      </c>
      <c r="S37" s="4">
        <v>519.53</v>
      </c>
      <c r="T37" s="4">
        <v>973.72</v>
      </c>
      <c r="U37" s="4">
        <v>7.54</v>
      </c>
      <c r="V37" s="4">
        <v>7.22</v>
      </c>
      <c r="W37" s="4">
        <v>0</v>
      </c>
      <c r="X37" s="5">
        <v>0</v>
      </c>
      <c r="Y37" s="5">
        <v>0</v>
      </c>
      <c r="Z37" s="4">
        <v>0</v>
      </c>
      <c r="AA37" s="5">
        <v>0</v>
      </c>
      <c r="AB37" s="5">
        <v>0</v>
      </c>
      <c r="AC37" s="5">
        <v>0</v>
      </c>
      <c r="AD37" s="4">
        <v>125.37</v>
      </c>
      <c r="AE37" s="4">
        <v>-103.47</v>
      </c>
    </row>
    <row r="38" spans="1:31" x14ac:dyDescent="0.2">
      <c r="A38" t="s">
        <v>114</v>
      </c>
      <c r="B38" s="4">
        <v>1790.88</v>
      </c>
      <c r="C38" s="4">
        <f t="shared" si="0"/>
        <v>260.62000000000012</v>
      </c>
      <c r="D38" s="4">
        <v>1530.26</v>
      </c>
      <c r="E38" s="4">
        <v>1585.82</v>
      </c>
      <c r="F38" s="4">
        <v>55.56</v>
      </c>
      <c r="G38" s="4">
        <v>6.06</v>
      </c>
      <c r="H38" s="4">
        <f t="shared" si="1"/>
        <v>13.8</v>
      </c>
      <c r="I38" s="4">
        <v>20.75</v>
      </c>
      <c r="J38" s="4">
        <v>57.34</v>
      </c>
      <c r="K38" s="4">
        <v>36.590000000000003</v>
      </c>
      <c r="L38" s="4">
        <v>25.48</v>
      </c>
      <c r="M38" s="4">
        <v>13.8</v>
      </c>
      <c r="N38" s="5">
        <v>0</v>
      </c>
      <c r="O38" s="5">
        <v>0</v>
      </c>
      <c r="P38" s="4">
        <v>11.68</v>
      </c>
      <c r="Q38" s="6"/>
      <c r="R38" s="4">
        <v>1545.91</v>
      </c>
      <c r="S38" s="4">
        <v>532.91999999999996</v>
      </c>
      <c r="T38" s="4">
        <v>1007.95</v>
      </c>
      <c r="U38" s="4">
        <v>5.03</v>
      </c>
      <c r="V38" s="4">
        <v>8.09</v>
      </c>
      <c r="W38" s="4">
        <v>0.82</v>
      </c>
      <c r="X38" s="5">
        <v>0</v>
      </c>
      <c r="Y38" s="5">
        <v>0</v>
      </c>
      <c r="Z38" s="4">
        <v>0.82</v>
      </c>
      <c r="AA38" s="5">
        <v>0</v>
      </c>
      <c r="AB38" s="5">
        <v>0</v>
      </c>
      <c r="AC38" s="5">
        <v>0</v>
      </c>
      <c r="AD38" s="4">
        <v>134.36000000000001</v>
      </c>
      <c r="AE38" s="4">
        <v>-106.62</v>
      </c>
    </row>
    <row r="39" spans="1:31" x14ac:dyDescent="0.2">
      <c r="A39" t="s">
        <v>115</v>
      </c>
      <c r="B39" s="4">
        <v>1786.46</v>
      </c>
      <c r="C39" s="4">
        <f t="shared" si="0"/>
        <v>282.73</v>
      </c>
      <c r="D39" s="4">
        <v>1503.73</v>
      </c>
      <c r="E39" s="4">
        <v>1557.1</v>
      </c>
      <c r="F39" s="4">
        <v>53.37</v>
      </c>
      <c r="G39" s="4">
        <v>6.61</v>
      </c>
      <c r="H39" s="4">
        <f t="shared" si="1"/>
        <v>23.98</v>
      </c>
      <c r="I39" s="4">
        <v>34.74</v>
      </c>
      <c r="J39" s="4">
        <v>70.75</v>
      </c>
      <c r="K39" s="4">
        <v>36.01</v>
      </c>
      <c r="L39" s="4">
        <v>36.409999999999997</v>
      </c>
      <c r="M39" s="4">
        <v>23.98</v>
      </c>
      <c r="N39" s="5">
        <v>0</v>
      </c>
      <c r="O39" s="5">
        <v>0</v>
      </c>
      <c r="P39" s="4">
        <v>12.44</v>
      </c>
      <c r="Q39" s="6"/>
      <c r="R39" s="4">
        <v>1549.62</v>
      </c>
      <c r="S39" s="4">
        <v>535.05999999999995</v>
      </c>
      <c r="T39" s="4">
        <v>1011.16</v>
      </c>
      <c r="U39" s="4">
        <v>3.41</v>
      </c>
      <c r="V39" s="4">
        <v>8.24</v>
      </c>
      <c r="W39" s="4">
        <v>0.82</v>
      </c>
      <c r="X39" s="5">
        <v>0</v>
      </c>
      <c r="Y39" s="5">
        <v>0</v>
      </c>
      <c r="Z39" s="4">
        <v>0.82</v>
      </c>
      <c r="AA39" s="5">
        <v>0</v>
      </c>
      <c r="AB39" s="5">
        <v>0</v>
      </c>
      <c r="AC39" s="5">
        <v>0</v>
      </c>
      <c r="AD39" s="4">
        <v>129.28</v>
      </c>
      <c r="AE39" s="4">
        <v>-106.47</v>
      </c>
    </row>
    <row r="40" spans="1:31" x14ac:dyDescent="0.2">
      <c r="A40" t="s">
        <v>116</v>
      </c>
      <c r="B40" s="4">
        <v>1759.16</v>
      </c>
      <c r="C40" s="4">
        <f t="shared" si="0"/>
        <v>288.42000000000007</v>
      </c>
      <c r="D40" s="4">
        <v>1470.74</v>
      </c>
      <c r="E40" s="4">
        <v>1530.11</v>
      </c>
      <c r="F40" s="4">
        <v>59.37</v>
      </c>
      <c r="G40" s="4">
        <v>7.76</v>
      </c>
      <c r="H40" s="4">
        <f t="shared" si="1"/>
        <v>23.97</v>
      </c>
      <c r="I40" s="4">
        <v>36.19</v>
      </c>
      <c r="J40" s="4">
        <v>70.34</v>
      </c>
      <c r="K40" s="4">
        <v>34.15</v>
      </c>
      <c r="L40" s="4">
        <v>35.19</v>
      </c>
      <c r="M40" s="4">
        <v>23.97</v>
      </c>
      <c r="N40" s="5">
        <v>0</v>
      </c>
      <c r="O40" s="5">
        <v>0</v>
      </c>
      <c r="P40" s="4">
        <v>11.23</v>
      </c>
      <c r="Q40" s="6"/>
      <c r="R40" s="4">
        <v>1522.76</v>
      </c>
      <c r="S40" s="4">
        <v>530.85</v>
      </c>
      <c r="T40" s="4">
        <v>987.67</v>
      </c>
      <c r="U40" s="4">
        <v>4.24</v>
      </c>
      <c r="V40" s="4">
        <v>8.44</v>
      </c>
      <c r="W40" s="4">
        <v>0.82</v>
      </c>
      <c r="X40" s="5">
        <v>0</v>
      </c>
      <c r="Y40" s="5">
        <v>0</v>
      </c>
      <c r="Z40" s="4">
        <v>0.82</v>
      </c>
      <c r="AA40" s="5">
        <v>0</v>
      </c>
      <c r="AB40" s="5">
        <v>0</v>
      </c>
      <c r="AC40" s="5">
        <v>0</v>
      </c>
      <c r="AD40" s="4">
        <v>124.58</v>
      </c>
      <c r="AE40" s="4">
        <v>-106.71</v>
      </c>
    </row>
    <row r="41" spans="1:31" x14ac:dyDescent="0.2">
      <c r="A41" t="s">
        <v>117</v>
      </c>
      <c r="B41" s="4">
        <v>1712.2</v>
      </c>
      <c r="C41" s="4">
        <f t="shared" si="0"/>
        <v>278.37000000000012</v>
      </c>
      <c r="D41" s="4">
        <v>1433.83</v>
      </c>
      <c r="E41" s="4">
        <v>1490.16</v>
      </c>
      <c r="F41" s="4">
        <v>56.33</v>
      </c>
      <c r="G41" s="4">
        <v>8.65</v>
      </c>
      <c r="H41" s="4">
        <f t="shared" si="1"/>
        <v>24</v>
      </c>
      <c r="I41" s="4">
        <v>20.89</v>
      </c>
      <c r="J41" s="4">
        <v>59.23</v>
      </c>
      <c r="K41" s="4">
        <v>38.340000000000003</v>
      </c>
      <c r="L41" s="4">
        <v>35.11</v>
      </c>
      <c r="M41" s="4">
        <v>24</v>
      </c>
      <c r="N41" s="5">
        <v>0</v>
      </c>
      <c r="O41" s="5">
        <v>0</v>
      </c>
      <c r="P41" s="4">
        <v>11.12</v>
      </c>
      <c r="Q41" s="6"/>
      <c r="R41" s="4">
        <v>1480</v>
      </c>
      <c r="S41" s="4">
        <v>536.6</v>
      </c>
      <c r="T41" s="4">
        <v>932.26</v>
      </c>
      <c r="U41" s="4">
        <v>11.14</v>
      </c>
      <c r="V41" s="4">
        <v>8.52</v>
      </c>
      <c r="W41" s="4">
        <v>0.82</v>
      </c>
      <c r="X41" s="5">
        <v>0</v>
      </c>
      <c r="Y41" s="5">
        <v>0</v>
      </c>
      <c r="Z41" s="4">
        <v>0.82</v>
      </c>
      <c r="AA41" s="5">
        <v>0</v>
      </c>
      <c r="AB41" s="5">
        <v>0</v>
      </c>
      <c r="AC41" s="5">
        <v>0</v>
      </c>
      <c r="AD41" s="4">
        <v>119.03</v>
      </c>
      <c r="AE41" s="4">
        <v>-109.89</v>
      </c>
    </row>
    <row r="42" spans="1:31" x14ac:dyDescent="0.2">
      <c r="A42" t="s">
        <v>118</v>
      </c>
      <c r="B42" s="4">
        <v>1741.76</v>
      </c>
      <c r="C42" s="4">
        <f t="shared" si="0"/>
        <v>275.59999999999991</v>
      </c>
      <c r="D42" s="4">
        <v>1466.16</v>
      </c>
      <c r="E42" s="4">
        <v>1521.81</v>
      </c>
      <c r="F42" s="4">
        <v>55.65</v>
      </c>
      <c r="G42" s="4">
        <v>10.27</v>
      </c>
      <c r="H42" s="4">
        <f t="shared" si="1"/>
        <v>24.35</v>
      </c>
      <c r="I42" s="4">
        <v>-54.51</v>
      </c>
      <c r="J42" s="4">
        <v>55.87</v>
      </c>
      <c r="K42" s="4">
        <v>110.38</v>
      </c>
      <c r="L42" s="4">
        <v>35.01</v>
      </c>
      <c r="M42" s="4">
        <v>24.35</v>
      </c>
      <c r="N42" s="5">
        <v>0</v>
      </c>
      <c r="O42" s="5">
        <v>0</v>
      </c>
      <c r="P42" s="4">
        <v>10.65</v>
      </c>
      <c r="Q42" s="6"/>
      <c r="R42" s="4">
        <v>1435.81</v>
      </c>
      <c r="S42" s="4">
        <v>544.91999999999996</v>
      </c>
      <c r="T42" s="4">
        <v>889.14</v>
      </c>
      <c r="U42" s="4">
        <v>1.76</v>
      </c>
      <c r="V42" s="4">
        <v>8.61</v>
      </c>
      <c r="W42" s="4">
        <v>0.82</v>
      </c>
      <c r="X42" s="5">
        <v>0</v>
      </c>
      <c r="Y42" s="5">
        <v>0</v>
      </c>
      <c r="Z42" s="4">
        <v>0.82</v>
      </c>
      <c r="AA42" s="5">
        <v>0</v>
      </c>
      <c r="AB42" s="5">
        <v>0</v>
      </c>
      <c r="AC42" s="5">
        <v>0</v>
      </c>
      <c r="AD42" s="4">
        <v>120.77</v>
      </c>
      <c r="AE42" s="4">
        <v>-109.09</v>
      </c>
    </row>
    <row r="43" spans="1:31" x14ac:dyDescent="0.2">
      <c r="A43" t="s">
        <v>119</v>
      </c>
      <c r="B43" s="4">
        <v>1768.81</v>
      </c>
      <c r="C43" s="4">
        <f t="shared" ref="C43:C74" si="2">B43-D43</f>
        <v>273.51</v>
      </c>
      <c r="D43" s="4">
        <v>1495.3</v>
      </c>
      <c r="E43" s="4">
        <v>1551.5</v>
      </c>
      <c r="F43" s="4">
        <v>56.2</v>
      </c>
      <c r="G43" s="4">
        <v>10.24</v>
      </c>
      <c r="H43" s="4">
        <f t="shared" si="1"/>
        <v>24.53</v>
      </c>
      <c r="I43" s="4">
        <v>-48.56</v>
      </c>
      <c r="J43" s="4">
        <v>53.06</v>
      </c>
      <c r="K43" s="4">
        <v>101.62</v>
      </c>
      <c r="L43" s="4">
        <v>35.15</v>
      </c>
      <c r="M43" s="4">
        <v>24.53</v>
      </c>
      <c r="N43" s="5">
        <v>0</v>
      </c>
      <c r="O43" s="5">
        <v>0</v>
      </c>
      <c r="P43" s="4">
        <v>10.62</v>
      </c>
      <c r="Q43" s="6"/>
      <c r="R43" s="4">
        <v>1465.12</v>
      </c>
      <c r="S43" s="4">
        <v>535.54999999999995</v>
      </c>
      <c r="T43" s="4">
        <v>925.21</v>
      </c>
      <c r="U43" s="4">
        <v>4.3600000000000003</v>
      </c>
      <c r="V43" s="4">
        <v>8.77</v>
      </c>
      <c r="W43" s="4">
        <v>0.82</v>
      </c>
      <c r="X43" s="5">
        <v>0</v>
      </c>
      <c r="Y43" s="5">
        <v>0</v>
      </c>
      <c r="Z43" s="4">
        <v>0.82</v>
      </c>
      <c r="AA43" s="5">
        <v>0</v>
      </c>
      <c r="AB43" s="5">
        <v>0</v>
      </c>
      <c r="AC43" s="5">
        <v>0</v>
      </c>
      <c r="AD43" s="4">
        <v>127.92</v>
      </c>
      <c r="AE43" s="4">
        <v>-110.5</v>
      </c>
    </row>
    <row r="44" spans="1:31" x14ac:dyDescent="0.2">
      <c r="A44" t="s">
        <v>120</v>
      </c>
      <c r="B44" s="4">
        <v>1737.95</v>
      </c>
      <c r="C44" s="4">
        <f t="shared" si="2"/>
        <v>278.99</v>
      </c>
      <c r="D44" s="4">
        <v>1458.96</v>
      </c>
      <c r="E44" s="4">
        <v>1515.19</v>
      </c>
      <c r="F44" s="4">
        <v>56.23</v>
      </c>
      <c r="G44" s="4">
        <v>10.28</v>
      </c>
      <c r="H44" s="4">
        <f t="shared" si="1"/>
        <v>24.55</v>
      </c>
      <c r="I44" s="4">
        <v>-45.4</v>
      </c>
      <c r="J44" s="4">
        <v>58.24</v>
      </c>
      <c r="K44" s="4">
        <v>103.64</v>
      </c>
      <c r="L44" s="4">
        <v>35.78</v>
      </c>
      <c r="M44" s="4">
        <v>24.55</v>
      </c>
      <c r="N44" s="5">
        <v>0</v>
      </c>
      <c r="O44" s="5">
        <v>0</v>
      </c>
      <c r="P44" s="4">
        <v>11.23</v>
      </c>
      <c r="Q44" s="6"/>
      <c r="R44" s="4">
        <v>1432.95</v>
      </c>
      <c r="S44" s="4">
        <v>537.64</v>
      </c>
      <c r="T44" s="4">
        <v>892.99</v>
      </c>
      <c r="U44" s="4">
        <v>2.3199999999999998</v>
      </c>
      <c r="V44" s="4">
        <v>8.77</v>
      </c>
      <c r="W44" s="4">
        <v>0.82</v>
      </c>
      <c r="X44" s="5">
        <v>0</v>
      </c>
      <c r="Y44" s="5">
        <v>0</v>
      </c>
      <c r="Z44" s="4">
        <v>0.82</v>
      </c>
      <c r="AA44" s="5">
        <v>0</v>
      </c>
      <c r="AB44" s="5">
        <v>0</v>
      </c>
      <c r="AC44" s="5">
        <v>0</v>
      </c>
      <c r="AD44" s="4">
        <v>126.83</v>
      </c>
      <c r="AE44" s="4">
        <v>-109.75</v>
      </c>
    </row>
    <row r="45" spans="1:31" x14ac:dyDescent="0.2">
      <c r="A45" t="s">
        <v>121</v>
      </c>
      <c r="B45" s="4">
        <v>1733.46</v>
      </c>
      <c r="C45" s="4">
        <f t="shared" si="2"/>
        <v>283.57999999999993</v>
      </c>
      <c r="D45" s="4">
        <v>1449.88</v>
      </c>
      <c r="E45" s="4">
        <v>1509.87</v>
      </c>
      <c r="F45" s="4">
        <v>60</v>
      </c>
      <c r="G45" s="4">
        <v>10.24</v>
      </c>
      <c r="H45" s="4">
        <f t="shared" si="1"/>
        <v>24.8</v>
      </c>
      <c r="I45" s="4">
        <v>-26.29</v>
      </c>
      <c r="J45" s="4">
        <v>59.1</v>
      </c>
      <c r="K45" s="4">
        <v>85.39</v>
      </c>
      <c r="L45" s="4">
        <v>35.869999999999997</v>
      </c>
      <c r="M45" s="4">
        <v>24.8</v>
      </c>
      <c r="N45" s="5">
        <v>0</v>
      </c>
      <c r="O45" s="5">
        <v>0</v>
      </c>
      <c r="P45" s="4">
        <v>11.07</v>
      </c>
      <c r="Q45" s="6"/>
      <c r="R45" s="4">
        <v>1441.74</v>
      </c>
      <c r="S45" s="4">
        <v>548.08000000000004</v>
      </c>
      <c r="T45" s="4">
        <v>892.69</v>
      </c>
      <c r="U45" s="4">
        <v>0.97</v>
      </c>
      <c r="V45" s="4">
        <v>8.77</v>
      </c>
      <c r="W45" s="4">
        <v>0.82</v>
      </c>
      <c r="X45" s="5">
        <v>0</v>
      </c>
      <c r="Y45" s="5">
        <v>0</v>
      </c>
      <c r="Z45" s="4">
        <v>0.82</v>
      </c>
      <c r="AA45" s="5">
        <v>0</v>
      </c>
      <c r="AB45" s="5">
        <v>0</v>
      </c>
      <c r="AC45" s="5">
        <v>0</v>
      </c>
      <c r="AD45" s="4">
        <v>129.01</v>
      </c>
      <c r="AE45" s="4">
        <v>-110.63</v>
      </c>
    </row>
    <row r="46" spans="1:31" x14ac:dyDescent="0.2">
      <c r="A46" t="s">
        <v>122</v>
      </c>
      <c r="B46" s="4">
        <v>1783.4</v>
      </c>
      <c r="C46" s="4">
        <f t="shared" si="2"/>
        <v>286.97000000000003</v>
      </c>
      <c r="D46" s="4">
        <v>1496.43</v>
      </c>
      <c r="E46" s="4">
        <v>1565.98</v>
      </c>
      <c r="F46" s="4">
        <v>69.540000000000006</v>
      </c>
      <c r="G46" s="4">
        <v>10.38</v>
      </c>
      <c r="H46" s="4">
        <f t="shared" si="1"/>
        <v>23.54</v>
      </c>
      <c r="I46" s="4">
        <v>-104.73</v>
      </c>
      <c r="J46" s="4">
        <v>54.42</v>
      </c>
      <c r="K46" s="4">
        <v>159.15</v>
      </c>
      <c r="L46" s="4">
        <v>34.479999999999997</v>
      </c>
      <c r="M46" s="4">
        <v>23.54</v>
      </c>
      <c r="N46" s="5">
        <v>0</v>
      </c>
      <c r="O46" s="5">
        <v>0</v>
      </c>
      <c r="P46" s="4">
        <v>10.94</v>
      </c>
      <c r="Q46" s="6"/>
      <c r="R46" s="4">
        <v>1429.4</v>
      </c>
      <c r="S46" s="4">
        <v>551.72</v>
      </c>
      <c r="T46" s="4">
        <v>876.22</v>
      </c>
      <c r="U46" s="4">
        <v>1.46</v>
      </c>
      <c r="V46" s="4">
        <v>8.8800000000000008</v>
      </c>
      <c r="W46" s="4">
        <v>0.82</v>
      </c>
      <c r="X46" s="5">
        <v>0</v>
      </c>
      <c r="Y46" s="5">
        <v>0</v>
      </c>
      <c r="Z46" s="4">
        <v>0.82</v>
      </c>
      <c r="AA46" s="5">
        <v>0</v>
      </c>
      <c r="AB46" s="5">
        <v>0</v>
      </c>
      <c r="AC46" s="5">
        <v>0</v>
      </c>
      <c r="AD46" s="4">
        <v>121.93</v>
      </c>
      <c r="AE46" s="4">
        <v>-124.47</v>
      </c>
    </row>
    <row r="47" spans="1:31" x14ac:dyDescent="0.2">
      <c r="A47" t="s">
        <v>123</v>
      </c>
      <c r="B47" s="4">
        <v>1941.25</v>
      </c>
      <c r="C47" s="4">
        <f t="shared" si="2"/>
        <v>297.25</v>
      </c>
      <c r="D47" s="4">
        <v>1644</v>
      </c>
      <c r="E47" s="4">
        <v>1716.67</v>
      </c>
      <c r="F47" s="4">
        <v>72.67</v>
      </c>
      <c r="G47" s="4">
        <v>10.59</v>
      </c>
      <c r="H47" s="4">
        <f t="shared" si="1"/>
        <v>23.6</v>
      </c>
      <c r="I47" s="4">
        <v>-41.13</v>
      </c>
      <c r="J47" s="4">
        <v>59.31</v>
      </c>
      <c r="K47" s="4">
        <v>100.44</v>
      </c>
      <c r="L47" s="4">
        <v>34.32</v>
      </c>
      <c r="M47" s="4">
        <v>23.6</v>
      </c>
      <c r="N47" s="5">
        <v>0</v>
      </c>
      <c r="O47" s="5">
        <v>0</v>
      </c>
      <c r="P47" s="4">
        <v>10.72</v>
      </c>
      <c r="Q47" s="6"/>
      <c r="R47" s="4">
        <v>1640.6</v>
      </c>
      <c r="S47" s="4">
        <v>662.9</v>
      </c>
      <c r="T47" s="4">
        <v>976.49</v>
      </c>
      <c r="U47" s="4">
        <v>1.21</v>
      </c>
      <c r="V47" s="4">
        <v>8.8800000000000008</v>
      </c>
      <c r="W47" s="4">
        <v>0.82</v>
      </c>
      <c r="X47" s="5">
        <v>0</v>
      </c>
      <c r="Y47" s="5">
        <v>0</v>
      </c>
      <c r="Z47" s="4">
        <v>0.82</v>
      </c>
      <c r="AA47" s="5">
        <v>0</v>
      </c>
      <c r="AB47" s="5">
        <v>0</v>
      </c>
      <c r="AC47" s="5">
        <v>0</v>
      </c>
      <c r="AD47" s="4">
        <v>123.62</v>
      </c>
      <c r="AE47" s="4">
        <v>-126.14</v>
      </c>
    </row>
    <row r="48" spans="1:31" x14ac:dyDescent="0.2">
      <c r="A48" t="s">
        <v>124</v>
      </c>
      <c r="B48" s="4">
        <v>1951.24</v>
      </c>
      <c r="C48" s="4">
        <f t="shared" si="2"/>
        <v>303.87000000000012</v>
      </c>
      <c r="D48" s="4">
        <v>1647.37</v>
      </c>
      <c r="E48" s="4">
        <v>1733.58</v>
      </c>
      <c r="F48" s="4">
        <v>86.21</v>
      </c>
      <c r="G48" s="4">
        <v>10.68</v>
      </c>
      <c r="H48" s="4">
        <f t="shared" si="1"/>
        <v>23.6</v>
      </c>
      <c r="I48" s="4">
        <v>-43.29</v>
      </c>
      <c r="J48" s="4">
        <v>52.63</v>
      </c>
      <c r="K48" s="4">
        <v>95.92</v>
      </c>
      <c r="L48" s="4">
        <v>34.14</v>
      </c>
      <c r="M48" s="4">
        <v>23.6</v>
      </c>
      <c r="N48" s="5">
        <v>0</v>
      </c>
      <c r="O48" s="5">
        <v>0</v>
      </c>
      <c r="P48" s="4">
        <v>10.53</v>
      </c>
      <c r="Q48" s="6"/>
      <c r="R48" s="4">
        <v>1641.71</v>
      </c>
      <c r="S48" s="4">
        <v>579.46</v>
      </c>
      <c r="T48" s="4">
        <v>1061.1099999999999</v>
      </c>
      <c r="U48" s="4">
        <v>1.1399999999999999</v>
      </c>
      <c r="V48" s="4">
        <v>8.8800000000000008</v>
      </c>
      <c r="W48" s="4">
        <v>0.82</v>
      </c>
      <c r="X48" s="5">
        <v>0</v>
      </c>
      <c r="Y48" s="5">
        <v>0</v>
      </c>
      <c r="Z48" s="4">
        <v>0.82</v>
      </c>
      <c r="AA48" s="5">
        <v>0</v>
      </c>
      <c r="AB48" s="5">
        <v>0</v>
      </c>
      <c r="AC48" s="5">
        <v>0</v>
      </c>
      <c r="AD48" s="4">
        <v>124.03</v>
      </c>
      <c r="AE48" s="4">
        <v>-126.55</v>
      </c>
    </row>
    <row r="49" spans="1:31" x14ac:dyDescent="0.2">
      <c r="A49" t="s">
        <v>125</v>
      </c>
      <c r="B49" s="4">
        <v>1981.39</v>
      </c>
      <c r="C49" s="4">
        <f t="shared" si="2"/>
        <v>285.42000000000007</v>
      </c>
      <c r="D49" s="4">
        <v>1695.97</v>
      </c>
      <c r="E49" s="4">
        <v>1767.19</v>
      </c>
      <c r="F49" s="4">
        <v>71.22</v>
      </c>
      <c r="G49" s="4">
        <v>10.53</v>
      </c>
      <c r="H49" s="4">
        <f t="shared" si="1"/>
        <v>23.56</v>
      </c>
      <c r="I49" s="4">
        <v>-98.41</v>
      </c>
      <c r="J49" s="4">
        <v>49.66</v>
      </c>
      <c r="K49" s="4">
        <v>148.07</v>
      </c>
      <c r="L49" s="4">
        <v>33.909999999999997</v>
      </c>
      <c r="M49" s="4">
        <v>23.56</v>
      </c>
      <c r="N49" s="5">
        <v>0</v>
      </c>
      <c r="O49" s="5">
        <v>0</v>
      </c>
      <c r="P49" s="4">
        <v>10.35</v>
      </c>
      <c r="Q49" s="6"/>
      <c r="R49" s="4">
        <v>1638.98</v>
      </c>
      <c r="S49" s="4">
        <v>574.55999999999995</v>
      </c>
      <c r="T49" s="4">
        <v>1062.82</v>
      </c>
      <c r="U49" s="4">
        <v>1.6</v>
      </c>
      <c r="V49" s="4">
        <v>9.0299999999999994</v>
      </c>
      <c r="W49" s="4">
        <v>0.82</v>
      </c>
      <c r="X49" s="5">
        <v>0</v>
      </c>
      <c r="Y49" s="5">
        <v>0</v>
      </c>
      <c r="Z49" s="4">
        <v>0.82</v>
      </c>
      <c r="AA49" s="5">
        <v>0</v>
      </c>
      <c r="AB49" s="5">
        <v>0</v>
      </c>
      <c r="AC49" s="5">
        <v>0</v>
      </c>
      <c r="AD49" s="4">
        <v>119.42</v>
      </c>
      <c r="AE49" s="4">
        <v>-126.25</v>
      </c>
    </row>
    <row r="50" spans="1:31" x14ac:dyDescent="0.2">
      <c r="A50" t="s">
        <v>126</v>
      </c>
      <c r="B50" s="4">
        <v>1917.96</v>
      </c>
      <c r="C50" s="4">
        <f t="shared" si="2"/>
        <v>293.59000000000015</v>
      </c>
      <c r="D50" s="4">
        <v>1624.37</v>
      </c>
      <c r="E50" s="4">
        <v>1698.1</v>
      </c>
      <c r="F50" s="4">
        <v>73.73</v>
      </c>
      <c r="G50" s="4">
        <v>10.87</v>
      </c>
      <c r="H50" s="4">
        <f t="shared" si="1"/>
        <v>24.29</v>
      </c>
      <c r="I50" s="4">
        <v>-102.86</v>
      </c>
      <c r="J50" s="4">
        <v>52.93</v>
      </c>
      <c r="K50" s="4">
        <v>155.78</v>
      </c>
      <c r="L50" s="4">
        <v>34.520000000000003</v>
      </c>
      <c r="M50" s="4">
        <v>24.29</v>
      </c>
      <c r="N50" s="5">
        <v>0</v>
      </c>
      <c r="O50" s="5">
        <v>0</v>
      </c>
      <c r="P50" s="4">
        <v>10.220000000000001</v>
      </c>
      <c r="Q50" s="6"/>
      <c r="R50" s="4">
        <v>1569.43</v>
      </c>
      <c r="S50" s="4">
        <v>605.77</v>
      </c>
      <c r="T50" s="4">
        <v>961.7</v>
      </c>
      <c r="U50" s="4">
        <v>1.96</v>
      </c>
      <c r="V50" s="4">
        <v>9.35</v>
      </c>
      <c r="W50" s="4">
        <v>0.82</v>
      </c>
      <c r="X50" s="5">
        <v>0</v>
      </c>
      <c r="Y50" s="5">
        <v>0</v>
      </c>
      <c r="Z50" s="4">
        <v>0.82</v>
      </c>
      <c r="AA50" s="5">
        <v>0</v>
      </c>
      <c r="AB50" s="5">
        <v>0</v>
      </c>
      <c r="AC50" s="5">
        <v>0</v>
      </c>
      <c r="AD50" s="4">
        <v>116.91</v>
      </c>
      <c r="AE50" s="4">
        <v>-129.62</v>
      </c>
    </row>
    <row r="51" spans="1:31" x14ac:dyDescent="0.2">
      <c r="A51" t="s">
        <v>127</v>
      </c>
      <c r="B51" s="4">
        <v>1895.34</v>
      </c>
      <c r="C51" s="4">
        <f t="shared" si="2"/>
        <v>294.67999999999984</v>
      </c>
      <c r="D51" s="4">
        <v>1600.66</v>
      </c>
      <c r="E51" s="4">
        <v>1675.53</v>
      </c>
      <c r="F51" s="4">
        <v>74.87</v>
      </c>
      <c r="G51" s="4">
        <v>10.93</v>
      </c>
      <c r="H51" s="4">
        <f t="shared" si="1"/>
        <v>24.24</v>
      </c>
      <c r="I51" s="4">
        <v>-102.71</v>
      </c>
      <c r="J51" s="4">
        <v>53.83</v>
      </c>
      <c r="K51" s="4">
        <v>156.54</v>
      </c>
      <c r="L51" s="4">
        <v>34.29</v>
      </c>
      <c r="M51" s="4">
        <v>24.24</v>
      </c>
      <c r="N51" s="5">
        <v>0</v>
      </c>
      <c r="O51" s="5">
        <v>0</v>
      </c>
      <c r="P51" s="4">
        <v>10.06</v>
      </c>
      <c r="Q51" s="6"/>
      <c r="R51" s="4">
        <v>1540.15</v>
      </c>
      <c r="S51" s="4">
        <v>590.23</v>
      </c>
      <c r="T51" s="4">
        <v>949.29</v>
      </c>
      <c r="U51" s="4">
        <v>0.63</v>
      </c>
      <c r="V51" s="4">
        <v>9.35</v>
      </c>
      <c r="W51" s="4">
        <v>0.82</v>
      </c>
      <c r="X51" s="5">
        <v>0</v>
      </c>
      <c r="Y51" s="5">
        <v>0</v>
      </c>
      <c r="Z51" s="4">
        <v>0.82</v>
      </c>
      <c r="AA51" s="5">
        <v>0</v>
      </c>
      <c r="AB51" s="5">
        <v>0</v>
      </c>
      <c r="AC51" s="5">
        <v>0</v>
      </c>
      <c r="AD51" s="4">
        <v>124.51</v>
      </c>
      <c r="AE51" s="4">
        <v>-131.66</v>
      </c>
    </row>
    <row r="52" spans="1:31" x14ac:dyDescent="0.2">
      <c r="A52" t="s">
        <v>128</v>
      </c>
      <c r="B52" s="4">
        <v>1995.28</v>
      </c>
      <c r="C52" s="4">
        <f t="shared" si="2"/>
        <v>289.69000000000005</v>
      </c>
      <c r="D52" s="4">
        <v>1705.59</v>
      </c>
      <c r="E52" s="4">
        <v>1777.4</v>
      </c>
      <c r="F52" s="4">
        <v>71.819999999999993</v>
      </c>
      <c r="G52" s="4">
        <v>10.51</v>
      </c>
      <c r="H52" s="4">
        <f t="shared" si="1"/>
        <v>24.21</v>
      </c>
      <c r="I52" s="4">
        <v>-53.31</v>
      </c>
      <c r="J52" s="4">
        <v>52.24</v>
      </c>
      <c r="K52" s="4">
        <v>105.55</v>
      </c>
      <c r="L52" s="4">
        <v>34.46</v>
      </c>
      <c r="M52" s="4">
        <v>24.21</v>
      </c>
      <c r="N52" s="5">
        <v>0</v>
      </c>
      <c r="O52" s="5">
        <v>0</v>
      </c>
      <c r="P52" s="4">
        <v>10.25</v>
      </c>
      <c r="Q52" s="6"/>
      <c r="R52" s="4">
        <v>1688.12</v>
      </c>
      <c r="S52" s="4">
        <v>591.26</v>
      </c>
      <c r="T52" s="4">
        <v>1095.9100000000001</v>
      </c>
      <c r="U52" s="4">
        <v>0.96</v>
      </c>
      <c r="V52" s="4">
        <v>9.4499999999999993</v>
      </c>
      <c r="W52" s="4">
        <v>0.82</v>
      </c>
      <c r="X52" s="5">
        <v>0</v>
      </c>
      <c r="Y52" s="5">
        <v>0</v>
      </c>
      <c r="Z52" s="4">
        <v>0.82</v>
      </c>
      <c r="AA52" s="5">
        <v>0</v>
      </c>
      <c r="AB52" s="5">
        <v>0</v>
      </c>
      <c r="AC52" s="5">
        <v>0</v>
      </c>
      <c r="AD52" s="4">
        <v>128.19</v>
      </c>
      <c r="AE52" s="4">
        <v>-129.35</v>
      </c>
    </row>
    <row r="53" spans="1:31" x14ac:dyDescent="0.2">
      <c r="A53" t="s">
        <v>129</v>
      </c>
      <c r="B53" s="4">
        <v>1897.14</v>
      </c>
      <c r="C53" s="4">
        <f t="shared" si="2"/>
        <v>286.74</v>
      </c>
      <c r="D53" s="4">
        <v>1610.4</v>
      </c>
      <c r="E53" s="4">
        <v>1680.87</v>
      </c>
      <c r="F53" s="4">
        <v>70.47</v>
      </c>
      <c r="G53" s="4">
        <v>10.82</v>
      </c>
      <c r="H53" s="4">
        <f t="shared" si="1"/>
        <v>24.19</v>
      </c>
      <c r="I53" s="4">
        <v>-56.77</v>
      </c>
      <c r="J53" s="4">
        <v>50.32</v>
      </c>
      <c r="K53" s="4">
        <v>107.09</v>
      </c>
      <c r="L53" s="4">
        <v>34.03</v>
      </c>
      <c r="M53" s="4">
        <v>24.19</v>
      </c>
      <c r="N53" s="5">
        <v>0</v>
      </c>
      <c r="O53" s="5">
        <v>0</v>
      </c>
      <c r="P53" s="4">
        <v>9.84</v>
      </c>
      <c r="Q53" s="6"/>
      <c r="R53" s="4">
        <v>1584.79</v>
      </c>
      <c r="S53" s="4">
        <v>590.53</v>
      </c>
      <c r="T53" s="4">
        <v>992.93</v>
      </c>
      <c r="U53" s="4">
        <v>1.33</v>
      </c>
      <c r="V53" s="4">
        <v>9.8699999999999992</v>
      </c>
      <c r="W53" s="4">
        <v>0.82</v>
      </c>
      <c r="X53" s="5">
        <v>0</v>
      </c>
      <c r="Y53" s="5">
        <v>0</v>
      </c>
      <c r="Z53" s="4">
        <v>0.82</v>
      </c>
      <c r="AA53" s="5">
        <v>0</v>
      </c>
      <c r="AB53" s="5">
        <v>0</v>
      </c>
      <c r="AC53" s="5">
        <v>0</v>
      </c>
      <c r="AD53" s="4">
        <v>129.66999999999999</v>
      </c>
      <c r="AE53" s="4">
        <v>-126.67</v>
      </c>
    </row>
    <row r="54" spans="1:31" x14ac:dyDescent="0.2">
      <c r="A54" t="s">
        <v>130</v>
      </c>
      <c r="B54" s="4">
        <v>1824.92</v>
      </c>
      <c r="C54" s="4">
        <f t="shared" si="2"/>
        <v>290.63000000000011</v>
      </c>
      <c r="D54" s="4">
        <v>1534.29</v>
      </c>
      <c r="E54" s="4">
        <v>1607.86</v>
      </c>
      <c r="F54" s="4">
        <v>73.569999999999993</v>
      </c>
      <c r="G54" s="4">
        <v>9.7100000000000009</v>
      </c>
      <c r="H54" s="4">
        <f t="shared" si="1"/>
        <v>24.43</v>
      </c>
      <c r="I54" s="4">
        <v>-62.04</v>
      </c>
      <c r="J54" s="4">
        <v>52.2</v>
      </c>
      <c r="K54" s="4">
        <v>114.24</v>
      </c>
      <c r="L54" s="4">
        <v>34.18</v>
      </c>
      <c r="M54" s="4">
        <v>24.43</v>
      </c>
      <c r="N54" s="5">
        <v>0</v>
      </c>
      <c r="O54" s="5">
        <v>0</v>
      </c>
      <c r="P54" s="4">
        <v>9.75</v>
      </c>
      <c r="Q54" s="6"/>
      <c r="R54" s="4">
        <v>1511.65</v>
      </c>
      <c r="S54" s="4">
        <v>598</v>
      </c>
      <c r="T54" s="4">
        <v>912.7</v>
      </c>
      <c r="U54" s="4">
        <v>0.95</v>
      </c>
      <c r="V54" s="4">
        <v>9.81</v>
      </c>
      <c r="W54" s="4">
        <v>0.82</v>
      </c>
      <c r="X54" s="5">
        <v>0</v>
      </c>
      <c r="Y54" s="5">
        <v>0</v>
      </c>
      <c r="Z54" s="4">
        <v>0.82</v>
      </c>
      <c r="AA54" s="5">
        <v>0</v>
      </c>
      <c r="AB54" s="5">
        <v>0</v>
      </c>
      <c r="AC54" s="5">
        <v>0</v>
      </c>
      <c r="AD54" s="4">
        <v>121.56</v>
      </c>
      <c r="AE54" s="4">
        <v>-127.7</v>
      </c>
    </row>
    <row r="55" spans="1:31" x14ac:dyDescent="0.2">
      <c r="A55" t="s">
        <v>131</v>
      </c>
      <c r="B55" s="4">
        <v>1812.5</v>
      </c>
      <c r="C55" s="4">
        <f t="shared" si="2"/>
        <v>284.57999999999993</v>
      </c>
      <c r="D55" s="4">
        <v>1527.92</v>
      </c>
      <c r="E55" s="4">
        <v>1598.45</v>
      </c>
      <c r="F55" s="4">
        <v>70.53</v>
      </c>
      <c r="G55" s="4">
        <v>9.74</v>
      </c>
      <c r="H55" s="4">
        <f t="shared" si="1"/>
        <v>24.17</v>
      </c>
      <c r="I55" s="4">
        <v>-56.56</v>
      </c>
      <c r="J55" s="4">
        <v>49.77</v>
      </c>
      <c r="K55" s="4">
        <v>106.34</v>
      </c>
      <c r="L55" s="4">
        <v>33.5</v>
      </c>
      <c r="M55" s="4">
        <v>24.17</v>
      </c>
      <c r="N55" s="5">
        <v>0</v>
      </c>
      <c r="O55" s="5">
        <v>0</v>
      </c>
      <c r="P55" s="4">
        <v>9.33</v>
      </c>
      <c r="Q55" s="6"/>
      <c r="R55" s="4">
        <v>1499.9</v>
      </c>
      <c r="S55" s="4">
        <v>597.74</v>
      </c>
      <c r="T55" s="4">
        <v>901.38</v>
      </c>
      <c r="U55" s="4">
        <v>0.78</v>
      </c>
      <c r="V55" s="4">
        <v>9.85</v>
      </c>
      <c r="W55" s="4">
        <v>0.82</v>
      </c>
      <c r="X55" s="5">
        <v>0</v>
      </c>
      <c r="Y55" s="5">
        <v>0</v>
      </c>
      <c r="Z55" s="4">
        <v>0.82</v>
      </c>
      <c r="AA55" s="5">
        <v>0</v>
      </c>
      <c r="AB55" s="5">
        <v>0</v>
      </c>
      <c r="AC55" s="5">
        <v>0</v>
      </c>
      <c r="AD55" s="4">
        <v>129.13</v>
      </c>
      <c r="AE55" s="4">
        <v>-125.11</v>
      </c>
    </row>
    <row r="56" spans="1:31" x14ac:dyDescent="0.2">
      <c r="A56" t="s">
        <v>132</v>
      </c>
      <c r="B56" s="4">
        <v>1745.37</v>
      </c>
      <c r="C56" s="4">
        <f t="shared" si="2"/>
        <v>294.22999999999979</v>
      </c>
      <c r="D56" s="4">
        <v>1451.14</v>
      </c>
      <c r="E56" s="4">
        <v>1524.44</v>
      </c>
      <c r="F56" s="4">
        <v>73.3</v>
      </c>
      <c r="G56" s="4">
        <v>10.050000000000001</v>
      </c>
      <c r="H56" s="4">
        <f t="shared" si="1"/>
        <v>24.15</v>
      </c>
      <c r="I56" s="4">
        <v>-48.12</v>
      </c>
      <c r="J56" s="4">
        <v>56.21</v>
      </c>
      <c r="K56" s="4">
        <v>104.33</v>
      </c>
      <c r="L56" s="4">
        <v>34.17</v>
      </c>
      <c r="M56" s="4">
        <v>24.15</v>
      </c>
      <c r="N56" s="5">
        <v>0</v>
      </c>
      <c r="O56" s="5">
        <v>0</v>
      </c>
      <c r="P56" s="4">
        <v>10.01</v>
      </c>
      <c r="Q56" s="6"/>
      <c r="R56" s="4">
        <v>1440.75</v>
      </c>
      <c r="S56" s="4">
        <v>589.04</v>
      </c>
      <c r="T56" s="4">
        <v>850.22</v>
      </c>
      <c r="U56" s="4">
        <v>1.49</v>
      </c>
      <c r="V56" s="4">
        <v>9.89</v>
      </c>
      <c r="W56" s="4">
        <v>0.82</v>
      </c>
      <c r="X56" s="5">
        <v>0</v>
      </c>
      <c r="Y56" s="5">
        <v>0</v>
      </c>
      <c r="Z56" s="4">
        <v>0.82</v>
      </c>
      <c r="AA56" s="5">
        <v>0</v>
      </c>
      <c r="AB56" s="5">
        <v>0</v>
      </c>
      <c r="AC56" s="5">
        <v>0</v>
      </c>
      <c r="AD56" s="4">
        <v>122.13</v>
      </c>
      <c r="AE56" s="4">
        <v>-126.35</v>
      </c>
    </row>
    <row r="57" spans="1:31" x14ac:dyDescent="0.2">
      <c r="A57" t="s">
        <v>133</v>
      </c>
      <c r="B57" s="4">
        <v>1777.48</v>
      </c>
      <c r="C57" s="4">
        <f t="shared" si="2"/>
        <v>302.33999999999992</v>
      </c>
      <c r="D57" s="4">
        <v>1475.14</v>
      </c>
      <c r="E57" s="4">
        <v>1546.33</v>
      </c>
      <c r="F57" s="4">
        <v>71.19</v>
      </c>
      <c r="G57" s="4">
        <v>8.91</v>
      </c>
      <c r="H57" s="4">
        <f t="shared" si="1"/>
        <v>23.13</v>
      </c>
      <c r="I57" s="4">
        <v>-83.46</v>
      </c>
      <c r="J57" s="4">
        <v>69.489999999999995</v>
      </c>
      <c r="K57" s="4">
        <v>152.94999999999999</v>
      </c>
      <c r="L57" s="4">
        <v>32.9</v>
      </c>
      <c r="M57" s="4">
        <v>23.13</v>
      </c>
      <c r="N57" s="5">
        <v>0</v>
      </c>
      <c r="O57" s="5">
        <v>0</v>
      </c>
      <c r="P57" s="4">
        <v>9.7799999999999994</v>
      </c>
      <c r="Q57" s="6"/>
      <c r="R57" s="4">
        <v>1430.75</v>
      </c>
      <c r="S57" s="4">
        <v>594.5</v>
      </c>
      <c r="T57" s="4">
        <v>835.99</v>
      </c>
      <c r="U57" s="4">
        <v>0.26</v>
      </c>
      <c r="V57" s="4">
        <v>9.85</v>
      </c>
      <c r="W57" s="4">
        <v>0.82</v>
      </c>
      <c r="X57" s="5">
        <v>0</v>
      </c>
      <c r="Y57" s="5">
        <v>0</v>
      </c>
      <c r="Z57" s="4">
        <v>0.82</v>
      </c>
      <c r="AA57" s="5">
        <v>0</v>
      </c>
      <c r="AB57" s="5">
        <v>0</v>
      </c>
      <c r="AC57" s="5">
        <v>0</v>
      </c>
      <c r="AD57" s="4">
        <v>119.16</v>
      </c>
      <c r="AE57" s="4">
        <v>-127.07</v>
      </c>
    </row>
    <row r="58" spans="1:31" x14ac:dyDescent="0.2">
      <c r="A58" t="s">
        <v>134</v>
      </c>
      <c r="B58" s="4">
        <v>1794.96</v>
      </c>
      <c r="C58" s="4">
        <f t="shared" si="2"/>
        <v>311.37000000000012</v>
      </c>
      <c r="D58" s="4">
        <v>1483.59</v>
      </c>
      <c r="E58" s="4">
        <v>1564.64</v>
      </c>
      <c r="F58" s="4">
        <v>81.06</v>
      </c>
      <c r="G58" s="4">
        <v>9.81</v>
      </c>
      <c r="H58" s="4">
        <f t="shared" si="1"/>
        <v>23.1</v>
      </c>
      <c r="I58" s="4">
        <v>-67.47</v>
      </c>
      <c r="J58" s="4">
        <v>68.11</v>
      </c>
      <c r="K58" s="4">
        <v>135.58000000000001</v>
      </c>
      <c r="L58" s="4">
        <v>32.770000000000003</v>
      </c>
      <c r="M58" s="4">
        <v>23.1</v>
      </c>
      <c r="N58" s="5">
        <v>0</v>
      </c>
      <c r="O58" s="5">
        <v>0</v>
      </c>
      <c r="P58" s="4">
        <v>9.67</v>
      </c>
      <c r="Q58" s="6"/>
      <c r="R58" s="4">
        <v>1456.6</v>
      </c>
      <c r="S58" s="4">
        <v>610.41999999999996</v>
      </c>
      <c r="T58" s="4">
        <v>845.37</v>
      </c>
      <c r="U58" s="4">
        <v>0.8</v>
      </c>
      <c r="V58" s="4">
        <v>9.84</v>
      </c>
      <c r="W58" s="4">
        <v>0.82</v>
      </c>
      <c r="X58" s="5">
        <v>0</v>
      </c>
      <c r="Y58" s="5">
        <v>0</v>
      </c>
      <c r="Z58" s="4">
        <v>0.82</v>
      </c>
      <c r="AA58" s="5">
        <v>0</v>
      </c>
      <c r="AB58" s="5">
        <v>0</v>
      </c>
      <c r="AC58" s="5">
        <v>0</v>
      </c>
      <c r="AD58" s="4">
        <v>121.15</v>
      </c>
      <c r="AE58" s="4">
        <v>-129.72</v>
      </c>
    </row>
    <row r="59" spans="1:31" x14ac:dyDescent="0.2">
      <c r="A59" t="s">
        <v>135</v>
      </c>
      <c r="B59" s="4">
        <v>1850.01</v>
      </c>
      <c r="C59" s="4">
        <f t="shared" si="2"/>
        <v>297.52</v>
      </c>
      <c r="D59" s="4">
        <v>1552.49</v>
      </c>
      <c r="E59" s="4">
        <v>1630.76</v>
      </c>
      <c r="F59" s="4">
        <v>78.27</v>
      </c>
      <c r="G59" s="4">
        <v>8.5299999999999994</v>
      </c>
      <c r="H59" s="4">
        <f t="shared" si="1"/>
        <v>23.11</v>
      </c>
      <c r="I59" s="4">
        <v>-35.15</v>
      </c>
      <c r="J59" s="4">
        <v>58.25</v>
      </c>
      <c r="K59" s="4">
        <v>93.41</v>
      </c>
      <c r="L59" s="4">
        <v>32.6</v>
      </c>
      <c r="M59" s="4">
        <v>23.11</v>
      </c>
      <c r="N59" s="5">
        <v>0</v>
      </c>
      <c r="O59" s="5">
        <v>0</v>
      </c>
      <c r="P59" s="4">
        <v>9.49</v>
      </c>
      <c r="Q59" s="6"/>
      <c r="R59" s="4">
        <v>1550.66</v>
      </c>
      <c r="S59" s="4">
        <v>732.83</v>
      </c>
      <c r="T59" s="4">
        <v>817.11</v>
      </c>
      <c r="U59" s="4">
        <v>0.72</v>
      </c>
      <c r="V59" s="4">
        <v>9.84</v>
      </c>
      <c r="W59" s="4">
        <v>0.82</v>
      </c>
      <c r="X59" s="5">
        <v>0</v>
      </c>
      <c r="Y59" s="5">
        <v>0</v>
      </c>
      <c r="Z59" s="4">
        <v>0.82</v>
      </c>
      <c r="AA59" s="5">
        <v>0</v>
      </c>
      <c r="AB59" s="5">
        <v>0</v>
      </c>
      <c r="AC59" s="5">
        <v>0</v>
      </c>
      <c r="AD59" s="4">
        <v>125.33</v>
      </c>
      <c r="AE59" s="4">
        <v>-128.18</v>
      </c>
    </row>
    <row r="60" spans="1:31" x14ac:dyDescent="0.2">
      <c r="A60" t="s">
        <v>136</v>
      </c>
      <c r="B60" s="4">
        <v>1865.38</v>
      </c>
      <c r="C60" s="4">
        <f t="shared" si="2"/>
        <v>311.63000000000011</v>
      </c>
      <c r="D60" s="4">
        <v>1553.75</v>
      </c>
      <c r="E60" s="4">
        <v>1629.91</v>
      </c>
      <c r="F60" s="4">
        <v>76.150000000000006</v>
      </c>
      <c r="G60" s="4">
        <v>8.6300000000000008</v>
      </c>
      <c r="H60" s="4">
        <f t="shared" si="1"/>
        <v>23.12</v>
      </c>
      <c r="I60" s="4">
        <v>-44.94</v>
      </c>
      <c r="J60" s="4">
        <v>75.14</v>
      </c>
      <c r="K60" s="4">
        <v>120.08</v>
      </c>
      <c r="L60" s="4">
        <v>32.53</v>
      </c>
      <c r="M60" s="4">
        <v>23.12</v>
      </c>
      <c r="N60" s="5">
        <v>0</v>
      </c>
      <c r="O60" s="5">
        <v>0</v>
      </c>
      <c r="P60" s="4">
        <v>9.41</v>
      </c>
      <c r="Q60" s="6"/>
      <c r="R60" s="4">
        <v>1543.89</v>
      </c>
      <c r="S60" s="4">
        <v>625.32000000000005</v>
      </c>
      <c r="T60" s="4">
        <v>918.12</v>
      </c>
      <c r="U60" s="4">
        <v>0.45</v>
      </c>
      <c r="V60" s="4">
        <v>9.82</v>
      </c>
      <c r="W60" s="4">
        <v>0.82</v>
      </c>
      <c r="X60" s="5">
        <v>0</v>
      </c>
      <c r="Y60" s="5">
        <v>0</v>
      </c>
      <c r="Z60" s="4">
        <v>0.82</v>
      </c>
      <c r="AA60" s="5">
        <v>0</v>
      </c>
      <c r="AB60" s="5">
        <v>0</v>
      </c>
      <c r="AC60" s="5">
        <v>0</v>
      </c>
      <c r="AD60" s="4">
        <v>124.6</v>
      </c>
      <c r="AE60" s="4">
        <v>-129.15</v>
      </c>
    </row>
    <row r="61" spans="1:31" x14ac:dyDescent="0.2">
      <c r="A61" t="s">
        <v>137</v>
      </c>
      <c r="B61" s="4">
        <v>1854.29</v>
      </c>
      <c r="C61" s="4">
        <f t="shared" si="2"/>
        <v>299.62999999999988</v>
      </c>
      <c r="D61" s="4">
        <v>1554.66</v>
      </c>
      <c r="E61" s="4">
        <v>1630.81</v>
      </c>
      <c r="F61" s="4">
        <v>76.150000000000006</v>
      </c>
      <c r="G61" s="4">
        <v>8.36</v>
      </c>
      <c r="H61" s="4">
        <f t="shared" si="1"/>
        <v>23.09</v>
      </c>
      <c r="I61" s="4">
        <v>-30.45</v>
      </c>
      <c r="J61" s="4">
        <v>63.63</v>
      </c>
      <c r="K61" s="4">
        <v>94.08</v>
      </c>
      <c r="L61" s="4">
        <v>32.33</v>
      </c>
      <c r="M61" s="4">
        <v>23.09</v>
      </c>
      <c r="N61" s="5">
        <v>0</v>
      </c>
      <c r="O61" s="5">
        <v>0</v>
      </c>
      <c r="P61" s="4">
        <v>9.23</v>
      </c>
      <c r="Q61" s="6"/>
      <c r="R61" s="4">
        <v>1560.36</v>
      </c>
      <c r="S61" s="4">
        <v>620.07000000000005</v>
      </c>
      <c r="T61" s="4">
        <v>939.78</v>
      </c>
      <c r="U61" s="4">
        <v>0.51</v>
      </c>
      <c r="V61" s="4">
        <v>10</v>
      </c>
      <c r="W61" s="4">
        <v>0.82</v>
      </c>
      <c r="X61" s="5">
        <v>0</v>
      </c>
      <c r="Y61" s="5">
        <v>0</v>
      </c>
      <c r="Z61" s="4">
        <v>0.82</v>
      </c>
      <c r="AA61" s="5">
        <v>0</v>
      </c>
      <c r="AB61" s="5">
        <v>0</v>
      </c>
      <c r="AC61" s="5">
        <v>0</v>
      </c>
      <c r="AD61" s="4">
        <v>122.46</v>
      </c>
      <c r="AE61" s="4">
        <v>-128.74</v>
      </c>
    </row>
    <row r="62" spans="1:31" x14ac:dyDescent="0.2">
      <c r="A62" t="s">
        <v>138</v>
      </c>
      <c r="B62" s="4">
        <v>1862.43</v>
      </c>
      <c r="C62" s="4">
        <f t="shared" si="2"/>
        <v>325.63000000000011</v>
      </c>
      <c r="D62" s="4">
        <v>1536.8</v>
      </c>
      <c r="E62" s="4">
        <v>1609.65</v>
      </c>
      <c r="F62" s="4">
        <v>72.849999999999994</v>
      </c>
      <c r="G62" s="4">
        <v>8.99</v>
      </c>
      <c r="H62" s="4">
        <f t="shared" si="1"/>
        <v>24.38</v>
      </c>
      <c r="I62" s="4">
        <v>-37.15</v>
      </c>
      <c r="J62" s="4">
        <v>66.94</v>
      </c>
      <c r="K62" s="4">
        <v>104.09</v>
      </c>
      <c r="L62" s="4">
        <v>33.479999999999997</v>
      </c>
      <c r="M62" s="4">
        <v>24.38</v>
      </c>
      <c r="N62" s="5">
        <v>0</v>
      </c>
      <c r="O62" s="5">
        <v>0</v>
      </c>
      <c r="P62" s="4">
        <v>9.1</v>
      </c>
      <c r="Q62" s="6"/>
      <c r="R62" s="4">
        <v>1539.91</v>
      </c>
      <c r="S62" s="4">
        <v>627.45000000000005</v>
      </c>
      <c r="T62" s="4">
        <v>911.08</v>
      </c>
      <c r="U62" s="4">
        <v>1.39</v>
      </c>
      <c r="V62" s="4">
        <v>10.130000000000001</v>
      </c>
      <c r="W62" s="4">
        <v>0.82</v>
      </c>
      <c r="X62" s="5">
        <v>0</v>
      </c>
      <c r="Y62" s="5">
        <v>0</v>
      </c>
      <c r="Z62" s="4">
        <v>0.82</v>
      </c>
      <c r="AA62" s="5">
        <v>0</v>
      </c>
      <c r="AB62" s="5">
        <v>0</v>
      </c>
      <c r="AC62" s="5">
        <v>0</v>
      </c>
      <c r="AD62" s="4">
        <v>156.63</v>
      </c>
      <c r="AE62" s="4">
        <v>-165.38</v>
      </c>
    </row>
    <row r="63" spans="1:31" x14ac:dyDescent="0.2">
      <c r="A63" t="s">
        <v>139</v>
      </c>
      <c r="B63" s="4">
        <v>1931.66</v>
      </c>
      <c r="C63" s="4">
        <f t="shared" si="2"/>
        <v>313.51</v>
      </c>
      <c r="D63" s="4">
        <v>1618.15</v>
      </c>
      <c r="E63" s="4">
        <v>1701.91</v>
      </c>
      <c r="F63" s="4">
        <v>83.77</v>
      </c>
      <c r="G63" s="4">
        <v>10.029999999999999</v>
      </c>
      <c r="H63" s="4">
        <f t="shared" si="1"/>
        <v>24.36</v>
      </c>
      <c r="I63" s="4">
        <v>-53.44</v>
      </c>
      <c r="J63" s="4">
        <v>49.77</v>
      </c>
      <c r="K63" s="4">
        <v>103.21</v>
      </c>
      <c r="L63" s="4">
        <v>33.19</v>
      </c>
      <c r="M63" s="4">
        <v>24.36</v>
      </c>
      <c r="N63" s="5">
        <v>0</v>
      </c>
      <c r="O63" s="5">
        <v>0</v>
      </c>
      <c r="P63" s="4">
        <v>8.83</v>
      </c>
      <c r="Q63" s="6"/>
      <c r="R63" s="4">
        <v>1605.14</v>
      </c>
      <c r="S63" s="4">
        <v>631.32000000000005</v>
      </c>
      <c r="T63" s="4">
        <v>973.14</v>
      </c>
      <c r="U63" s="4">
        <v>0.68</v>
      </c>
      <c r="V63" s="4">
        <v>10.67</v>
      </c>
      <c r="W63" s="4">
        <v>0.82</v>
      </c>
      <c r="X63" s="5">
        <v>0</v>
      </c>
      <c r="Y63" s="5">
        <v>0</v>
      </c>
      <c r="Z63" s="4">
        <v>0.82</v>
      </c>
      <c r="AA63" s="5">
        <v>0</v>
      </c>
      <c r="AB63" s="5">
        <v>0</v>
      </c>
      <c r="AC63" s="5">
        <v>0</v>
      </c>
      <c r="AD63" s="4">
        <v>156.85</v>
      </c>
      <c r="AE63" s="4">
        <v>-165.54</v>
      </c>
    </row>
    <row r="64" spans="1:31" x14ac:dyDescent="0.2">
      <c r="A64" t="s">
        <v>140</v>
      </c>
      <c r="B64" s="4">
        <v>1977.63</v>
      </c>
      <c r="C64" s="4">
        <f t="shared" si="2"/>
        <v>306.67000000000007</v>
      </c>
      <c r="D64" s="4">
        <v>1670.96</v>
      </c>
      <c r="E64" s="4">
        <v>1750.44</v>
      </c>
      <c r="F64" s="4">
        <v>79.47</v>
      </c>
      <c r="G64" s="4">
        <v>10.43</v>
      </c>
      <c r="H64" s="4">
        <f t="shared" si="1"/>
        <v>24.65</v>
      </c>
      <c r="I64" s="4">
        <v>-58.78</v>
      </c>
      <c r="J64" s="4">
        <v>47.15</v>
      </c>
      <c r="K64" s="4">
        <v>105.93</v>
      </c>
      <c r="L64" s="4">
        <v>33.4</v>
      </c>
      <c r="M64" s="4">
        <v>24.65</v>
      </c>
      <c r="N64" s="5">
        <v>0</v>
      </c>
      <c r="O64" s="5">
        <v>0</v>
      </c>
      <c r="P64" s="4">
        <v>8.76</v>
      </c>
      <c r="Q64" s="6"/>
      <c r="R64" s="4">
        <v>1652.32</v>
      </c>
      <c r="S64" s="4">
        <v>638.92999999999995</v>
      </c>
      <c r="T64" s="4">
        <v>1011.95</v>
      </c>
      <c r="U64" s="4">
        <v>1.44</v>
      </c>
      <c r="V64" s="4">
        <v>10.94</v>
      </c>
      <c r="W64" s="4">
        <v>0.82</v>
      </c>
      <c r="X64" s="5">
        <v>0</v>
      </c>
      <c r="Y64" s="5">
        <v>0</v>
      </c>
      <c r="Z64" s="4">
        <v>0.82</v>
      </c>
      <c r="AA64" s="5">
        <v>0</v>
      </c>
      <c r="AB64" s="5">
        <v>0</v>
      </c>
      <c r="AC64" s="5">
        <v>0</v>
      </c>
      <c r="AD64" s="4">
        <v>157.97</v>
      </c>
      <c r="AE64" s="4">
        <v>-166.03</v>
      </c>
    </row>
    <row r="65" spans="1:31" x14ac:dyDescent="0.2">
      <c r="A65" t="s">
        <v>141</v>
      </c>
      <c r="B65" s="4">
        <v>1935.81</v>
      </c>
      <c r="C65" s="4">
        <f t="shared" si="2"/>
        <v>308.95000000000005</v>
      </c>
      <c r="D65" s="4">
        <v>1626.86</v>
      </c>
      <c r="E65" s="4">
        <v>1705.41</v>
      </c>
      <c r="F65" s="4">
        <v>78.55</v>
      </c>
      <c r="G65" s="4">
        <v>10.08</v>
      </c>
      <c r="H65" s="4">
        <f t="shared" si="1"/>
        <v>24.63</v>
      </c>
      <c r="I65" s="4">
        <v>-54.78</v>
      </c>
      <c r="J65" s="4">
        <v>52.33</v>
      </c>
      <c r="K65" s="4">
        <v>107.12</v>
      </c>
      <c r="L65" s="4">
        <v>32.93</v>
      </c>
      <c r="M65" s="4">
        <v>24.63</v>
      </c>
      <c r="N65" s="5">
        <v>0</v>
      </c>
      <c r="O65" s="5">
        <v>0</v>
      </c>
      <c r="P65" s="4">
        <v>8.3000000000000007</v>
      </c>
      <c r="Q65" s="6"/>
      <c r="R65" s="4">
        <v>1613.93</v>
      </c>
      <c r="S65" s="4">
        <v>627.09</v>
      </c>
      <c r="T65" s="4">
        <v>985.39</v>
      </c>
      <c r="U65" s="4">
        <v>1.45</v>
      </c>
      <c r="V65" s="4">
        <v>12.94</v>
      </c>
      <c r="W65" s="4">
        <v>0.82</v>
      </c>
      <c r="X65" s="5">
        <v>0</v>
      </c>
      <c r="Y65" s="5">
        <v>0</v>
      </c>
      <c r="Z65" s="4">
        <v>0.82</v>
      </c>
      <c r="AA65" s="5">
        <v>0</v>
      </c>
      <c r="AB65" s="5">
        <v>0</v>
      </c>
      <c r="AC65" s="5">
        <v>0</v>
      </c>
      <c r="AD65" s="4">
        <v>157.72999999999999</v>
      </c>
      <c r="AE65" s="4">
        <v>-170.33</v>
      </c>
    </row>
    <row r="66" spans="1:31" x14ac:dyDescent="0.2">
      <c r="A66" t="s">
        <v>142</v>
      </c>
      <c r="B66" s="4">
        <v>1967.91</v>
      </c>
      <c r="C66" s="4">
        <f t="shared" si="2"/>
        <v>315.42000000000007</v>
      </c>
      <c r="D66" s="4">
        <v>1652.49</v>
      </c>
      <c r="E66" s="4">
        <v>1732.98</v>
      </c>
      <c r="F66" s="4">
        <v>80.489999999999995</v>
      </c>
      <c r="G66" s="4">
        <v>9.94</v>
      </c>
      <c r="H66" s="4">
        <f t="shared" si="1"/>
        <v>24.58</v>
      </c>
      <c r="I66" s="4">
        <v>-66.81</v>
      </c>
      <c r="J66" s="4">
        <v>50.64</v>
      </c>
      <c r="K66" s="4">
        <v>117.46</v>
      </c>
      <c r="L66" s="4">
        <v>32.29</v>
      </c>
      <c r="M66" s="4">
        <v>24.58</v>
      </c>
      <c r="N66" s="5">
        <v>0</v>
      </c>
      <c r="O66" s="5">
        <v>0</v>
      </c>
      <c r="P66" s="4">
        <v>7.72</v>
      </c>
      <c r="Q66" s="6"/>
      <c r="R66" s="4">
        <v>1614.07</v>
      </c>
      <c r="S66" s="4">
        <v>630.67999999999995</v>
      </c>
      <c r="T66" s="4">
        <v>983.13</v>
      </c>
      <c r="U66" s="4">
        <v>0.26</v>
      </c>
      <c r="V66" s="4">
        <v>13.24</v>
      </c>
      <c r="W66" s="4">
        <v>0.82</v>
      </c>
      <c r="X66" s="5">
        <v>0</v>
      </c>
      <c r="Y66" s="5">
        <v>0</v>
      </c>
      <c r="Z66" s="4">
        <v>0.82</v>
      </c>
      <c r="AA66" s="5">
        <v>0</v>
      </c>
      <c r="AB66" s="5">
        <v>0</v>
      </c>
      <c r="AC66" s="5">
        <v>0</v>
      </c>
      <c r="AD66" s="4">
        <v>167.32</v>
      </c>
      <c r="AE66" s="4">
        <v>-167.53</v>
      </c>
    </row>
    <row r="67" spans="1:31" x14ac:dyDescent="0.2">
      <c r="A67" t="s">
        <v>143</v>
      </c>
      <c r="B67" s="4">
        <v>1953.93</v>
      </c>
      <c r="C67" s="4">
        <f t="shared" si="2"/>
        <v>303.53999999999996</v>
      </c>
      <c r="D67" s="4">
        <v>1650.39</v>
      </c>
      <c r="E67" s="4">
        <v>1731.87</v>
      </c>
      <c r="F67" s="4">
        <v>81.48</v>
      </c>
      <c r="G67" s="4">
        <v>8.07</v>
      </c>
      <c r="H67" s="4">
        <f t="shared" si="1"/>
        <v>24.29</v>
      </c>
      <c r="I67" s="4">
        <v>-129.09</v>
      </c>
      <c r="J67" s="4">
        <v>40.57</v>
      </c>
      <c r="K67" s="4">
        <v>169.66</v>
      </c>
      <c r="L67" s="4">
        <v>31.82</v>
      </c>
      <c r="M67" s="4">
        <v>24.29</v>
      </c>
      <c r="N67" s="5">
        <v>0</v>
      </c>
      <c r="O67" s="5">
        <v>0</v>
      </c>
      <c r="P67" s="4">
        <v>7.53</v>
      </c>
      <c r="Q67" s="6"/>
      <c r="R67" s="4">
        <v>1540.52</v>
      </c>
      <c r="S67" s="4">
        <v>640.24</v>
      </c>
      <c r="T67" s="4">
        <v>899.87</v>
      </c>
      <c r="U67" s="4">
        <v>0.41</v>
      </c>
      <c r="V67" s="4">
        <v>13.23</v>
      </c>
      <c r="W67" s="4">
        <v>0.82</v>
      </c>
      <c r="X67" s="5">
        <v>0</v>
      </c>
      <c r="Y67" s="5">
        <v>0</v>
      </c>
      <c r="Z67" s="4">
        <v>0.82</v>
      </c>
      <c r="AA67" s="5">
        <v>0</v>
      </c>
      <c r="AB67" s="5">
        <v>0</v>
      </c>
      <c r="AC67" s="5">
        <v>0</v>
      </c>
      <c r="AD67" s="4">
        <v>177.65</v>
      </c>
      <c r="AE67" s="4">
        <v>-171.02</v>
      </c>
    </row>
    <row r="68" spans="1:31" x14ac:dyDescent="0.2">
      <c r="A68" t="s">
        <v>144</v>
      </c>
      <c r="B68" s="4">
        <v>1967.62</v>
      </c>
      <c r="C68" s="4">
        <f t="shared" si="2"/>
        <v>319.26</v>
      </c>
      <c r="D68" s="4">
        <v>1648.36</v>
      </c>
      <c r="E68" s="4">
        <v>1730.76</v>
      </c>
      <c r="F68" s="4">
        <v>82.41</v>
      </c>
      <c r="G68" s="4">
        <v>8.0399999999999991</v>
      </c>
      <c r="H68" s="4">
        <f t="shared" si="1"/>
        <v>24.27</v>
      </c>
      <c r="I68" s="4">
        <v>-66.23</v>
      </c>
      <c r="J68" s="4">
        <v>55.25</v>
      </c>
      <c r="K68" s="4">
        <v>121.49</v>
      </c>
      <c r="L68" s="4">
        <v>32.6</v>
      </c>
      <c r="M68" s="4">
        <v>24.27</v>
      </c>
      <c r="N68" s="5">
        <v>0</v>
      </c>
      <c r="O68" s="5">
        <v>0</v>
      </c>
      <c r="P68" s="4">
        <v>8.32</v>
      </c>
      <c r="Q68" s="6"/>
      <c r="R68" s="4">
        <v>1593.64</v>
      </c>
      <c r="S68" s="4">
        <v>624.74</v>
      </c>
      <c r="T68" s="4">
        <v>966.29</v>
      </c>
      <c r="U68" s="4">
        <v>2.62</v>
      </c>
      <c r="V68" s="4">
        <v>13.19</v>
      </c>
      <c r="W68" s="4">
        <v>0.82</v>
      </c>
      <c r="X68" s="5">
        <v>0</v>
      </c>
      <c r="Y68" s="5">
        <v>0</v>
      </c>
      <c r="Z68" s="4">
        <v>0.82</v>
      </c>
      <c r="AA68" s="5">
        <v>0</v>
      </c>
      <c r="AB68" s="5">
        <v>0</v>
      </c>
      <c r="AC68" s="5">
        <v>0</v>
      </c>
      <c r="AD68" s="4">
        <v>184.81</v>
      </c>
      <c r="AE68" s="4">
        <v>-169.7</v>
      </c>
    </row>
    <row r="69" spans="1:31" x14ac:dyDescent="0.2">
      <c r="A69" t="s">
        <v>145</v>
      </c>
      <c r="B69" s="4">
        <v>1860.41</v>
      </c>
      <c r="C69" s="4">
        <f t="shared" si="2"/>
        <v>305.02999999999997</v>
      </c>
      <c r="D69" s="4">
        <v>1555.38</v>
      </c>
      <c r="E69" s="4">
        <v>1634.76</v>
      </c>
      <c r="F69" s="4">
        <v>79.38</v>
      </c>
      <c r="G69" s="4">
        <v>9.01</v>
      </c>
      <c r="H69" s="4">
        <f t="shared" si="1"/>
        <v>23.25</v>
      </c>
      <c r="I69" s="4">
        <v>-83.7</v>
      </c>
      <c r="J69" s="4">
        <v>45.27</v>
      </c>
      <c r="K69" s="4">
        <v>128.97</v>
      </c>
      <c r="L69" s="4">
        <v>31.06</v>
      </c>
      <c r="M69" s="4">
        <v>23.25</v>
      </c>
      <c r="N69" s="5">
        <v>0</v>
      </c>
      <c r="O69" s="5">
        <v>0</v>
      </c>
      <c r="P69" s="4">
        <v>7.81</v>
      </c>
      <c r="Q69" s="6"/>
      <c r="R69" s="4">
        <v>1476.64</v>
      </c>
      <c r="S69" s="4">
        <v>621.65</v>
      </c>
      <c r="T69" s="4">
        <v>853.97</v>
      </c>
      <c r="U69" s="4">
        <v>1.02</v>
      </c>
      <c r="V69" s="4">
        <v>13.18</v>
      </c>
      <c r="W69" s="4">
        <v>0.82</v>
      </c>
      <c r="X69" s="5">
        <v>0</v>
      </c>
      <c r="Y69" s="5">
        <v>0</v>
      </c>
      <c r="Z69" s="4">
        <v>0.82</v>
      </c>
      <c r="AA69" s="5">
        <v>0</v>
      </c>
      <c r="AB69" s="5">
        <v>0</v>
      </c>
      <c r="AC69" s="5">
        <v>0</v>
      </c>
      <c r="AD69" s="4">
        <v>189.38</v>
      </c>
      <c r="AE69" s="4">
        <v>-168.27</v>
      </c>
    </row>
    <row r="70" spans="1:31" x14ac:dyDescent="0.2">
      <c r="A70" t="s">
        <v>146</v>
      </c>
      <c r="B70" s="4">
        <v>1904.33</v>
      </c>
      <c r="C70" s="4">
        <f t="shared" si="2"/>
        <v>303.58999999999992</v>
      </c>
      <c r="D70" s="4">
        <v>1600.74</v>
      </c>
      <c r="E70" s="4">
        <v>1681.26</v>
      </c>
      <c r="F70" s="4">
        <v>80.510000000000005</v>
      </c>
      <c r="G70" s="4">
        <v>8.94</v>
      </c>
      <c r="H70" s="4">
        <f t="shared" si="1"/>
        <v>23.23</v>
      </c>
      <c r="I70" s="4">
        <v>-69.83</v>
      </c>
      <c r="J70" s="4">
        <v>42.43</v>
      </c>
      <c r="K70" s="4">
        <v>112.26</v>
      </c>
      <c r="L70" s="4">
        <v>30.93</v>
      </c>
      <c r="M70" s="4">
        <v>23.23</v>
      </c>
      <c r="N70" s="5">
        <v>0</v>
      </c>
      <c r="O70" s="5">
        <v>0</v>
      </c>
      <c r="P70" s="4">
        <v>7.7</v>
      </c>
      <c r="Q70" s="6"/>
      <c r="R70" s="4">
        <v>1531.33</v>
      </c>
      <c r="S70" s="4">
        <v>657.58</v>
      </c>
      <c r="T70" s="4">
        <v>872.42</v>
      </c>
      <c r="U70" s="4">
        <v>1.33</v>
      </c>
      <c r="V70" s="4">
        <v>13.22</v>
      </c>
      <c r="W70" s="4">
        <v>0.82</v>
      </c>
      <c r="X70" s="5">
        <v>0</v>
      </c>
      <c r="Y70" s="5">
        <v>0</v>
      </c>
      <c r="Z70" s="4">
        <v>0.82</v>
      </c>
      <c r="AA70" s="5">
        <v>0</v>
      </c>
      <c r="AB70" s="5">
        <v>0</v>
      </c>
      <c r="AC70" s="5">
        <v>0</v>
      </c>
      <c r="AD70" s="4">
        <v>195.57</v>
      </c>
      <c r="AE70" s="4">
        <v>-170.15</v>
      </c>
    </row>
    <row r="71" spans="1:31" x14ac:dyDescent="0.2">
      <c r="A71" t="s">
        <v>147</v>
      </c>
      <c r="B71" s="4">
        <v>2123.27</v>
      </c>
      <c r="C71" s="4">
        <f t="shared" si="2"/>
        <v>316.63999999999987</v>
      </c>
      <c r="D71" s="4">
        <v>1806.63</v>
      </c>
      <c r="E71" s="4">
        <v>1890.32</v>
      </c>
      <c r="F71" s="4">
        <v>83.69</v>
      </c>
      <c r="G71" s="4">
        <v>11.99</v>
      </c>
      <c r="H71" s="4">
        <f t="shared" si="1"/>
        <v>23.25</v>
      </c>
      <c r="I71" s="4">
        <v>-72.67</v>
      </c>
      <c r="J71" s="4">
        <v>49.68</v>
      </c>
      <c r="K71" s="4">
        <v>122.35</v>
      </c>
      <c r="L71" s="4">
        <v>30.82</v>
      </c>
      <c r="M71" s="4">
        <v>23.25</v>
      </c>
      <c r="N71" s="5">
        <v>0</v>
      </c>
      <c r="O71" s="5">
        <v>0</v>
      </c>
      <c r="P71" s="4">
        <v>7.57</v>
      </c>
      <c r="Q71" s="6"/>
      <c r="R71" s="4">
        <v>1743.64</v>
      </c>
      <c r="S71" s="4">
        <v>783.31</v>
      </c>
      <c r="T71" s="4">
        <v>958.32</v>
      </c>
      <c r="U71" s="4">
        <v>2.0099999999999998</v>
      </c>
      <c r="V71" s="4">
        <v>13.2</v>
      </c>
      <c r="W71" s="4">
        <v>0.82</v>
      </c>
      <c r="X71" s="5">
        <v>0</v>
      </c>
      <c r="Y71" s="5">
        <v>0</v>
      </c>
      <c r="Z71" s="4">
        <v>0.82</v>
      </c>
      <c r="AA71" s="5">
        <v>0</v>
      </c>
      <c r="AB71" s="5">
        <v>0</v>
      </c>
      <c r="AC71" s="5">
        <v>0</v>
      </c>
      <c r="AD71" s="4">
        <v>192.54</v>
      </c>
      <c r="AE71" s="4">
        <v>-173.42</v>
      </c>
    </row>
    <row r="72" spans="1:31" x14ac:dyDescent="0.2">
      <c r="A72" t="s">
        <v>148</v>
      </c>
      <c r="B72" s="4">
        <v>2176</v>
      </c>
      <c r="C72" s="4">
        <f t="shared" si="2"/>
        <v>303.1099999999999</v>
      </c>
      <c r="D72" s="4">
        <v>1872.89</v>
      </c>
      <c r="E72" s="4">
        <v>1953.38</v>
      </c>
      <c r="F72" s="4">
        <v>80.489999999999995</v>
      </c>
      <c r="G72" s="4">
        <v>14.9</v>
      </c>
      <c r="H72" s="4">
        <f t="shared" si="1"/>
        <v>23.23</v>
      </c>
      <c r="I72" s="4">
        <v>-78.430000000000007</v>
      </c>
      <c r="J72" s="4">
        <v>45.39</v>
      </c>
      <c r="K72" s="4">
        <v>123.82</v>
      </c>
      <c r="L72" s="4">
        <v>30.83</v>
      </c>
      <c r="M72" s="4">
        <v>23.23</v>
      </c>
      <c r="N72" s="5">
        <v>0</v>
      </c>
      <c r="O72" s="5">
        <v>0</v>
      </c>
      <c r="P72" s="4">
        <v>7.61</v>
      </c>
      <c r="Q72" s="6"/>
      <c r="R72" s="4">
        <v>1802.7</v>
      </c>
      <c r="S72" s="4">
        <v>689.96</v>
      </c>
      <c r="T72" s="4">
        <v>1111.3900000000001</v>
      </c>
      <c r="U72" s="4">
        <v>1.35</v>
      </c>
      <c r="V72" s="4">
        <v>13.17</v>
      </c>
      <c r="W72" s="4">
        <v>0.82</v>
      </c>
      <c r="X72" s="5">
        <v>0</v>
      </c>
      <c r="Y72" s="5">
        <v>0</v>
      </c>
      <c r="Z72" s="4">
        <v>0.82</v>
      </c>
      <c r="AA72" s="5">
        <v>0</v>
      </c>
      <c r="AB72" s="5">
        <v>0</v>
      </c>
      <c r="AC72" s="5">
        <v>0</v>
      </c>
      <c r="AD72" s="4">
        <v>192.81</v>
      </c>
      <c r="AE72" s="4">
        <v>-169.3</v>
      </c>
    </row>
    <row r="73" spans="1:31" x14ac:dyDescent="0.2">
      <c r="A73" t="s">
        <v>149</v>
      </c>
      <c r="B73" s="4">
        <v>2277.06</v>
      </c>
      <c r="C73" s="4">
        <f t="shared" si="2"/>
        <v>286.44000000000005</v>
      </c>
      <c r="D73" s="4">
        <v>1990.62</v>
      </c>
      <c r="E73" s="4">
        <v>2076.08</v>
      </c>
      <c r="F73" s="4">
        <v>85.46</v>
      </c>
      <c r="G73" s="4">
        <v>8.92</v>
      </c>
      <c r="H73" s="4">
        <f t="shared" si="1"/>
        <v>23.19</v>
      </c>
      <c r="I73" s="4">
        <v>-88.92</v>
      </c>
      <c r="J73" s="4">
        <v>33.18</v>
      </c>
      <c r="K73" s="4">
        <v>122.1</v>
      </c>
      <c r="L73" s="4">
        <v>30.41</v>
      </c>
      <c r="M73" s="4">
        <v>23.19</v>
      </c>
      <c r="N73" s="5">
        <v>0</v>
      </c>
      <c r="O73" s="5">
        <v>0</v>
      </c>
      <c r="P73" s="4">
        <v>7.22</v>
      </c>
      <c r="Q73" s="6"/>
      <c r="R73" s="4">
        <v>1779.94</v>
      </c>
      <c r="S73" s="4">
        <v>696.86</v>
      </c>
      <c r="T73" s="4">
        <v>1082.18</v>
      </c>
      <c r="U73" s="4">
        <v>0.9</v>
      </c>
      <c r="V73" s="4">
        <v>13.38</v>
      </c>
      <c r="W73" s="4">
        <v>0.82</v>
      </c>
      <c r="X73" s="5">
        <v>0</v>
      </c>
      <c r="Y73" s="5">
        <v>0</v>
      </c>
      <c r="Z73" s="4">
        <v>0.82</v>
      </c>
      <c r="AA73" s="5">
        <v>0</v>
      </c>
      <c r="AB73" s="5">
        <v>0</v>
      </c>
      <c r="AC73" s="5">
        <v>0</v>
      </c>
      <c r="AD73" s="4">
        <v>203.13</v>
      </c>
      <c r="AE73" s="4">
        <v>-56.26</v>
      </c>
    </row>
    <row r="74" spans="1:31" x14ac:dyDescent="0.2">
      <c r="A74" t="s">
        <v>150</v>
      </c>
      <c r="B74" s="4">
        <v>2103.14</v>
      </c>
      <c r="C74" s="4">
        <f t="shared" si="2"/>
        <v>299.36999999999989</v>
      </c>
      <c r="D74" s="4">
        <v>1803.77</v>
      </c>
      <c r="E74" s="4">
        <v>1884.94</v>
      </c>
      <c r="F74" s="4">
        <v>81.17</v>
      </c>
      <c r="G74" s="4">
        <v>17.84</v>
      </c>
      <c r="H74" s="4">
        <f t="shared" si="1"/>
        <v>24.72</v>
      </c>
      <c r="I74" s="4">
        <v>-107.02</v>
      </c>
      <c r="J74" s="4">
        <v>35.92</v>
      </c>
      <c r="K74" s="4">
        <v>142.94</v>
      </c>
      <c r="L74" s="4">
        <v>32.04</v>
      </c>
      <c r="M74" s="4">
        <v>24.72</v>
      </c>
      <c r="N74" s="5">
        <v>0</v>
      </c>
      <c r="O74" s="5">
        <v>0</v>
      </c>
      <c r="P74" s="4">
        <v>7.31</v>
      </c>
      <c r="Q74" s="6"/>
      <c r="R74" s="4">
        <v>1716.65</v>
      </c>
      <c r="S74" s="4">
        <v>708.61</v>
      </c>
      <c r="T74" s="4">
        <v>1006.54</v>
      </c>
      <c r="U74" s="4">
        <v>1.5</v>
      </c>
      <c r="V74" s="4">
        <v>13.46</v>
      </c>
      <c r="W74" s="4">
        <v>0.82</v>
      </c>
      <c r="X74" s="5">
        <v>0</v>
      </c>
      <c r="Y74" s="5">
        <v>0</v>
      </c>
      <c r="Z74" s="4">
        <v>0.82</v>
      </c>
      <c r="AA74" s="5">
        <v>0</v>
      </c>
      <c r="AB74" s="5">
        <v>0</v>
      </c>
      <c r="AC74" s="5">
        <v>0</v>
      </c>
      <c r="AD74" s="4">
        <v>185.02</v>
      </c>
      <c r="AE74" s="4">
        <v>-169.32</v>
      </c>
    </row>
    <row r="75" spans="1:31" x14ac:dyDescent="0.2">
      <c r="A75" t="s">
        <v>151</v>
      </c>
      <c r="B75" s="4">
        <v>2166.15</v>
      </c>
      <c r="C75" s="4">
        <f t="shared" ref="C75:C106" si="3">B75-D75</f>
        <v>287.55000000000018</v>
      </c>
      <c r="D75" s="4">
        <v>1878.6</v>
      </c>
      <c r="E75" s="4">
        <v>1965.51</v>
      </c>
      <c r="F75" s="4">
        <v>86.92</v>
      </c>
      <c r="G75" s="4">
        <v>8.2899999999999991</v>
      </c>
      <c r="H75" s="4">
        <f t="shared" si="1"/>
        <v>24.71</v>
      </c>
      <c r="I75" s="4">
        <v>-111.69</v>
      </c>
      <c r="J75" s="4">
        <v>28.29</v>
      </c>
      <c r="K75" s="4">
        <v>139.97999999999999</v>
      </c>
      <c r="L75" s="4">
        <v>31.8</v>
      </c>
      <c r="M75" s="4">
        <v>24.71</v>
      </c>
      <c r="N75" s="5">
        <v>0</v>
      </c>
      <c r="O75" s="5">
        <v>0</v>
      </c>
      <c r="P75" s="4">
        <v>7.09</v>
      </c>
      <c r="Q75" s="6"/>
      <c r="R75" s="4">
        <v>1784.56</v>
      </c>
      <c r="S75" s="4">
        <v>701.87</v>
      </c>
      <c r="T75" s="4">
        <v>1076.05</v>
      </c>
      <c r="U75" s="4">
        <v>6.64</v>
      </c>
      <c r="V75" s="4">
        <v>13.77</v>
      </c>
      <c r="W75" s="4">
        <v>0.82</v>
      </c>
      <c r="X75" s="5">
        <v>0</v>
      </c>
      <c r="Y75" s="5">
        <v>0</v>
      </c>
      <c r="Z75" s="4">
        <v>0.82</v>
      </c>
      <c r="AA75" s="5">
        <v>0</v>
      </c>
      <c r="AB75" s="5">
        <v>0</v>
      </c>
      <c r="AC75" s="5">
        <v>0</v>
      </c>
      <c r="AD75" s="4">
        <v>189.61</v>
      </c>
      <c r="AE75" s="4">
        <v>-181.76</v>
      </c>
    </row>
    <row r="76" spans="1:31" x14ac:dyDescent="0.2">
      <c r="A76" t="s">
        <v>152</v>
      </c>
      <c r="B76" s="4">
        <v>2218.56</v>
      </c>
      <c r="C76" s="4">
        <f t="shared" si="3"/>
        <v>278.12999999999988</v>
      </c>
      <c r="D76" s="4">
        <v>1940.43</v>
      </c>
      <c r="E76" s="4">
        <v>2018.5</v>
      </c>
      <c r="F76" s="4">
        <v>78.069999999999993</v>
      </c>
      <c r="G76" s="4">
        <v>8.34</v>
      </c>
      <c r="H76" s="4">
        <f t="shared" ref="H76:H139" si="4">M76+N76+O76</f>
        <v>24.99</v>
      </c>
      <c r="I76" s="4">
        <v>-145.27000000000001</v>
      </c>
      <c r="J76" s="4">
        <v>27.89</v>
      </c>
      <c r="K76" s="4">
        <v>173.15</v>
      </c>
      <c r="L76" s="4">
        <v>31.99</v>
      </c>
      <c r="M76" s="4">
        <v>24.99</v>
      </c>
      <c r="N76" s="5">
        <v>0</v>
      </c>
      <c r="O76" s="5">
        <v>0</v>
      </c>
      <c r="P76" s="4">
        <v>7</v>
      </c>
      <c r="Q76" s="6"/>
      <c r="R76" s="4">
        <v>1804.61</v>
      </c>
      <c r="S76" s="4">
        <v>701.41</v>
      </c>
      <c r="T76" s="4">
        <v>1102.6600000000001</v>
      </c>
      <c r="U76" s="4">
        <v>0.54</v>
      </c>
      <c r="V76" s="4">
        <v>13.81</v>
      </c>
      <c r="W76" s="4">
        <v>0.82</v>
      </c>
      <c r="X76" s="5">
        <v>0</v>
      </c>
      <c r="Y76" s="5">
        <v>0</v>
      </c>
      <c r="Z76" s="4">
        <v>0.82</v>
      </c>
      <c r="AA76" s="5">
        <v>0</v>
      </c>
      <c r="AB76" s="5">
        <v>0</v>
      </c>
      <c r="AC76" s="5">
        <v>0</v>
      </c>
      <c r="AD76" s="4">
        <v>184.99</v>
      </c>
      <c r="AE76" s="4">
        <v>-168.73</v>
      </c>
    </row>
    <row r="77" spans="1:31" x14ac:dyDescent="0.2">
      <c r="A77" t="s">
        <v>153</v>
      </c>
      <c r="B77" s="4">
        <v>2190.13</v>
      </c>
      <c r="C77" s="4">
        <f t="shared" si="3"/>
        <v>306.99</v>
      </c>
      <c r="D77" s="4">
        <v>1883.14</v>
      </c>
      <c r="E77" s="4">
        <v>1962.47</v>
      </c>
      <c r="F77" s="4">
        <v>79.33</v>
      </c>
      <c r="G77" s="4">
        <v>30.16</v>
      </c>
      <c r="H77" s="4">
        <f t="shared" si="4"/>
        <v>24.94</v>
      </c>
      <c r="I77" s="4">
        <v>-112.41</v>
      </c>
      <c r="J77" s="4">
        <v>34.74</v>
      </c>
      <c r="K77" s="4">
        <v>147.15</v>
      </c>
      <c r="L77" s="4">
        <v>31.74</v>
      </c>
      <c r="M77" s="4">
        <v>24.94</v>
      </c>
      <c r="N77" s="5">
        <v>0</v>
      </c>
      <c r="O77" s="5">
        <v>0</v>
      </c>
      <c r="P77" s="4">
        <v>6.8</v>
      </c>
      <c r="Q77" s="6"/>
      <c r="R77" s="4">
        <v>1780.47</v>
      </c>
      <c r="S77" s="4">
        <v>692.1</v>
      </c>
      <c r="T77" s="4">
        <v>1085.75</v>
      </c>
      <c r="U77" s="4">
        <v>2.62</v>
      </c>
      <c r="V77" s="4">
        <v>13.8</v>
      </c>
      <c r="W77" s="4">
        <v>0.82</v>
      </c>
      <c r="X77" s="5">
        <v>0</v>
      </c>
      <c r="Y77" s="5">
        <v>0</v>
      </c>
      <c r="Z77" s="4">
        <v>0.82</v>
      </c>
      <c r="AA77" s="5">
        <v>0</v>
      </c>
      <c r="AB77" s="5">
        <v>0</v>
      </c>
      <c r="AC77" s="5">
        <v>0</v>
      </c>
      <c r="AD77" s="4">
        <v>182.18</v>
      </c>
      <c r="AE77" s="4">
        <v>-144.63999999999999</v>
      </c>
    </row>
    <row r="78" spans="1:31" x14ac:dyDescent="0.2">
      <c r="A78" t="s">
        <v>154</v>
      </c>
      <c r="B78" s="4">
        <v>2134.4299999999998</v>
      </c>
      <c r="C78" s="4">
        <f t="shared" si="3"/>
        <v>314.22999999999979</v>
      </c>
      <c r="D78" s="4">
        <v>1820.2</v>
      </c>
      <c r="E78" s="4">
        <v>1895.6</v>
      </c>
      <c r="F78" s="4">
        <v>75.39</v>
      </c>
      <c r="G78" s="4">
        <v>47.63</v>
      </c>
      <c r="H78" s="4">
        <f t="shared" si="4"/>
        <v>24.69</v>
      </c>
      <c r="I78" s="4">
        <v>-112.23</v>
      </c>
      <c r="J78" s="4">
        <v>29.3</v>
      </c>
      <c r="K78" s="4">
        <v>141.54</v>
      </c>
      <c r="L78" s="4">
        <v>31.41</v>
      </c>
      <c r="M78" s="4">
        <v>24.69</v>
      </c>
      <c r="N78" s="5">
        <v>0</v>
      </c>
      <c r="O78" s="5">
        <v>0</v>
      </c>
      <c r="P78" s="4">
        <v>6.73</v>
      </c>
      <c r="Q78" s="6"/>
      <c r="R78" s="4">
        <v>1703.72</v>
      </c>
      <c r="S78" s="4">
        <v>697.28</v>
      </c>
      <c r="T78" s="4">
        <v>1006.02</v>
      </c>
      <c r="U78" s="4">
        <v>0.42</v>
      </c>
      <c r="V78" s="4">
        <v>13.93</v>
      </c>
      <c r="W78" s="4">
        <v>0.82</v>
      </c>
      <c r="X78" s="5">
        <v>0</v>
      </c>
      <c r="Y78" s="5">
        <v>0</v>
      </c>
      <c r="Z78" s="4">
        <v>0.82</v>
      </c>
      <c r="AA78" s="5">
        <v>0</v>
      </c>
      <c r="AB78" s="5">
        <v>0</v>
      </c>
      <c r="AC78" s="5">
        <v>0</v>
      </c>
      <c r="AD78" s="4">
        <v>193.94</v>
      </c>
      <c r="AE78" s="4">
        <v>-125.4</v>
      </c>
    </row>
    <row r="79" spans="1:31" x14ac:dyDescent="0.2">
      <c r="A79" t="s">
        <v>155</v>
      </c>
      <c r="B79" s="4">
        <v>2206.75</v>
      </c>
      <c r="C79" s="4">
        <f t="shared" si="3"/>
        <v>287.46000000000004</v>
      </c>
      <c r="D79" s="4">
        <v>1919.29</v>
      </c>
      <c r="E79" s="4">
        <v>1994.9</v>
      </c>
      <c r="F79" s="4">
        <v>75.61</v>
      </c>
      <c r="G79" s="4">
        <v>17.329999999999998</v>
      </c>
      <c r="H79" s="4">
        <f t="shared" si="4"/>
        <v>24.64</v>
      </c>
      <c r="I79" s="4">
        <v>-133.41</v>
      </c>
      <c r="J79" s="4">
        <v>32.96</v>
      </c>
      <c r="K79" s="4">
        <v>166.37</v>
      </c>
      <c r="L79" s="4">
        <v>31.34</v>
      </c>
      <c r="M79" s="4">
        <v>24.64</v>
      </c>
      <c r="N79" s="5">
        <v>0</v>
      </c>
      <c r="O79" s="5">
        <v>0</v>
      </c>
      <c r="P79" s="4">
        <v>6.71</v>
      </c>
      <c r="Q79" s="6"/>
      <c r="R79" s="4">
        <v>1766.3</v>
      </c>
      <c r="S79" s="4">
        <v>706.3</v>
      </c>
      <c r="T79" s="4">
        <v>1056.19</v>
      </c>
      <c r="U79" s="4">
        <v>3.8</v>
      </c>
      <c r="V79" s="4">
        <v>13.92</v>
      </c>
      <c r="W79" s="4">
        <v>0.82</v>
      </c>
      <c r="X79" s="5">
        <v>0</v>
      </c>
      <c r="Y79" s="5">
        <v>0</v>
      </c>
      <c r="Z79" s="4">
        <v>0.82</v>
      </c>
      <c r="AA79" s="5">
        <v>0</v>
      </c>
      <c r="AB79" s="5">
        <v>0</v>
      </c>
      <c r="AC79" s="5">
        <v>0</v>
      </c>
      <c r="AD79" s="4">
        <v>206.33</v>
      </c>
      <c r="AE79" s="4">
        <v>-152.82</v>
      </c>
    </row>
    <row r="80" spans="1:31" x14ac:dyDescent="0.2">
      <c r="A80" t="s">
        <v>156</v>
      </c>
      <c r="B80" s="4">
        <v>2120.77</v>
      </c>
      <c r="C80" s="4">
        <f t="shared" si="3"/>
        <v>305.11999999999989</v>
      </c>
      <c r="D80" s="4">
        <v>1815.65</v>
      </c>
      <c r="E80" s="4">
        <v>1894.53</v>
      </c>
      <c r="F80" s="4">
        <v>78.88</v>
      </c>
      <c r="G80" s="4">
        <v>34.46</v>
      </c>
      <c r="H80" s="4">
        <f t="shared" si="4"/>
        <v>24.61</v>
      </c>
      <c r="I80" s="4">
        <v>-111.87</v>
      </c>
      <c r="J80" s="4">
        <v>31.15</v>
      </c>
      <c r="K80" s="4">
        <v>143.02000000000001</v>
      </c>
      <c r="L80" s="4">
        <v>31.93</v>
      </c>
      <c r="M80" s="4">
        <v>24.61</v>
      </c>
      <c r="N80" s="5">
        <v>0</v>
      </c>
      <c r="O80" s="5">
        <v>0</v>
      </c>
      <c r="P80" s="4">
        <v>7.32</v>
      </c>
      <c r="Q80" s="6"/>
      <c r="R80" s="4">
        <v>1792.04</v>
      </c>
      <c r="S80" s="4">
        <v>682.61</v>
      </c>
      <c r="T80" s="4">
        <v>1107.76</v>
      </c>
      <c r="U80" s="4">
        <v>1.66</v>
      </c>
      <c r="V80" s="4">
        <v>14.03</v>
      </c>
      <c r="W80" s="4">
        <v>0.82</v>
      </c>
      <c r="X80" s="5">
        <v>0</v>
      </c>
      <c r="Y80" s="5">
        <v>0</v>
      </c>
      <c r="Z80" s="4">
        <v>0.82</v>
      </c>
      <c r="AA80" s="5">
        <v>0</v>
      </c>
      <c r="AB80" s="5">
        <v>0</v>
      </c>
      <c r="AC80" s="5">
        <v>0</v>
      </c>
      <c r="AD80" s="4">
        <v>214.27</v>
      </c>
      <c r="AE80" s="4">
        <v>-250.98</v>
      </c>
    </row>
    <row r="81" spans="1:31" x14ac:dyDescent="0.2">
      <c r="A81" t="s">
        <v>157</v>
      </c>
      <c r="B81" s="4">
        <v>2100.9299999999998</v>
      </c>
      <c r="C81" s="4">
        <f t="shared" si="3"/>
        <v>307.48999999999978</v>
      </c>
      <c r="D81" s="4">
        <v>1793.44</v>
      </c>
      <c r="E81" s="4">
        <v>1869.84</v>
      </c>
      <c r="F81" s="4">
        <v>76.400000000000006</v>
      </c>
      <c r="G81" s="4">
        <v>29.62</v>
      </c>
      <c r="H81" s="4">
        <f t="shared" si="4"/>
        <v>23.57</v>
      </c>
      <c r="I81" s="4">
        <v>-114.38</v>
      </c>
      <c r="J81" s="4">
        <v>41.49</v>
      </c>
      <c r="K81" s="4">
        <v>155.86000000000001</v>
      </c>
      <c r="L81" s="4">
        <v>30.95</v>
      </c>
      <c r="M81" s="4">
        <v>23.57</v>
      </c>
      <c r="N81" s="5">
        <v>0</v>
      </c>
      <c r="O81" s="5">
        <v>0</v>
      </c>
      <c r="P81" s="4">
        <v>7.38</v>
      </c>
      <c r="Q81" s="6"/>
      <c r="R81" s="4">
        <v>1739.55</v>
      </c>
      <c r="S81" s="4">
        <v>698.04</v>
      </c>
      <c r="T81" s="4">
        <v>1023.81</v>
      </c>
      <c r="U81" s="4">
        <v>17.71</v>
      </c>
      <c r="V81" s="4">
        <v>14.08</v>
      </c>
      <c r="W81" s="4">
        <v>0.82</v>
      </c>
      <c r="X81" s="5">
        <v>0</v>
      </c>
      <c r="Y81" s="5">
        <v>0</v>
      </c>
      <c r="Z81" s="4">
        <v>0.82</v>
      </c>
      <c r="AA81" s="5">
        <v>0</v>
      </c>
      <c r="AB81" s="5">
        <v>0</v>
      </c>
      <c r="AC81" s="5">
        <v>0</v>
      </c>
      <c r="AD81" s="4">
        <v>220.8</v>
      </c>
      <c r="AE81" s="4">
        <v>-235.61</v>
      </c>
    </row>
    <row r="82" spans="1:31" x14ac:dyDescent="0.2">
      <c r="A82" t="s">
        <v>158</v>
      </c>
      <c r="B82" s="4">
        <v>2088.9299999999998</v>
      </c>
      <c r="C82" s="4">
        <f t="shared" si="3"/>
        <v>293.12999999999988</v>
      </c>
      <c r="D82" s="4">
        <v>1795.8</v>
      </c>
      <c r="E82" s="4">
        <v>1872.01</v>
      </c>
      <c r="F82" s="4">
        <v>76.209999999999994</v>
      </c>
      <c r="G82" s="4">
        <v>26.56</v>
      </c>
      <c r="H82" s="4">
        <f t="shared" si="4"/>
        <v>23.59</v>
      </c>
      <c r="I82" s="4">
        <v>-101.14</v>
      </c>
      <c r="J82" s="4">
        <v>28.28</v>
      </c>
      <c r="K82" s="4">
        <v>129.41999999999999</v>
      </c>
      <c r="L82" s="4">
        <v>30.74</v>
      </c>
      <c r="M82" s="4">
        <v>23.59</v>
      </c>
      <c r="N82" s="5">
        <v>0</v>
      </c>
      <c r="O82" s="5">
        <v>0</v>
      </c>
      <c r="P82" s="4">
        <v>7.14</v>
      </c>
      <c r="Q82" s="6"/>
      <c r="R82" s="4">
        <v>1777.45</v>
      </c>
      <c r="S82" s="4">
        <v>711.79</v>
      </c>
      <c r="T82" s="4">
        <v>1064.8699999999999</v>
      </c>
      <c r="U82" s="4">
        <v>0.79</v>
      </c>
      <c r="V82" s="4">
        <v>14.17</v>
      </c>
      <c r="W82" s="4">
        <v>0.82</v>
      </c>
      <c r="X82" s="5">
        <v>0</v>
      </c>
      <c r="Y82" s="5">
        <v>0</v>
      </c>
      <c r="Z82" s="4">
        <v>0.82</v>
      </c>
      <c r="AA82" s="5">
        <v>0</v>
      </c>
      <c r="AB82" s="5">
        <v>0</v>
      </c>
      <c r="AC82" s="5">
        <v>0</v>
      </c>
      <c r="AD82" s="4">
        <v>242.23</v>
      </c>
      <c r="AE82" s="4">
        <v>-282.70999999999998</v>
      </c>
    </row>
    <row r="83" spans="1:31" x14ac:dyDescent="0.2">
      <c r="A83" t="s">
        <v>159</v>
      </c>
      <c r="B83" s="4">
        <v>2233.69</v>
      </c>
      <c r="C83" s="4">
        <f t="shared" si="3"/>
        <v>339.6400000000001</v>
      </c>
      <c r="D83" s="4">
        <v>1894.05</v>
      </c>
      <c r="E83" s="4">
        <v>1970.81</v>
      </c>
      <c r="F83" s="4">
        <v>76.77</v>
      </c>
      <c r="G83" s="4">
        <v>53.59</v>
      </c>
      <c r="H83" s="4">
        <f t="shared" si="4"/>
        <v>23.6</v>
      </c>
      <c r="I83" s="4">
        <v>-77.709999999999994</v>
      </c>
      <c r="J83" s="4">
        <v>42.09</v>
      </c>
      <c r="K83" s="4">
        <v>119.8</v>
      </c>
      <c r="L83" s="4">
        <v>30.32</v>
      </c>
      <c r="M83" s="4">
        <v>23.6</v>
      </c>
      <c r="N83" s="5">
        <v>0</v>
      </c>
      <c r="O83" s="5">
        <v>0</v>
      </c>
      <c r="P83" s="4">
        <v>6.73</v>
      </c>
      <c r="Q83" s="6"/>
      <c r="R83" s="4">
        <v>1900.28</v>
      </c>
      <c r="S83" s="4">
        <v>842.09</v>
      </c>
      <c r="T83" s="4">
        <v>1055.19</v>
      </c>
      <c r="U83" s="4">
        <v>3</v>
      </c>
      <c r="V83" s="4">
        <v>14.15</v>
      </c>
      <c r="W83" s="4">
        <v>0.82</v>
      </c>
      <c r="X83" s="5">
        <v>0</v>
      </c>
      <c r="Y83" s="5">
        <v>0</v>
      </c>
      <c r="Z83" s="4">
        <v>0.82</v>
      </c>
      <c r="AA83" s="5">
        <v>0</v>
      </c>
      <c r="AB83" s="5">
        <v>0</v>
      </c>
      <c r="AC83" s="5">
        <v>0</v>
      </c>
      <c r="AD83" s="4">
        <v>245.04</v>
      </c>
      <c r="AE83" s="4">
        <v>-260.04000000000002</v>
      </c>
    </row>
    <row r="84" spans="1:31" x14ac:dyDescent="0.2">
      <c r="A84" t="s">
        <v>160</v>
      </c>
      <c r="B84" s="4">
        <v>2347.37</v>
      </c>
      <c r="C84" s="4">
        <f t="shared" si="3"/>
        <v>323.84999999999991</v>
      </c>
      <c r="D84" s="4">
        <v>2023.52</v>
      </c>
      <c r="E84" s="4">
        <v>2098.79</v>
      </c>
      <c r="F84" s="4">
        <v>75.27</v>
      </c>
      <c r="G84" s="4">
        <v>49.97</v>
      </c>
      <c r="H84" s="4">
        <f t="shared" si="4"/>
        <v>23.57</v>
      </c>
      <c r="I84" s="4">
        <v>-111.31</v>
      </c>
      <c r="J84" s="4">
        <v>27.6</v>
      </c>
      <c r="K84" s="4">
        <v>138.91</v>
      </c>
      <c r="L84" s="4">
        <v>30.26</v>
      </c>
      <c r="M84" s="4">
        <v>23.57</v>
      </c>
      <c r="N84" s="5">
        <v>0</v>
      </c>
      <c r="O84" s="5">
        <v>0</v>
      </c>
      <c r="P84" s="4">
        <v>6.69</v>
      </c>
      <c r="Q84" s="6"/>
      <c r="R84" s="4">
        <v>1871.2</v>
      </c>
      <c r="S84" s="4">
        <v>739.6</v>
      </c>
      <c r="T84" s="4">
        <v>1127.98</v>
      </c>
      <c r="U84" s="4">
        <v>3.62</v>
      </c>
      <c r="V84" s="4">
        <v>14.2</v>
      </c>
      <c r="W84" s="4">
        <v>0.82</v>
      </c>
      <c r="X84" s="5">
        <v>0</v>
      </c>
      <c r="Y84" s="5">
        <v>0</v>
      </c>
      <c r="Z84" s="4">
        <v>0.82</v>
      </c>
      <c r="AA84" s="5">
        <v>0</v>
      </c>
      <c r="AB84" s="5">
        <v>0</v>
      </c>
      <c r="AC84" s="5">
        <v>0</v>
      </c>
      <c r="AD84" s="4">
        <v>270.18</v>
      </c>
      <c r="AE84" s="4">
        <v>-163.96</v>
      </c>
    </row>
    <row r="85" spans="1:31" x14ac:dyDescent="0.2">
      <c r="A85" t="s">
        <v>161</v>
      </c>
      <c r="B85" s="4">
        <v>2366.94</v>
      </c>
      <c r="C85" s="4">
        <f t="shared" si="3"/>
        <v>317.47000000000025</v>
      </c>
      <c r="D85" s="4">
        <v>2049.4699999999998</v>
      </c>
      <c r="E85" s="4">
        <v>2135.71</v>
      </c>
      <c r="F85" s="4">
        <v>86.24</v>
      </c>
      <c r="G85" s="4">
        <v>33.409999999999997</v>
      </c>
      <c r="H85" s="4">
        <f t="shared" si="4"/>
        <v>23.54</v>
      </c>
      <c r="I85" s="4">
        <v>-94.02</v>
      </c>
      <c r="J85" s="4">
        <v>27.77</v>
      </c>
      <c r="K85" s="4">
        <v>121.79</v>
      </c>
      <c r="L85" s="4">
        <v>30.04</v>
      </c>
      <c r="M85" s="4">
        <v>23.54</v>
      </c>
      <c r="N85" s="5">
        <v>0</v>
      </c>
      <c r="O85" s="5">
        <v>0</v>
      </c>
      <c r="P85" s="4">
        <v>6.5</v>
      </c>
      <c r="Q85" s="6"/>
      <c r="R85" s="4">
        <v>1899.91</v>
      </c>
      <c r="S85" s="4">
        <v>730.58</v>
      </c>
      <c r="T85" s="4">
        <v>1148.1600000000001</v>
      </c>
      <c r="U85" s="4">
        <v>21.17</v>
      </c>
      <c r="V85" s="4">
        <v>14.4</v>
      </c>
      <c r="W85" s="4">
        <v>0.82</v>
      </c>
      <c r="X85" s="5">
        <v>0</v>
      </c>
      <c r="Y85" s="5">
        <v>0</v>
      </c>
      <c r="Z85" s="4">
        <v>0.82</v>
      </c>
      <c r="AA85" s="5">
        <v>0</v>
      </c>
      <c r="AB85" s="5">
        <v>0</v>
      </c>
      <c r="AC85" s="5">
        <v>0</v>
      </c>
      <c r="AD85" s="4">
        <v>283.25</v>
      </c>
      <c r="AE85" s="4">
        <v>-179.49</v>
      </c>
    </row>
    <row r="86" spans="1:31" x14ac:dyDescent="0.2">
      <c r="A86" t="s">
        <v>162</v>
      </c>
      <c r="B86" s="4">
        <v>2376.58</v>
      </c>
      <c r="C86" s="4">
        <f t="shared" si="3"/>
        <v>272.44999999999982</v>
      </c>
      <c r="D86" s="4">
        <v>2104.13</v>
      </c>
      <c r="E86" s="4">
        <v>2183.41</v>
      </c>
      <c r="F86" s="4">
        <v>79.28</v>
      </c>
      <c r="G86" s="4">
        <v>8.2899999999999991</v>
      </c>
      <c r="H86" s="4">
        <f t="shared" si="4"/>
        <v>24.72</v>
      </c>
      <c r="I86" s="4">
        <v>-132.05000000000001</v>
      </c>
      <c r="J86" s="4">
        <v>26.47</v>
      </c>
      <c r="K86" s="4">
        <v>158.52000000000001</v>
      </c>
      <c r="L86" s="4">
        <v>31.39</v>
      </c>
      <c r="M86" s="4">
        <v>24.72</v>
      </c>
      <c r="N86" s="5">
        <v>0</v>
      </c>
      <c r="O86" s="5">
        <v>0</v>
      </c>
      <c r="P86" s="4">
        <v>6.67</v>
      </c>
      <c r="Q86" s="6"/>
      <c r="R86" s="4">
        <v>1953.75</v>
      </c>
      <c r="S86" s="4">
        <v>740.07</v>
      </c>
      <c r="T86" s="4">
        <v>1206.1500000000001</v>
      </c>
      <c r="U86" s="4">
        <v>7.54</v>
      </c>
      <c r="V86" s="4">
        <v>14.63</v>
      </c>
      <c r="W86" s="4">
        <v>0.82</v>
      </c>
      <c r="X86" s="5">
        <v>0</v>
      </c>
      <c r="Y86" s="5">
        <v>0</v>
      </c>
      <c r="Z86" s="4">
        <v>0.82</v>
      </c>
      <c r="AA86" s="5">
        <v>0</v>
      </c>
      <c r="AB86" s="5">
        <v>0</v>
      </c>
      <c r="AC86" s="5">
        <v>0</v>
      </c>
      <c r="AD86" s="4">
        <v>237.92</v>
      </c>
      <c r="AE86" s="4">
        <v>-195.36</v>
      </c>
    </row>
    <row r="87" spans="1:31" x14ac:dyDescent="0.2">
      <c r="A87" t="s">
        <v>163</v>
      </c>
      <c r="B87" s="4">
        <v>2431.31</v>
      </c>
      <c r="C87" s="4">
        <f t="shared" si="3"/>
        <v>333.98</v>
      </c>
      <c r="D87" s="4">
        <v>2097.33</v>
      </c>
      <c r="E87" s="4">
        <v>2182.9</v>
      </c>
      <c r="F87" s="4">
        <v>85.57</v>
      </c>
      <c r="G87" s="4">
        <v>37.28</v>
      </c>
      <c r="H87" s="4">
        <f t="shared" si="4"/>
        <v>24.73</v>
      </c>
      <c r="I87" s="4">
        <v>-114.88</v>
      </c>
      <c r="J87" s="4">
        <v>31.08</v>
      </c>
      <c r="K87" s="4">
        <v>145.97</v>
      </c>
      <c r="L87" s="4">
        <v>31.22</v>
      </c>
      <c r="M87" s="4">
        <v>24.73</v>
      </c>
      <c r="N87" s="5">
        <v>0</v>
      </c>
      <c r="O87" s="5">
        <v>0</v>
      </c>
      <c r="P87" s="4">
        <v>6.49</v>
      </c>
      <c r="Q87" s="6"/>
      <c r="R87" s="4">
        <v>1996.73</v>
      </c>
      <c r="S87" s="4">
        <v>742.53</v>
      </c>
      <c r="T87" s="4">
        <v>1250.57</v>
      </c>
      <c r="U87" s="4">
        <v>3.64</v>
      </c>
      <c r="V87" s="4">
        <v>14.86</v>
      </c>
      <c r="W87" s="4">
        <v>0.82</v>
      </c>
      <c r="X87" s="5">
        <v>0</v>
      </c>
      <c r="Y87" s="5">
        <v>0</v>
      </c>
      <c r="Z87" s="4">
        <v>0.82</v>
      </c>
      <c r="AA87" s="5">
        <v>0</v>
      </c>
      <c r="AB87" s="5">
        <v>0</v>
      </c>
      <c r="AC87" s="5">
        <v>0</v>
      </c>
      <c r="AD87" s="4">
        <v>222.31</v>
      </c>
      <c r="AE87" s="4">
        <v>-183.77</v>
      </c>
    </row>
    <row r="88" spans="1:31" x14ac:dyDescent="0.2">
      <c r="A88" t="s">
        <v>164</v>
      </c>
      <c r="B88" s="4">
        <v>2395.48</v>
      </c>
      <c r="C88" s="4">
        <f t="shared" si="3"/>
        <v>338.80000000000018</v>
      </c>
      <c r="D88" s="4">
        <v>2056.6799999999998</v>
      </c>
      <c r="E88" s="4">
        <v>2155.9899999999998</v>
      </c>
      <c r="F88" s="4">
        <v>99.3</v>
      </c>
      <c r="G88" s="4">
        <v>18.73</v>
      </c>
      <c r="H88" s="4">
        <f t="shared" si="4"/>
        <v>24.73</v>
      </c>
      <c r="I88" s="4">
        <v>-125.65</v>
      </c>
      <c r="J88" s="4">
        <v>40.17</v>
      </c>
      <c r="K88" s="4">
        <v>165.82</v>
      </c>
      <c r="L88" s="4">
        <v>31.39</v>
      </c>
      <c r="M88" s="4">
        <v>24.73</v>
      </c>
      <c r="N88" s="5">
        <v>0</v>
      </c>
      <c r="O88" s="5">
        <v>0</v>
      </c>
      <c r="P88" s="4">
        <v>6.67</v>
      </c>
      <c r="Q88" s="6"/>
      <c r="R88" s="4">
        <v>1967.4</v>
      </c>
      <c r="S88" s="4">
        <v>739.82</v>
      </c>
      <c r="T88" s="4">
        <v>1224.2</v>
      </c>
      <c r="U88" s="4">
        <v>3.39</v>
      </c>
      <c r="V88" s="4">
        <v>16.48</v>
      </c>
      <c r="W88" s="4">
        <v>0.82</v>
      </c>
      <c r="X88" s="5">
        <v>0</v>
      </c>
      <c r="Y88" s="5">
        <v>0</v>
      </c>
      <c r="Z88" s="4">
        <v>0.82</v>
      </c>
      <c r="AA88" s="5">
        <v>0</v>
      </c>
      <c r="AB88" s="5">
        <v>0</v>
      </c>
      <c r="AC88" s="5">
        <v>0</v>
      </c>
      <c r="AD88" s="4">
        <v>211.95</v>
      </c>
      <c r="AE88" s="4">
        <v>-215.5</v>
      </c>
    </row>
    <row r="89" spans="1:31" x14ac:dyDescent="0.2">
      <c r="A89" t="s">
        <v>165</v>
      </c>
      <c r="B89" s="4">
        <v>2388.34</v>
      </c>
      <c r="C89" s="4">
        <f t="shared" si="3"/>
        <v>826.29000000000019</v>
      </c>
      <c r="D89" s="4">
        <v>1562.05</v>
      </c>
      <c r="E89" s="4">
        <v>1660.48</v>
      </c>
      <c r="F89" s="4">
        <v>98.43</v>
      </c>
      <c r="G89" s="4">
        <v>12.04</v>
      </c>
      <c r="H89" s="4">
        <f t="shared" si="4"/>
        <v>24.99</v>
      </c>
      <c r="I89" s="4">
        <v>-116.09</v>
      </c>
      <c r="J89" s="4">
        <v>29.61</v>
      </c>
      <c r="K89" s="4">
        <v>145.69999999999999</v>
      </c>
      <c r="L89" s="4">
        <v>31.41</v>
      </c>
      <c r="M89" s="4">
        <v>24.99</v>
      </c>
      <c r="N89" s="5">
        <v>0</v>
      </c>
      <c r="O89" s="5">
        <v>0</v>
      </c>
      <c r="P89" s="4">
        <v>6.42</v>
      </c>
      <c r="Q89" s="6"/>
      <c r="R89" s="4">
        <v>1964.26</v>
      </c>
      <c r="S89" s="4">
        <v>742.63</v>
      </c>
      <c r="T89" s="4">
        <v>1217.53</v>
      </c>
      <c r="U89" s="4">
        <v>4.1100000000000003</v>
      </c>
      <c r="V89" s="4">
        <v>16.559999999999999</v>
      </c>
      <c r="W89" s="4">
        <v>0.82</v>
      </c>
      <c r="X89" s="5">
        <v>0</v>
      </c>
      <c r="Y89" s="5">
        <v>0</v>
      </c>
      <c r="Z89" s="4">
        <v>0.82</v>
      </c>
      <c r="AA89" s="5">
        <v>0</v>
      </c>
      <c r="AB89" s="5">
        <v>0</v>
      </c>
      <c r="AC89" s="5">
        <v>0</v>
      </c>
      <c r="AD89" s="4">
        <v>213.83</v>
      </c>
      <c r="AE89" s="4">
        <v>-706.05</v>
      </c>
    </row>
    <row r="90" spans="1:31" x14ac:dyDescent="0.2">
      <c r="A90" t="s">
        <v>166</v>
      </c>
      <c r="B90" s="4">
        <v>2276.41</v>
      </c>
      <c r="C90" s="4">
        <f t="shared" si="3"/>
        <v>354.14999999999986</v>
      </c>
      <c r="D90" s="4">
        <v>1922.26</v>
      </c>
      <c r="E90" s="4">
        <v>2035.01</v>
      </c>
      <c r="F90" s="4">
        <v>112.75</v>
      </c>
      <c r="G90" s="4">
        <v>24</v>
      </c>
      <c r="H90" s="4">
        <f t="shared" si="4"/>
        <v>24.95</v>
      </c>
      <c r="I90" s="4">
        <v>-216.5</v>
      </c>
      <c r="J90" s="4">
        <v>28.83</v>
      </c>
      <c r="K90" s="4">
        <v>245.33</v>
      </c>
      <c r="L90" s="4">
        <v>31.45</v>
      </c>
      <c r="M90" s="4">
        <v>24.95</v>
      </c>
      <c r="N90" s="5">
        <v>0</v>
      </c>
      <c r="O90" s="5">
        <v>0</v>
      </c>
      <c r="P90" s="4">
        <v>6.5</v>
      </c>
      <c r="Q90" s="6"/>
      <c r="R90" s="4">
        <v>1746.22</v>
      </c>
      <c r="S90" s="4">
        <v>765.87</v>
      </c>
      <c r="T90" s="4">
        <v>977.32</v>
      </c>
      <c r="U90" s="4">
        <v>3.03</v>
      </c>
      <c r="V90" s="4">
        <v>16.54</v>
      </c>
      <c r="W90" s="4">
        <v>0.82</v>
      </c>
      <c r="X90" s="5">
        <v>0</v>
      </c>
      <c r="Y90" s="5">
        <v>0</v>
      </c>
      <c r="Z90" s="4">
        <v>0.82</v>
      </c>
      <c r="AA90" s="5">
        <v>0</v>
      </c>
      <c r="AB90" s="5">
        <v>0</v>
      </c>
      <c r="AC90" s="5">
        <v>0</v>
      </c>
      <c r="AD90" s="4">
        <v>218.21</v>
      </c>
      <c r="AE90" s="4">
        <v>-220.57</v>
      </c>
    </row>
    <row r="91" spans="1:31" x14ac:dyDescent="0.2">
      <c r="A91" t="s">
        <v>167</v>
      </c>
      <c r="B91" s="4">
        <v>2292.9499999999998</v>
      </c>
      <c r="C91" s="4">
        <f t="shared" si="3"/>
        <v>338.63999999999987</v>
      </c>
      <c r="D91" s="4">
        <v>1954.31</v>
      </c>
      <c r="E91" s="4">
        <v>2060.61</v>
      </c>
      <c r="F91" s="4">
        <v>106.29</v>
      </c>
      <c r="G91" s="4">
        <v>17.2</v>
      </c>
      <c r="H91" s="4">
        <f t="shared" si="4"/>
        <v>24.64</v>
      </c>
      <c r="I91" s="4">
        <v>-127.72</v>
      </c>
      <c r="J91" s="4">
        <v>36.340000000000003</v>
      </c>
      <c r="K91" s="4">
        <v>164.06</v>
      </c>
      <c r="L91" s="4">
        <v>31.32</v>
      </c>
      <c r="M91" s="4">
        <v>24.64</v>
      </c>
      <c r="N91" s="5">
        <v>0</v>
      </c>
      <c r="O91" s="5">
        <v>0</v>
      </c>
      <c r="P91" s="4">
        <v>6.68</v>
      </c>
      <c r="Q91" s="6"/>
      <c r="R91" s="4">
        <v>1829.63</v>
      </c>
      <c r="S91" s="4">
        <v>751.6</v>
      </c>
      <c r="T91" s="4">
        <v>1075.1500000000001</v>
      </c>
      <c r="U91" s="4">
        <v>2.89</v>
      </c>
      <c r="V91" s="4">
        <v>16.52</v>
      </c>
      <c r="W91" s="4">
        <v>0.82</v>
      </c>
      <c r="X91" s="5">
        <v>0</v>
      </c>
      <c r="Y91" s="5">
        <v>0</v>
      </c>
      <c r="Z91" s="4">
        <v>0.82</v>
      </c>
      <c r="AA91" s="5">
        <v>0</v>
      </c>
      <c r="AB91" s="5">
        <v>0</v>
      </c>
      <c r="AC91" s="5">
        <v>0</v>
      </c>
      <c r="AD91" s="4">
        <v>225.68</v>
      </c>
      <c r="AE91" s="4">
        <v>-197.53</v>
      </c>
    </row>
    <row r="92" spans="1:31" x14ac:dyDescent="0.2">
      <c r="A92" t="s">
        <v>168</v>
      </c>
      <c r="B92" s="4">
        <v>2259.23</v>
      </c>
      <c r="C92" s="4">
        <f t="shared" si="3"/>
        <v>324.04999999999995</v>
      </c>
      <c r="D92" s="4">
        <v>1935.18</v>
      </c>
      <c r="E92" s="4">
        <v>2039.33</v>
      </c>
      <c r="F92" s="4">
        <v>104.15</v>
      </c>
      <c r="G92" s="4">
        <v>9.93</v>
      </c>
      <c r="H92" s="4">
        <f t="shared" si="4"/>
        <v>23.66</v>
      </c>
      <c r="I92" s="4">
        <v>-130.24</v>
      </c>
      <c r="J92" s="4">
        <v>29.44</v>
      </c>
      <c r="K92" s="4">
        <v>159.66999999999999</v>
      </c>
      <c r="L92" s="4">
        <v>30.73</v>
      </c>
      <c r="M92" s="4">
        <v>23.66</v>
      </c>
      <c r="N92" s="5">
        <v>0</v>
      </c>
      <c r="O92" s="5">
        <v>0</v>
      </c>
      <c r="P92" s="4">
        <v>7.07</v>
      </c>
      <c r="Q92" s="6"/>
      <c r="R92" s="4">
        <v>1805.76</v>
      </c>
      <c r="S92" s="4">
        <v>729.96</v>
      </c>
      <c r="T92" s="4">
        <v>1069.77</v>
      </c>
      <c r="U92" s="4">
        <v>6.04</v>
      </c>
      <c r="V92" s="4">
        <v>16.5</v>
      </c>
      <c r="W92" s="4">
        <v>0.82</v>
      </c>
      <c r="X92" s="5">
        <v>0</v>
      </c>
      <c r="Y92" s="5">
        <v>0</v>
      </c>
      <c r="Z92" s="4">
        <v>0.82</v>
      </c>
      <c r="AA92" s="5">
        <v>0</v>
      </c>
      <c r="AB92" s="5">
        <v>0</v>
      </c>
      <c r="AC92" s="5">
        <v>0</v>
      </c>
      <c r="AD92" s="4">
        <v>229.78</v>
      </c>
      <c r="AE92" s="4">
        <v>-207.25</v>
      </c>
    </row>
    <row r="93" spans="1:31" x14ac:dyDescent="0.2">
      <c r="A93" t="s">
        <v>169</v>
      </c>
      <c r="B93" s="4">
        <v>2192.0300000000002</v>
      </c>
      <c r="C93" s="4">
        <f t="shared" si="3"/>
        <v>317.62000000000012</v>
      </c>
      <c r="D93" s="4">
        <v>1874.41</v>
      </c>
      <c r="E93" s="4">
        <v>1972.73</v>
      </c>
      <c r="F93" s="4">
        <v>98.32</v>
      </c>
      <c r="G93" s="4">
        <v>10.119999999999999</v>
      </c>
      <c r="H93" s="4">
        <f t="shared" si="4"/>
        <v>23.62</v>
      </c>
      <c r="I93" s="4">
        <v>-107.75</v>
      </c>
      <c r="J93" s="4">
        <v>29.44</v>
      </c>
      <c r="K93" s="4">
        <v>137.18</v>
      </c>
      <c r="L93" s="4">
        <v>30.38</v>
      </c>
      <c r="M93" s="4">
        <v>23.62</v>
      </c>
      <c r="N93" s="5">
        <v>0</v>
      </c>
      <c r="O93" s="5">
        <v>0</v>
      </c>
      <c r="P93" s="4">
        <v>6.75</v>
      </c>
      <c r="Q93" s="6"/>
      <c r="R93" s="4">
        <v>1759.36</v>
      </c>
      <c r="S93" s="4">
        <v>750.23</v>
      </c>
      <c r="T93" s="4">
        <v>1007.8</v>
      </c>
      <c r="U93" s="4">
        <v>1.32</v>
      </c>
      <c r="V93" s="4">
        <v>16.64</v>
      </c>
      <c r="W93" s="4">
        <v>0.82</v>
      </c>
      <c r="X93" s="5">
        <v>0</v>
      </c>
      <c r="Y93" s="5">
        <v>0</v>
      </c>
      <c r="Z93" s="4">
        <v>0.82</v>
      </c>
      <c r="AA93" s="5">
        <v>0</v>
      </c>
      <c r="AB93" s="5">
        <v>0</v>
      </c>
      <c r="AC93" s="5">
        <v>0</v>
      </c>
      <c r="AD93" s="4">
        <v>232.56</v>
      </c>
      <c r="AE93" s="4">
        <v>-202.22</v>
      </c>
    </row>
    <row r="94" spans="1:31" x14ac:dyDescent="0.2">
      <c r="A94" t="s">
        <v>170</v>
      </c>
      <c r="B94" s="4">
        <v>2154.14</v>
      </c>
      <c r="C94" s="4">
        <f t="shared" si="3"/>
        <v>328.18999999999983</v>
      </c>
      <c r="D94" s="4">
        <v>1825.95</v>
      </c>
      <c r="E94" s="4">
        <v>1925.3</v>
      </c>
      <c r="F94" s="4">
        <v>99.35</v>
      </c>
      <c r="G94" s="4">
        <v>10.15</v>
      </c>
      <c r="H94" s="4">
        <f t="shared" si="4"/>
        <v>23.62</v>
      </c>
      <c r="I94" s="4">
        <v>-71.67</v>
      </c>
      <c r="J94" s="4">
        <v>40.15</v>
      </c>
      <c r="K94" s="4">
        <v>111.81</v>
      </c>
      <c r="L94" s="4">
        <v>29.94</v>
      </c>
      <c r="M94" s="4">
        <v>23.62</v>
      </c>
      <c r="N94" s="5">
        <v>0</v>
      </c>
      <c r="O94" s="5">
        <v>0</v>
      </c>
      <c r="P94" s="4">
        <v>6.32</v>
      </c>
      <c r="Q94" s="6"/>
      <c r="R94" s="4">
        <v>1717.44</v>
      </c>
      <c r="S94" s="4">
        <v>740.72</v>
      </c>
      <c r="T94" s="4">
        <v>975.43</v>
      </c>
      <c r="U94" s="4">
        <v>1.29</v>
      </c>
      <c r="V94" s="4">
        <v>16.600000000000001</v>
      </c>
      <c r="W94" s="4">
        <v>0.82</v>
      </c>
      <c r="X94" s="5">
        <v>0</v>
      </c>
      <c r="Y94" s="5">
        <v>0</v>
      </c>
      <c r="Z94" s="4">
        <v>0.82</v>
      </c>
      <c r="AA94" s="5">
        <v>0</v>
      </c>
      <c r="AB94" s="5">
        <v>0</v>
      </c>
      <c r="AC94" s="5">
        <v>0</v>
      </c>
      <c r="AD94" s="4">
        <v>260.02</v>
      </c>
      <c r="AE94" s="4">
        <v>-200.51</v>
      </c>
    </row>
    <row r="95" spans="1:31" x14ac:dyDescent="0.2">
      <c r="A95" t="s">
        <v>171</v>
      </c>
      <c r="B95" s="4">
        <v>2307.4699999999998</v>
      </c>
      <c r="C95" s="4">
        <f t="shared" si="3"/>
        <v>358.58999999999969</v>
      </c>
      <c r="D95" s="4">
        <v>1948.88</v>
      </c>
      <c r="E95" s="4">
        <v>2062.35</v>
      </c>
      <c r="F95" s="4">
        <v>113.48</v>
      </c>
      <c r="G95" s="4">
        <v>10.06</v>
      </c>
      <c r="H95" s="4">
        <f t="shared" si="4"/>
        <v>23.59</v>
      </c>
      <c r="I95" s="4">
        <v>-55.14</v>
      </c>
      <c r="J95" s="4">
        <v>60.64</v>
      </c>
      <c r="K95" s="4">
        <v>115.79</v>
      </c>
      <c r="L95" s="4">
        <v>30.04</v>
      </c>
      <c r="M95" s="4">
        <v>23.59</v>
      </c>
      <c r="N95" s="5">
        <v>0</v>
      </c>
      <c r="O95" s="5">
        <v>0</v>
      </c>
      <c r="P95" s="4">
        <v>6.46</v>
      </c>
      <c r="Q95" s="6"/>
      <c r="R95" s="4">
        <v>1847.5</v>
      </c>
      <c r="S95" s="4">
        <v>878.28</v>
      </c>
      <c r="T95" s="4">
        <v>966.78</v>
      </c>
      <c r="U95" s="4">
        <v>2.44</v>
      </c>
      <c r="V95" s="4">
        <v>16.55</v>
      </c>
      <c r="W95" s="4">
        <v>0.82</v>
      </c>
      <c r="X95" s="5">
        <v>0</v>
      </c>
      <c r="Y95" s="5">
        <v>0</v>
      </c>
      <c r="Z95" s="4">
        <v>0.82</v>
      </c>
      <c r="AA95" s="5">
        <v>0</v>
      </c>
      <c r="AB95" s="5">
        <v>0</v>
      </c>
      <c r="AC95" s="5">
        <v>0</v>
      </c>
      <c r="AD95" s="4">
        <v>278.31</v>
      </c>
      <c r="AE95" s="4">
        <v>-209.34</v>
      </c>
    </row>
    <row r="96" spans="1:31" x14ac:dyDescent="0.2">
      <c r="A96" t="s">
        <v>172</v>
      </c>
      <c r="B96" s="4">
        <v>2263.29</v>
      </c>
      <c r="C96" s="4">
        <f t="shared" si="3"/>
        <v>357.82999999999993</v>
      </c>
      <c r="D96" s="4">
        <v>1905.46</v>
      </c>
      <c r="E96" s="4">
        <v>2015.77</v>
      </c>
      <c r="F96" s="4">
        <v>110.31</v>
      </c>
      <c r="G96" s="4">
        <v>10.15</v>
      </c>
      <c r="H96" s="4">
        <f t="shared" si="4"/>
        <v>23.58</v>
      </c>
      <c r="I96" s="4">
        <v>-52.47</v>
      </c>
      <c r="J96" s="4">
        <v>63.71</v>
      </c>
      <c r="K96" s="4">
        <v>116.19</v>
      </c>
      <c r="L96" s="4">
        <v>29.88</v>
      </c>
      <c r="M96" s="4">
        <v>23.58</v>
      </c>
      <c r="N96" s="5">
        <v>0</v>
      </c>
      <c r="O96" s="5">
        <v>0</v>
      </c>
      <c r="P96" s="4">
        <v>6.29</v>
      </c>
      <c r="Q96" s="6"/>
      <c r="R96" s="4">
        <v>1815.94</v>
      </c>
      <c r="S96" s="4">
        <v>759.42</v>
      </c>
      <c r="T96" s="4">
        <v>1054.28</v>
      </c>
      <c r="U96" s="4">
        <v>2.2400000000000002</v>
      </c>
      <c r="V96" s="4">
        <v>16.62</v>
      </c>
      <c r="W96" s="4">
        <v>0.82</v>
      </c>
      <c r="X96" s="5">
        <v>0</v>
      </c>
      <c r="Y96" s="5">
        <v>0</v>
      </c>
      <c r="Z96" s="4">
        <v>0.82</v>
      </c>
      <c r="AA96" s="5">
        <v>0</v>
      </c>
      <c r="AB96" s="5">
        <v>0</v>
      </c>
      <c r="AC96" s="5">
        <v>0</v>
      </c>
      <c r="AD96" s="4">
        <v>265.73</v>
      </c>
      <c r="AE96" s="4">
        <v>-206.1</v>
      </c>
    </row>
    <row r="97" spans="1:31" x14ac:dyDescent="0.2">
      <c r="A97" t="s">
        <v>173</v>
      </c>
      <c r="B97" s="4">
        <v>2387.37</v>
      </c>
      <c r="C97" s="4">
        <f t="shared" si="3"/>
        <v>427.45999999999981</v>
      </c>
      <c r="D97" s="4">
        <v>1959.91</v>
      </c>
      <c r="E97" s="4">
        <v>2064.86</v>
      </c>
      <c r="F97" s="4">
        <v>104.95</v>
      </c>
      <c r="G97" s="4">
        <v>94.15</v>
      </c>
      <c r="H97" s="4">
        <f t="shared" si="4"/>
        <v>23.54</v>
      </c>
      <c r="I97" s="4">
        <v>-71.099999999999994</v>
      </c>
      <c r="J97" s="4">
        <v>54</v>
      </c>
      <c r="K97" s="4">
        <v>125.1</v>
      </c>
      <c r="L97" s="4">
        <v>29.45</v>
      </c>
      <c r="M97" s="4">
        <v>23.54</v>
      </c>
      <c r="N97" s="5">
        <v>0</v>
      </c>
      <c r="O97" s="5">
        <v>0</v>
      </c>
      <c r="P97" s="4">
        <v>5.9</v>
      </c>
      <c r="Q97" s="6"/>
      <c r="R97" s="4">
        <v>1938.7</v>
      </c>
      <c r="S97" s="4">
        <v>765.46</v>
      </c>
      <c r="T97" s="4">
        <v>1171.0999999999999</v>
      </c>
      <c r="U97" s="4">
        <v>2.15</v>
      </c>
      <c r="V97" s="4">
        <v>17.829999999999998</v>
      </c>
      <c r="W97" s="4">
        <v>0.82</v>
      </c>
      <c r="X97" s="5">
        <v>0</v>
      </c>
      <c r="Y97" s="5">
        <v>0</v>
      </c>
      <c r="Z97" s="4">
        <v>0.82</v>
      </c>
      <c r="AA97" s="5">
        <v>0</v>
      </c>
      <c r="AB97" s="5">
        <v>0</v>
      </c>
      <c r="AC97" s="5">
        <v>0</v>
      </c>
      <c r="AD97" s="4">
        <v>258.39</v>
      </c>
      <c r="AE97" s="4">
        <v>-203.33</v>
      </c>
    </row>
    <row r="98" spans="1:31" x14ac:dyDescent="0.2">
      <c r="A98" t="s">
        <v>174</v>
      </c>
      <c r="B98" s="4">
        <v>2404.33</v>
      </c>
      <c r="C98" s="4">
        <f t="shared" si="3"/>
        <v>441.37999999999988</v>
      </c>
      <c r="D98" s="4">
        <v>1962.95</v>
      </c>
      <c r="E98" s="4">
        <v>2071.94</v>
      </c>
      <c r="F98" s="4">
        <v>108.99</v>
      </c>
      <c r="G98" s="4">
        <v>10.7</v>
      </c>
      <c r="H98" s="4">
        <f t="shared" si="4"/>
        <v>24.94</v>
      </c>
      <c r="I98" s="4">
        <v>-79.25</v>
      </c>
      <c r="J98" s="4">
        <v>141.88</v>
      </c>
      <c r="K98" s="4">
        <v>221.13</v>
      </c>
      <c r="L98" s="4">
        <v>30.72</v>
      </c>
      <c r="M98" s="4">
        <v>24.94</v>
      </c>
      <c r="N98" s="5">
        <v>0</v>
      </c>
      <c r="O98" s="5">
        <v>0</v>
      </c>
      <c r="P98" s="4">
        <v>5.78</v>
      </c>
      <c r="Q98" s="6"/>
      <c r="R98" s="4">
        <v>1871</v>
      </c>
      <c r="S98" s="4">
        <v>746.74</v>
      </c>
      <c r="T98" s="4">
        <v>1118.07</v>
      </c>
      <c r="U98" s="4">
        <v>6.19</v>
      </c>
      <c r="V98" s="4">
        <v>17.829999999999998</v>
      </c>
      <c r="W98" s="4">
        <v>0.82</v>
      </c>
      <c r="X98" s="5">
        <v>0</v>
      </c>
      <c r="Y98" s="5">
        <v>0</v>
      </c>
      <c r="Z98" s="4">
        <v>0.82</v>
      </c>
      <c r="AA98" s="5">
        <v>0</v>
      </c>
      <c r="AB98" s="5">
        <v>0</v>
      </c>
      <c r="AC98" s="5">
        <v>0</v>
      </c>
      <c r="AD98" s="4">
        <v>251.09</v>
      </c>
      <c r="AE98" s="4">
        <v>-215.61</v>
      </c>
    </row>
    <row r="99" spans="1:31" x14ac:dyDescent="0.2">
      <c r="A99" t="s">
        <v>175</v>
      </c>
      <c r="B99" s="4">
        <v>2450.21</v>
      </c>
      <c r="C99" s="4">
        <f t="shared" si="3"/>
        <v>435.44000000000005</v>
      </c>
      <c r="D99" s="4">
        <v>2014.77</v>
      </c>
      <c r="E99" s="4">
        <v>2123.35</v>
      </c>
      <c r="F99" s="4">
        <v>108.58</v>
      </c>
      <c r="G99" s="4">
        <v>10.64</v>
      </c>
      <c r="H99" s="4">
        <f t="shared" si="4"/>
        <v>24.9</v>
      </c>
      <c r="I99" s="4">
        <v>-44.52</v>
      </c>
      <c r="J99" s="4">
        <v>138.43</v>
      </c>
      <c r="K99" s="4">
        <v>182.95</v>
      </c>
      <c r="L99" s="4">
        <v>30.51</v>
      </c>
      <c r="M99" s="4">
        <v>24.9</v>
      </c>
      <c r="N99" s="5">
        <v>0</v>
      </c>
      <c r="O99" s="5">
        <v>0</v>
      </c>
      <c r="P99" s="4">
        <v>5.6</v>
      </c>
      <c r="Q99" s="6"/>
      <c r="R99" s="4">
        <v>1963.53</v>
      </c>
      <c r="S99" s="4">
        <v>752.66</v>
      </c>
      <c r="T99" s="4">
        <v>1189.0899999999999</v>
      </c>
      <c r="U99" s="4">
        <v>21.78</v>
      </c>
      <c r="V99" s="4">
        <v>18.41</v>
      </c>
      <c r="W99" s="4">
        <v>0.82</v>
      </c>
      <c r="X99" s="5">
        <v>0</v>
      </c>
      <c r="Y99" s="5">
        <v>0</v>
      </c>
      <c r="Z99" s="4">
        <v>0.82</v>
      </c>
      <c r="AA99" s="5">
        <v>0</v>
      </c>
      <c r="AB99" s="5">
        <v>0</v>
      </c>
      <c r="AC99" s="5">
        <v>0</v>
      </c>
      <c r="AD99" s="4">
        <v>243.99</v>
      </c>
      <c r="AE99" s="4">
        <v>-215.35</v>
      </c>
    </row>
    <row r="100" spans="1:31" x14ac:dyDescent="0.2">
      <c r="A100" t="s">
        <v>176</v>
      </c>
      <c r="B100" s="4">
        <v>2476.81</v>
      </c>
      <c r="C100" s="4">
        <f t="shared" si="3"/>
        <v>512.06999999999994</v>
      </c>
      <c r="D100" s="4">
        <v>1964.74</v>
      </c>
      <c r="E100" s="4">
        <v>2141.4299999999998</v>
      </c>
      <c r="F100" s="4">
        <v>176.68</v>
      </c>
      <c r="G100" s="4">
        <v>10.65</v>
      </c>
      <c r="H100" s="4">
        <f t="shared" si="4"/>
        <v>25.17</v>
      </c>
      <c r="I100" s="4">
        <v>-61.37</v>
      </c>
      <c r="J100" s="4">
        <v>138.82</v>
      </c>
      <c r="K100" s="4">
        <v>200.19</v>
      </c>
      <c r="L100" s="4">
        <v>30.7</v>
      </c>
      <c r="M100" s="4">
        <v>25.17</v>
      </c>
      <c r="N100" s="5">
        <v>0</v>
      </c>
      <c r="O100" s="5">
        <v>0</v>
      </c>
      <c r="P100" s="4">
        <v>5.52</v>
      </c>
      <c r="Q100" s="6"/>
      <c r="R100" s="4">
        <v>1960.69</v>
      </c>
      <c r="S100" s="4">
        <v>744.24</v>
      </c>
      <c r="T100" s="4">
        <v>1214.0899999999999</v>
      </c>
      <c r="U100" s="4">
        <v>2.36</v>
      </c>
      <c r="V100" s="4">
        <v>18.559999999999999</v>
      </c>
      <c r="W100" s="4">
        <v>0.82</v>
      </c>
      <c r="X100" s="5">
        <v>0</v>
      </c>
      <c r="Y100" s="5">
        <v>0</v>
      </c>
      <c r="Z100" s="4">
        <v>0.82</v>
      </c>
      <c r="AA100" s="5">
        <v>0</v>
      </c>
      <c r="AB100" s="5">
        <v>0</v>
      </c>
      <c r="AC100" s="5">
        <v>0</v>
      </c>
      <c r="AD100" s="4">
        <v>241.18</v>
      </c>
      <c r="AE100" s="4">
        <v>-276.52</v>
      </c>
    </row>
    <row r="101" spans="1:31" x14ac:dyDescent="0.2">
      <c r="A101" t="s">
        <v>177</v>
      </c>
      <c r="B101" s="4">
        <v>2452.21</v>
      </c>
      <c r="C101" s="4">
        <f t="shared" si="3"/>
        <v>486.04999999999995</v>
      </c>
      <c r="D101" s="4">
        <v>1966.16</v>
      </c>
      <c r="E101" s="4">
        <v>2117.29</v>
      </c>
      <c r="F101" s="4">
        <v>151.12</v>
      </c>
      <c r="G101" s="4">
        <v>16.09</v>
      </c>
      <c r="H101" s="4">
        <f t="shared" si="4"/>
        <v>25.17</v>
      </c>
      <c r="I101" s="4">
        <v>-74.28</v>
      </c>
      <c r="J101" s="4">
        <v>132.38</v>
      </c>
      <c r="K101" s="4">
        <v>206.66</v>
      </c>
      <c r="L101" s="4">
        <v>30.53</v>
      </c>
      <c r="M101" s="4">
        <v>25.17</v>
      </c>
      <c r="N101" s="5">
        <v>0</v>
      </c>
      <c r="O101" s="5">
        <v>0</v>
      </c>
      <c r="P101" s="4">
        <v>5.36</v>
      </c>
      <c r="Q101" s="6"/>
      <c r="R101" s="4">
        <v>1943.96</v>
      </c>
      <c r="S101" s="4">
        <v>724.56</v>
      </c>
      <c r="T101" s="4">
        <v>1211.53</v>
      </c>
      <c r="U101" s="4">
        <v>7.86</v>
      </c>
      <c r="V101" s="4">
        <v>18.96</v>
      </c>
      <c r="W101" s="4">
        <v>0.82</v>
      </c>
      <c r="X101" s="5">
        <v>0</v>
      </c>
      <c r="Y101" s="5">
        <v>0</v>
      </c>
      <c r="Z101" s="4">
        <v>0.82</v>
      </c>
      <c r="AA101" s="5">
        <v>0</v>
      </c>
      <c r="AB101" s="5">
        <v>0</v>
      </c>
      <c r="AC101" s="5">
        <v>0</v>
      </c>
      <c r="AD101" s="4">
        <v>240.23</v>
      </c>
      <c r="AE101" s="4">
        <v>-265.45999999999998</v>
      </c>
    </row>
    <row r="102" spans="1:31" x14ac:dyDescent="0.2">
      <c r="A102" t="s">
        <v>178</v>
      </c>
      <c r="B102" s="4">
        <v>2556.15</v>
      </c>
      <c r="C102" s="4">
        <f t="shared" si="3"/>
        <v>648.06000000000017</v>
      </c>
      <c r="D102" s="4">
        <v>1908.09</v>
      </c>
      <c r="E102" s="4">
        <v>2208.92</v>
      </c>
      <c r="F102" s="4">
        <v>300.83999999999997</v>
      </c>
      <c r="G102" s="4">
        <v>16.079999999999998</v>
      </c>
      <c r="H102" s="4">
        <f t="shared" si="4"/>
        <v>25.21</v>
      </c>
      <c r="I102" s="4">
        <v>-64.819999999999993</v>
      </c>
      <c r="J102" s="4">
        <v>144.82</v>
      </c>
      <c r="K102" s="4">
        <v>209.64</v>
      </c>
      <c r="L102" s="4">
        <v>30.32</v>
      </c>
      <c r="M102" s="4">
        <v>25.21</v>
      </c>
      <c r="N102" s="5">
        <v>0</v>
      </c>
      <c r="O102" s="5">
        <v>0</v>
      </c>
      <c r="P102" s="4">
        <v>5.1100000000000003</v>
      </c>
      <c r="Q102" s="6"/>
      <c r="R102" s="4">
        <v>1903.42</v>
      </c>
      <c r="S102" s="4">
        <v>750.87</v>
      </c>
      <c r="T102" s="4">
        <v>1149.47</v>
      </c>
      <c r="U102" s="4">
        <v>3.07</v>
      </c>
      <c r="V102" s="4">
        <v>18.82</v>
      </c>
      <c r="W102" s="4">
        <v>0</v>
      </c>
      <c r="X102" s="5">
        <v>0</v>
      </c>
      <c r="Y102" s="5">
        <v>0</v>
      </c>
      <c r="Z102" s="4">
        <v>0</v>
      </c>
      <c r="AA102" s="5">
        <v>0</v>
      </c>
      <c r="AB102" s="5">
        <v>0</v>
      </c>
      <c r="AC102" s="5">
        <v>0</v>
      </c>
      <c r="AD102" s="4">
        <v>246.55</v>
      </c>
      <c r="AE102" s="4">
        <v>-279.11</v>
      </c>
    </row>
    <row r="103" spans="1:31" x14ac:dyDescent="0.2">
      <c r="A103" t="s">
        <v>179</v>
      </c>
      <c r="B103" s="4">
        <v>2672.39</v>
      </c>
      <c r="C103" s="4">
        <f t="shared" si="3"/>
        <v>634.12999999999988</v>
      </c>
      <c r="D103" s="4">
        <v>2038.26</v>
      </c>
      <c r="E103" s="4">
        <v>2544.94</v>
      </c>
      <c r="F103" s="4">
        <v>506.68</v>
      </c>
      <c r="G103" s="4">
        <v>10.99</v>
      </c>
      <c r="H103" s="4">
        <f t="shared" si="4"/>
        <v>24.91</v>
      </c>
      <c r="I103" s="4">
        <v>-110.98</v>
      </c>
      <c r="J103" s="4">
        <v>137.27000000000001</v>
      </c>
      <c r="K103" s="4">
        <v>248.25</v>
      </c>
      <c r="L103" s="4">
        <v>30.59</v>
      </c>
      <c r="M103" s="4">
        <v>24.91</v>
      </c>
      <c r="N103" s="5">
        <v>0</v>
      </c>
      <c r="O103" s="5">
        <v>0</v>
      </c>
      <c r="P103" s="4">
        <v>5.69</v>
      </c>
      <c r="Q103" s="6"/>
      <c r="R103" s="4">
        <v>1973.95</v>
      </c>
      <c r="S103" s="4">
        <v>727.86</v>
      </c>
      <c r="T103" s="4">
        <v>1244.57</v>
      </c>
      <c r="U103" s="4">
        <v>1.52</v>
      </c>
      <c r="V103" s="4">
        <v>18.5</v>
      </c>
      <c r="W103" s="4">
        <v>0</v>
      </c>
      <c r="X103" s="5">
        <v>0</v>
      </c>
      <c r="Y103" s="5">
        <v>0</v>
      </c>
      <c r="Z103" s="4">
        <v>0</v>
      </c>
      <c r="AA103" s="5">
        <v>0</v>
      </c>
      <c r="AB103" s="5">
        <v>0</v>
      </c>
      <c r="AC103" s="5">
        <v>0</v>
      </c>
      <c r="AD103" s="4">
        <v>254.01</v>
      </c>
      <c r="AE103" s="4">
        <v>-277.60000000000002</v>
      </c>
    </row>
    <row r="104" spans="1:31" x14ac:dyDescent="0.2">
      <c r="A104" t="s">
        <v>180</v>
      </c>
      <c r="B104" s="4">
        <v>2615.64</v>
      </c>
      <c r="C104" s="4">
        <f t="shared" si="3"/>
        <v>668.39999999999986</v>
      </c>
      <c r="D104" s="4">
        <v>1947.24</v>
      </c>
      <c r="E104" s="4">
        <v>2500.8200000000002</v>
      </c>
      <c r="F104" s="4">
        <v>553.58000000000004</v>
      </c>
      <c r="G104" s="4">
        <v>11.38</v>
      </c>
      <c r="H104" s="4">
        <f t="shared" si="4"/>
        <v>27.37</v>
      </c>
      <c r="I104" s="4">
        <v>-53.53</v>
      </c>
      <c r="J104" s="4">
        <v>172.33</v>
      </c>
      <c r="K104" s="4">
        <v>225.86</v>
      </c>
      <c r="L104" s="4">
        <v>33.229999999999997</v>
      </c>
      <c r="M104" s="4">
        <v>27.37</v>
      </c>
      <c r="N104" s="5">
        <v>0</v>
      </c>
      <c r="O104" s="5">
        <v>0</v>
      </c>
      <c r="P104" s="4">
        <v>5.85</v>
      </c>
      <c r="Q104" s="6"/>
      <c r="R104" s="4">
        <v>1938.08</v>
      </c>
      <c r="S104" s="4">
        <v>724.94</v>
      </c>
      <c r="T104" s="4">
        <v>1211.26</v>
      </c>
      <c r="U104" s="4">
        <v>1.88</v>
      </c>
      <c r="V104" s="4">
        <v>18.649999999999999</v>
      </c>
      <c r="W104" s="4">
        <v>0</v>
      </c>
      <c r="X104" s="5">
        <v>0</v>
      </c>
      <c r="Y104" s="5">
        <v>0</v>
      </c>
      <c r="Z104" s="4">
        <v>0</v>
      </c>
      <c r="AA104" s="5">
        <v>0</v>
      </c>
      <c r="AB104" s="5">
        <v>0</v>
      </c>
      <c r="AC104" s="5">
        <v>0</v>
      </c>
      <c r="AD104" s="4">
        <v>259.33999999999997</v>
      </c>
      <c r="AE104" s="4">
        <v>-277.75</v>
      </c>
    </row>
    <row r="105" spans="1:31" x14ac:dyDescent="0.2">
      <c r="A105" s="22">
        <v>40087</v>
      </c>
      <c r="B105" s="4">
        <v>2495.15</v>
      </c>
      <c r="C105" s="4">
        <f t="shared" si="3"/>
        <v>662.40000000000009</v>
      </c>
      <c r="D105" s="4">
        <v>1832.75</v>
      </c>
      <c r="E105" s="4">
        <v>2388.1999999999998</v>
      </c>
      <c r="F105" s="4">
        <v>555.45000000000005</v>
      </c>
      <c r="G105" s="4">
        <v>11.33</v>
      </c>
      <c r="H105" s="4">
        <f t="shared" si="4"/>
        <v>27.34</v>
      </c>
      <c r="I105" s="4">
        <v>-26.57</v>
      </c>
      <c r="J105" s="4">
        <v>165.79</v>
      </c>
      <c r="K105" s="4">
        <v>192.36</v>
      </c>
      <c r="L105" s="4">
        <v>33.18</v>
      </c>
      <c r="M105" s="4">
        <v>27.34</v>
      </c>
      <c r="N105" s="5">
        <v>0</v>
      </c>
      <c r="O105" s="5">
        <v>0</v>
      </c>
      <c r="P105" s="4">
        <v>5.85</v>
      </c>
      <c r="Q105" s="6"/>
      <c r="R105" s="4">
        <v>1848.08</v>
      </c>
      <c r="S105" s="4">
        <v>722.41</v>
      </c>
      <c r="T105" s="4">
        <v>1124.54</v>
      </c>
      <c r="U105" s="4">
        <v>1.1299999999999999</v>
      </c>
      <c r="V105" s="4">
        <v>18.63</v>
      </c>
      <c r="W105" s="4">
        <v>0</v>
      </c>
      <c r="X105" s="5">
        <v>0</v>
      </c>
      <c r="Y105" s="5">
        <v>0</v>
      </c>
      <c r="Z105" s="4">
        <v>0</v>
      </c>
      <c r="AA105" s="5">
        <v>0</v>
      </c>
      <c r="AB105" s="5">
        <v>0</v>
      </c>
      <c r="AC105" s="5">
        <v>0</v>
      </c>
      <c r="AD105" s="4">
        <v>261.99</v>
      </c>
      <c r="AE105" s="4">
        <v>-278.01</v>
      </c>
    </row>
    <row r="106" spans="1:31" x14ac:dyDescent="0.2">
      <c r="A106" t="s">
        <v>181</v>
      </c>
      <c r="B106" s="4">
        <v>2473.12</v>
      </c>
      <c r="C106" s="4">
        <f t="shared" si="3"/>
        <v>686.18999999999983</v>
      </c>
      <c r="D106" s="4">
        <v>1786.93</v>
      </c>
      <c r="E106" s="4">
        <v>2347.1799999999998</v>
      </c>
      <c r="F106" s="4">
        <v>560.25</v>
      </c>
      <c r="G106" s="4">
        <v>14.93</v>
      </c>
      <c r="H106" s="4">
        <f t="shared" si="4"/>
        <v>27.31</v>
      </c>
      <c r="I106" s="4">
        <v>18.350000000000001</v>
      </c>
      <c r="J106" s="4">
        <v>182.19</v>
      </c>
      <c r="K106" s="4">
        <v>163.84</v>
      </c>
      <c r="L106" s="4">
        <v>36.11</v>
      </c>
      <c r="M106" s="4">
        <v>27.31</v>
      </c>
      <c r="N106" s="5">
        <v>0</v>
      </c>
      <c r="O106" s="5">
        <v>0</v>
      </c>
      <c r="P106" s="4">
        <v>8.81</v>
      </c>
      <c r="Q106" s="6"/>
      <c r="R106" s="4">
        <v>1838.07</v>
      </c>
      <c r="S106" s="4">
        <v>732.31</v>
      </c>
      <c r="T106" s="4">
        <v>1101.51</v>
      </c>
      <c r="U106" s="4">
        <v>4.25</v>
      </c>
      <c r="V106" s="4">
        <v>18.63</v>
      </c>
      <c r="W106" s="4">
        <v>0</v>
      </c>
      <c r="X106" s="5">
        <v>0</v>
      </c>
      <c r="Y106" s="5">
        <v>0</v>
      </c>
      <c r="Z106" s="4">
        <v>0</v>
      </c>
      <c r="AA106" s="5">
        <v>0</v>
      </c>
      <c r="AB106" s="5">
        <v>0</v>
      </c>
      <c r="AC106" s="5">
        <v>0</v>
      </c>
      <c r="AD106" s="4">
        <v>276.99</v>
      </c>
      <c r="AE106" s="4">
        <v>-277.37</v>
      </c>
    </row>
    <row r="107" spans="1:31" x14ac:dyDescent="0.2">
      <c r="A107" t="s">
        <v>182</v>
      </c>
      <c r="B107" s="4">
        <v>2535.96</v>
      </c>
      <c r="C107" s="4">
        <f t="shared" ref="C107:C138" si="5">B107-D107</f>
        <v>672.53</v>
      </c>
      <c r="D107" s="4">
        <v>1863.43</v>
      </c>
      <c r="E107" s="4">
        <v>2425.83</v>
      </c>
      <c r="F107" s="4">
        <v>562.4</v>
      </c>
      <c r="G107" s="4">
        <v>14.76</v>
      </c>
      <c r="H107" s="4">
        <f t="shared" si="4"/>
        <v>27.3</v>
      </c>
      <c r="I107" s="4">
        <v>-15.8</v>
      </c>
      <c r="J107" s="4">
        <v>160.26</v>
      </c>
      <c r="K107" s="4">
        <v>176.06</v>
      </c>
      <c r="L107" s="4">
        <v>35.94</v>
      </c>
      <c r="M107" s="4">
        <v>27.3</v>
      </c>
      <c r="N107" s="5">
        <v>0</v>
      </c>
      <c r="O107" s="5">
        <v>0</v>
      </c>
      <c r="P107" s="4">
        <v>8.64</v>
      </c>
      <c r="Q107" s="6"/>
      <c r="R107" s="4">
        <v>1909.78</v>
      </c>
      <c r="S107" s="4">
        <v>835.55</v>
      </c>
      <c r="T107" s="4">
        <v>1070.03</v>
      </c>
      <c r="U107" s="4">
        <v>4.2</v>
      </c>
      <c r="V107" s="4">
        <v>18.579999999999998</v>
      </c>
      <c r="W107" s="4">
        <v>0</v>
      </c>
      <c r="X107" s="5">
        <v>0</v>
      </c>
      <c r="Y107" s="5">
        <v>0</v>
      </c>
      <c r="Z107" s="4">
        <v>0</v>
      </c>
      <c r="AA107" s="5">
        <v>0</v>
      </c>
      <c r="AB107" s="5">
        <v>0</v>
      </c>
      <c r="AC107" s="5">
        <v>0</v>
      </c>
      <c r="AD107" s="4">
        <v>257.97000000000003</v>
      </c>
      <c r="AE107" s="4">
        <v>-288.01</v>
      </c>
    </row>
    <row r="108" spans="1:31" x14ac:dyDescent="0.2">
      <c r="A108" t="s">
        <v>183</v>
      </c>
      <c r="B108" s="4">
        <v>2530.04</v>
      </c>
      <c r="C108" s="4">
        <f t="shared" si="5"/>
        <v>704.46</v>
      </c>
      <c r="D108" s="4">
        <v>1825.58</v>
      </c>
      <c r="E108" s="4">
        <v>2391.6999999999998</v>
      </c>
      <c r="F108" s="4">
        <v>566.12</v>
      </c>
      <c r="G108" s="4">
        <v>14.95</v>
      </c>
      <c r="H108" s="4">
        <f t="shared" si="4"/>
        <v>27.26</v>
      </c>
      <c r="I108" s="4">
        <v>42.54</v>
      </c>
      <c r="J108" s="4">
        <v>186.19</v>
      </c>
      <c r="K108" s="4">
        <v>143.65</v>
      </c>
      <c r="L108" s="4">
        <v>35.869999999999997</v>
      </c>
      <c r="M108" s="4">
        <v>27.26</v>
      </c>
      <c r="N108" s="5">
        <v>0</v>
      </c>
      <c r="O108" s="5">
        <v>0</v>
      </c>
      <c r="P108" s="4">
        <v>8.6199999999999992</v>
      </c>
      <c r="Q108" s="6"/>
      <c r="R108" s="4">
        <v>1929.41</v>
      </c>
      <c r="S108" s="4">
        <v>745.16</v>
      </c>
      <c r="T108" s="4">
        <v>1178.45</v>
      </c>
      <c r="U108" s="4">
        <v>5.8</v>
      </c>
      <c r="V108" s="4">
        <v>18.850000000000001</v>
      </c>
      <c r="W108" s="4">
        <v>0</v>
      </c>
      <c r="X108" s="5">
        <v>0</v>
      </c>
      <c r="Y108" s="5">
        <v>0</v>
      </c>
      <c r="Z108" s="4">
        <v>0</v>
      </c>
      <c r="AA108" s="5">
        <v>0</v>
      </c>
      <c r="AB108" s="5">
        <v>0</v>
      </c>
      <c r="AC108" s="5">
        <v>0</v>
      </c>
      <c r="AD108" s="4">
        <v>269.58999999999997</v>
      </c>
      <c r="AE108" s="4">
        <v>-298.89999999999998</v>
      </c>
    </row>
    <row r="109" spans="1:31" x14ac:dyDescent="0.2">
      <c r="A109" t="s">
        <v>184</v>
      </c>
      <c r="B109" s="4">
        <v>2608.61</v>
      </c>
      <c r="C109" s="4">
        <f t="shared" si="5"/>
        <v>694.10000000000014</v>
      </c>
      <c r="D109" s="4">
        <v>1914.51</v>
      </c>
      <c r="E109" s="4">
        <v>2478.54</v>
      </c>
      <c r="F109" s="4">
        <v>564.03</v>
      </c>
      <c r="G109" s="4">
        <v>14.66</v>
      </c>
      <c r="H109" s="4">
        <f t="shared" si="4"/>
        <v>27.22</v>
      </c>
      <c r="I109" s="4">
        <v>32.130000000000003</v>
      </c>
      <c r="J109" s="4">
        <v>176.1</v>
      </c>
      <c r="K109" s="4">
        <v>143.97999999999999</v>
      </c>
      <c r="L109" s="4">
        <v>36.11</v>
      </c>
      <c r="M109" s="4">
        <v>27.22</v>
      </c>
      <c r="N109" s="5">
        <v>0</v>
      </c>
      <c r="O109" s="5">
        <v>0</v>
      </c>
      <c r="P109" s="4">
        <v>8.8800000000000008</v>
      </c>
      <c r="Q109" s="6"/>
      <c r="R109" s="4">
        <v>2001.56</v>
      </c>
      <c r="S109" s="4">
        <v>739.82</v>
      </c>
      <c r="T109" s="4">
        <v>1259.8800000000001</v>
      </c>
      <c r="U109" s="4">
        <v>1.87</v>
      </c>
      <c r="V109" s="4">
        <v>18.95</v>
      </c>
      <c r="W109" s="4">
        <v>0</v>
      </c>
      <c r="X109" s="5">
        <v>0</v>
      </c>
      <c r="Y109" s="5">
        <v>0</v>
      </c>
      <c r="Z109" s="4">
        <v>0</v>
      </c>
      <c r="AA109" s="5">
        <v>0</v>
      </c>
      <c r="AB109" s="5">
        <v>0</v>
      </c>
      <c r="AC109" s="5">
        <v>0</v>
      </c>
      <c r="AD109" s="4">
        <v>272.08</v>
      </c>
      <c r="AE109" s="4">
        <v>-295.2</v>
      </c>
    </row>
    <row r="110" spans="1:31" x14ac:dyDescent="0.2">
      <c r="A110" t="s">
        <v>185</v>
      </c>
      <c r="B110" s="4">
        <v>2600.98</v>
      </c>
      <c r="C110" s="4">
        <f t="shared" si="5"/>
        <v>698.21</v>
      </c>
      <c r="D110" s="4">
        <v>1902.77</v>
      </c>
      <c r="E110" s="4">
        <v>2457.7800000000002</v>
      </c>
      <c r="F110" s="4">
        <v>555.01</v>
      </c>
      <c r="G110" s="4">
        <v>15.38</v>
      </c>
      <c r="H110" s="4">
        <f t="shared" si="4"/>
        <v>27.97</v>
      </c>
      <c r="I110" s="4">
        <v>-31.65</v>
      </c>
      <c r="J110" s="4">
        <v>183.59</v>
      </c>
      <c r="K110" s="4">
        <v>215.24</v>
      </c>
      <c r="L110" s="4">
        <v>36.53</v>
      </c>
      <c r="M110" s="4">
        <v>27.97</v>
      </c>
      <c r="N110" s="5">
        <v>0</v>
      </c>
      <c r="O110" s="5">
        <v>0</v>
      </c>
      <c r="P110" s="4">
        <v>8.56</v>
      </c>
      <c r="Q110" s="6"/>
      <c r="R110" s="4">
        <v>1966.74</v>
      </c>
      <c r="S110" s="4">
        <v>756.49</v>
      </c>
      <c r="T110" s="4">
        <v>1203.8499999999999</v>
      </c>
      <c r="U110" s="4">
        <v>6.4</v>
      </c>
      <c r="V110" s="4">
        <v>20.95</v>
      </c>
      <c r="W110" s="4">
        <v>0</v>
      </c>
      <c r="X110" s="5">
        <v>0</v>
      </c>
      <c r="Y110" s="5">
        <v>0</v>
      </c>
      <c r="Z110" s="4">
        <v>0</v>
      </c>
      <c r="AA110" s="5">
        <v>0</v>
      </c>
      <c r="AB110" s="5">
        <v>0</v>
      </c>
      <c r="AC110" s="5">
        <v>0</v>
      </c>
      <c r="AD110" s="4">
        <v>228.58</v>
      </c>
      <c r="AE110" s="4">
        <v>-293.24</v>
      </c>
    </row>
    <row r="111" spans="1:31" x14ac:dyDescent="0.2">
      <c r="A111" t="s">
        <v>186</v>
      </c>
      <c r="B111" s="4">
        <v>2655.64</v>
      </c>
      <c r="C111" s="4">
        <f t="shared" si="5"/>
        <v>734.49999999999977</v>
      </c>
      <c r="D111" s="4">
        <v>1921.14</v>
      </c>
      <c r="E111" s="4">
        <v>2490.4499999999998</v>
      </c>
      <c r="F111" s="4">
        <v>569.30999999999995</v>
      </c>
      <c r="G111" s="4">
        <v>19.36</v>
      </c>
      <c r="H111" s="4">
        <f t="shared" si="4"/>
        <v>27.94</v>
      </c>
      <c r="I111" s="4">
        <v>-37.31</v>
      </c>
      <c r="J111" s="4">
        <v>173.37</v>
      </c>
      <c r="K111" s="4">
        <v>210.68</v>
      </c>
      <c r="L111" s="4">
        <v>36.4</v>
      </c>
      <c r="M111" s="4">
        <v>27.94</v>
      </c>
      <c r="N111" s="5">
        <v>0</v>
      </c>
      <c r="O111" s="5">
        <v>0</v>
      </c>
      <c r="P111" s="4">
        <v>8.4600000000000009</v>
      </c>
      <c r="Q111" s="6"/>
      <c r="R111" s="4">
        <v>2016.51</v>
      </c>
      <c r="S111" s="4">
        <v>745.69</v>
      </c>
      <c r="T111" s="4">
        <v>1269.46</v>
      </c>
      <c r="U111" s="4">
        <v>1.36</v>
      </c>
      <c r="V111" s="4">
        <v>22.01</v>
      </c>
      <c r="W111" s="4">
        <v>0</v>
      </c>
      <c r="X111" s="5">
        <v>0</v>
      </c>
      <c r="Y111" s="5">
        <v>0</v>
      </c>
      <c r="Z111" s="4">
        <v>0</v>
      </c>
      <c r="AA111" s="5">
        <v>0</v>
      </c>
      <c r="AB111" s="5">
        <v>0</v>
      </c>
      <c r="AC111" s="5">
        <v>0</v>
      </c>
      <c r="AD111" s="4">
        <v>233.43</v>
      </c>
      <c r="AE111" s="4">
        <v>-332.36</v>
      </c>
    </row>
    <row r="112" spans="1:31" x14ac:dyDescent="0.2">
      <c r="A112" t="s">
        <v>187</v>
      </c>
      <c r="B112" s="4">
        <v>2602.34</v>
      </c>
      <c r="C112" s="4">
        <f t="shared" si="5"/>
        <v>723.24000000000024</v>
      </c>
      <c r="D112" s="4">
        <v>1879.1</v>
      </c>
      <c r="E112" s="4">
        <v>2437.2600000000002</v>
      </c>
      <c r="F112" s="4">
        <v>558.16</v>
      </c>
      <c r="G112" s="4">
        <v>24.38</v>
      </c>
      <c r="H112" s="4">
        <f t="shared" si="4"/>
        <v>28.24</v>
      </c>
      <c r="I112" s="4">
        <v>-10.52</v>
      </c>
      <c r="J112" s="4">
        <v>163.79</v>
      </c>
      <c r="K112" s="4">
        <v>174.31</v>
      </c>
      <c r="L112" s="4">
        <v>36.32</v>
      </c>
      <c r="M112" s="4">
        <v>28.24</v>
      </c>
      <c r="N112" s="5">
        <v>0</v>
      </c>
      <c r="O112" s="5">
        <v>0</v>
      </c>
      <c r="P112" s="4">
        <v>8.08</v>
      </c>
      <c r="Q112" s="6"/>
      <c r="R112" s="4">
        <v>1993.76</v>
      </c>
      <c r="S112" s="4">
        <v>738.59</v>
      </c>
      <c r="T112" s="4">
        <v>1254.76</v>
      </c>
      <c r="U112" s="4">
        <v>0.4</v>
      </c>
      <c r="V112" s="4">
        <v>21.99</v>
      </c>
      <c r="W112" s="4">
        <v>0</v>
      </c>
      <c r="X112" s="5">
        <v>0</v>
      </c>
      <c r="Y112" s="5">
        <v>0</v>
      </c>
      <c r="Z112" s="4">
        <v>0</v>
      </c>
      <c r="AA112" s="5">
        <v>0</v>
      </c>
      <c r="AB112" s="5">
        <v>0</v>
      </c>
      <c r="AC112" s="5">
        <v>0</v>
      </c>
      <c r="AD112" s="4">
        <v>239.55</v>
      </c>
      <c r="AE112" s="4">
        <v>-326.02</v>
      </c>
    </row>
    <row r="113" spans="1:31" x14ac:dyDescent="0.2">
      <c r="A113" t="s">
        <v>188</v>
      </c>
      <c r="B113" s="4">
        <v>2658.2</v>
      </c>
      <c r="C113" s="4">
        <f t="shared" si="5"/>
        <v>807.72999999999979</v>
      </c>
      <c r="D113" s="4">
        <v>1850.47</v>
      </c>
      <c r="E113" s="4">
        <v>2477.6799999999998</v>
      </c>
      <c r="F113" s="4">
        <v>627.21</v>
      </c>
      <c r="G113" s="4">
        <v>20.46</v>
      </c>
      <c r="H113" s="4">
        <f t="shared" si="4"/>
        <v>28.18</v>
      </c>
      <c r="I113" s="4">
        <v>-10.07</v>
      </c>
      <c r="J113" s="4">
        <v>183.18</v>
      </c>
      <c r="K113" s="4">
        <v>193.25</v>
      </c>
      <c r="L113" s="4">
        <v>36.17</v>
      </c>
      <c r="M113" s="4">
        <v>28.18</v>
      </c>
      <c r="N113" s="5">
        <v>0</v>
      </c>
      <c r="O113" s="5">
        <v>0</v>
      </c>
      <c r="P113" s="4">
        <v>7.99</v>
      </c>
      <c r="Q113" s="6"/>
      <c r="R113" s="4">
        <v>2019.77</v>
      </c>
      <c r="S113" s="4">
        <v>743.41</v>
      </c>
      <c r="T113" s="4">
        <v>1267.48</v>
      </c>
      <c r="U113" s="4">
        <v>8.8800000000000008</v>
      </c>
      <c r="V113" s="4">
        <v>21.96</v>
      </c>
      <c r="W113" s="4">
        <v>0</v>
      </c>
      <c r="X113" s="5">
        <v>0</v>
      </c>
      <c r="Y113" s="5">
        <v>0</v>
      </c>
      <c r="Z113" s="4">
        <v>0</v>
      </c>
      <c r="AA113" s="5">
        <v>0</v>
      </c>
      <c r="AB113" s="5">
        <v>0</v>
      </c>
      <c r="AC113" s="5">
        <v>0</v>
      </c>
      <c r="AD113" s="4">
        <v>248.49</v>
      </c>
      <c r="AE113" s="4">
        <v>-393.19</v>
      </c>
    </row>
    <row r="114" spans="1:31" x14ac:dyDescent="0.2">
      <c r="A114" t="s">
        <v>189</v>
      </c>
      <c r="B114" s="4">
        <v>2611</v>
      </c>
      <c r="C114" s="4">
        <f t="shared" si="5"/>
        <v>840.88000000000011</v>
      </c>
      <c r="D114" s="4">
        <v>1770.12</v>
      </c>
      <c r="E114" s="4">
        <v>2411.2600000000002</v>
      </c>
      <c r="F114" s="4">
        <v>641.15</v>
      </c>
      <c r="G114" s="4">
        <v>20.440000000000001</v>
      </c>
      <c r="H114" s="4">
        <f t="shared" si="4"/>
        <v>28.19</v>
      </c>
      <c r="I114" s="4">
        <v>3.04</v>
      </c>
      <c r="J114" s="4">
        <v>208.86</v>
      </c>
      <c r="K114" s="4">
        <v>205.81</v>
      </c>
      <c r="L114" s="4">
        <v>36.39</v>
      </c>
      <c r="M114" s="4">
        <v>28.19</v>
      </c>
      <c r="N114" s="5">
        <v>0</v>
      </c>
      <c r="O114" s="5">
        <v>0</v>
      </c>
      <c r="P114" s="4">
        <v>8.1999999999999993</v>
      </c>
      <c r="Q114" s="6"/>
      <c r="R114" s="4">
        <v>1952.71</v>
      </c>
      <c r="S114" s="4">
        <v>746.26</v>
      </c>
      <c r="T114" s="4">
        <v>1205.24</v>
      </c>
      <c r="U114" s="4">
        <v>1.2</v>
      </c>
      <c r="V114" s="4">
        <v>21.96</v>
      </c>
      <c r="W114" s="4">
        <v>0</v>
      </c>
      <c r="X114" s="5">
        <v>0</v>
      </c>
      <c r="Y114" s="5">
        <v>0</v>
      </c>
      <c r="Z114" s="4">
        <v>0</v>
      </c>
      <c r="AA114" s="5">
        <v>0</v>
      </c>
      <c r="AB114" s="5">
        <v>0</v>
      </c>
      <c r="AC114" s="5">
        <v>0</v>
      </c>
      <c r="AD114" s="4">
        <v>254.81</v>
      </c>
      <c r="AE114" s="4">
        <v>-399.5</v>
      </c>
    </row>
    <row r="115" spans="1:31" x14ac:dyDescent="0.2">
      <c r="A115" t="s">
        <v>190</v>
      </c>
      <c r="B115" s="4">
        <v>2727.44</v>
      </c>
      <c r="C115" s="4">
        <f t="shared" si="5"/>
        <v>787.72</v>
      </c>
      <c r="D115" s="4">
        <v>1939.72</v>
      </c>
      <c r="E115" s="4">
        <v>2573.66</v>
      </c>
      <c r="F115" s="4">
        <v>633.95000000000005</v>
      </c>
      <c r="G115" s="4">
        <v>20.41</v>
      </c>
      <c r="H115" s="4">
        <f t="shared" si="4"/>
        <v>27.77</v>
      </c>
      <c r="I115" s="4">
        <v>-170.6</v>
      </c>
      <c r="J115" s="4">
        <v>162.47</v>
      </c>
      <c r="K115" s="4">
        <v>333.07</v>
      </c>
      <c r="L115" s="4">
        <v>35.78</v>
      </c>
      <c r="M115" s="4">
        <v>27.77</v>
      </c>
      <c r="N115" s="5">
        <v>0</v>
      </c>
      <c r="O115" s="5">
        <v>0</v>
      </c>
      <c r="P115" s="4">
        <v>8.01</v>
      </c>
      <c r="Q115" s="6"/>
      <c r="R115" s="4">
        <v>1935.83</v>
      </c>
      <c r="S115" s="4">
        <v>727.65</v>
      </c>
      <c r="T115" s="4">
        <v>1207.31</v>
      </c>
      <c r="U115" s="4">
        <v>0.87</v>
      </c>
      <c r="V115" s="4">
        <v>21.92</v>
      </c>
      <c r="W115" s="4">
        <v>0</v>
      </c>
      <c r="X115" s="5">
        <v>0</v>
      </c>
      <c r="Y115" s="5">
        <v>0</v>
      </c>
      <c r="Z115" s="4">
        <v>0</v>
      </c>
      <c r="AA115" s="5">
        <v>0</v>
      </c>
      <c r="AB115" s="5">
        <v>0</v>
      </c>
      <c r="AC115" s="5">
        <v>0</v>
      </c>
      <c r="AD115" s="4">
        <v>264.51</v>
      </c>
      <c r="AE115" s="4">
        <v>-396.96</v>
      </c>
    </row>
    <row r="116" spans="1:31" x14ac:dyDescent="0.2">
      <c r="A116" t="s">
        <v>191</v>
      </c>
      <c r="B116" s="4">
        <v>2692.39</v>
      </c>
      <c r="C116" s="4">
        <f t="shared" si="5"/>
        <v>835.04</v>
      </c>
      <c r="D116" s="4">
        <v>1857.35</v>
      </c>
      <c r="E116" s="4">
        <v>2518.35</v>
      </c>
      <c r="F116" s="4">
        <v>661</v>
      </c>
      <c r="G116" s="4">
        <v>25.47</v>
      </c>
      <c r="H116" s="4">
        <f t="shared" si="4"/>
        <v>27.76</v>
      </c>
      <c r="I116" s="4">
        <v>-17.489999999999998</v>
      </c>
      <c r="J116" s="4">
        <v>184.67</v>
      </c>
      <c r="K116" s="4">
        <v>202.16</v>
      </c>
      <c r="L116" s="4">
        <v>36.36</v>
      </c>
      <c r="M116" s="4">
        <v>27.76</v>
      </c>
      <c r="N116" s="5">
        <v>0</v>
      </c>
      <c r="O116" s="5">
        <v>0</v>
      </c>
      <c r="P116" s="4">
        <v>8.6</v>
      </c>
      <c r="Q116" s="6"/>
      <c r="R116" s="4">
        <v>2018.52</v>
      </c>
      <c r="S116" s="4">
        <v>725.71</v>
      </c>
      <c r="T116" s="4">
        <v>1280.8</v>
      </c>
      <c r="U116" s="4">
        <v>12.01</v>
      </c>
      <c r="V116" s="4">
        <v>21.97</v>
      </c>
      <c r="W116" s="4">
        <v>0</v>
      </c>
      <c r="X116" s="5">
        <v>0</v>
      </c>
      <c r="Y116" s="5">
        <v>0</v>
      </c>
      <c r="Z116" s="4">
        <v>0</v>
      </c>
      <c r="AA116" s="5">
        <v>0</v>
      </c>
      <c r="AB116" s="5">
        <v>0</v>
      </c>
      <c r="AC116" s="5">
        <v>0</v>
      </c>
      <c r="AD116" s="4">
        <v>264.97000000000003</v>
      </c>
      <c r="AE116" s="4">
        <v>-403.77</v>
      </c>
    </row>
    <row r="117" spans="1:31" x14ac:dyDescent="0.2">
      <c r="A117" t="s">
        <v>192</v>
      </c>
      <c r="B117" s="4">
        <v>2188.2199999999998</v>
      </c>
      <c r="C117" s="4">
        <f t="shared" si="5"/>
        <v>572.12999999999988</v>
      </c>
      <c r="D117" s="4">
        <v>1616.09</v>
      </c>
      <c r="E117" s="4">
        <v>2133.4</v>
      </c>
      <c r="F117" s="4">
        <v>517.30999999999995</v>
      </c>
      <c r="G117" s="4">
        <v>49.65</v>
      </c>
      <c r="H117" s="4">
        <f>AVERAGE(H116,H118)</f>
        <v>29.825000000000003</v>
      </c>
      <c r="I117" s="4">
        <v>23.39</v>
      </c>
      <c r="J117" s="4">
        <v>187.39</v>
      </c>
      <c r="K117" s="4">
        <v>164.01</v>
      </c>
      <c r="L117" s="4">
        <v>0</v>
      </c>
      <c r="M117" s="4">
        <v>0</v>
      </c>
      <c r="N117" s="5">
        <v>0</v>
      </c>
      <c r="O117" s="5">
        <v>0</v>
      </c>
      <c r="P117" s="4">
        <v>0</v>
      </c>
      <c r="Q117" s="6"/>
      <c r="R117" s="4">
        <v>2001.3</v>
      </c>
      <c r="S117" s="4">
        <v>725.66</v>
      </c>
      <c r="T117" s="4">
        <v>1275.22</v>
      </c>
      <c r="U117" s="4">
        <v>0.42</v>
      </c>
      <c r="V117" s="4">
        <v>21.97</v>
      </c>
      <c r="W117" s="4">
        <v>0</v>
      </c>
      <c r="X117" s="5">
        <v>0</v>
      </c>
      <c r="Y117" s="5">
        <v>0</v>
      </c>
      <c r="Z117" s="4">
        <v>0</v>
      </c>
      <c r="AA117" s="5">
        <v>0</v>
      </c>
      <c r="AB117" s="5">
        <v>0</v>
      </c>
      <c r="AC117" s="5">
        <v>0</v>
      </c>
      <c r="AD117" s="4">
        <v>0</v>
      </c>
      <c r="AE117" s="4">
        <v>-334.14</v>
      </c>
    </row>
    <row r="118" spans="1:31" x14ac:dyDescent="0.2">
      <c r="A118" t="s">
        <v>193</v>
      </c>
      <c r="B118" s="4">
        <v>2696.27</v>
      </c>
      <c r="C118" s="4">
        <f t="shared" si="5"/>
        <v>866.58999999999992</v>
      </c>
      <c r="D118" s="4">
        <v>1829.68</v>
      </c>
      <c r="E118" s="4">
        <v>2483.2800000000002</v>
      </c>
      <c r="F118" s="4">
        <v>653.6</v>
      </c>
      <c r="G118" s="4">
        <v>14.74</v>
      </c>
      <c r="H118" s="4">
        <f t="shared" si="4"/>
        <v>31.89</v>
      </c>
      <c r="I118" s="4">
        <v>-85.93</v>
      </c>
      <c r="J118" s="4">
        <v>178.75</v>
      </c>
      <c r="K118" s="4">
        <v>264.68</v>
      </c>
      <c r="L118" s="4">
        <v>36.75</v>
      </c>
      <c r="M118" s="4">
        <v>31.89</v>
      </c>
      <c r="N118" s="5">
        <v>0</v>
      </c>
      <c r="O118" s="5">
        <v>0</v>
      </c>
      <c r="P118" s="4">
        <v>4.8499999999999996</v>
      </c>
      <c r="Q118" s="6"/>
      <c r="R118" s="4">
        <v>1978.9</v>
      </c>
      <c r="S118" s="4">
        <v>731.5</v>
      </c>
      <c r="T118" s="4">
        <v>1246.0999999999999</v>
      </c>
      <c r="U118" s="4">
        <v>1.3</v>
      </c>
      <c r="V118" s="4">
        <v>22.31</v>
      </c>
      <c r="W118" s="4">
        <v>0</v>
      </c>
      <c r="X118" s="5">
        <v>0</v>
      </c>
      <c r="Y118" s="5">
        <v>0</v>
      </c>
      <c r="Z118" s="4">
        <v>0</v>
      </c>
      <c r="AA118" s="5">
        <v>0</v>
      </c>
      <c r="AB118" s="5">
        <v>0</v>
      </c>
      <c r="AC118" s="5">
        <v>0</v>
      </c>
      <c r="AD118" s="4">
        <v>257.58</v>
      </c>
      <c r="AE118" s="4">
        <v>-463.56</v>
      </c>
    </row>
    <row r="119" spans="1:31" x14ac:dyDescent="0.2">
      <c r="A119" t="s">
        <v>194</v>
      </c>
      <c r="B119" s="4">
        <v>2870.36</v>
      </c>
      <c r="C119" s="4">
        <f t="shared" si="5"/>
        <v>852.91000000000008</v>
      </c>
      <c r="D119" s="4">
        <v>2017.45</v>
      </c>
      <c r="E119" s="4">
        <v>2677.73</v>
      </c>
      <c r="F119" s="4">
        <v>660.29</v>
      </c>
      <c r="G119" s="4">
        <v>15.89</v>
      </c>
      <c r="H119" s="4">
        <f t="shared" si="4"/>
        <v>31.84</v>
      </c>
      <c r="I119" s="4">
        <v>-100.52</v>
      </c>
      <c r="J119" s="4">
        <v>158.93</v>
      </c>
      <c r="K119" s="4">
        <v>259.45</v>
      </c>
      <c r="L119" s="4">
        <v>36.57</v>
      </c>
      <c r="M119" s="4">
        <v>31.84</v>
      </c>
      <c r="N119" s="5">
        <v>0</v>
      </c>
      <c r="O119" s="5">
        <v>0</v>
      </c>
      <c r="P119" s="4">
        <v>4.72</v>
      </c>
      <c r="Q119" s="6"/>
      <c r="R119" s="4">
        <v>2172.85</v>
      </c>
      <c r="S119" s="4">
        <v>833.88</v>
      </c>
      <c r="T119" s="4">
        <v>1332.84</v>
      </c>
      <c r="U119" s="4">
        <v>6.14</v>
      </c>
      <c r="V119" s="4">
        <v>22.41</v>
      </c>
      <c r="W119" s="4">
        <v>0</v>
      </c>
      <c r="X119" s="5">
        <v>0</v>
      </c>
      <c r="Y119" s="5">
        <v>0</v>
      </c>
      <c r="Z119" s="4">
        <v>0</v>
      </c>
      <c r="AA119" s="5">
        <v>0</v>
      </c>
      <c r="AB119" s="5">
        <v>0</v>
      </c>
      <c r="AC119" s="5">
        <v>0</v>
      </c>
      <c r="AD119" s="4">
        <v>244.14</v>
      </c>
      <c r="AE119" s="4">
        <v>-470.02</v>
      </c>
    </row>
    <row r="120" spans="1:31" x14ac:dyDescent="0.2">
      <c r="A120" t="s">
        <v>195</v>
      </c>
      <c r="B120" s="4">
        <v>2911.57</v>
      </c>
      <c r="C120" s="4">
        <f t="shared" si="5"/>
        <v>905.48000000000025</v>
      </c>
      <c r="D120" s="4">
        <v>2006.09</v>
      </c>
      <c r="E120" s="4">
        <v>2699.03</v>
      </c>
      <c r="F120" s="4">
        <v>692.94</v>
      </c>
      <c r="G120" s="4">
        <v>14.78</v>
      </c>
      <c r="H120" s="4">
        <f t="shared" si="4"/>
        <v>31.83</v>
      </c>
      <c r="I120" s="4">
        <v>-43.16</v>
      </c>
      <c r="J120" s="4">
        <v>181.58</v>
      </c>
      <c r="K120" s="4">
        <v>224.74</v>
      </c>
      <c r="L120" s="4">
        <v>36.43</v>
      </c>
      <c r="M120" s="4">
        <v>31.83</v>
      </c>
      <c r="N120" s="5">
        <v>0</v>
      </c>
      <c r="O120" s="5">
        <v>0</v>
      </c>
      <c r="P120" s="4">
        <v>4.6100000000000003</v>
      </c>
      <c r="Q120" s="6"/>
      <c r="R120" s="4">
        <v>2243.81</v>
      </c>
      <c r="S120" s="4">
        <v>742.18</v>
      </c>
      <c r="T120" s="4">
        <v>1498.34</v>
      </c>
      <c r="U120" s="4">
        <v>3.28</v>
      </c>
      <c r="V120" s="4">
        <v>23.05</v>
      </c>
      <c r="W120" s="4">
        <v>0</v>
      </c>
      <c r="X120" s="5">
        <v>0</v>
      </c>
      <c r="Y120" s="5">
        <v>0</v>
      </c>
      <c r="Z120" s="4">
        <v>0</v>
      </c>
      <c r="AA120" s="5">
        <v>0</v>
      </c>
      <c r="AB120" s="5">
        <v>0</v>
      </c>
      <c r="AC120" s="5">
        <v>0</v>
      </c>
      <c r="AD120" s="4">
        <v>245.66</v>
      </c>
      <c r="AE120" s="4">
        <v>-498.37</v>
      </c>
    </row>
    <row r="121" spans="1:31" x14ac:dyDescent="0.2">
      <c r="A121" t="s">
        <v>196</v>
      </c>
      <c r="B121" s="4">
        <v>2920.56</v>
      </c>
      <c r="C121" s="4">
        <f t="shared" si="5"/>
        <v>905.94</v>
      </c>
      <c r="D121" s="4">
        <v>2014.62</v>
      </c>
      <c r="E121" s="4">
        <v>2712.29</v>
      </c>
      <c r="F121" s="4">
        <v>697.68</v>
      </c>
      <c r="G121" s="4">
        <v>14.78</v>
      </c>
      <c r="H121" s="4">
        <f t="shared" si="4"/>
        <v>31.8</v>
      </c>
      <c r="I121" s="4">
        <v>-33.57</v>
      </c>
      <c r="J121" s="4">
        <v>178.7</v>
      </c>
      <c r="K121" s="4">
        <v>212.27</v>
      </c>
      <c r="L121" s="4">
        <v>36.26</v>
      </c>
      <c r="M121" s="4">
        <v>31.8</v>
      </c>
      <c r="N121" s="5">
        <v>0</v>
      </c>
      <c r="O121" s="5">
        <v>0</v>
      </c>
      <c r="P121" s="4">
        <v>4.46</v>
      </c>
      <c r="Q121" s="6"/>
      <c r="R121" s="4">
        <v>2265.9299999999998</v>
      </c>
      <c r="S121" s="4">
        <v>742.52</v>
      </c>
      <c r="T121" s="4">
        <v>1522.31</v>
      </c>
      <c r="U121" s="4">
        <v>1.1000000000000001</v>
      </c>
      <c r="V121" s="4">
        <v>24.27</v>
      </c>
      <c r="W121" s="4">
        <v>0</v>
      </c>
      <c r="X121" s="5">
        <v>0</v>
      </c>
      <c r="Y121" s="5">
        <v>0</v>
      </c>
      <c r="Z121" s="4">
        <v>0</v>
      </c>
      <c r="AA121" s="5">
        <v>0</v>
      </c>
      <c r="AB121" s="5">
        <v>0</v>
      </c>
      <c r="AC121" s="5">
        <v>0</v>
      </c>
      <c r="AD121" s="4">
        <v>242.81</v>
      </c>
      <c r="AE121" s="4">
        <v>-500.92</v>
      </c>
    </row>
    <row r="122" spans="1:31" x14ac:dyDescent="0.2">
      <c r="A122" t="s">
        <v>197</v>
      </c>
      <c r="B122" s="4">
        <v>2860.99</v>
      </c>
      <c r="C122" s="4">
        <f t="shared" si="5"/>
        <v>905.8299999999997</v>
      </c>
      <c r="D122" s="4">
        <v>1955.16</v>
      </c>
      <c r="E122" s="4">
        <v>2666.77</v>
      </c>
      <c r="F122" s="4">
        <v>711.61</v>
      </c>
      <c r="G122" s="4">
        <v>13.24</v>
      </c>
      <c r="H122" s="4">
        <f t="shared" si="4"/>
        <v>32.32</v>
      </c>
      <c r="I122" s="4">
        <v>-22.28</v>
      </c>
      <c r="J122" s="4">
        <v>166.03</v>
      </c>
      <c r="K122" s="4">
        <v>188.31</v>
      </c>
      <c r="L122" s="4">
        <v>37.590000000000003</v>
      </c>
      <c r="M122" s="4">
        <v>32.32</v>
      </c>
      <c r="N122" s="5">
        <v>0</v>
      </c>
      <c r="O122" s="5">
        <v>0</v>
      </c>
      <c r="P122" s="4">
        <v>5.27</v>
      </c>
      <c r="Q122" s="6"/>
      <c r="R122" s="4">
        <v>2242.83</v>
      </c>
      <c r="S122" s="4">
        <v>761.79</v>
      </c>
      <c r="T122" s="4">
        <v>1480.84</v>
      </c>
      <c r="U122" s="4">
        <v>0.2</v>
      </c>
      <c r="V122" s="4">
        <v>24.69</v>
      </c>
      <c r="W122" s="4">
        <v>0</v>
      </c>
      <c r="X122" s="5">
        <v>0</v>
      </c>
      <c r="Y122" s="5">
        <v>0</v>
      </c>
      <c r="Z122" s="4">
        <v>0</v>
      </c>
      <c r="AA122" s="5">
        <v>0</v>
      </c>
      <c r="AB122" s="5">
        <v>0</v>
      </c>
      <c r="AC122" s="5">
        <v>0</v>
      </c>
      <c r="AD122" s="4">
        <v>228.49</v>
      </c>
      <c r="AE122" s="4">
        <v>-512.30999999999995</v>
      </c>
    </row>
    <row r="123" spans="1:31" x14ac:dyDescent="0.2">
      <c r="A123" t="s">
        <v>198</v>
      </c>
      <c r="B123" s="4">
        <v>2906.42</v>
      </c>
      <c r="C123" s="4">
        <f t="shared" si="5"/>
        <v>963.15000000000009</v>
      </c>
      <c r="D123" s="4">
        <v>1943.27</v>
      </c>
      <c r="E123" s="4">
        <v>2695.82</v>
      </c>
      <c r="F123" s="4">
        <v>752.55</v>
      </c>
      <c r="G123" s="4">
        <v>13.27</v>
      </c>
      <c r="H123" s="4">
        <f t="shared" si="4"/>
        <v>32.35</v>
      </c>
      <c r="I123" s="4">
        <v>-44.4</v>
      </c>
      <c r="J123" s="4">
        <v>186.82</v>
      </c>
      <c r="K123" s="4">
        <v>231.22</v>
      </c>
      <c r="L123" s="4">
        <v>36.880000000000003</v>
      </c>
      <c r="M123" s="4">
        <v>32.35</v>
      </c>
      <c r="N123" s="5">
        <v>0</v>
      </c>
      <c r="O123" s="5">
        <v>0</v>
      </c>
      <c r="P123" s="4">
        <v>4.53</v>
      </c>
      <c r="Q123" s="6"/>
      <c r="R123" s="4">
        <v>2237.14</v>
      </c>
      <c r="S123" s="4">
        <v>764.08</v>
      </c>
      <c r="T123" s="4">
        <v>1471.86</v>
      </c>
      <c r="U123" s="4">
        <v>1.2</v>
      </c>
      <c r="V123" s="4">
        <v>25.53</v>
      </c>
      <c r="W123" s="4">
        <v>0</v>
      </c>
      <c r="X123" s="5">
        <v>0</v>
      </c>
      <c r="Y123" s="5">
        <v>0</v>
      </c>
      <c r="Z123" s="4">
        <v>0</v>
      </c>
      <c r="AA123" s="5">
        <v>0</v>
      </c>
      <c r="AB123" s="5">
        <v>0</v>
      </c>
      <c r="AC123" s="5">
        <v>0</v>
      </c>
      <c r="AD123" s="4">
        <v>236.24</v>
      </c>
      <c r="AE123" s="4">
        <v>-549.89</v>
      </c>
    </row>
    <row r="124" spans="1:31" x14ac:dyDescent="0.2">
      <c r="A124" t="s">
        <v>199</v>
      </c>
      <c r="B124" s="4">
        <v>2951.93</v>
      </c>
      <c r="C124" s="4">
        <f t="shared" si="5"/>
        <v>939.06999999999994</v>
      </c>
      <c r="D124" s="4">
        <v>2012.86</v>
      </c>
      <c r="E124" s="4">
        <v>2754</v>
      </c>
      <c r="F124" s="4">
        <v>741.14</v>
      </c>
      <c r="G124" s="4">
        <v>16.98</v>
      </c>
      <c r="H124" s="4">
        <f t="shared" si="4"/>
        <v>31.93</v>
      </c>
      <c r="I124" s="4">
        <v>-25.37</v>
      </c>
      <c r="J124" s="4">
        <v>167.42</v>
      </c>
      <c r="K124" s="4">
        <v>192.79</v>
      </c>
      <c r="L124" s="4">
        <v>36.5</v>
      </c>
      <c r="M124" s="4">
        <v>31.93</v>
      </c>
      <c r="N124" s="5">
        <v>0</v>
      </c>
      <c r="O124" s="5">
        <v>0</v>
      </c>
      <c r="P124" s="4">
        <v>4.5599999999999996</v>
      </c>
      <c r="Q124" s="6"/>
      <c r="R124" s="4">
        <v>2312.0100000000002</v>
      </c>
      <c r="S124" s="4">
        <v>734.98</v>
      </c>
      <c r="T124" s="4">
        <v>1576.13</v>
      </c>
      <c r="U124" s="4">
        <v>0.9</v>
      </c>
      <c r="V124" s="4">
        <v>25.79</v>
      </c>
      <c r="W124" s="4">
        <v>0</v>
      </c>
      <c r="X124" s="5">
        <v>0</v>
      </c>
      <c r="Y124" s="5">
        <v>0</v>
      </c>
      <c r="Z124" s="4">
        <v>0</v>
      </c>
      <c r="AA124" s="5">
        <v>0</v>
      </c>
      <c r="AB124" s="5">
        <v>0</v>
      </c>
      <c r="AC124" s="5">
        <v>0</v>
      </c>
      <c r="AD124" s="4">
        <v>245.88</v>
      </c>
      <c r="AE124" s="4">
        <v>-542.71</v>
      </c>
    </row>
    <row r="125" spans="1:31" x14ac:dyDescent="0.2">
      <c r="A125" t="s">
        <v>200</v>
      </c>
      <c r="B125" s="4">
        <v>2992.28</v>
      </c>
      <c r="C125" s="4">
        <f t="shared" si="5"/>
        <v>1008.2500000000002</v>
      </c>
      <c r="D125" s="4">
        <v>1984.03</v>
      </c>
      <c r="E125" s="4">
        <v>2752.07</v>
      </c>
      <c r="F125" s="4">
        <v>768.05</v>
      </c>
      <c r="G125" s="4">
        <v>21.4</v>
      </c>
      <c r="H125" s="4">
        <f t="shared" si="4"/>
        <v>32.200000000000003</v>
      </c>
      <c r="I125" s="4">
        <v>-44.58</v>
      </c>
      <c r="J125" s="4">
        <v>167.07</v>
      </c>
      <c r="K125" s="4">
        <v>211.65</v>
      </c>
      <c r="L125" s="4">
        <v>36.479999999999997</v>
      </c>
      <c r="M125" s="4">
        <v>32.200000000000003</v>
      </c>
      <c r="N125" s="5">
        <v>0</v>
      </c>
      <c r="O125" s="5">
        <v>0</v>
      </c>
      <c r="P125" s="4">
        <v>4.28</v>
      </c>
      <c r="Q125" s="6"/>
      <c r="R125" s="4">
        <v>2303.69</v>
      </c>
      <c r="S125" s="4">
        <v>748.14</v>
      </c>
      <c r="T125" s="4">
        <v>1553.96</v>
      </c>
      <c r="U125" s="4">
        <v>1.59</v>
      </c>
      <c r="V125" s="4">
        <v>25.91</v>
      </c>
      <c r="W125" s="4">
        <v>0</v>
      </c>
      <c r="X125" s="5">
        <v>0</v>
      </c>
      <c r="Y125" s="5">
        <v>0</v>
      </c>
      <c r="Z125" s="4">
        <v>0</v>
      </c>
      <c r="AA125" s="5">
        <v>0</v>
      </c>
      <c r="AB125" s="5">
        <v>0</v>
      </c>
      <c r="AC125" s="5">
        <v>0</v>
      </c>
      <c r="AD125" s="4">
        <v>243.6</v>
      </c>
      <c r="AE125" s="4">
        <v>-575.88</v>
      </c>
    </row>
    <row r="126" spans="1:31" x14ac:dyDescent="0.2">
      <c r="A126" t="s">
        <v>201</v>
      </c>
      <c r="B126" s="4">
        <v>3092.49</v>
      </c>
      <c r="C126" s="4">
        <f t="shared" si="5"/>
        <v>1080.2299999999998</v>
      </c>
      <c r="D126" s="4">
        <v>2012.26</v>
      </c>
      <c r="E126" s="4">
        <v>2849.21</v>
      </c>
      <c r="F126" s="4">
        <v>836.95</v>
      </c>
      <c r="G126" s="4">
        <v>26.19</v>
      </c>
      <c r="H126" s="4">
        <f t="shared" si="4"/>
        <v>32.18</v>
      </c>
      <c r="I126" s="4">
        <v>-74.98</v>
      </c>
      <c r="J126" s="4">
        <v>201.04</v>
      </c>
      <c r="K126" s="4">
        <v>276.02</v>
      </c>
      <c r="L126" s="4">
        <v>37.200000000000003</v>
      </c>
      <c r="M126" s="4">
        <v>32.18</v>
      </c>
      <c r="N126" s="5">
        <v>0</v>
      </c>
      <c r="O126" s="5">
        <v>0</v>
      </c>
      <c r="P126" s="4">
        <v>5.0199999999999996</v>
      </c>
      <c r="Q126" s="6"/>
      <c r="R126" s="4">
        <v>2359.7199999999998</v>
      </c>
      <c r="S126" s="4">
        <v>765.59</v>
      </c>
      <c r="T126" s="4">
        <v>1591.91</v>
      </c>
      <c r="U126" s="4">
        <v>2.2200000000000002</v>
      </c>
      <c r="V126" s="4">
        <v>25.89</v>
      </c>
      <c r="W126" s="4">
        <v>0</v>
      </c>
      <c r="X126" s="5">
        <v>0</v>
      </c>
      <c r="Y126" s="5">
        <v>0</v>
      </c>
      <c r="Z126" s="4">
        <v>0</v>
      </c>
      <c r="AA126" s="5">
        <v>0</v>
      </c>
      <c r="AB126" s="5">
        <v>0</v>
      </c>
      <c r="AC126" s="5">
        <v>0</v>
      </c>
      <c r="AD126" s="4">
        <v>252.44</v>
      </c>
      <c r="AE126" s="4">
        <v>-637.38</v>
      </c>
    </row>
    <row r="127" spans="1:31" x14ac:dyDescent="0.2">
      <c r="A127" t="s">
        <v>202</v>
      </c>
      <c r="B127" s="4">
        <v>3083.21</v>
      </c>
      <c r="C127" s="4">
        <f t="shared" si="5"/>
        <v>1092.31</v>
      </c>
      <c r="D127" s="4">
        <v>1990.9</v>
      </c>
      <c r="E127" s="4">
        <v>2840.99</v>
      </c>
      <c r="F127" s="4">
        <v>850.08</v>
      </c>
      <c r="G127" s="4">
        <v>26.29</v>
      </c>
      <c r="H127" s="4">
        <f t="shared" si="4"/>
        <v>32.58</v>
      </c>
      <c r="I127" s="4">
        <v>-71.400000000000006</v>
      </c>
      <c r="J127" s="4">
        <v>191.37</v>
      </c>
      <c r="K127" s="4">
        <v>262.76</v>
      </c>
      <c r="L127" s="4">
        <v>37.51</v>
      </c>
      <c r="M127" s="4">
        <v>32.58</v>
      </c>
      <c r="N127" s="5">
        <v>0</v>
      </c>
      <c r="O127" s="5">
        <v>0</v>
      </c>
      <c r="P127" s="4">
        <v>4.9400000000000004</v>
      </c>
      <c r="Q127" s="6"/>
      <c r="R127" s="4">
        <v>2345.2399999999998</v>
      </c>
      <c r="S127" s="4">
        <v>768.86</v>
      </c>
      <c r="T127" s="4">
        <v>1575.03</v>
      </c>
      <c r="U127" s="4">
        <v>1.36</v>
      </c>
      <c r="V127" s="4">
        <v>25.88</v>
      </c>
      <c r="W127" s="4">
        <v>0</v>
      </c>
      <c r="X127" s="5">
        <v>0</v>
      </c>
      <c r="Y127" s="5">
        <v>0</v>
      </c>
      <c r="Z127" s="4">
        <v>0</v>
      </c>
      <c r="AA127" s="5">
        <v>0</v>
      </c>
      <c r="AB127" s="5">
        <v>0</v>
      </c>
      <c r="AC127" s="5">
        <v>0</v>
      </c>
      <c r="AD127" s="4">
        <v>266.29000000000002</v>
      </c>
      <c r="AE127" s="4">
        <v>-654.1</v>
      </c>
    </row>
    <row r="128" spans="1:31" x14ac:dyDescent="0.2">
      <c r="A128" t="s">
        <v>203</v>
      </c>
      <c r="B128" s="4">
        <v>3045.18</v>
      </c>
      <c r="C128" s="4">
        <f t="shared" si="5"/>
        <v>1071.7399999999998</v>
      </c>
      <c r="D128" s="4">
        <v>1973.44</v>
      </c>
      <c r="E128" s="4">
        <v>2798.91</v>
      </c>
      <c r="F128" s="4">
        <v>825.46</v>
      </c>
      <c r="G128" s="4">
        <v>26.11</v>
      </c>
      <c r="H128" s="4">
        <f t="shared" si="4"/>
        <v>31.9</v>
      </c>
      <c r="I128" s="4">
        <v>-55.27</v>
      </c>
      <c r="J128" s="4">
        <v>190.1</v>
      </c>
      <c r="K128" s="4">
        <v>245.38</v>
      </c>
      <c r="L128" s="4">
        <v>36.68</v>
      </c>
      <c r="M128" s="4">
        <v>31.9</v>
      </c>
      <c r="N128" s="5">
        <v>0</v>
      </c>
      <c r="O128" s="5">
        <v>0</v>
      </c>
      <c r="P128" s="4">
        <v>4.79</v>
      </c>
      <c r="Q128" s="6"/>
      <c r="R128" s="4">
        <v>2326.21</v>
      </c>
      <c r="S128" s="4">
        <v>749.63</v>
      </c>
      <c r="T128" s="4">
        <v>1576.09</v>
      </c>
      <c r="U128" s="4">
        <v>0.5</v>
      </c>
      <c r="V128" s="4">
        <v>26.08</v>
      </c>
      <c r="W128" s="4">
        <v>0</v>
      </c>
      <c r="X128" s="5">
        <v>0</v>
      </c>
      <c r="Y128" s="5">
        <v>0</v>
      </c>
      <c r="Z128" s="4">
        <v>0</v>
      </c>
      <c r="AA128" s="5">
        <v>0</v>
      </c>
      <c r="AB128" s="5">
        <v>0</v>
      </c>
      <c r="AC128" s="5">
        <v>0</v>
      </c>
      <c r="AD128" s="4">
        <v>266.81</v>
      </c>
      <c r="AE128" s="4">
        <v>-638.13</v>
      </c>
    </row>
    <row r="129" spans="1:31" x14ac:dyDescent="0.2">
      <c r="A129" t="s">
        <v>204</v>
      </c>
      <c r="B129" s="4">
        <v>2978.5</v>
      </c>
      <c r="C129" s="4">
        <f t="shared" si="5"/>
        <v>1094.0899999999999</v>
      </c>
      <c r="D129" s="4">
        <v>1884.41</v>
      </c>
      <c r="E129" s="4">
        <v>2719.82</v>
      </c>
      <c r="F129" s="4">
        <v>835.41</v>
      </c>
      <c r="G129" s="4">
        <v>26.13</v>
      </c>
      <c r="H129" s="4">
        <f t="shared" si="4"/>
        <v>32.03</v>
      </c>
      <c r="I129" s="4">
        <v>24.08</v>
      </c>
      <c r="J129" s="4">
        <v>204.85</v>
      </c>
      <c r="K129" s="4">
        <v>180.77</v>
      </c>
      <c r="L129" s="4">
        <v>36.56</v>
      </c>
      <c r="M129" s="4">
        <v>32.03</v>
      </c>
      <c r="N129" s="5">
        <v>0</v>
      </c>
      <c r="O129" s="5">
        <v>0</v>
      </c>
      <c r="P129" s="4">
        <v>4.53</v>
      </c>
      <c r="Q129" s="6"/>
      <c r="R129" s="4">
        <v>2328.91</v>
      </c>
      <c r="S129" s="4">
        <v>750.72</v>
      </c>
      <c r="T129" s="4">
        <v>1575.63</v>
      </c>
      <c r="U129" s="4">
        <v>2.56</v>
      </c>
      <c r="V129" s="4">
        <v>26.17</v>
      </c>
      <c r="W129" s="4">
        <v>0</v>
      </c>
      <c r="X129" s="5">
        <v>0</v>
      </c>
      <c r="Y129" s="5">
        <v>0</v>
      </c>
      <c r="Z129" s="4">
        <v>0</v>
      </c>
      <c r="AA129" s="5">
        <v>0</v>
      </c>
      <c r="AB129" s="5">
        <v>0</v>
      </c>
      <c r="AC129" s="5">
        <v>0</v>
      </c>
      <c r="AD129" s="4">
        <v>260.39</v>
      </c>
      <c r="AE129" s="4">
        <v>-644.29999999999995</v>
      </c>
    </row>
    <row r="130" spans="1:31" x14ac:dyDescent="0.2">
      <c r="A130" t="s">
        <v>205</v>
      </c>
      <c r="B130" s="4">
        <v>2993.34</v>
      </c>
      <c r="C130" s="4">
        <f t="shared" si="5"/>
        <v>1077.9000000000001</v>
      </c>
      <c r="D130" s="4">
        <v>1915.44</v>
      </c>
      <c r="E130" s="4">
        <v>2732.21</v>
      </c>
      <c r="F130" s="4">
        <v>816.77</v>
      </c>
      <c r="G130" s="4">
        <v>26.03</v>
      </c>
      <c r="H130" s="4">
        <f t="shared" si="4"/>
        <v>32</v>
      </c>
      <c r="I130" s="4">
        <v>-16.809999999999999</v>
      </c>
      <c r="J130" s="4">
        <v>201.63</v>
      </c>
      <c r="K130" s="4">
        <v>218.44</v>
      </c>
      <c r="L130" s="4">
        <v>36.479999999999997</v>
      </c>
      <c r="M130" s="4">
        <v>32</v>
      </c>
      <c r="N130" s="5">
        <v>0</v>
      </c>
      <c r="O130" s="5">
        <v>0</v>
      </c>
      <c r="P130" s="4">
        <v>4.4800000000000004</v>
      </c>
      <c r="Q130" s="6"/>
      <c r="R130" s="4">
        <v>2310.7199999999998</v>
      </c>
      <c r="S130" s="4">
        <v>763.83</v>
      </c>
      <c r="T130" s="4">
        <v>1545.91</v>
      </c>
      <c r="U130" s="4">
        <v>0.98</v>
      </c>
      <c r="V130" s="4">
        <v>26.15</v>
      </c>
      <c r="W130" s="4">
        <v>0</v>
      </c>
      <c r="X130" s="5">
        <v>0</v>
      </c>
      <c r="Y130" s="5">
        <v>0</v>
      </c>
      <c r="Z130" s="4">
        <v>0</v>
      </c>
      <c r="AA130" s="5">
        <v>0</v>
      </c>
      <c r="AB130" s="5">
        <v>0</v>
      </c>
      <c r="AC130" s="5">
        <v>0</v>
      </c>
      <c r="AD130" s="4">
        <v>258.58</v>
      </c>
      <c r="AE130" s="4">
        <v>-634.29999999999995</v>
      </c>
    </row>
    <row r="131" spans="1:31" x14ac:dyDescent="0.2">
      <c r="A131" t="s">
        <v>206</v>
      </c>
      <c r="B131" s="4">
        <v>3144.75</v>
      </c>
      <c r="C131" s="4">
        <f t="shared" si="5"/>
        <v>1057.2800000000002</v>
      </c>
      <c r="D131" s="4">
        <v>2087.4699999999998</v>
      </c>
      <c r="E131" s="4">
        <v>2887.25</v>
      </c>
      <c r="F131" s="4">
        <v>799.78</v>
      </c>
      <c r="G131" s="4">
        <v>26.41</v>
      </c>
      <c r="H131" s="4">
        <f t="shared" si="4"/>
        <v>31.98</v>
      </c>
      <c r="I131" s="4">
        <v>-30.18</v>
      </c>
      <c r="J131" s="4">
        <v>196.81</v>
      </c>
      <c r="K131" s="4">
        <v>226.99</v>
      </c>
      <c r="L131" s="4">
        <v>36.340000000000003</v>
      </c>
      <c r="M131" s="4">
        <v>31.98</v>
      </c>
      <c r="N131" s="5">
        <v>0</v>
      </c>
      <c r="O131" s="5">
        <v>0</v>
      </c>
      <c r="P131" s="4">
        <v>4.3600000000000003</v>
      </c>
      <c r="Q131" s="6"/>
      <c r="R131" s="4">
        <v>2459.87</v>
      </c>
      <c r="S131" s="4">
        <v>875.98</v>
      </c>
      <c r="T131" s="4">
        <v>1580.22</v>
      </c>
      <c r="U131" s="4">
        <v>3.67</v>
      </c>
      <c r="V131" s="4">
        <v>26.1</v>
      </c>
      <c r="W131" s="4">
        <v>0</v>
      </c>
      <c r="X131" s="5">
        <v>0</v>
      </c>
      <c r="Y131" s="5">
        <v>0</v>
      </c>
      <c r="Z131" s="4">
        <v>0</v>
      </c>
      <c r="AA131" s="5">
        <v>0</v>
      </c>
      <c r="AB131" s="5">
        <v>0</v>
      </c>
      <c r="AC131" s="5">
        <v>0</v>
      </c>
      <c r="AD131" s="4">
        <v>261.17</v>
      </c>
      <c r="AE131" s="4">
        <v>-627.1</v>
      </c>
    </row>
    <row r="132" spans="1:31" x14ac:dyDescent="0.2">
      <c r="A132" t="s">
        <v>207</v>
      </c>
      <c r="B132" s="4">
        <v>3255.6</v>
      </c>
      <c r="C132" s="4">
        <f t="shared" si="5"/>
        <v>1133.2599999999998</v>
      </c>
      <c r="D132" s="4">
        <v>2122.34</v>
      </c>
      <c r="E132" s="4">
        <v>2993.34</v>
      </c>
      <c r="F132" s="4">
        <v>871.01</v>
      </c>
      <c r="G132" s="4">
        <v>26.48</v>
      </c>
      <c r="H132" s="4">
        <f t="shared" si="4"/>
        <v>31.96</v>
      </c>
      <c r="I132" s="4">
        <v>-31.55</v>
      </c>
      <c r="J132" s="4">
        <v>203.12</v>
      </c>
      <c r="K132" s="4">
        <v>234.67</v>
      </c>
      <c r="L132" s="4">
        <v>36.31</v>
      </c>
      <c r="M132" s="4">
        <v>31.96</v>
      </c>
      <c r="N132" s="5">
        <v>0</v>
      </c>
      <c r="O132" s="5">
        <v>0</v>
      </c>
      <c r="P132" s="4">
        <v>4.3499999999999996</v>
      </c>
      <c r="Q132" s="6"/>
      <c r="R132" s="4">
        <v>2551.16</v>
      </c>
      <c r="S132" s="4">
        <v>762.92</v>
      </c>
      <c r="T132" s="4">
        <v>1787.39</v>
      </c>
      <c r="U132" s="4">
        <v>0.85</v>
      </c>
      <c r="V132" s="4">
        <v>26.37</v>
      </c>
      <c r="W132" s="4">
        <v>0</v>
      </c>
      <c r="X132" s="5">
        <v>0</v>
      </c>
      <c r="Y132" s="5">
        <v>0</v>
      </c>
      <c r="Z132" s="4">
        <v>0</v>
      </c>
      <c r="AA132" s="5">
        <v>0</v>
      </c>
      <c r="AB132" s="5">
        <v>0</v>
      </c>
      <c r="AC132" s="5">
        <v>0</v>
      </c>
      <c r="AD132" s="4">
        <v>264.41000000000003</v>
      </c>
      <c r="AE132" s="4">
        <v>-688.37</v>
      </c>
    </row>
    <row r="133" spans="1:31" x14ac:dyDescent="0.2">
      <c r="A133" t="s">
        <v>208</v>
      </c>
      <c r="B133" s="4">
        <v>3358.76</v>
      </c>
      <c r="C133" s="4">
        <f t="shared" si="5"/>
        <v>1121.8700000000003</v>
      </c>
      <c r="D133" s="4">
        <v>2236.89</v>
      </c>
      <c r="E133" s="4">
        <v>3099.45</v>
      </c>
      <c r="F133" s="4">
        <v>862.56</v>
      </c>
      <c r="G133" s="4">
        <v>26.59</v>
      </c>
      <c r="H133" s="4">
        <f t="shared" si="4"/>
        <v>31.93</v>
      </c>
      <c r="I133" s="4">
        <v>-18.16</v>
      </c>
      <c r="J133" s="4">
        <v>197.43</v>
      </c>
      <c r="K133" s="4">
        <v>215.59</v>
      </c>
      <c r="L133" s="4">
        <v>36.770000000000003</v>
      </c>
      <c r="M133" s="4">
        <v>31.93</v>
      </c>
      <c r="N133" s="5">
        <v>0</v>
      </c>
      <c r="O133" s="5">
        <v>0</v>
      </c>
      <c r="P133" s="4">
        <v>4.84</v>
      </c>
      <c r="Q133" s="6"/>
      <c r="R133" s="4">
        <v>2685.91</v>
      </c>
      <c r="S133" s="4">
        <v>773.36</v>
      </c>
      <c r="T133" s="4">
        <v>1909.59</v>
      </c>
      <c r="U133" s="4">
        <v>2.96</v>
      </c>
      <c r="V133" s="4">
        <v>27.96</v>
      </c>
      <c r="W133" s="4">
        <v>0</v>
      </c>
      <c r="X133" s="5">
        <v>0</v>
      </c>
      <c r="Y133" s="5">
        <v>0</v>
      </c>
      <c r="Z133" s="4">
        <v>0</v>
      </c>
      <c r="AA133" s="5">
        <v>0</v>
      </c>
      <c r="AB133" s="5">
        <v>0</v>
      </c>
      <c r="AC133" s="5">
        <v>0</v>
      </c>
      <c r="AD133" s="4">
        <v>259.11</v>
      </c>
      <c r="AE133" s="4">
        <v>-690.89</v>
      </c>
    </row>
    <row r="134" spans="1:31" x14ac:dyDescent="0.2">
      <c r="A134" t="s">
        <v>209</v>
      </c>
      <c r="B134" s="4">
        <v>3346.73</v>
      </c>
      <c r="C134" s="4">
        <f t="shared" si="5"/>
        <v>1090.3000000000002</v>
      </c>
      <c r="D134" s="4">
        <v>2256.4299999999998</v>
      </c>
      <c r="E134" s="4">
        <v>3115.1</v>
      </c>
      <c r="F134" s="4">
        <v>858.67</v>
      </c>
      <c r="G134" s="4">
        <v>23.92</v>
      </c>
      <c r="H134" s="4">
        <f t="shared" si="4"/>
        <v>33.81</v>
      </c>
      <c r="I134" s="4">
        <v>-51.14</v>
      </c>
      <c r="J134" s="4">
        <v>162.37</v>
      </c>
      <c r="K134" s="4">
        <v>213.51</v>
      </c>
      <c r="L134" s="4">
        <v>38.29</v>
      </c>
      <c r="M134" s="4">
        <v>33.81</v>
      </c>
      <c r="N134" s="5">
        <v>0</v>
      </c>
      <c r="O134" s="5">
        <v>0</v>
      </c>
      <c r="P134" s="4">
        <v>4.4800000000000004</v>
      </c>
      <c r="Q134" s="6"/>
      <c r="R134" s="4">
        <v>2675.65</v>
      </c>
      <c r="S134" s="4">
        <v>770.27</v>
      </c>
      <c r="T134" s="4">
        <v>1905.14</v>
      </c>
      <c r="U134" s="4">
        <v>0.24</v>
      </c>
      <c r="V134" s="4">
        <v>30.02</v>
      </c>
      <c r="W134" s="4">
        <v>0</v>
      </c>
      <c r="X134" s="5">
        <v>0</v>
      </c>
      <c r="Y134" s="5">
        <v>0</v>
      </c>
      <c r="Z134" s="4">
        <v>0</v>
      </c>
      <c r="AA134" s="5">
        <v>0</v>
      </c>
      <c r="AB134" s="5">
        <v>0</v>
      </c>
      <c r="AC134" s="5">
        <v>0</v>
      </c>
      <c r="AD134" s="4">
        <v>265.16000000000003</v>
      </c>
      <c r="AE134" s="4">
        <v>-703.33</v>
      </c>
    </row>
    <row r="135" spans="1:31" x14ac:dyDescent="0.2">
      <c r="A135" t="s">
        <v>210</v>
      </c>
      <c r="B135" s="4">
        <v>3381.67</v>
      </c>
      <c r="C135" s="4">
        <f t="shared" si="5"/>
        <v>1099.0500000000002</v>
      </c>
      <c r="D135" s="4">
        <v>2282.62</v>
      </c>
      <c r="E135" s="4">
        <v>3138.49</v>
      </c>
      <c r="F135" s="4">
        <v>855.87</v>
      </c>
      <c r="G135" s="4">
        <v>24.35</v>
      </c>
      <c r="H135" s="4">
        <f t="shared" si="4"/>
        <v>34.08</v>
      </c>
      <c r="I135" s="4">
        <v>-78.510000000000005</v>
      </c>
      <c r="J135" s="4">
        <v>172.92</v>
      </c>
      <c r="K135" s="4">
        <v>251.43</v>
      </c>
      <c r="L135" s="4">
        <v>38.32</v>
      </c>
      <c r="M135" s="4">
        <v>34.08</v>
      </c>
      <c r="N135" s="5">
        <v>0</v>
      </c>
      <c r="O135" s="5">
        <v>0</v>
      </c>
      <c r="P135" s="4">
        <v>4.24</v>
      </c>
      <c r="Q135" s="6"/>
      <c r="R135" s="4">
        <v>2663.72</v>
      </c>
      <c r="S135" s="4">
        <v>770.78</v>
      </c>
      <c r="T135" s="4">
        <v>1892.57</v>
      </c>
      <c r="U135" s="4">
        <v>0.38</v>
      </c>
      <c r="V135" s="4">
        <v>30.35</v>
      </c>
      <c r="W135" s="4">
        <v>0</v>
      </c>
      <c r="X135" s="5">
        <v>0</v>
      </c>
      <c r="Y135" s="5">
        <v>0</v>
      </c>
      <c r="Z135" s="4">
        <v>0</v>
      </c>
      <c r="AA135" s="5">
        <v>0</v>
      </c>
      <c r="AB135" s="5">
        <v>0</v>
      </c>
      <c r="AC135" s="5">
        <v>0</v>
      </c>
      <c r="AD135" s="4">
        <v>275.64999999999998</v>
      </c>
      <c r="AE135" s="4">
        <v>-702.93</v>
      </c>
    </row>
    <row r="136" spans="1:31" x14ac:dyDescent="0.2">
      <c r="A136" t="s">
        <v>211</v>
      </c>
      <c r="B136" s="4">
        <v>3444.86</v>
      </c>
      <c r="C136" s="4">
        <f t="shared" si="5"/>
        <v>1110.27</v>
      </c>
      <c r="D136" s="4">
        <v>2334.59</v>
      </c>
      <c r="E136" s="4">
        <v>3181.3</v>
      </c>
      <c r="F136" s="4">
        <v>846.71</v>
      </c>
      <c r="G136" s="4">
        <v>24.33</v>
      </c>
      <c r="H136" s="4">
        <f t="shared" si="4"/>
        <v>34.049999999999997</v>
      </c>
      <c r="I136" s="4">
        <v>-40.14</v>
      </c>
      <c r="J136" s="4">
        <v>180.79</v>
      </c>
      <c r="K136" s="4">
        <v>220.93</v>
      </c>
      <c r="L136" s="4">
        <v>38.380000000000003</v>
      </c>
      <c r="M136" s="4">
        <v>34.049999999999997</v>
      </c>
      <c r="N136" s="5">
        <v>0</v>
      </c>
      <c r="O136" s="5">
        <v>0</v>
      </c>
      <c r="P136" s="4">
        <v>4.33</v>
      </c>
      <c r="Q136" s="6"/>
      <c r="R136" s="4">
        <v>2752.8</v>
      </c>
      <c r="S136" s="4">
        <v>779.58</v>
      </c>
      <c r="T136" s="4">
        <v>1972.95</v>
      </c>
      <c r="U136" s="4">
        <v>0.27</v>
      </c>
      <c r="V136" s="4">
        <v>30.47</v>
      </c>
      <c r="W136" s="4">
        <v>0</v>
      </c>
      <c r="X136" s="5">
        <v>0</v>
      </c>
      <c r="Y136" s="5">
        <v>0</v>
      </c>
      <c r="Z136" s="4">
        <v>0</v>
      </c>
      <c r="AA136" s="5">
        <v>0</v>
      </c>
      <c r="AB136" s="5">
        <v>0</v>
      </c>
      <c r="AC136" s="5">
        <v>0</v>
      </c>
      <c r="AD136" s="4">
        <v>282.91000000000003</v>
      </c>
      <c r="AE136" s="4">
        <v>-709.01</v>
      </c>
    </row>
    <row r="137" spans="1:31" x14ac:dyDescent="0.2">
      <c r="A137" t="s">
        <v>212</v>
      </c>
      <c r="B137" s="4">
        <v>3405.42</v>
      </c>
      <c r="C137" s="4">
        <f t="shared" si="5"/>
        <v>1202.4900000000002</v>
      </c>
      <c r="D137" s="4">
        <v>2202.9299999999998</v>
      </c>
      <c r="E137" s="4">
        <v>3113.89</v>
      </c>
      <c r="F137" s="4">
        <v>910.96</v>
      </c>
      <c r="G137" s="4">
        <v>24.17</v>
      </c>
      <c r="H137" s="4">
        <f t="shared" si="4"/>
        <v>34.06</v>
      </c>
      <c r="I137" s="4">
        <v>-75.78</v>
      </c>
      <c r="J137" s="4">
        <v>184.87</v>
      </c>
      <c r="K137" s="4">
        <v>260.64999999999998</v>
      </c>
      <c r="L137" s="4">
        <v>38.409999999999997</v>
      </c>
      <c r="M137" s="4">
        <v>34.06</v>
      </c>
      <c r="N137" s="5">
        <v>0</v>
      </c>
      <c r="O137" s="5">
        <v>0</v>
      </c>
      <c r="P137" s="4">
        <v>4.3499999999999996</v>
      </c>
      <c r="Q137" s="6"/>
      <c r="R137" s="4">
        <v>2665.1</v>
      </c>
      <c r="S137" s="4">
        <v>767.42</v>
      </c>
      <c r="T137" s="4">
        <v>1892.16</v>
      </c>
      <c r="U137" s="4">
        <v>5.52</v>
      </c>
      <c r="V137" s="4">
        <v>30.3</v>
      </c>
      <c r="W137" s="4">
        <v>0</v>
      </c>
      <c r="X137" s="5">
        <v>0</v>
      </c>
      <c r="Y137" s="5">
        <v>0</v>
      </c>
      <c r="Z137" s="4">
        <v>0</v>
      </c>
      <c r="AA137" s="5">
        <v>0</v>
      </c>
      <c r="AB137" s="5">
        <v>0</v>
      </c>
      <c r="AC137" s="5">
        <v>0</v>
      </c>
      <c r="AD137" s="4">
        <v>280.02999999999997</v>
      </c>
      <c r="AE137" s="4">
        <v>-785.7</v>
      </c>
    </row>
    <row r="138" spans="1:31" x14ac:dyDescent="0.2">
      <c r="A138" t="s">
        <v>213</v>
      </c>
      <c r="B138" s="4">
        <v>3324.76</v>
      </c>
      <c r="C138" s="4">
        <f t="shared" si="5"/>
        <v>1204.71</v>
      </c>
      <c r="D138" s="4">
        <v>2120.0500000000002</v>
      </c>
      <c r="E138" s="4">
        <v>3024.79</v>
      </c>
      <c r="F138" s="4">
        <v>904.74</v>
      </c>
      <c r="G138" s="4">
        <v>24.07</v>
      </c>
      <c r="H138" s="4">
        <f t="shared" si="4"/>
        <v>34.049999999999997</v>
      </c>
      <c r="I138" s="4">
        <v>21.19</v>
      </c>
      <c r="J138" s="4">
        <v>210.85</v>
      </c>
      <c r="K138" s="4">
        <v>189.65</v>
      </c>
      <c r="L138" s="4">
        <v>38.700000000000003</v>
      </c>
      <c r="M138" s="4">
        <v>34.049999999999997</v>
      </c>
      <c r="N138" s="5">
        <v>0</v>
      </c>
      <c r="O138" s="5">
        <v>0</v>
      </c>
      <c r="P138" s="4">
        <v>4.6500000000000004</v>
      </c>
      <c r="Q138" s="6"/>
      <c r="R138" s="4">
        <v>2653.56</v>
      </c>
      <c r="S138" s="4">
        <v>764.39</v>
      </c>
      <c r="T138" s="4">
        <v>1888.73</v>
      </c>
      <c r="U138" s="4">
        <v>0.45</v>
      </c>
      <c r="V138" s="4">
        <v>30.16</v>
      </c>
      <c r="W138" s="4">
        <v>0</v>
      </c>
      <c r="X138" s="5">
        <v>0</v>
      </c>
      <c r="Y138" s="5">
        <v>0</v>
      </c>
      <c r="Z138" s="4">
        <v>0</v>
      </c>
      <c r="AA138" s="5">
        <v>0</v>
      </c>
      <c r="AB138" s="5">
        <v>0</v>
      </c>
      <c r="AC138" s="5">
        <v>0</v>
      </c>
      <c r="AD138" s="4">
        <v>284.8</v>
      </c>
      <c r="AE138" s="4">
        <v>-764.51</v>
      </c>
    </row>
    <row r="139" spans="1:31" x14ac:dyDescent="0.2">
      <c r="A139" t="s">
        <v>214</v>
      </c>
      <c r="B139" s="4">
        <v>3391.55</v>
      </c>
      <c r="C139" s="4">
        <f t="shared" ref="C139:C170" si="6">B139-D139</f>
        <v>1225.42</v>
      </c>
      <c r="D139" s="4">
        <v>2166.13</v>
      </c>
      <c r="E139" s="4">
        <v>3093.03</v>
      </c>
      <c r="F139" s="4">
        <v>926.9</v>
      </c>
      <c r="G139" s="4">
        <v>24.09</v>
      </c>
      <c r="H139" s="4">
        <f t="shared" si="4"/>
        <v>33.36</v>
      </c>
      <c r="I139" s="4">
        <v>10.35</v>
      </c>
      <c r="J139" s="4">
        <v>209.61</v>
      </c>
      <c r="K139" s="4">
        <v>199.26</v>
      </c>
      <c r="L139" s="4">
        <v>37.659999999999997</v>
      </c>
      <c r="M139" s="4">
        <v>33.36</v>
      </c>
      <c r="N139" s="5">
        <v>0</v>
      </c>
      <c r="O139" s="5">
        <v>0</v>
      </c>
      <c r="P139" s="4">
        <v>4.3099999999999996</v>
      </c>
      <c r="Q139" s="6"/>
      <c r="R139" s="4">
        <v>2707.34</v>
      </c>
      <c r="S139" s="4">
        <v>764.93</v>
      </c>
      <c r="T139" s="4">
        <v>1941.83</v>
      </c>
      <c r="U139" s="4">
        <v>0.56999999999999995</v>
      </c>
      <c r="V139" s="4">
        <v>29.92</v>
      </c>
      <c r="W139" s="4">
        <v>0</v>
      </c>
      <c r="X139" s="5">
        <v>0</v>
      </c>
      <c r="Y139" s="5">
        <v>0</v>
      </c>
      <c r="Z139" s="4">
        <v>0</v>
      </c>
      <c r="AA139" s="5">
        <v>0</v>
      </c>
      <c r="AB139" s="5">
        <v>0</v>
      </c>
      <c r="AC139" s="5">
        <v>0</v>
      </c>
      <c r="AD139" s="4">
        <v>283.29000000000002</v>
      </c>
      <c r="AE139" s="4">
        <v>-782.3</v>
      </c>
    </row>
    <row r="140" spans="1:31" x14ac:dyDescent="0.2">
      <c r="A140" t="s">
        <v>215</v>
      </c>
      <c r="B140" s="4">
        <v>3308.86</v>
      </c>
      <c r="C140" s="4">
        <f t="shared" si="6"/>
        <v>1227.7800000000002</v>
      </c>
      <c r="D140" s="4">
        <v>2081.08</v>
      </c>
      <c r="E140" s="4">
        <v>3011.12</v>
      </c>
      <c r="F140" s="4">
        <v>930.04</v>
      </c>
      <c r="G140" s="4">
        <v>24.13</v>
      </c>
      <c r="H140" s="4">
        <f t="shared" ref="H140:H180" si="7">M140+N140+O140</f>
        <v>33.25</v>
      </c>
      <c r="I140" s="4">
        <v>5</v>
      </c>
      <c r="J140" s="4">
        <v>207.62</v>
      </c>
      <c r="K140" s="4">
        <v>202.61</v>
      </c>
      <c r="L140" s="4">
        <v>38.22</v>
      </c>
      <c r="M140" s="4">
        <v>33.25</v>
      </c>
      <c r="N140" s="5">
        <v>0</v>
      </c>
      <c r="O140" s="5">
        <v>0</v>
      </c>
      <c r="P140" s="4">
        <v>4.97</v>
      </c>
      <c r="Q140" s="6"/>
      <c r="R140" s="4">
        <v>2627.7</v>
      </c>
      <c r="S140" s="4">
        <v>749.93</v>
      </c>
      <c r="T140" s="4">
        <v>1877.17</v>
      </c>
      <c r="U140" s="4">
        <v>0.6</v>
      </c>
      <c r="V140" s="4">
        <v>29.89</v>
      </c>
      <c r="W140" s="4">
        <v>0</v>
      </c>
      <c r="X140" s="5">
        <v>0</v>
      </c>
      <c r="Y140" s="5">
        <v>0</v>
      </c>
      <c r="Z140" s="4">
        <v>0</v>
      </c>
      <c r="AA140" s="5">
        <v>0</v>
      </c>
      <c r="AB140" s="5">
        <v>0</v>
      </c>
      <c r="AC140" s="5">
        <v>0</v>
      </c>
      <c r="AD140" s="4">
        <v>281.67</v>
      </c>
      <c r="AE140" s="4">
        <v>-790.84</v>
      </c>
    </row>
    <row r="141" spans="1:31" x14ac:dyDescent="0.2">
      <c r="A141" t="s">
        <v>216</v>
      </c>
      <c r="B141" s="4">
        <v>3228.63</v>
      </c>
      <c r="C141" s="4">
        <f t="shared" si="6"/>
        <v>1176.6800000000003</v>
      </c>
      <c r="D141" s="4">
        <v>2051.9499999999998</v>
      </c>
      <c r="E141" s="4">
        <v>2979.1</v>
      </c>
      <c r="F141" s="4">
        <v>927.15</v>
      </c>
      <c r="G141" s="4">
        <v>24.11</v>
      </c>
      <c r="H141" s="4">
        <f t="shared" si="7"/>
        <v>33.24</v>
      </c>
      <c r="I141" s="4">
        <v>-39.33</v>
      </c>
      <c r="J141" s="4">
        <v>169.74</v>
      </c>
      <c r="K141" s="4">
        <v>209.07</v>
      </c>
      <c r="L141" s="4">
        <v>37.880000000000003</v>
      </c>
      <c r="M141" s="4">
        <v>33.24</v>
      </c>
      <c r="N141" s="5">
        <v>0</v>
      </c>
      <c r="O141" s="5">
        <v>0</v>
      </c>
      <c r="P141" s="4">
        <v>4.6399999999999997</v>
      </c>
      <c r="Q141" s="6"/>
      <c r="R141" s="4">
        <v>2559.14</v>
      </c>
      <c r="S141" s="4">
        <v>754.52</v>
      </c>
      <c r="T141" s="4">
        <v>1800.94</v>
      </c>
      <c r="U141" s="4">
        <v>3.68</v>
      </c>
      <c r="V141" s="4">
        <v>29.93</v>
      </c>
      <c r="W141" s="4">
        <v>0</v>
      </c>
      <c r="X141" s="5">
        <v>0</v>
      </c>
      <c r="Y141" s="5">
        <v>0</v>
      </c>
      <c r="Z141" s="4">
        <v>0</v>
      </c>
      <c r="AA141" s="5">
        <v>0</v>
      </c>
      <c r="AB141" s="5">
        <v>0</v>
      </c>
      <c r="AC141" s="5">
        <v>0</v>
      </c>
      <c r="AD141" s="4">
        <v>275.62</v>
      </c>
      <c r="AE141" s="4">
        <v>-790.07</v>
      </c>
    </row>
    <row r="142" spans="1:31" x14ac:dyDescent="0.2">
      <c r="A142" t="s">
        <v>217</v>
      </c>
      <c r="B142" s="4">
        <v>3276.25</v>
      </c>
      <c r="C142" s="4">
        <f t="shared" si="6"/>
        <v>1161.33</v>
      </c>
      <c r="D142" s="4">
        <v>2114.92</v>
      </c>
      <c r="E142" s="4">
        <v>3026.92</v>
      </c>
      <c r="F142" s="4">
        <v>912</v>
      </c>
      <c r="G142" s="4">
        <v>24.5</v>
      </c>
      <c r="H142" s="4">
        <f t="shared" si="7"/>
        <v>33.24</v>
      </c>
      <c r="I142" s="4">
        <v>-101.89</v>
      </c>
      <c r="J142" s="4">
        <v>165.7</v>
      </c>
      <c r="K142" s="4">
        <v>267.58999999999997</v>
      </c>
      <c r="L142" s="4">
        <v>38.01</v>
      </c>
      <c r="M142" s="4">
        <v>33.24</v>
      </c>
      <c r="N142" s="5">
        <v>0</v>
      </c>
      <c r="O142" s="5">
        <v>0</v>
      </c>
      <c r="P142" s="4">
        <v>4.7699999999999996</v>
      </c>
      <c r="Q142" s="6"/>
      <c r="R142" s="4">
        <v>2569.5700000000002</v>
      </c>
      <c r="S142" s="4">
        <v>759.63</v>
      </c>
      <c r="T142" s="4">
        <v>1807.19</v>
      </c>
      <c r="U142" s="4">
        <v>2.76</v>
      </c>
      <c r="V142" s="4">
        <v>29.85</v>
      </c>
      <c r="W142" s="4">
        <v>0</v>
      </c>
      <c r="X142" s="5">
        <v>0</v>
      </c>
      <c r="Y142" s="5">
        <v>0</v>
      </c>
      <c r="Z142" s="4">
        <v>0</v>
      </c>
      <c r="AA142" s="5">
        <v>0</v>
      </c>
      <c r="AB142" s="5">
        <v>0</v>
      </c>
      <c r="AC142" s="5">
        <v>0</v>
      </c>
      <c r="AD142" s="4">
        <v>279.12</v>
      </c>
      <c r="AE142" s="4">
        <v>-803</v>
      </c>
    </row>
    <row r="143" spans="1:31" x14ac:dyDescent="0.2">
      <c r="A143" t="s">
        <v>218</v>
      </c>
      <c r="B143" s="4">
        <v>3441.43</v>
      </c>
      <c r="C143" s="4">
        <f t="shared" si="6"/>
        <v>1270.2799999999997</v>
      </c>
      <c r="D143" s="4">
        <v>2171.15</v>
      </c>
      <c r="E143" s="4">
        <v>3189.25</v>
      </c>
      <c r="F143" s="4">
        <v>1018.1</v>
      </c>
      <c r="G143" s="4">
        <v>24.4</v>
      </c>
      <c r="H143" s="4">
        <f t="shared" si="7"/>
        <v>33.17</v>
      </c>
      <c r="I143" s="4">
        <v>-123.27</v>
      </c>
      <c r="J143" s="4">
        <v>170.19</v>
      </c>
      <c r="K143" s="4">
        <v>293.45999999999998</v>
      </c>
      <c r="L143" s="4">
        <v>37.659999999999997</v>
      </c>
      <c r="M143" s="4">
        <v>33.17</v>
      </c>
      <c r="N143" s="5">
        <v>0</v>
      </c>
      <c r="O143" s="5">
        <v>0</v>
      </c>
      <c r="P143" s="4">
        <v>4.49</v>
      </c>
      <c r="Q143" s="6"/>
      <c r="R143" s="4">
        <v>2622.39</v>
      </c>
      <c r="S143" s="4">
        <v>895.5</v>
      </c>
      <c r="T143" s="4">
        <v>1721.23</v>
      </c>
      <c r="U143" s="4">
        <v>5.66</v>
      </c>
      <c r="V143" s="4">
        <v>29.84</v>
      </c>
      <c r="W143" s="4">
        <v>0</v>
      </c>
      <c r="X143" s="5">
        <v>0</v>
      </c>
      <c r="Y143" s="5">
        <v>0</v>
      </c>
      <c r="Z143" s="4">
        <v>0</v>
      </c>
      <c r="AA143" s="5">
        <v>0</v>
      </c>
      <c r="AB143" s="5">
        <v>0</v>
      </c>
      <c r="AC143" s="5">
        <v>0</v>
      </c>
      <c r="AD143" s="4">
        <v>272.17</v>
      </c>
      <c r="AE143" s="4">
        <v>-814.46</v>
      </c>
    </row>
    <row r="144" spans="1:31" x14ac:dyDescent="0.2">
      <c r="A144" t="s">
        <v>219</v>
      </c>
      <c r="B144" s="4">
        <v>3497.16</v>
      </c>
      <c r="C144" s="4">
        <f t="shared" si="6"/>
        <v>1291.6599999999999</v>
      </c>
      <c r="D144" s="4">
        <v>2205.5</v>
      </c>
      <c r="E144" s="4">
        <v>3228.65</v>
      </c>
      <c r="F144" s="4">
        <v>1023.14</v>
      </c>
      <c r="G144" s="4">
        <v>24.66</v>
      </c>
      <c r="H144" s="4">
        <f t="shared" si="7"/>
        <v>33.24</v>
      </c>
      <c r="I144" s="4">
        <v>-74.430000000000007</v>
      </c>
      <c r="J144" s="4">
        <v>187.26</v>
      </c>
      <c r="K144" s="4">
        <v>261.7</v>
      </c>
      <c r="L144" s="4">
        <v>37.479999999999997</v>
      </c>
      <c r="M144" s="4">
        <v>33.24</v>
      </c>
      <c r="N144" s="5">
        <v>0</v>
      </c>
      <c r="O144" s="5">
        <v>0</v>
      </c>
      <c r="P144" s="4">
        <v>4.24</v>
      </c>
      <c r="Q144" s="6"/>
      <c r="R144" s="4">
        <v>2714.38</v>
      </c>
      <c r="S144" s="4">
        <v>793.06</v>
      </c>
      <c r="T144" s="4">
        <v>1913.41</v>
      </c>
      <c r="U144" s="4">
        <v>7.92</v>
      </c>
      <c r="V144" s="4">
        <v>29.97</v>
      </c>
      <c r="W144" s="4">
        <v>0</v>
      </c>
      <c r="X144" s="5">
        <v>0</v>
      </c>
      <c r="Y144" s="5">
        <v>0</v>
      </c>
      <c r="Z144" s="4">
        <v>0</v>
      </c>
      <c r="AA144" s="5">
        <v>0</v>
      </c>
      <c r="AB144" s="5">
        <v>0</v>
      </c>
      <c r="AC144" s="5">
        <v>0</v>
      </c>
      <c r="AD144" s="4">
        <v>263.17</v>
      </c>
      <c r="AE144" s="4">
        <v>-814.31</v>
      </c>
    </row>
    <row r="145" spans="1:31" x14ac:dyDescent="0.2">
      <c r="A145" t="s">
        <v>220</v>
      </c>
      <c r="B145" s="4">
        <v>3607.98</v>
      </c>
      <c r="C145" s="4">
        <f t="shared" si="6"/>
        <v>1287.7600000000002</v>
      </c>
      <c r="D145" s="4">
        <v>2320.2199999999998</v>
      </c>
      <c r="E145" s="4">
        <v>3320.32</v>
      </c>
      <c r="F145" s="4">
        <v>1000.1</v>
      </c>
      <c r="G145" s="4">
        <v>24.47</v>
      </c>
      <c r="H145" s="4">
        <f t="shared" si="7"/>
        <v>33.270000000000003</v>
      </c>
      <c r="I145" s="4">
        <v>-58.12</v>
      </c>
      <c r="J145" s="4">
        <v>201.07</v>
      </c>
      <c r="K145" s="4">
        <v>259.19</v>
      </c>
      <c r="L145" s="4">
        <v>37.729999999999997</v>
      </c>
      <c r="M145" s="4">
        <v>33.270000000000003</v>
      </c>
      <c r="N145" s="5">
        <v>0</v>
      </c>
      <c r="O145" s="5">
        <v>0</v>
      </c>
      <c r="P145" s="4">
        <v>4.46</v>
      </c>
      <c r="Q145" s="6"/>
      <c r="R145" s="4">
        <v>2826.42</v>
      </c>
      <c r="S145" s="4">
        <v>789.56</v>
      </c>
      <c r="T145" s="4">
        <v>2036.15</v>
      </c>
      <c r="U145" s="4">
        <v>0.71</v>
      </c>
      <c r="V145" s="4">
        <v>32.6</v>
      </c>
      <c r="W145" s="4">
        <v>0</v>
      </c>
      <c r="X145" s="5">
        <v>0</v>
      </c>
      <c r="Y145" s="5">
        <v>0</v>
      </c>
      <c r="Z145" s="4">
        <v>0</v>
      </c>
      <c r="AA145" s="5">
        <v>0</v>
      </c>
      <c r="AB145" s="5">
        <v>0</v>
      </c>
      <c r="AC145" s="5">
        <v>0</v>
      </c>
      <c r="AD145" s="4">
        <v>265.58</v>
      </c>
      <c r="AE145" s="4">
        <v>-800.29</v>
      </c>
    </row>
    <row r="146" spans="1:31" x14ac:dyDescent="0.2">
      <c r="A146" t="s">
        <v>221</v>
      </c>
      <c r="B146" s="4">
        <v>3738.86</v>
      </c>
      <c r="C146" s="4">
        <f t="shared" si="6"/>
        <v>1230.1500000000001</v>
      </c>
      <c r="D146" s="4">
        <v>2508.71</v>
      </c>
      <c r="E146" s="4">
        <v>3434.22</v>
      </c>
      <c r="F146" s="4">
        <v>925.51</v>
      </c>
      <c r="G146" s="4">
        <v>23.94</v>
      </c>
      <c r="H146" s="4">
        <f t="shared" si="7"/>
        <v>34.5</v>
      </c>
      <c r="I146" s="4">
        <v>-27.2</v>
      </c>
      <c r="J146" s="4">
        <v>216.19</v>
      </c>
      <c r="K146" s="4">
        <v>243.39</v>
      </c>
      <c r="L146" s="4">
        <v>38.479999999999997</v>
      </c>
      <c r="M146" s="4">
        <v>34.5</v>
      </c>
      <c r="N146" s="5">
        <v>0</v>
      </c>
      <c r="O146" s="5">
        <v>0</v>
      </c>
      <c r="P146" s="4">
        <v>3.98</v>
      </c>
      <c r="Q146" s="6"/>
      <c r="R146" s="4">
        <v>3033.8</v>
      </c>
      <c r="S146" s="4">
        <v>801.75</v>
      </c>
      <c r="T146" s="4">
        <v>2231.4299999999998</v>
      </c>
      <c r="U146" s="4">
        <v>0.62</v>
      </c>
      <c r="V146" s="4">
        <v>38.46</v>
      </c>
      <c r="W146" s="4">
        <v>0</v>
      </c>
      <c r="X146" s="5">
        <v>0</v>
      </c>
      <c r="Y146" s="5">
        <v>0</v>
      </c>
      <c r="Z146" s="4">
        <v>0</v>
      </c>
      <c r="AA146" s="5">
        <v>0</v>
      </c>
      <c r="AB146" s="5">
        <v>0</v>
      </c>
      <c r="AC146" s="5">
        <v>0</v>
      </c>
      <c r="AD146" s="4">
        <v>264.58</v>
      </c>
      <c r="AE146" s="4">
        <v>-792.91</v>
      </c>
    </row>
    <row r="147" spans="1:31" x14ac:dyDescent="0.2">
      <c r="A147" t="s">
        <v>222</v>
      </c>
      <c r="B147" s="4">
        <v>3779.43</v>
      </c>
      <c r="C147" s="4">
        <f t="shared" si="6"/>
        <v>1239.52</v>
      </c>
      <c r="D147" s="4">
        <v>2539.91</v>
      </c>
      <c r="E147" s="4">
        <v>3485.48</v>
      </c>
      <c r="F147" s="4">
        <v>945.58</v>
      </c>
      <c r="G147" s="4">
        <v>23.86</v>
      </c>
      <c r="H147" s="4">
        <f t="shared" si="7"/>
        <v>34.840000000000003</v>
      </c>
      <c r="I147" s="4">
        <v>-40.89</v>
      </c>
      <c r="J147" s="4">
        <v>209.8</v>
      </c>
      <c r="K147" s="4">
        <v>250.69</v>
      </c>
      <c r="L147" s="4">
        <v>39.21</v>
      </c>
      <c r="M147" s="4">
        <v>34.840000000000003</v>
      </c>
      <c r="N147" s="5">
        <v>0</v>
      </c>
      <c r="O147" s="5">
        <v>0</v>
      </c>
      <c r="P147" s="4">
        <v>4.3600000000000003</v>
      </c>
      <c r="Q147" s="6"/>
      <c r="R147" s="4">
        <v>3071.37</v>
      </c>
      <c r="S147" s="4">
        <v>778.38</v>
      </c>
      <c r="T147" s="4">
        <v>2291.06</v>
      </c>
      <c r="U147" s="4">
        <v>1.94</v>
      </c>
      <c r="V147" s="4">
        <v>40.409999999999997</v>
      </c>
      <c r="W147" s="4">
        <v>0</v>
      </c>
      <c r="X147" s="5">
        <v>0</v>
      </c>
      <c r="Y147" s="5">
        <v>0</v>
      </c>
      <c r="Z147" s="4">
        <v>0</v>
      </c>
      <c r="AA147" s="5">
        <v>0</v>
      </c>
      <c r="AB147" s="5">
        <v>0</v>
      </c>
      <c r="AC147" s="5">
        <v>0</v>
      </c>
      <c r="AD147" s="4">
        <v>272</v>
      </c>
      <c r="AE147" s="4">
        <v>-821.71</v>
      </c>
    </row>
    <row r="148" spans="1:31" x14ac:dyDescent="0.2">
      <c r="A148" t="s">
        <v>223</v>
      </c>
      <c r="B148" s="4">
        <v>3683.04</v>
      </c>
      <c r="C148" s="4">
        <f t="shared" si="6"/>
        <v>1212.3600000000001</v>
      </c>
      <c r="D148" s="4">
        <v>2470.6799999999998</v>
      </c>
      <c r="E148" s="4">
        <v>3399.7</v>
      </c>
      <c r="F148" s="4">
        <v>929.02</v>
      </c>
      <c r="G148" s="4">
        <v>24.09</v>
      </c>
      <c r="H148" s="4">
        <f t="shared" si="7"/>
        <v>34.81</v>
      </c>
      <c r="I148" s="4">
        <v>-29.15</v>
      </c>
      <c r="J148" s="4">
        <v>197.35</v>
      </c>
      <c r="K148" s="4">
        <v>226.5</v>
      </c>
      <c r="L148" s="4">
        <v>38.770000000000003</v>
      </c>
      <c r="M148" s="4">
        <v>34.81</v>
      </c>
      <c r="N148" s="5">
        <v>0</v>
      </c>
      <c r="O148" s="5">
        <v>0</v>
      </c>
      <c r="P148" s="4">
        <v>3.97</v>
      </c>
      <c r="Q148" s="6"/>
      <c r="R148" s="4">
        <v>3028.07</v>
      </c>
      <c r="S148" s="4">
        <v>792.07</v>
      </c>
      <c r="T148" s="4">
        <v>2234.56</v>
      </c>
      <c r="U148" s="4">
        <v>1.45</v>
      </c>
      <c r="V148" s="4">
        <v>40.44</v>
      </c>
      <c r="W148" s="4">
        <v>0</v>
      </c>
      <c r="X148" s="5">
        <v>0</v>
      </c>
      <c r="Y148" s="5">
        <v>0</v>
      </c>
      <c r="Z148" s="4">
        <v>0</v>
      </c>
      <c r="AA148" s="5">
        <v>0</v>
      </c>
      <c r="AB148" s="5">
        <v>0</v>
      </c>
      <c r="AC148" s="5">
        <v>0</v>
      </c>
      <c r="AD148" s="4">
        <v>251.78</v>
      </c>
      <c r="AE148" s="4">
        <v>-815.9</v>
      </c>
    </row>
    <row r="149" spans="1:31" x14ac:dyDescent="0.2">
      <c r="A149" t="s">
        <v>224</v>
      </c>
      <c r="B149" s="4">
        <v>3614.97</v>
      </c>
      <c r="C149" s="4">
        <f t="shared" si="6"/>
        <v>1227.3499999999999</v>
      </c>
      <c r="D149" s="4">
        <v>2387.62</v>
      </c>
      <c r="E149" s="4">
        <v>3373.11</v>
      </c>
      <c r="F149" s="4">
        <v>985.49</v>
      </c>
      <c r="G149" s="4">
        <v>24.13</v>
      </c>
      <c r="H149" s="4">
        <f t="shared" si="7"/>
        <v>34.799999999999997</v>
      </c>
      <c r="I149" s="4">
        <v>-103.22</v>
      </c>
      <c r="J149" s="4">
        <v>159.09</v>
      </c>
      <c r="K149" s="4">
        <v>262.31</v>
      </c>
      <c r="L149" s="4">
        <v>39.51</v>
      </c>
      <c r="M149" s="4">
        <v>34.799999999999997</v>
      </c>
      <c r="N149" s="5">
        <v>0</v>
      </c>
      <c r="O149" s="5">
        <v>0</v>
      </c>
      <c r="P149" s="4">
        <v>4.71</v>
      </c>
      <c r="Q149" s="6"/>
      <c r="R149" s="4">
        <v>2952.07</v>
      </c>
      <c r="S149" s="4">
        <v>791.28</v>
      </c>
      <c r="T149" s="4">
        <v>2127.42</v>
      </c>
      <c r="U149" s="4">
        <v>33.369999999999997</v>
      </c>
      <c r="V149" s="4">
        <v>40.4</v>
      </c>
      <c r="W149" s="4">
        <v>0</v>
      </c>
      <c r="X149" s="5">
        <v>0</v>
      </c>
      <c r="Y149" s="5">
        <v>0</v>
      </c>
      <c r="Z149" s="4">
        <v>0</v>
      </c>
      <c r="AA149" s="5">
        <v>0</v>
      </c>
      <c r="AB149" s="5">
        <v>0</v>
      </c>
      <c r="AC149" s="5">
        <v>0</v>
      </c>
      <c r="AD149" s="4">
        <v>236.32</v>
      </c>
      <c r="AE149" s="4">
        <v>-880.74</v>
      </c>
    </row>
    <row r="150" spans="1:31" x14ac:dyDescent="0.2">
      <c r="A150" t="s">
        <v>225</v>
      </c>
      <c r="B150" s="4">
        <v>3679.75</v>
      </c>
      <c r="C150" s="4">
        <f t="shared" si="6"/>
        <v>1292.4699999999998</v>
      </c>
      <c r="D150" s="4">
        <v>2387.2800000000002</v>
      </c>
      <c r="E150" s="4">
        <v>3398.04</v>
      </c>
      <c r="F150" s="4">
        <v>1010.75</v>
      </c>
      <c r="G150" s="4">
        <v>23.26</v>
      </c>
      <c r="H150" s="4">
        <f t="shared" si="7"/>
        <v>34.83</v>
      </c>
      <c r="I150" s="4">
        <v>-54.65</v>
      </c>
      <c r="J150" s="4">
        <v>201.46</v>
      </c>
      <c r="K150" s="4">
        <v>256.11</v>
      </c>
      <c r="L150" s="4">
        <v>39.61</v>
      </c>
      <c r="M150" s="4">
        <v>34.83</v>
      </c>
      <c r="N150" s="5">
        <v>0</v>
      </c>
      <c r="O150" s="5">
        <v>0</v>
      </c>
      <c r="P150" s="4">
        <v>4.78</v>
      </c>
      <c r="Q150" s="6"/>
      <c r="R150" s="4">
        <v>3023.05</v>
      </c>
      <c r="S150" s="4">
        <v>809.75</v>
      </c>
      <c r="T150" s="4">
        <v>2212.75</v>
      </c>
      <c r="U150" s="4">
        <v>0.55000000000000004</v>
      </c>
      <c r="V150" s="4">
        <v>40.47</v>
      </c>
      <c r="W150" s="4">
        <v>0</v>
      </c>
      <c r="X150" s="5">
        <v>0</v>
      </c>
      <c r="Y150" s="5">
        <v>0</v>
      </c>
      <c r="Z150" s="4">
        <v>0</v>
      </c>
      <c r="AA150" s="5">
        <v>0</v>
      </c>
      <c r="AB150" s="5">
        <v>0</v>
      </c>
      <c r="AC150" s="5">
        <v>0</v>
      </c>
      <c r="AD150" s="4">
        <v>235.05</v>
      </c>
      <c r="AE150" s="4">
        <v>-903.07</v>
      </c>
    </row>
    <row r="151" spans="1:31" x14ac:dyDescent="0.2">
      <c r="A151" t="s">
        <v>226</v>
      </c>
      <c r="B151" s="4">
        <v>3595.29</v>
      </c>
      <c r="C151" s="4">
        <f t="shared" si="6"/>
        <v>1225.31</v>
      </c>
      <c r="D151" s="4">
        <v>2369.98</v>
      </c>
      <c r="E151" s="4">
        <v>3366.84</v>
      </c>
      <c r="F151" s="4">
        <v>996.86</v>
      </c>
      <c r="G151" s="4">
        <v>23.49</v>
      </c>
      <c r="H151" s="4">
        <f t="shared" si="7"/>
        <v>34.840000000000003</v>
      </c>
      <c r="I151" s="4">
        <v>-78.260000000000005</v>
      </c>
      <c r="J151" s="4">
        <v>147.08000000000001</v>
      </c>
      <c r="K151" s="4">
        <v>225.34</v>
      </c>
      <c r="L151" s="4">
        <v>39.270000000000003</v>
      </c>
      <c r="M151" s="4">
        <v>34.840000000000003</v>
      </c>
      <c r="N151" s="5">
        <v>0</v>
      </c>
      <c r="O151" s="5">
        <v>0</v>
      </c>
      <c r="P151" s="4">
        <v>4.43</v>
      </c>
      <c r="Q151" s="6"/>
      <c r="R151" s="4">
        <v>2992.23</v>
      </c>
      <c r="S151" s="4">
        <v>797.93</v>
      </c>
      <c r="T151" s="4">
        <v>2193.66</v>
      </c>
      <c r="U151" s="4">
        <v>0.64</v>
      </c>
      <c r="V151" s="4">
        <v>40.700000000000003</v>
      </c>
      <c r="W151" s="4">
        <v>0</v>
      </c>
      <c r="X151" s="5">
        <v>0</v>
      </c>
      <c r="Y151" s="5">
        <v>0</v>
      </c>
      <c r="Z151" s="4">
        <v>0</v>
      </c>
      <c r="AA151" s="5">
        <v>0</v>
      </c>
      <c r="AB151" s="5">
        <v>0</v>
      </c>
      <c r="AC151" s="5">
        <v>0</v>
      </c>
      <c r="AD151" s="4">
        <v>223.95</v>
      </c>
      <c r="AE151" s="4">
        <v>-902.4</v>
      </c>
    </row>
    <row r="152" spans="1:31" x14ac:dyDescent="0.2">
      <c r="A152" t="s">
        <v>227</v>
      </c>
      <c r="B152" s="4">
        <v>3674.51</v>
      </c>
      <c r="C152" s="4">
        <f t="shared" si="6"/>
        <v>1239.8600000000001</v>
      </c>
      <c r="D152" s="4">
        <v>2434.65</v>
      </c>
      <c r="E152" s="4">
        <v>3437.62</v>
      </c>
      <c r="F152" s="4">
        <v>1002.97</v>
      </c>
      <c r="G152" s="4">
        <v>23.37</v>
      </c>
      <c r="H152" s="4">
        <f t="shared" si="7"/>
        <v>34.81</v>
      </c>
      <c r="I152" s="4">
        <v>-62.8</v>
      </c>
      <c r="J152" s="4">
        <v>156.4</v>
      </c>
      <c r="K152" s="4">
        <v>219.2</v>
      </c>
      <c r="L152" s="4">
        <v>40.090000000000003</v>
      </c>
      <c r="M152" s="4">
        <v>34.81</v>
      </c>
      <c r="N152" s="5">
        <v>0</v>
      </c>
      <c r="O152" s="5">
        <v>0</v>
      </c>
      <c r="P152" s="4">
        <v>5.27</v>
      </c>
      <c r="Q152" s="6"/>
      <c r="R152" s="4">
        <v>3064.44</v>
      </c>
      <c r="S152" s="4">
        <v>788.86</v>
      </c>
      <c r="T152" s="4">
        <v>2270.88</v>
      </c>
      <c r="U152" s="4">
        <v>4.7</v>
      </c>
      <c r="V152" s="4">
        <v>40.590000000000003</v>
      </c>
      <c r="W152" s="4">
        <v>0</v>
      </c>
      <c r="X152" s="5">
        <v>0</v>
      </c>
      <c r="Y152" s="5">
        <v>0</v>
      </c>
      <c r="Z152" s="4">
        <v>0</v>
      </c>
      <c r="AA152" s="5">
        <v>0</v>
      </c>
      <c r="AB152" s="5">
        <v>0</v>
      </c>
      <c r="AC152" s="5">
        <v>0</v>
      </c>
      <c r="AD152" s="4">
        <v>232.57</v>
      </c>
      <c r="AE152" s="4">
        <v>-902.3</v>
      </c>
    </row>
    <row r="153" spans="1:31" x14ac:dyDescent="0.2">
      <c r="A153" t="s">
        <v>228</v>
      </c>
      <c r="B153" s="4">
        <v>3607.06</v>
      </c>
      <c r="C153" s="4">
        <f t="shared" si="6"/>
        <v>1263.8499999999999</v>
      </c>
      <c r="D153" s="4">
        <v>2343.21</v>
      </c>
      <c r="E153" s="4">
        <v>3347.48</v>
      </c>
      <c r="F153" s="4">
        <v>1004.26</v>
      </c>
      <c r="G153" s="4">
        <v>23.93</v>
      </c>
      <c r="H153" s="4">
        <f t="shared" si="7"/>
        <v>34.119999999999997</v>
      </c>
      <c r="I153" s="4">
        <v>-33.19</v>
      </c>
      <c r="J153" s="4">
        <v>181.09</v>
      </c>
      <c r="K153" s="4">
        <v>214.27</v>
      </c>
      <c r="L153" s="4">
        <v>39.46</v>
      </c>
      <c r="M153" s="4">
        <v>34.119999999999997</v>
      </c>
      <c r="N153" s="5">
        <v>0</v>
      </c>
      <c r="O153" s="5">
        <v>0</v>
      </c>
      <c r="P153" s="4">
        <v>5.34</v>
      </c>
      <c r="Q153" s="6"/>
      <c r="R153" s="4">
        <v>3002.59</v>
      </c>
      <c r="S153" s="4">
        <v>792.81</v>
      </c>
      <c r="T153" s="4">
        <v>2207.9299999999998</v>
      </c>
      <c r="U153" s="4">
        <v>1.85</v>
      </c>
      <c r="V153" s="4">
        <v>40.57</v>
      </c>
      <c r="W153" s="4">
        <v>0</v>
      </c>
      <c r="X153" s="5">
        <v>0</v>
      </c>
      <c r="Y153" s="5">
        <v>0</v>
      </c>
      <c r="Z153" s="4">
        <v>0</v>
      </c>
      <c r="AA153" s="5">
        <v>0</v>
      </c>
      <c r="AB153" s="5">
        <v>0</v>
      </c>
      <c r="AC153" s="5">
        <v>0</v>
      </c>
      <c r="AD153" s="4">
        <v>235.98</v>
      </c>
      <c r="AE153" s="4">
        <v>-905.74</v>
      </c>
    </row>
    <row r="154" spans="1:31" x14ac:dyDescent="0.2">
      <c r="A154" t="s">
        <v>229</v>
      </c>
      <c r="B154" s="4">
        <v>3489.8</v>
      </c>
      <c r="C154" s="4">
        <f t="shared" si="6"/>
        <v>1287.52</v>
      </c>
      <c r="D154" s="4">
        <v>2202.2800000000002</v>
      </c>
      <c r="E154" s="4">
        <v>3209.69</v>
      </c>
      <c r="F154" s="4">
        <v>1007.41</v>
      </c>
      <c r="G154" s="4">
        <v>23.9</v>
      </c>
      <c r="H154" s="4">
        <f t="shared" si="7"/>
        <v>34.090000000000003</v>
      </c>
      <c r="I154" s="4">
        <v>-19.510000000000002</v>
      </c>
      <c r="J154" s="4">
        <v>198.45</v>
      </c>
      <c r="K154" s="4">
        <v>217.95</v>
      </c>
      <c r="L154" s="4">
        <v>38.83</v>
      </c>
      <c r="M154" s="4">
        <v>34.090000000000003</v>
      </c>
      <c r="N154" s="5">
        <v>0</v>
      </c>
      <c r="O154" s="5">
        <v>0</v>
      </c>
      <c r="P154" s="4">
        <v>4.74</v>
      </c>
      <c r="Q154" s="6"/>
      <c r="R154" s="4">
        <v>2871.81</v>
      </c>
      <c r="S154" s="4">
        <v>801.43</v>
      </c>
      <c r="T154" s="4">
        <v>2068.5</v>
      </c>
      <c r="U154" s="4">
        <v>1.89</v>
      </c>
      <c r="V154" s="4">
        <v>40.549999999999997</v>
      </c>
      <c r="W154" s="4">
        <v>0</v>
      </c>
      <c r="X154" s="5">
        <v>0</v>
      </c>
      <c r="Y154" s="5">
        <v>0</v>
      </c>
      <c r="Z154" s="4">
        <v>0</v>
      </c>
      <c r="AA154" s="5">
        <v>0</v>
      </c>
      <c r="AB154" s="5">
        <v>0</v>
      </c>
      <c r="AC154" s="5">
        <v>0</v>
      </c>
      <c r="AD154" s="4">
        <v>233.63</v>
      </c>
      <c r="AE154" s="4">
        <v>-900.48</v>
      </c>
    </row>
    <row r="155" spans="1:31" x14ac:dyDescent="0.2">
      <c r="A155" t="s">
        <v>230</v>
      </c>
      <c r="B155" s="4">
        <v>3571.14</v>
      </c>
      <c r="C155" s="4">
        <f t="shared" si="6"/>
        <v>1265.5899999999997</v>
      </c>
      <c r="D155" s="4">
        <v>2305.5500000000002</v>
      </c>
      <c r="E155" s="4">
        <v>3300.59</v>
      </c>
      <c r="F155" s="4">
        <v>995.04</v>
      </c>
      <c r="G155" s="4">
        <v>23.75</v>
      </c>
      <c r="H155" s="4">
        <f t="shared" si="7"/>
        <v>34.049999999999997</v>
      </c>
      <c r="I155" s="4">
        <v>-67.37</v>
      </c>
      <c r="J155" s="4">
        <v>182.25</v>
      </c>
      <c r="K155" s="4">
        <v>249.62</v>
      </c>
      <c r="L155" s="4">
        <v>38.6</v>
      </c>
      <c r="M155" s="4">
        <v>34.049999999999997</v>
      </c>
      <c r="N155" s="5">
        <v>0</v>
      </c>
      <c r="O155" s="5">
        <v>0</v>
      </c>
      <c r="P155" s="4">
        <v>4.54</v>
      </c>
      <c r="Q155" s="6"/>
      <c r="R155" s="4">
        <v>2937.74</v>
      </c>
      <c r="S155" s="4">
        <v>925.65</v>
      </c>
      <c r="T155" s="4">
        <v>2008.35</v>
      </c>
      <c r="U155" s="4">
        <v>3.74</v>
      </c>
      <c r="V155" s="4">
        <v>40.51</v>
      </c>
      <c r="W155" s="4">
        <v>0</v>
      </c>
      <c r="X155" s="5">
        <v>0</v>
      </c>
      <c r="Y155" s="5">
        <v>0</v>
      </c>
      <c r="Z155" s="4">
        <v>0</v>
      </c>
      <c r="AA155" s="5">
        <v>0</v>
      </c>
      <c r="AB155" s="5">
        <v>0</v>
      </c>
      <c r="AC155" s="5">
        <v>0</v>
      </c>
      <c r="AD155" s="4">
        <v>218.89</v>
      </c>
      <c r="AE155" s="4">
        <v>-896.61</v>
      </c>
    </row>
    <row r="156" spans="1:31" x14ac:dyDescent="0.2">
      <c r="A156" t="s">
        <v>231</v>
      </c>
      <c r="B156" s="4">
        <v>3703.44</v>
      </c>
      <c r="C156" s="4">
        <f t="shared" si="6"/>
        <v>1268.2400000000002</v>
      </c>
      <c r="D156" s="4">
        <v>2435.1999999999998</v>
      </c>
      <c r="E156" s="4">
        <v>3410.95</v>
      </c>
      <c r="F156" s="4">
        <v>975.75</v>
      </c>
      <c r="G156" s="4">
        <v>23.96</v>
      </c>
      <c r="H156" s="4">
        <f t="shared" si="7"/>
        <v>34.03</v>
      </c>
      <c r="I156" s="4">
        <v>-82.61</v>
      </c>
      <c r="J156" s="4">
        <v>203.9</v>
      </c>
      <c r="K156" s="4">
        <v>286.52</v>
      </c>
      <c r="L156" s="4">
        <v>38.67</v>
      </c>
      <c r="M156" s="4">
        <v>34.03</v>
      </c>
      <c r="N156" s="5">
        <v>0</v>
      </c>
      <c r="O156" s="5">
        <v>0</v>
      </c>
      <c r="P156" s="4">
        <v>4.6399999999999997</v>
      </c>
      <c r="Q156" s="6"/>
      <c r="R156" s="4">
        <v>3038.85</v>
      </c>
      <c r="S156" s="4">
        <v>823.29</v>
      </c>
      <c r="T156" s="4">
        <v>2214.5700000000002</v>
      </c>
      <c r="U156" s="4">
        <v>0.99</v>
      </c>
      <c r="V156" s="4">
        <v>40.46</v>
      </c>
      <c r="W156" s="4">
        <v>0</v>
      </c>
      <c r="X156" s="5">
        <v>0</v>
      </c>
      <c r="Y156" s="5">
        <v>0</v>
      </c>
      <c r="Z156" s="4">
        <v>0</v>
      </c>
      <c r="AA156" s="5">
        <v>0</v>
      </c>
      <c r="AB156" s="5">
        <v>0</v>
      </c>
      <c r="AC156" s="5">
        <v>0</v>
      </c>
      <c r="AD156" s="4">
        <v>228.38</v>
      </c>
      <c r="AE156" s="4">
        <v>-892.47</v>
      </c>
    </row>
    <row r="157" spans="1:31" x14ac:dyDescent="0.2">
      <c r="A157" t="s">
        <v>232</v>
      </c>
      <c r="B157" s="4">
        <v>3828.24</v>
      </c>
      <c r="C157" s="4">
        <f t="shared" si="6"/>
        <v>1247.3199999999997</v>
      </c>
      <c r="D157" s="4">
        <v>2580.92</v>
      </c>
      <c r="E157" s="4">
        <v>3544.57</v>
      </c>
      <c r="F157" s="4">
        <v>963.65</v>
      </c>
      <c r="G157" s="4">
        <v>23.86</v>
      </c>
      <c r="H157" s="4">
        <f t="shared" si="7"/>
        <v>34</v>
      </c>
      <c r="I157" s="4">
        <v>-72.790000000000006</v>
      </c>
      <c r="J157" s="4">
        <v>197.27</v>
      </c>
      <c r="K157" s="4">
        <v>270.06</v>
      </c>
      <c r="L157" s="4">
        <v>38.130000000000003</v>
      </c>
      <c r="M157" s="4">
        <v>34</v>
      </c>
      <c r="N157" s="5">
        <v>0</v>
      </c>
      <c r="O157" s="5">
        <v>0</v>
      </c>
      <c r="P157" s="4">
        <v>4.1399999999999997</v>
      </c>
      <c r="Q157" s="6"/>
      <c r="R157" s="4">
        <v>3199.84</v>
      </c>
      <c r="S157" s="4">
        <v>822.38</v>
      </c>
      <c r="T157" s="4">
        <v>2376.4499999999998</v>
      </c>
      <c r="U157" s="4">
        <v>1.02</v>
      </c>
      <c r="V157" s="4">
        <v>41.15</v>
      </c>
      <c r="W157" s="4">
        <v>0</v>
      </c>
      <c r="X157" s="5">
        <v>0</v>
      </c>
      <c r="Y157" s="5">
        <v>0</v>
      </c>
      <c r="Z157" s="4">
        <v>0</v>
      </c>
      <c r="AA157" s="5">
        <v>0</v>
      </c>
      <c r="AB157" s="5">
        <v>0</v>
      </c>
      <c r="AC157" s="5">
        <v>0</v>
      </c>
      <c r="AD157" s="4">
        <v>229.36</v>
      </c>
      <c r="AE157" s="4">
        <v>-900.24</v>
      </c>
    </row>
    <row r="158" spans="1:31" x14ac:dyDescent="0.2">
      <c r="A158" t="s">
        <v>233</v>
      </c>
      <c r="B158" s="4">
        <v>3922.72</v>
      </c>
      <c r="C158" s="4">
        <f t="shared" si="6"/>
        <v>1218.8399999999997</v>
      </c>
      <c r="D158" s="4">
        <v>2703.88</v>
      </c>
      <c r="E158" s="4">
        <v>3648.36</v>
      </c>
      <c r="F158" s="4">
        <v>944.49</v>
      </c>
      <c r="G158" s="4">
        <v>23.18</v>
      </c>
      <c r="H158" s="4">
        <f t="shared" si="7"/>
        <v>36.65</v>
      </c>
      <c r="I158" s="4">
        <v>-31.43</v>
      </c>
      <c r="J158" s="4">
        <v>185.76</v>
      </c>
      <c r="K158" s="4">
        <v>217.19</v>
      </c>
      <c r="L158" s="4">
        <v>40.76</v>
      </c>
      <c r="M158" s="4">
        <v>36.65</v>
      </c>
      <c r="N158" s="5">
        <v>0</v>
      </c>
      <c r="O158" s="5">
        <v>0</v>
      </c>
      <c r="P158" s="4">
        <v>4.1100000000000003</v>
      </c>
      <c r="Q158" s="6"/>
      <c r="R158" s="4">
        <v>3351.76</v>
      </c>
      <c r="S158" s="4">
        <v>829.71</v>
      </c>
      <c r="T158" s="4">
        <v>2521.31</v>
      </c>
      <c r="U158" s="4">
        <v>0.74</v>
      </c>
      <c r="V158" s="4">
        <v>43.81</v>
      </c>
      <c r="W158" s="4">
        <v>0</v>
      </c>
      <c r="X158" s="5">
        <v>0</v>
      </c>
      <c r="Y158" s="5">
        <v>0</v>
      </c>
      <c r="Z158" s="4">
        <v>0</v>
      </c>
      <c r="AA158" s="5">
        <v>0</v>
      </c>
      <c r="AB158" s="5">
        <v>0</v>
      </c>
      <c r="AC158" s="5">
        <v>0</v>
      </c>
      <c r="AD158" s="4">
        <v>230.32</v>
      </c>
      <c r="AE158" s="4">
        <v>-889.5</v>
      </c>
    </row>
    <row r="159" spans="1:31" x14ac:dyDescent="0.2">
      <c r="A159" t="s">
        <v>234</v>
      </c>
      <c r="B159" s="4">
        <v>4036.21</v>
      </c>
      <c r="C159" s="4">
        <f t="shared" si="6"/>
        <v>1224.2400000000002</v>
      </c>
      <c r="D159" s="4">
        <v>2811.97</v>
      </c>
      <c r="E159" s="4">
        <v>3743.1</v>
      </c>
      <c r="F159" s="4">
        <v>931.13</v>
      </c>
      <c r="G159" s="4">
        <v>22.69</v>
      </c>
      <c r="H159" s="4">
        <f t="shared" si="7"/>
        <v>36.96</v>
      </c>
      <c r="I159" s="4">
        <v>-57.7</v>
      </c>
      <c r="J159" s="4">
        <v>211.57</v>
      </c>
      <c r="K159" s="4">
        <v>269.27</v>
      </c>
      <c r="L159" s="4">
        <v>40.76</v>
      </c>
      <c r="M159" s="4">
        <v>36.96</v>
      </c>
      <c r="N159" s="5">
        <v>0</v>
      </c>
      <c r="O159" s="5">
        <v>0</v>
      </c>
      <c r="P159" s="4">
        <v>3.8</v>
      </c>
      <c r="Q159" s="6"/>
      <c r="R159" s="4">
        <v>3424.17</v>
      </c>
      <c r="S159" s="4">
        <v>847.75</v>
      </c>
      <c r="T159" s="4">
        <v>2559.17</v>
      </c>
      <c r="U159" s="4">
        <v>17.25</v>
      </c>
      <c r="V159" s="4">
        <v>44.93</v>
      </c>
      <c r="W159" s="4">
        <v>0</v>
      </c>
      <c r="X159" s="5">
        <v>0</v>
      </c>
      <c r="Y159" s="5">
        <v>0</v>
      </c>
      <c r="Z159" s="4">
        <v>0</v>
      </c>
      <c r="AA159" s="5">
        <v>0</v>
      </c>
      <c r="AB159" s="5">
        <v>0</v>
      </c>
      <c r="AC159" s="5">
        <v>0</v>
      </c>
      <c r="AD159" s="4">
        <v>232.99</v>
      </c>
      <c r="AE159" s="4">
        <v>-884.36</v>
      </c>
    </row>
    <row r="160" spans="1:31" x14ac:dyDescent="0.2">
      <c r="A160" t="s">
        <v>235</v>
      </c>
      <c r="B160" s="4">
        <v>4061.09</v>
      </c>
      <c r="C160" s="4">
        <f t="shared" si="6"/>
        <v>1207.1100000000001</v>
      </c>
      <c r="D160" s="4">
        <v>2853.98</v>
      </c>
      <c r="E160" s="4">
        <v>3774.08</v>
      </c>
      <c r="F160" s="4">
        <v>920.1</v>
      </c>
      <c r="G160" s="4">
        <v>22.58</v>
      </c>
      <c r="H160" s="4">
        <f t="shared" si="7"/>
        <v>36.94</v>
      </c>
      <c r="I160" s="4">
        <v>-60.49</v>
      </c>
      <c r="J160" s="4">
        <v>203.19</v>
      </c>
      <c r="K160" s="4">
        <v>263.67</v>
      </c>
      <c r="L160" s="4">
        <v>41.33</v>
      </c>
      <c r="M160" s="4">
        <v>36.94</v>
      </c>
      <c r="N160" s="5">
        <v>0</v>
      </c>
      <c r="O160" s="5">
        <v>0</v>
      </c>
      <c r="P160" s="4">
        <v>4.3899999999999997</v>
      </c>
      <c r="Q160" s="6"/>
      <c r="R160" s="4">
        <v>3450.28</v>
      </c>
      <c r="S160" s="4">
        <v>837.97</v>
      </c>
      <c r="T160" s="4">
        <v>2611.21</v>
      </c>
      <c r="U160" s="4">
        <v>1.1000000000000001</v>
      </c>
      <c r="V160" s="4">
        <v>44.7</v>
      </c>
      <c r="W160" s="4">
        <v>0</v>
      </c>
      <c r="X160" s="5">
        <v>0</v>
      </c>
      <c r="Y160" s="5">
        <v>0</v>
      </c>
      <c r="Z160" s="4">
        <v>0</v>
      </c>
      <c r="AA160" s="5">
        <v>0</v>
      </c>
      <c r="AB160" s="5">
        <v>0</v>
      </c>
      <c r="AC160" s="5">
        <v>0</v>
      </c>
      <c r="AD160" s="4">
        <v>240.26</v>
      </c>
      <c r="AE160" s="4">
        <v>-877.83</v>
      </c>
    </row>
    <row r="161" spans="1:31" x14ac:dyDescent="0.2">
      <c r="A161" t="s">
        <v>236</v>
      </c>
      <c r="B161" s="4">
        <v>4040.15</v>
      </c>
      <c r="C161" s="4">
        <f t="shared" si="6"/>
        <v>1136.9300000000003</v>
      </c>
      <c r="D161" s="4">
        <v>2903.22</v>
      </c>
      <c r="E161" s="4">
        <v>3770.66</v>
      </c>
      <c r="F161" s="4">
        <v>867.44</v>
      </c>
      <c r="G161" s="4">
        <v>22.2</v>
      </c>
      <c r="H161" s="4">
        <f t="shared" si="7"/>
        <v>36.93</v>
      </c>
      <c r="I161" s="4">
        <v>-29.63</v>
      </c>
      <c r="J161" s="4">
        <v>185.48</v>
      </c>
      <c r="K161" s="4">
        <v>215.11</v>
      </c>
      <c r="L161" s="4">
        <v>41.39</v>
      </c>
      <c r="M161" s="4">
        <v>36.93</v>
      </c>
      <c r="N161" s="5">
        <v>0</v>
      </c>
      <c r="O161" s="5">
        <v>0</v>
      </c>
      <c r="P161" s="4">
        <v>4.46</v>
      </c>
      <c r="Q161" s="6"/>
      <c r="R161" s="4">
        <v>3487.85</v>
      </c>
      <c r="S161" s="4">
        <v>829.65</v>
      </c>
      <c r="T161" s="4">
        <v>2635.45</v>
      </c>
      <c r="U161" s="4">
        <v>22.75</v>
      </c>
      <c r="V161" s="4">
        <v>44.65</v>
      </c>
      <c r="W161" s="4">
        <v>0</v>
      </c>
      <c r="X161" s="5">
        <v>0</v>
      </c>
      <c r="Y161" s="5">
        <v>0</v>
      </c>
      <c r="Z161" s="4">
        <v>0</v>
      </c>
      <c r="AA161" s="5">
        <v>0</v>
      </c>
      <c r="AB161" s="5">
        <v>0</v>
      </c>
      <c r="AC161" s="5">
        <v>0</v>
      </c>
      <c r="AD161" s="4">
        <v>235.33</v>
      </c>
      <c r="AE161" s="4">
        <v>-830.66</v>
      </c>
    </row>
    <row r="162" spans="1:31" x14ac:dyDescent="0.2">
      <c r="A162" t="s">
        <v>237</v>
      </c>
      <c r="B162" s="4">
        <v>4031.42</v>
      </c>
      <c r="C162" s="4">
        <f t="shared" si="6"/>
        <v>1161.79</v>
      </c>
      <c r="D162" s="4">
        <v>2869.63</v>
      </c>
      <c r="E162" s="4">
        <v>3740.95</v>
      </c>
      <c r="F162" s="4">
        <v>871.32</v>
      </c>
      <c r="G162" s="4">
        <v>21.47</v>
      </c>
      <c r="H162" s="4">
        <f t="shared" si="7"/>
        <v>36.909999999999997</v>
      </c>
      <c r="I162" s="4">
        <v>-36.200000000000003</v>
      </c>
      <c r="J162" s="4">
        <v>204.44</v>
      </c>
      <c r="K162" s="4">
        <v>240.64</v>
      </c>
      <c r="L162" s="4">
        <v>41.45</v>
      </c>
      <c r="M162" s="4">
        <v>36.909999999999997</v>
      </c>
      <c r="N162" s="5">
        <v>0</v>
      </c>
      <c r="O162" s="5">
        <v>0</v>
      </c>
      <c r="P162" s="4">
        <v>4.54</v>
      </c>
      <c r="Q162" s="6"/>
      <c r="R162" s="4">
        <v>3435.15</v>
      </c>
      <c r="S162" s="4">
        <v>845.24</v>
      </c>
      <c r="T162" s="4">
        <v>2587.3200000000002</v>
      </c>
      <c r="U162" s="4">
        <v>2.6</v>
      </c>
      <c r="V162" s="4">
        <v>44.48</v>
      </c>
      <c r="W162" s="4">
        <v>0</v>
      </c>
      <c r="X162" s="5">
        <v>0</v>
      </c>
      <c r="Y162" s="5">
        <v>0</v>
      </c>
      <c r="Z162" s="4">
        <v>0</v>
      </c>
      <c r="AA162" s="5">
        <v>0</v>
      </c>
      <c r="AB162" s="5">
        <v>0</v>
      </c>
      <c r="AC162" s="5">
        <v>0</v>
      </c>
      <c r="AD162" s="4">
        <v>228.17</v>
      </c>
      <c r="AE162" s="4">
        <v>-811.45</v>
      </c>
    </row>
    <row r="163" spans="1:31" x14ac:dyDescent="0.2">
      <c r="A163" t="s">
        <v>238</v>
      </c>
      <c r="B163" s="4">
        <v>4064.61</v>
      </c>
      <c r="C163" s="4">
        <f t="shared" si="6"/>
        <v>1139.21</v>
      </c>
      <c r="D163" s="4">
        <v>2925.4</v>
      </c>
      <c r="E163" s="4">
        <v>3780.3</v>
      </c>
      <c r="F163" s="4">
        <v>854.9</v>
      </c>
      <c r="G163" s="4">
        <v>21.57</v>
      </c>
      <c r="H163" s="4">
        <f t="shared" si="7"/>
        <v>36.9</v>
      </c>
      <c r="I163" s="4">
        <v>-29.1</v>
      </c>
      <c r="J163" s="4">
        <v>194.72</v>
      </c>
      <c r="K163" s="4">
        <v>223.83</v>
      </c>
      <c r="L163" s="4">
        <v>41.9</v>
      </c>
      <c r="M163" s="4">
        <v>36.9</v>
      </c>
      <c r="N163" s="5">
        <v>0</v>
      </c>
      <c r="O163" s="5">
        <v>0</v>
      </c>
      <c r="P163" s="4">
        <v>5.01</v>
      </c>
      <c r="Q163" s="6"/>
      <c r="R163" s="4">
        <v>3493.14</v>
      </c>
      <c r="S163" s="4">
        <v>832.84</v>
      </c>
      <c r="T163" s="4">
        <v>2648.47</v>
      </c>
      <c r="U163" s="4">
        <v>11.83</v>
      </c>
      <c r="V163" s="4">
        <v>57.43</v>
      </c>
      <c r="W163" s="4">
        <v>0</v>
      </c>
      <c r="X163" s="5">
        <v>0</v>
      </c>
      <c r="Y163" s="5">
        <v>0</v>
      </c>
      <c r="Z163" s="4">
        <v>0</v>
      </c>
      <c r="AA163" s="5">
        <v>0</v>
      </c>
      <c r="AB163" s="5">
        <v>0</v>
      </c>
      <c r="AC163" s="5">
        <v>0</v>
      </c>
      <c r="AD163" s="4">
        <v>233.06</v>
      </c>
      <c r="AE163" s="4">
        <v>-823.86</v>
      </c>
    </row>
    <row r="164" spans="1:31" x14ac:dyDescent="0.2">
      <c r="A164" t="s">
        <v>239</v>
      </c>
      <c r="B164" s="4">
        <v>4124.7299999999996</v>
      </c>
      <c r="C164" s="4">
        <f t="shared" si="6"/>
        <v>1108.5499999999997</v>
      </c>
      <c r="D164" s="4">
        <v>3016.18</v>
      </c>
      <c r="E164" s="4">
        <v>3855.33</v>
      </c>
      <c r="F164" s="4">
        <v>839.15</v>
      </c>
      <c r="G164" s="4">
        <v>21.8</v>
      </c>
      <c r="H164" s="4">
        <f t="shared" si="7"/>
        <v>36.9</v>
      </c>
      <c r="I164" s="4">
        <v>-85.15</v>
      </c>
      <c r="J164" s="4">
        <v>176.41</v>
      </c>
      <c r="K164" s="4">
        <v>261.55</v>
      </c>
      <c r="L164" s="4">
        <v>41.84</v>
      </c>
      <c r="M164" s="4">
        <v>36.9</v>
      </c>
      <c r="N164" s="5">
        <v>0</v>
      </c>
      <c r="O164" s="5">
        <v>0</v>
      </c>
      <c r="P164" s="4">
        <v>4.9400000000000004</v>
      </c>
      <c r="Q164" s="6"/>
      <c r="R164" s="4">
        <v>3516.08</v>
      </c>
      <c r="S164" s="4">
        <v>818.09</v>
      </c>
      <c r="T164" s="4">
        <v>2693.03</v>
      </c>
      <c r="U164" s="4">
        <v>4.96</v>
      </c>
      <c r="V164" s="4">
        <v>58</v>
      </c>
      <c r="W164" s="4">
        <v>0</v>
      </c>
      <c r="X164" s="5">
        <v>0</v>
      </c>
      <c r="Y164" s="5">
        <v>0</v>
      </c>
      <c r="Z164" s="4">
        <v>0</v>
      </c>
      <c r="AA164" s="5">
        <v>0</v>
      </c>
      <c r="AB164" s="5">
        <v>0</v>
      </c>
      <c r="AC164" s="5">
        <v>0</v>
      </c>
      <c r="AD164" s="4">
        <v>224.97</v>
      </c>
      <c r="AE164" s="4">
        <v>-804.36</v>
      </c>
    </row>
    <row r="165" spans="1:31" x14ac:dyDescent="0.2">
      <c r="A165" t="s">
        <v>240</v>
      </c>
      <c r="B165" s="4">
        <v>4086.32</v>
      </c>
      <c r="C165" s="4">
        <f t="shared" si="6"/>
        <v>1092.69</v>
      </c>
      <c r="D165" s="4">
        <v>2993.63</v>
      </c>
      <c r="E165" s="4">
        <v>3809.97</v>
      </c>
      <c r="F165" s="4">
        <v>816.34</v>
      </c>
      <c r="G165" s="4">
        <v>21.73</v>
      </c>
      <c r="H165" s="4">
        <f t="shared" si="7"/>
        <v>36.869999999999997</v>
      </c>
      <c r="I165" s="4">
        <v>-28.51</v>
      </c>
      <c r="J165" s="4">
        <v>178.61</v>
      </c>
      <c r="K165" s="4">
        <v>207.12</v>
      </c>
      <c r="L165" s="4">
        <v>41.82</v>
      </c>
      <c r="M165" s="4">
        <v>36.869999999999997</v>
      </c>
      <c r="N165" s="5">
        <v>0</v>
      </c>
      <c r="O165" s="5">
        <v>0</v>
      </c>
      <c r="P165" s="4">
        <v>4.95</v>
      </c>
      <c r="Q165" s="6"/>
      <c r="R165" s="4">
        <v>3502.31</v>
      </c>
      <c r="S165" s="4">
        <v>842.03</v>
      </c>
      <c r="T165" s="4">
        <v>2652.96</v>
      </c>
      <c r="U165" s="4">
        <v>7.32</v>
      </c>
      <c r="V165" s="4">
        <v>85.97</v>
      </c>
      <c r="W165" s="4">
        <v>0</v>
      </c>
      <c r="X165" s="5">
        <v>0</v>
      </c>
      <c r="Y165" s="5">
        <v>0</v>
      </c>
      <c r="Z165" s="4">
        <v>0</v>
      </c>
      <c r="AA165" s="5">
        <v>0</v>
      </c>
      <c r="AB165" s="5">
        <v>0</v>
      </c>
      <c r="AC165" s="5">
        <v>0</v>
      </c>
      <c r="AD165" s="4">
        <v>232.28</v>
      </c>
      <c r="AE165" s="4">
        <v>-791.89</v>
      </c>
    </row>
    <row r="166" spans="1:31" x14ac:dyDescent="0.2">
      <c r="A166" t="s">
        <v>241</v>
      </c>
      <c r="B166" s="4">
        <v>4089.3</v>
      </c>
      <c r="C166" s="4">
        <f t="shared" si="6"/>
        <v>1075.5500000000002</v>
      </c>
      <c r="D166" s="4">
        <v>3013.75</v>
      </c>
      <c r="E166" s="4">
        <v>3819.62</v>
      </c>
      <c r="F166" s="4">
        <v>805.87</v>
      </c>
      <c r="G166" s="4">
        <v>22.58</v>
      </c>
      <c r="H166" s="4">
        <f t="shared" si="7"/>
        <v>36.17</v>
      </c>
      <c r="I166" s="4">
        <v>-28.48</v>
      </c>
      <c r="J166" s="4">
        <v>168.1</v>
      </c>
      <c r="K166" s="4">
        <v>196.59</v>
      </c>
      <c r="L166" s="4">
        <v>40.799999999999997</v>
      </c>
      <c r="M166" s="4">
        <v>36.17</v>
      </c>
      <c r="N166" s="5">
        <v>0</v>
      </c>
      <c r="O166" s="5">
        <v>0</v>
      </c>
      <c r="P166" s="4">
        <v>4.63</v>
      </c>
      <c r="Q166" s="6"/>
      <c r="R166" s="4">
        <v>3488.85</v>
      </c>
      <c r="S166" s="4">
        <v>840.17</v>
      </c>
      <c r="T166" s="4">
        <v>2645.72</v>
      </c>
      <c r="U166" s="4">
        <v>2.96</v>
      </c>
      <c r="V166" s="4">
        <v>106.86</v>
      </c>
      <c r="W166" s="4">
        <v>0</v>
      </c>
      <c r="X166" s="5">
        <v>0</v>
      </c>
      <c r="Y166" s="5">
        <v>0</v>
      </c>
      <c r="Z166" s="4">
        <v>0</v>
      </c>
      <c r="AA166" s="5">
        <v>0</v>
      </c>
      <c r="AB166" s="5">
        <v>0</v>
      </c>
      <c r="AC166" s="5">
        <v>0</v>
      </c>
      <c r="AD166" s="4">
        <v>239.44</v>
      </c>
      <c r="AE166" s="4">
        <v>-786.5</v>
      </c>
    </row>
    <row r="167" spans="1:31" x14ac:dyDescent="0.2">
      <c r="A167" t="s">
        <v>242</v>
      </c>
      <c r="B167" s="4">
        <v>4249.7</v>
      </c>
      <c r="C167" s="4">
        <f t="shared" si="6"/>
        <v>1113.6799999999998</v>
      </c>
      <c r="D167" s="4">
        <v>3136.02</v>
      </c>
      <c r="E167" s="4">
        <v>3935.37</v>
      </c>
      <c r="F167" s="4">
        <v>799.35</v>
      </c>
      <c r="G167" s="4">
        <v>22.46</v>
      </c>
      <c r="H167" s="4">
        <f t="shared" si="7"/>
        <v>36.14</v>
      </c>
      <c r="I167" s="4">
        <v>-129.49</v>
      </c>
      <c r="J167" s="4">
        <v>211.29</v>
      </c>
      <c r="K167" s="4">
        <v>340.78</v>
      </c>
      <c r="L167" s="4">
        <v>39.51</v>
      </c>
      <c r="M167" s="4">
        <v>36.14</v>
      </c>
      <c r="N167" s="5">
        <v>0</v>
      </c>
      <c r="O167" s="5">
        <v>0</v>
      </c>
      <c r="P167" s="4">
        <v>3.37</v>
      </c>
      <c r="Q167" s="6"/>
      <c r="R167" s="4">
        <v>3485.66</v>
      </c>
      <c r="S167" s="4">
        <v>991.21</v>
      </c>
      <c r="T167" s="4">
        <v>2492.9699999999998</v>
      </c>
      <c r="U167" s="4">
        <v>1.48</v>
      </c>
      <c r="V167" s="4">
        <v>129.35</v>
      </c>
      <c r="W167" s="4">
        <v>0</v>
      </c>
      <c r="X167" s="5">
        <v>0</v>
      </c>
      <c r="Y167" s="5">
        <v>0</v>
      </c>
      <c r="Z167" s="4">
        <v>0</v>
      </c>
      <c r="AA167" s="5">
        <v>0</v>
      </c>
      <c r="AB167" s="5">
        <v>0</v>
      </c>
      <c r="AC167" s="5">
        <v>0</v>
      </c>
      <c r="AD167" s="4">
        <v>231.19</v>
      </c>
      <c r="AE167" s="4">
        <v>-777.71</v>
      </c>
    </row>
    <row r="168" spans="1:31" x14ac:dyDescent="0.2">
      <c r="A168" t="s">
        <v>243</v>
      </c>
      <c r="B168" s="4">
        <v>4291.2299999999996</v>
      </c>
      <c r="C168" s="4">
        <f t="shared" si="6"/>
        <v>1033.6799999999994</v>
      </c>
      <c r="D168" s="4">
        <v>3257.55</v>
      </c>
      <c r="E168" s="4">
        <v>4013.82</v>
      </c>
      <c r="F168" s="4">
        <v>756.27</v>
      </c>
      <c r="G168" s="4">
        <v>22.84</v>
      </c>
      <c r="H168" s="4">
        <f t="shared" si="7"/>
        <v>36.119999999999997</v>
      </c>
      <c r="I168" s="4">
        <v>-98.31</v>
      </c>
      <c r="J168" s="4">
        <v>165.77</v>
      </c>
      <c r="K168" s="4">
        <v>264.08</v>
      </c>
      <c r="L168" s="4">
        <v>39.549999999999997</v>
      </c>
      <c r="M168" s="4">
        <v>36.119999999999997</v>
      </c>
      <c r="N168" s="5">
        <v>0</v>
      </c>
      <c r="O168" s="5">
        <v>0</v>
      </c>
      <c r="P168" s="4">
        <v>3.43</v>
      </c>
      <c r="Q168" s="6"/>
      <c r="R168" s="4">
        <v>3552.76</v>
      </c>
      <c r="S168" s="4">
        <v>888.52</v>
      </c>
      <c r="T168" s="4">
        <v>2663.66</v>
      </c>
      <c r="U168" s="4">
        <v>0.57999999999999996</v>
      </c>
      <c r="V168" s="4">
        <v>158.57</v>
      </c>
      <c r="W168" s="4">
        <v>0</v>
      </c>
      <c r="X168" s="5">
        <v>0</v>
      </c>
      <c r="Y168" s="5">
        <v>0</v>
      </c>
      <c r="Z168" s="4">
        <v>0</v>
      </c>
      <c r="AA168" s="5">
        <v>0</v>
      </c>
      <c r="AB168" s="5">
        <v>0</v>
      </c>
      <c r="AC168" s="5">
        <v>0</v>
      </c>
      <c r="AD168" s="4">
        <v>255.91</v>
      </c>
      <c r="AE168" s="4">
        <v>-745.6</v>
      </c>
    </row>
    <row r="169" spans="1:31" x14ac:dyDescent="0.2">
      <c r="A169" t="s">
        <v>244</v>
      </c>
      <c r="B169" s="4">
        <v>4296.5200000000004</v>
      </c>
      <c r="C169" s="4">
        <f t="shared" si="6"/>
        <v>1023.6100000000006</v>
      </c>
      <c r="D169" s="4">
        <v>3272.91</v>
      </c>
      <c r="E169" s="4">
        <v>4023.77</v>
      </c>
      <c r="F169" s="4">
        <v>750.87</v>
      </c>
      <c r="G169" s="4">
        <v>22.92</v>
      </c>
      <c r="H169" s="4">
        <f t="shared" si="7"/>
        <v>36.08</v>
      </c>
      <c r="I169" s="4">
        <v>-137.22</v>
      </c>
      <c r="J169" s="4">
        <v>159.56</v>
      </c>
      <c r="K169" s="4">
        <v>296.77999999999997</v>
      </c>
      <c r="L169" s="4">
        <v>39.520000000000003</v>
      </c>
      <c r="M169" s="4">
        <v>36.08</v>
      </c>
      <c r="N169" s="5">
        <v>0</v>
      </c>
      <c r="O169" s="5">
        <v>0</v>
      </c>
      <c r="P169" s="4">
        <v>3.44</v>
      </c>
      <c r="Q169" s="6"/>
      <c r="R169" s="4">
        <v>3530.47</v>
      </c>
      <c r="S169" s="4">
        <v>877.67</v>
      </c>
      <c r="T169" s="4">
        <v>2649.9</v>
      </c>
      <c r="U169" s="4">
        <v>2.9</v>
      </c>
      <c r="V169" s="4">
        <v>171.3</v>
      </c>
      <c r="W169" s="4">
        <v>0</v>
      </c>
      <c r="X169" s="5">
        <v>0</v>
      </c>
      <c r="Y169" s="5">
        <v>0</v>
      </c>
      <c r="Z169" s="4">
        <v>0</v>
      </c>
      <c r="AA169" s="5">
        <v>0</v>
      </c>
      <c r="AB169" s="5">
        <v>0</v>
      </c>
      <c r="AC169" s="5">
        <v>0</v>
      </c>
      <c r="AD169" s="4">
        <v>239.14</v>
      </c>
      <c r="AE169" s="4">
        <v>-742.78</v>
      </c>
    </row>
    <row r="170" spans="1:31" x14ac:dyDescent="0.2">
      <c r="A170" t="s">
        <v>245</v>
      </c>
      <c r="B170" s="4">
        <v>4364.24</v>
      </c>
      <c r="C170" s="4">
        <f t="shared" si="6"/>
        <v>1030.6999999999998</v>
      </c>
      <c r="D170" s="4">
        <v>3333.54</v>
      </c>
      <c r="E170" s="4">
        <v>4060.76</v>
      </c>
      <c r="F170" s="4">
        <v>727.22</v>
      </c>
      <c r="G170" s="4">
        <v>23.08</v>
      </c>
      <c r="H170" s="4">
        <f t="shared" si="7"/>
        <v>40.200000000000003</v>
      </c>
      <c r="I170" s="4">
        <v>-97.56</v>
      </c>
      <c r="J170" s="4">
        <v>168.08</v>
      </c>
      <c r="K170" s="4">
        <v>265.64999999999998</v>
      </c>
      <c r="L170" s="4">
        <v>44.67</v>
      </c>
      <c r="M170" s="4">
        <v>40.200000000000003</v>
      </c>
      <c r="N170" s="5">
        <v>0</v>
      </c>
      <c r="O170" s="5">
        <v>0</v>
      </c>
      <c r="P170" s="4">
        <v>4.47</v>
      </c>
      <c r="Q170" s="6"/>
      <c r="R170" s="4">
        <v>3596.08</v>
      </c>
      <c r="S170" s="4">
        <v>882.74</v>
      </c>
      <c r="T170" s="4">
        <v>2707.75</v>
      </c>
      <c r="U170" s="4">
        <v>5.59</v>
      </c>
      <c r="V170" s="4">
        <v>198.08</v>
      </c>
      <c r="W170" s="4">
        <v>0</v>
      </c>
      <c r="X170" s="5">
        <v>0</v>
      </c>
      <c r="Y170" s="5">
        <v>0</v>
      </c>
      <c r="Z170" s="4">
        <v>0</v>
      </c>
      <c r="AA170" s="5">
        <v>0</v>
      </c>
      <c r="AB170" s="5">
        <v>0</v>
      </c>
      <c r="AC170" s="5">
        <v>0</v>
      </c>
      <c r="AD170" s="4">
        <v>254.13</v>
      </c>
      <c r="AE170" s="4">
        <v>-744.57</v>
      </c>
    </row>
    <row r="171" spans="1:31" x14ac:dyDescent="0.2">
      <c r="A171" t="s">
        <v>246</v>
      </c>
      <c r="B171" s="4">
        <v>4456.16</v>
      </c>
      <c r="C171" s="4">
        <f t="shared" ref="C171:C180" si="8">B171-D171</f>
        <v>1034.3799999999997</v>
      </c>
      <c r="D171" s="4">
        <v>3421.78</v>
      </c>
      <c r="E171" s="4">
        <v>4160.7</v>
      </c>
      <c r="F171" s="4">
        <v>738.92</v>
      </c>
      <c r="G171" s="4">
        <v>23.1</v>
      </c>
      <c r="H171" s="4">
        <f t="shared" si="7"/>
        <v>40.200000000000003</v>
      </c>
      <c r="I171" s="4">
        <v>-142.81</v>
      </c>
      <c r="J171" s="4">
        <v>156.74</v>
      </c>
      <c r="K171" s="4">
        <v>299.55</v>
      </c>
      <c r="L171" s="4">
        <v>44.68</v>
      </c>
      <c r="M171" s="4">
        <v>40.200000000000003</v>
      </c>
      <c r="N171" s="5">
        <v>0</v>
      </c>
      <c r="O171" s="5">
        <v>0</v>
      </c>
      <c r="P171" s="4">
        <v>4.4800000000000004</v>
      </c>
      <c r="Q171" s="6"/>
      <c r="R171" s="4">
        <v>3658.52</v>
      </c>
      <c r="S171" s="4">
        <v>891.42</v>
      </c>
      <c r="T171" s="4">
        <v>2757.57</v>
      </c>
      <c r="U171" s="4">
        <v>9.5399999999999991</v>
      </c>
      <c r="V171" s="4">
        <v>195.51</v>
      </c>
      <c r="W171" s="4">
        <v>0</v>
      </c>
      <c r="X171" s="5">
        <v>0</v>
      </c>
      <c r="Y171" s="5">
        <v>0</v>
      </c>
      <c r="Z171" s="4">
        <v>0</v>
      </c>
      <c r="AA171" s="5">
        <v>0</v>
      </c>
      <c r="AB171" s="5">
        <v>0</v>
      </c>
      <c r="AC171" s="5">
        <v>0</v>
      </c>
      <c r="AD171" s="4">
        <v>247.68</v>
      </c>
      <c r="AE171" s="4">
        <v>-754.95</v>
      </c>
    </row>
    <row r="172" spans="1:31" x14ac:dyDescent="0.2">
      <c r="A172" t="s">
        <v>247</v>
      </c>
      <c r="B172" s="4">
        <v>4546.1099999999997</v>
      </c>
      <c r="C172" s="4">
        <f t="shared" si="8"/>
        <v>1044.6499999999996</v>
      </c>
      <c r="D172" s="4">
        <v>3501.46</v>
      </c>
      <c r="E172" s="4">
        <v>4212.05</v>
      </c>
      <c r="F172" s="4">
        <v>710.59</v>
      </c>
      <c r="G172" s="4">
        <v>22.98</v>
      </c>
      <c r="H172" s="4">
        <f t="shared" si="7"/>
        <v>40.49</v>
      </c>
      <c r="I172" s="4">
        <v>-147.36000000000001</v>
      </c>
      <c r="J172" s="4">
        <v>192.83</v>
      </c>
      <c r="K172" s="4">
        <v>340.19</v>
      </c>
      <c r="L172" s="4">
        <v>45.03</v>
      </c>
      <c r="M172" s="4">
        <v>40.49</v>
      </c>
      <c r="N172" s="5">
        <v>0</v>
      </c>
      <c r="O172" s="5">
        <v>0</v>
      </c>
      <c r="P172" s="4">
        <v>4.55</v>
      </c>
      <c r="Q172" s="6"/>
      <c r="R172" s="4">
        <v>3710.83</v>
      </c>
      <c r="S172" s="4">
        <v>890.17</v>
      </c>
      <c r="T172" s="4">
        <v>2809.88</v>
      </c>
      <c r="U172" s="4">
        <v>10.78</v>
      </c>
      <c r="V172" s="4">
        <v>197.98</v>
      </c>
      <c r="W172" s="4">
        <v>0</v>
      </c>
      <c r="X172" s="5">
        <v>0</v>
      </c>
      <c r="Y172" s="5">
        <v>0</v>
      </c>
      <c r="Z172" s="4">
        <v>0</v>
      </c>
      <c r="AA172" s="5">
        <v>0</v>
      </c>
      <c r="AB172" s="5">
        <v>0</v>
      </c>
      <c r="AC172" s="5">
        <v>0</v>
      </c>
      <c r="AD172" s="4">
        <v>244.06</v>
      </c>
      <c r="AE172" s="4">
        <v>-730.76</v>
      </c>
    </row>
    <row r="173" spans="1:31" x14ac:dyDescent="0.2">
      <c r="A173" t="s">
        <v>248</v>
      </c>
      <c r="B173" s="4">
        <v>4511.99</v>
      </c>
      <c r="C173" s="4">
        <f t="shared" si="8"/>
        <v>978.13999999999987</v>
      </c>
      <c r="D173" s="4">
        <v>3533.85</v>
      </c>
      <c r="E173" s="4">
        <v>4235.71</v>
      </c>
      <c r="F173" s="4">
        <v>701.86</v>
      </c>
      <c r="G173" s="4">
        <v>23.04</v>
      </c>
      <c r="H173" s="4">
        <f t="shared" si="7"/>
        <v>40.47</v>
      </c>
      <c r="I173" s="4">
        <v>-93.18</v>
      </c>
      <c r="J173" s="4">
        <v>132.65</v>
      </c>
      <c r="K173" s="4">
        <v>225.83</v>
      </c>
      <c r="L173" s="4">
        <v>44.99</v>
      </c>
      <c r="M173" s="4">
        <v>40.47</v>
      </c>
      <c r="N173" s="5">
        <v>0</v>
      </c>
      <c r="O173" s="5">
        <v>0</v>
      </c>
      <c r="P173" s="4">
        <v>4.5199999999999996</v>
      </c>
      <c r="Q173" s="6"/>
      <c r="R173" s="4">
        <v>3797.22</v>
      </c>
      <c r="S173" s="4">
        <v>882.9</v>
      </c>
      <c r="T173" s="4">
        <v>2858.11</v>
      </c>
      <c r="U173" s="4">
        <v>56.22</v>
      </c>
      <c r="V173" s="4">
        <v>204.9</v>
      </c>
      <c r="W173" s="4">
        <v>0</v>
      </c>
      <c r="X173" s="5">
        <v>0</v>
      </c>
      <c r="Y173" s="5">
        <v>0</v>
      </c>
      <c r="Z173" s="4">
        <v>0</v>
      </c>
      <c r="AA173" s="5">
        <v>0</v>
      </c>
      <c r="AB173" s="5">
        <v>0</v>
      </c>
      <c r="AC173" s="5">
        <v>0</v>
      </c>
      <c r="AD173" s="4">
        <v>231.02</v>
      </c>
      <c r="AE173" s="4">
        <v>-724.44</v>
      </c>
    </row>
    <row r="174" spans="1:31" x14ac:dyDescent="0.2">
      <c r="A174" t="s">
        <v>249</v>
      </c>
      <c r="B174" s="4">
        <v>4523.3999999999996</v>
      </c>
      <c r="C174" s="4">
        <f t="shared" si="8"/>
        <v>971.10999999999967</v>
      </c>
      <c r="D174" s="4">
        <v>3552.29</v>
      </c>
      <c r="E174" s="4">
        <v>4230.9399999999996</v>
      </c>
      <c r="F174" s="4">
        <v>678.65</v>
      </c>
      <c r="G174" s="4">
        <v>22.53</v>
      </c>
      <c r="H174" s="4">
        <f t="shared" si="7"/>
        <v>40.479999999999997</v>
      </c>
      <c r="I174" s="4">
        <v>-95.69</v>
      </c>
      <c r="J174" s="4">
        <v>151.88999999999999</v>
      </c>
      <c r="K174" s="4">
        <v>247.58</v>
      </c>
      <c r="L174" s="4">
        <v>44.62</v>
      </c>
      <c r="M174" s="4">
        <v>40.479999999999997</v>
      </c>
      <c r="N174" s="5">
        <v>0</v>
      </c>
      <c r="O174" s="5">
        <v>0</v>
      </c>
      <c r="P174" s="4">
        <v>4.1399999999999997</v>
      </c>
      <c r="Q174" s="6"/>
      <c r="R174" s="4">
        <v>3781.27</v>
      </c>
      <c r="S174" s="4">
        <v>902.63</v>
      </c>
      <c r="T174" s="4">
        <v>2862.03</v>
      </c>
      <c r="U174" s="4">
        <v>16.62</v>
      </c>
      <c r="V174" s="4">
        <v>206.69</v>
      </c>
      <c r="W174" s="4">
        <v>0</v>
      </c>
      <c r="X174" s="5">
        <v>0</v>
      </c>
      <c r="Y174" s="5">
        <v>0</v>
      </c>
      <c r="Z174" s="4">
        <v>0</v>
      </c>
      <c r="AA174" s="5">
        <v>0</v>
      </c>
      <c r="AB174" s="5">
        <v>0</v>
      </c>
      <c r="AC174" s="5">
        <v>0</v>
      </c>
      <c r="AD174" s="4">
        <v>236.83</v>
      </c>
      <c r="AE174" s="4">
        <v>-701.05</v>
      </c>
    </row>
    <row r="175" spans="1:31" x14ac:dyDescent="0.2">
      <c r="A175" t="s">
        <v>250</v>
      </c>
      <c r="B175" s="4">
        <v>4510.8900000000003</v>
      </c>
      <c r="C175" s="4">
        <f t="shared" si="8"/>
        <v>956.92000000000053</v>
      </c>
      <c r="D175" s="4">
        <v>3553.97</v>
      </c>
      <c r="E175" s="4">
        <v>4236.51</v>
      </c>
      <c r="F175" s="4">
        <v>682.54</v>
      </c>
      <c r="G175" s="4">
        <v>22.52</v>
      </c>
      <c r="H175" s="4">
        <f t="shared" si="7"/>
        <v>40.44</v>
      </c>
      <c r="I175" s="4">
        <v>-131.82</v>
      </c>
      <c r="J175" s="4">
        <v>133.86000000000001</v>
      </c>
      <c r="K175" s="4">
        <v>265.68</v>
      </c>
      <c r="L175" s="4">
        <v>44.36</v>
      </c>
      <c r="M175" s="4">
        <v>40.44</v>
      </c>
      <c r="N175" s="5">
        <v>0</v>
      </c>
      <c r="O175" s="5">
        <v>0</v>
      </c>
      <c r="P175" s="4">
        <v>3.92</v>
      </c>
      <c r="Q175" s="6"/>
      <c r="R175" s="4">
        <v>3740.89</v>
      </c>
      <c r="S175" s="4">
        <v>897.15</v>
      </c>
      <c r="T175" s="4">
        <v>2832.67</v>
      </c>
      <c r="U175" s="4">
        <v>11.08</v>
      </c>
      <c r="V175" s="4">
        <v>216.74</v>
      </c>
      <c r="W175" s="4">
        <v>0</v>
      </c>
      <c r="X175" s="5">
        <v>0</v>
      </c>
      <c r="Y175" s="5">
        <v>0</v>
      </c>
      <c r="Z175" s="4">
        <v>0</v>
      </c>
      <c r="AA175" s="5">
        <v>0</v>
      </c>
      <c r="AB175" s="5">
        <v>0</v>
      </c>
      <c r="AC175" s="5">
        <v>0</v>
      </c>
      <c r="AD175" s="4">
        <v>234.09</v>
      </c>
      <c r="AE175" s="4">
        <v>-702.69</v>
      </c>
    </row>
    <row r="176" spans="1:31" x14ac:dyDescent="0.2">
      <c r="A176" t="s">
        <v>251</v>
      </c>
      <c r="B176" s="4">
        <v>4477.24</v>
      </c>
      <c r="C176" s="4">
        <f t="shared" si="8"/>
        <v>955.32999999999993</v>
      </c>
      <c r="D176" s="4">
        <v>3521.91</v>
      </c>
      <c r="E176" s="4">
        <v>4198.12</v>
      </c>
      <c r="F176" s="4">
        <v>676.2</v>
      </c>
      <c r="G176" s="4">
        <v>22.68</v>
      </c>
      <c r="H176" s="4">
        <f t="shared" si="7"/>
        <v>40.43</v>
      </c>
      <c r="I176" s="4">
        <v>-86.45</v>
      </c>
      <c r="J176" s="4">
        <v>139.26</v>
      </c>
      <c r="K176" s="4">
        <v>225.71</v>
      </c>
      <c r="L176" s="4">
        <v>44.13</v>
      </c>
      <c r="M176" s="4">
        <v>40.43</v>
      </c>
      <c r="N176" s="5">
        <v>0</v>
      </c>
      <c r="O176" s="5">
        <v>0</v>
      </c>
      <c r="P176" s="4">
        <v>3.7</v>
      </c>
      <c r="Q176" s="6"/>
      <c r="R176" s="4">
        <v>3751.93</v>
      </c>
      <c r="S176" s="4">
        <v>887.4</v>
      </c>
      <c r="T176" s="4">
        <v>2847.13</v>
      </c>
      <c r="U176" s="4">
        <v>17.399999999999999</v>
      </c>
      <c r="V176" s="4">
        <v>201.33</v>
      </c>
      <c r="W176" s="4">
        <v>0</v>
      </c>
      <c r="X176" s="5">
        <v>0</v>
      </c>
      <c r="Y176" s="5">
        <v>0</v>
      </c>
      <c r="Z176" s="4">
        <v>0</v>
      </c>
      <c r="AA176" s="5">
        <v>0</v>
      </c>
      <c r="AB176" s="5">
        <v>0</v>
      </c>
      <c r="AC176" s="5">
        <v>0</v>
      </c>
      <c r="AD176" s="4">
        <v>244.08</v>
      </c>
      <c r="AE176" s="4">
        <v>-695.06</v>
      </c>
    </row>
    <row r="177" spans="1:31" x14ac:dyDescent="0.2">
      <c r="A177" t="s">
        <v>252</v>
      </c>
      <c r="B177" s="4">
        <v>4388.8599999999997</v>
      </c>
      <c r="C177" s="4">
        <f t="shared" si="8"/>
        <v>936.87999999999965</v>
      </c>
      <c r="D177" s="4">
        <v>3451.98</v>
      </c>
      <c r="E177" s="4">
        <v>4092.95</v>
      </c>
      <c r="F177" s="4">
        <v>640.97</v>
      </c>
      <c r="G177" s="4">
        <v>22.33</v>
      </c>
      <c r="H177" s="4">
        <f t="shared" si="7"/>
        <v>40.409999999999997</v>
      </c>
      <c r="I177" s="4">
        <v>-72.94</v>
      </c>
      <c r="J177" s="4">
        <v>154.58000000000001</v>
      </c>
      <c r="K177" s="4">
        <v>227.53</v>
      </c>
      <c r="L177" s="4">
        <v>43.94</v>
      </c>
      <c r="M177" s="4">
        <v>40.409999999999997</v>
      </c>
      <c r="N177" s="5">
        <v>0</v>
      </c>
      <c r="O177" s="5">
        <v>0</v>
      </c>
      <c r="P177" s="4">
        <v>3.53</v>
      </c>
      <c r="Q177" s="6"/>
      <c r="R177" s="4">
        <v>3660.02</v>
      </c>
      <c r="S177" s="4">
        <v>896.91</v>
      </c>
      <c r="T177" s="4">
        <v>2742.39</v>
      </c>
      <c r="U177" s="4">
        <v>20.71</v>
      </c>
      <c r="V177" s="4">
        <v>212.26</v>
      </c>
      <c r="W177" s="4">
        <v>0</v>
      </c>
      <c r="X177" s="5">
        <v>0</v>
      </c>
      <c r="Y177" s="5">
        <v>0</v>
      </c>
      <c r="Z177" s="4">
        <v>0</v>
      </c>
      <c r="AA177" s="5">
        <v>0</v>
      </c>
      <c r="AB177" s="5">
        <v>0</v>
      </c>
      <c r="AC177" s="5">
        <v>0</v>
      </c>
      <c r="AD177" s="4">
        <v>235.37</v>
      </c>
      <c r="AE177" s="4">
        <v>-662.34</v>
      </c>
    </row>
    <row r="178" spans="1:31" x14ac:dyDescent="0.2">
      <c r="A178" t="s">
        <v>253</v>
      </c>
      <c r="B178" s="4">
        <v>4434.95</v>
      </c>
      <c r="C178" s="4">
        <f t="shared" si="8"/>
        <v>931.50999999999976</v>
      </c>
      <c r="D178" s="4">
        <v>3503.44</v>
      </c>
      <c r="E178" s="4">
        <v>4121.3599999999997</v>
      </c>
      <c r="F178" s="4">
        <v>617.91</v>
      </c>
      <c r="G178" s="4">
        <v>22.26</v>
      </c>
      <c r="H178" s="4">
        <f t="shared" si="7"/>
        <v>40.049999999999997</v>
      </c>
      <c r="I178" s="4">
        <v>-71.709999999999994</v>
      </c>
      <c r="J178" s="4">
        <v>172.06</v>
      </c>
      <c r="K178" s="4">
        <v>243.77</v>
      </c>
      <c r="L178" s="4">
        <v>43.66</v>
      </c>
      <c r="M178" s="4">
        <v>40.049999999999997</v>
      </c>
      <c r="N178" s="5">
        <v>0</v>
      </c>
      <c r="O178" s="5">
        <v>0</v>
      </c>
      <c r="P178" s="4">
        <v>3.61</v>
      </c>
      <c r="Q178" s="6"/>
      <c r="R178" s="4">
        <v>3704.32</v>
      </c>
      <c r="S178" s="4">
        <v>908.13</v>
      </c>
      <c r="T178" s="4">
        <v>2774.79</v>
      </c>
      <c r="U178" s="4">
        <v>21.4</v>
      </c>
      <c r="V178" s="4">
        <v>208.16</v>
      </c>
      <c r="W178" s="4">
        <v>0</v>
      </c>
      <c r="X178" s="5">
        <v>0</v>
      </c>
      <c r="Y178" s="5">
        <v>0</v>
      </c>
      <c r="Z178" s="4">
        <v>0</v>
      </c>
      <c r="AA178" s="5">
        <v>0</v>
      </c>
      <c r="AB178" s="5">
        <v>0</v>
      </c>
      <c r="AC178" s="5">
        <v>0</v>
      </c>
      <c r="AD178" s="4">
        <v>224.03</v>
      </c>
      <c r="AE178" s="4">
        <v>-638.87</v>
      </c>
    </row>
    <row r="179" spans="1:31" x14ac:dyDescent="0.2">
      <c r="A179" t="s">
        <v>254</v>
      </c>
      <c r="B179" s="4">
        <v>4596.72</v>
      </c>
      <c r="C179" s="4">
        <f t="shared" si="8"/>
        <v>899.17000000000007</v>
      </c>
      <c r="D179" s="4">
        <v>3697.55</v>
      </c>
      <c r="E179" s="4">
        <v>4317.12</v>
      </c>
      <c r="F179" s="4">
        <v>619.57000000000005</v>
      </c>
      <c r="G179" s="4">
        <v>22.59</v>
      </c>
      <c r="H179" s="4">
        <f t="shared" si="7"/>
        <v>40.03</v>
      </c>
      <c r="I179" s="4">
        <v>-191.6</v>
      </c>
      <c r="J179" s="4">
        <v>136.22</v>
      </c>
      <c r="K179" s="4">
        <v>327.82</v>
      </c>
      <c r="L179" s="4">
        <v>43.64</v>
      </c>
      <c r="M179" s="4">
        <v>40.03</v>
      </c>
      <c r="N179" s="5">
        <v>0</v>
      </c>
      <c r="O179" s="5">
        <v>0</v>
      </c>
      <c r="P179" s="4">
        <v>3.6</v>
      </c>
      <c r="Q179" s="6"/>
      <c r="R179" s="4">
        <v>3778.83</v>
      </c>
      <c r="S179" s="4">
        <v>1024.49</v>
      </c>
      <c r="T179" s="4">
        <v>2739.44</v>
      </c>
      <c r="U179" s="4">
        <v>14.89</v>
      </c>
      <c r="V179" s="4">
        <v>216.59</v>
      </c>
      <c r="W179" s="4">
        <v>0</v>
      </c>
      <c r="X179" s="5">
        <v>0</v>
      </c>
      <c r="Y179" s="5">
        <v>0</v>
      </c>
      <c r="Z179" s="4">
        <v>0</v>
      </c>
      <c r="AA179" s="5">
        <v>0</v>
      </c>
      <c r="AB179" s="5">
        <v>0</v>
      </c>
      <c r="AC179" s="5">
        <v>0</v>
      </c>
      <c r="AD179" s="4">
        <v>216.51</v>
      </c>
      <c r="AE179" s="4">
        <v>-639.75</v>
      </c>
    </row>
    <row r="180" spans="1:31" x14ac:dyDescent="0.2">
      <c r="A180" t="s">
        <v>85</v>
      </c>
      <c r="B180" s="4">
        <v>4792.01</v>
      </c>
      <c r="C180" s="4">
        <f t="shared" si="8"/>
        <v>901.36000000000013</v>
      </c>
      <c r="D180" s="4">
        <v>3890.65</v>
      </c>
      <c r="E180" s="4">
        <v>4486.71</v>
      </c>
      <c r="F180" s="4">
        <v>596.07000000000005</v>
      </c>
      <c r="G180" s="4">
        <v>23.07</v>
      </c>
      <c r="H180" s="4">
        <f t="shared" si="7"/>
        <v>39.47</v>
      </c>
      <c r="I180" s="4">
        <v>-151.41999999999999</v>
      </c>
      <c r="J180" s="4">
        <v>157.55000000000001</v>
      </c>
      <c r="K180" s="4">
        <v>308.97000000000003</v>
      </c>
      <c r="L180" s="4">
        <v>42.5</v>
      </c>
      <c r="M180" s="4">
        <v>39.47</v>
      </c>
      <c r="N180" s="5">
        <v>0</v>
      </c>
      <c r="O180" s="5">
        <v>0</v>
      </c>
      <c r="P180" s="4">
        <v>3.03</v>
      </c>
      <c r="Q180" s="6"/>
      <c r="R180" s="4">
        <v>3968.48</v>
      </c>
      <c r="S180" s="4">
        <v>936.52</v>
      </c>
      <c r="T180" s="4">
        <v>3013.46</v>
      </c>
      <c r="U180" s="4">
        <v>18.5</v>
      </c>
      <c r="V180" s="4">
        <v>215.24</v>
      </c>
      <c r="W180" s="4">
        <v>0</v>
      </c>
      <c r="X180" s="5">
        <v>0</v>
      </c>
      <c r="Y180" s="5">
        <v>0</v>
      </c>
      <c r="Z180" s="4">
        <v>0</v>
      </c>
      <c r="AA180" s="5">
        <v>0</v>
      </c>
      <c r="AB180" s="5">
        <v>0</v>
      </c>
      <c r="AC180" s="5">
        <v>0</v>
      </c>
      <c r="AD180" s="4">
        <v>242.61</v>
      </c>
      <c r="AE180" s="4">
        <v>-621.54</v>
      </c>
    </row>
    <row r="181" spans="1:31" x14ac:dyDescent="0.2">
      <c r="C181" s="4"/>
    </row>
    <row r="182" spans="1:31" x14ac:dyDescent="0.2">
      <c r="C182" s="4"/>
    </row>
    <row r="183" spans="1:31" x14ac:dyDescent="0.2">
      <c r="C183" s="4"/>
    </row>
    <row r="184" spans="1:31" x14ac:dyDescent="0.2">
      <c r="C184" s="4"/>
    </row>
    <row r="185" spans="1:31" x14ac:dyDescent="0.2">
      <c r="C185" s="4"/>
    </row>
    <row r="186" spans="1:31" x14ac:dyDescent="0.2">
      <c r="C186" s="4"/>
    </row>
    <row r="187" spans="1:31" x14ac:dyDescent="0.2">
      <c r="C187" s="4"/>
    </row>
    <row r="188" spans="1:31" x14ac:dyDescent="0.2">
      <c r="C188" s="4"/>
    </row>
    <row r="189" spans="1:31" x14ac:dyDescent="0.2">
      <c r="C189" s="4"/>
    </row>
    <row r="190" spans="1:31" x14ac:dyDescent="0.2">
      <c r="C190" s="4"/>
    </row>
    <row r="191" spans="1:31" x14ac:dyDescent="0.2">
      <c r="C191" s="4"/>
    </row>
    <row r="192" spans="1:31" x14ac:dyDescent="0.2">
      <c r="C192" s="4"/>
    </row>
    <row r="193" spans="3:3" x14ac:dyDescent="0.2">
      <c r="C193" s="4"/>
    </row>
    <row r="194" spans="3:3" x14ac:dyDescent="0.2">
      <c r="C194" s="4"/>
    </row>
    <row r="195" spans="3:3" x14ac:dyDescent="0.2">
      <c r="C195" s="4"/>
    </row>
    <row r="196" spans="3:3" x14ac:dyDescent="0.2">
      <c r="C196" s="4"/>
    </row>
    <row r="197" spans="3:3" x14ac:dyDescent="0.2">
      <c r="C197" s="4"/>
    </row>
    <row r="198" spans="3:3" x14ac:dyDescent="0.2">
      <c r="C198" s="4"/>
    </row>
    <row r="199" spans="3:3" x14ac:dyDescent="0.2">
      <c r="C199" s="4"/>
    </row>
    <row r="200" spans="3:3" x14ac:dyDescent="0.2">
      <c r="C200" s="4"/>
    </row>
    <row r="201" spans="3:3" x14ac:dyDescent="0.2">
      <c r="C201" s="4"/>
    </row>
    <row r="202" spans="3:3" x14ac:dyDescent="0.2">
      <c r="C202" s="4"/>
    </row>
    <row r="203" spans="3:3" x14ac:dyDescent="0.2">
      <c r="C203" s="4"/>
    </row>
    <row r="204" spans="3:3" x14ac:dyDescent="0.2">
      <c r="C204" s="4"/>
    </row>
    <row r="205" spans="3:3" x14ac:dyDescent="0.2">
      <c r="C205" s="4"/>
    </row>
    <row r="206" spans="3:3" x14ac:dyDescent="0.2">
      <c r="C206" s="4"/>
    </row>
    <row r="207" spans="3:3" x14ac:dyDescent="0.2">
      <c r="C207" s="4"/>
    </row>
    <row r="208" spans="3:3" x14ac:dyDescent="0.2">
      <c r="C208" s="4"/>
    </row>
    <row r="209" spans="3:3" x14ac:dyDescent="0.2">
      <c r="C209" s="4"/>
    </row>
    <row r="210" spans="3:3" x14ac:dyDescent="0.2">
      <c r="C210" s="4"/>
    </row>
    <row r="211" spans="3:3" x14ac:dyDescent="0.2">
      <c r="C211" s="4"/>
    </row>
    <row r="212" spans="3:3" x14ac:dyDescent="0.2">
      <c r="C212" s="4"/>
    </row>
    <row r="213" spans="3:3" x14ac:dyDescent="0.2">
      <c r="C213" s="4"/>
    </row>
    <row r="214" spans="3:3" x14ac:dyDescent="0.2">
      <c r="C214" s="4"/>
    </row>
    <row r="215" spans="3:3" x14ac:dyDescent="0.2">
      <c r="C215" s="4"/>
    </row>
    <row r="216" spans="3:3" x14ac:dyDescent="0.2">
      <c r="C216" s="4"/>
    </row>
    <row r="217" spans="3:3" x14ac:dyDescent="0.2">
      <c r="C217" s="4"/>
    </row>
    <row r="218" spans="3:3" x14ac:dyDescent="0.2">
      <c r="C218" s="4"/>
    </row>
    <row r="219" spans="3:3" x14ac:dyDescent="0.2">
      <c r="C219" s="4"/>
    </row>
    <row r="220" spans="3:3" x14ac:dyDescent="0.2">
      <c r="C220" s="4"/>
    </row>
  </sheetData>
  <mergeCells count="18">
    <mergeCell ref="AE2:AE3"/>
    <mergeCell ref="O2:O3"/>
    <mergeCell ref="P2:P3"/>
    <mergeCell ref="R2:U2"/>
    <mergeCell ref="W2:W3"/>
    <mergeCell ref="X2:X3"/>
    <mergeCell ref="Y2:Y3"/>
    <mergeCell ref="Z2:Z3"/>
    <mergeCell ref="AA2:AA3"/>
    <mergeCell ref="AB2:AB3"/>
    <mergeCell ref="AC2:AC3"/>
    <mergeCell ref="AD2:AD3"/>
    <mergeCell ref="N2:N3"/>
    <mergeCell ref="D2:F2"/>
    <mergeCell ref="G2:G3"/>
    <mergeCell ref="I2:K2"/>
    <mergeCell ref="L2:L3"/>
    <mergeCell ref="M2:M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0"/>
  <sheetViews>
    <sheetView workbookViewId="0">
      <pane xSplit="1" ySplit="10" topLeftCell="B11" activePane="bottomRight" state="frozen"/>
      <selection pane="topRight" activeCell="B1" sqref="B1"/>
      <selection pane="bottomLeft" activeCell="A9" sqref="A9"/>
      <selection pane="bottomRight" activeCell="C39" sqref="C39"/>
    </sheetView>
  </sheetViews>
  <sheetFormatPr baseColWidth="10" defaultColWidth="8.83203125" defaultRowHeight="15" x14ac:dyDescent="0.2"/>
  <cols>
    <col min="2" max="2" width="15.6640625" customWidth="1"/>
    <col min="3" max="3" width="16.6640625" customWidth="1"/>
    <col min="4" max="4" width="15.6640625" customWidth="1"/>
    <col min="5" max="5" width="13.1640625" customWidth="1"/>
    <col min="6" max="6" width="18" customWidth="1"/>
    <col min="7" max="7" width="19.1640625" customWidth="1"/>
    <col min="8" max="8" width="25.1640625" customWidth="1"/>
    <col min="9" max="9" width="32" customWidth="1"/>
    <col min="10" max="10" width="26.33203125" customWidth="1"/>
    <col min="11" max="11" width="26" customWidth="1"/>
    <col min="12" max="12" width="32.6640625" customWidth="1"/>
    <col min="16" max="16" width="24.6640625" customWidth="1"/>
    <col min="17" max="17" width="21.1640625" customWidth="1"/>
    <col min="18" max="18" width="13.83203125" customWidth="1"/>
    <col min="20" max="20" width="15.6640625" customWidth="1"/>
    <col min="21" max="21" width="17.83203125" customWidth="1"/>
    <col min="22" max="22" width="37.6640625" customWidth="1"/>
    <col min="23" max="23" width="14.6640625" customWidth="1"/>
    <col min="25" max="25" width="14.6640625" customWidth="1"/>
  </cols>
  <sheetData>
    <row r="1" spans="1:25" s="15" customFormat="1" x14ac:dyDescent="0.2">
      <c r="A1" s="15" t="s">
        <v>0</v>
      </c>
      <c r="B1" s="16" t="s">
        <v>1</v>
      </c>
      <c r="C1" s="16"/>
      <c r="D1" s="16"/>
      <c r="E1" s="17"/>
      <c r="F1" s="17"/>
      <c r="G1" s="17"/>
      <c r="H1" s="17"/>
      <c r="I1" s="17"/>
      <c r="J1" s="17"/>
      <c r="K1" s="17"/>
      <c r="L1" s="17"/>
      <c r="M1" s="18"/>
      <c r="N1" s="19" t="s">
        <v>2</v>
      </c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s="15" customFormat="1" x14ac:dyDescent="0.2">
      <c r="B2" s="168" t="s">
        <v>547</v>
      </c>
      <c r="C2" s="64" t="s">
        <v>552</v>
      </c>
      <c r="D2" s="64" t="s">
        <v>4</v>
      </c>
      <c r="E2" s="166" t="s">
        <v>530</v>
      </c>
      <c r="F2" s="80" t="s">
        <v>664</v>
      </c>
      <c r="G2" s="166" t="s">
        <v>531</v>
      </c>
      <c r="H2" s="166" t="s">
        <v>532</v>
      </c>
      <c r="I2" s="166" t="s">
        <v>533</v>
      </c>
      <c r="J2" s="166" t="s">
        <v>534</v>
      </c>
      <c r="K2" s="166" t="s">
        <v>535</v>
      </c>
      <c r="L2" s="166" t="s">
        <v>536</v>
      </c>
      <c r="M2" s="18"/>
      <c r="N2" s="169" t="s">
        <v>11</v>
      </c>
      <c r="O2" s="169"/>
      <c r="P2" s="169"/>
      <c r="Q2" s="166" t="s">
        <v>545</v>
      </c>
      <c r="R2" s="166" t="s">
        <v>537</v>
      </c>
      <c r="S2" s="167" t="s">
        <v>538</v>
      </c>
      <c r="T2" s="166" t="s">
        <v>539</v>
      </c>
      <c r="U2" s="166" t="s">
        <v>540</v>
      </c>
      <c r="V2" s="166" t="s">
        <v>541</v>
      </c>
      <c r="W2" s="166" t="s">
        <v>542</v>
      </c>
      <c r="X2" s="166" t="s">
        <v>543</v>
      </c>
      <c r="Y2" s="166" t="s">
        <v>544</v>
      </c>
    </row>
    <row r="3" spans="1:25" s="15" customFormat="1" x14ac:dyDescent="0.2">
      <c r="B3" s="168"/>
      <c r="C3" s="81"/>
      <c r="D3" s="63"/>
      <c r="E3" s="166"/>
      <c r="F3" s="80"/>
      <c r="G3" s="166"/>
      <c r="H3" s="166"/>
      <c r="I3" s="166"/>
      <c r="J3" s="166"/>
      <c r="K3" s="166"/>
      <c r="L3" s="166"/>
      <c r="M3" s="18"/>
      <c r="N3" s="15" t="s">
        <v>3</v>
      </c>
      <c r="O3" s="15" t="s">
        <v>23</v>
      </c>
      <c r="P3" s="21" t="s">
        <v>546</v>
      </c>
      <c r="Q3" s="166"/>
      <c r="R3" s="166"/>
      <c r="S3" s="167"/>
      <c r="T3" s="166"/>
      <c r="U3" s="166"/>
      <c r="V3" s="166"/>
      <c r="W3" s="166"/>
      <c r="X3" s="166"/>
      <c r="Y3" s="166"/>
    </row>
    <row r="4" spans="1:25" x14ac:dyDescent="0.2">
      <c r="A4" s="1" t="s">
        <v>277</v>
      </c>
      <c r="B4" s="1"/>
      <c r="C4" s="1"/>
      <c r="D4" s="1"/>
      <c r="E4" t="s">
        <v>259</v>
      </c>
      <c r="G4" t="s">
        <v>260</v>
      </c>
      <c r="H4" t="s">
        <v>261</v>
      </c>
      <c r="I4" t="s">
        <v>262</v>
      </c>
      <c r="J4" t="s">
        <v>263</v>
      </c>
      <c r="K4" t="s">
        <v>264</v>
      </c>
      <c r="L4" t="s">
        <v>265</v>
      </c>
      <c r="M4" s="10"/>
      <c r="N4" t="s">
        <v>266</v>
      </c>
      <c r="O4" t="s">
        <v>267</v>
      </c>
      <c r="Q4" t="s">
        <v>268</v>
      </c>
      <c r="R4" t="s">
        <v>269</v>
      </c>
      <c r="S4" t="s">
        <v>270</v>
      </c>
      <c r="T4" t="s">
        <v>271</v>
      </c>
      <c r="U4" t="s">
        <v>272</v>
      </c>
      <c r="V4" t="s">
        <v>273</v>
      </c>
      <c r="W4" t="s">
        <v>274</v>
      </c>
      <c r="X4" t="s">
        <v>275</v>
      </c>
      <c r="Y4" t="s">
        <v>276</v>
      </c>
    </row>
    <row r="5" spans="1:25" x14ac:dyDescent="0.2">
      <c r="A5" t="s">
        <v>54</v>
      </c>
      <c r="E5" t="s">
        <v>283</v>
      </c>
      <c r="G5" t="s">
        <v>285</v>
      </c>
      <c r="H5" t="s">
        <v>286</v>
      </c>
      <c r="I5" t="s">
        <v>287</v>
      </c>
      <c r="J5" t="s">
        <v>288</v>
      </c>
      <c r="K5" t="s">
        <v>289</v>
      </c>
      <c r="L5" t="s">
        <v>290</v>
      </c>
      <c r="M5" s="10"/>
      <c r="N5" t="s">
        <v>291</v>
      </c>
      <c r="O5" t="s">
        <v>292</v>
      </c>
      <c r="Q5" t="s">
        <v>293</v>
      </c>
      <c r="R5" t="s">
        <v>294</v>
      </c>
      <c r="S5" t="s">
        <v>295</v>
      </c>
      <c r="T5" t="s">
        <v>296</v>
      </c>
      <c r="U5" t="s">
        <v>297</v>
      </c>
      <c r="V5" t="s">
        <v>298</v>
      </c>
      <c r="W5" t="s">
        <v>300</v>
      </c>
      <c r="X5" t="s">
        <v>301</v>
      </c>
      <c r="Y5" t="s">
        <v>302</v>
      </c>
    </row>
    <row r="6" spans="1:25" x14ac:dyDescent="0.2">
      <c r="A6" t="s">
        <v>86</v>
      </c>
      <c r="D6" t="s">
        <v>87</v>
      </c>
      <c r="E6" t="s">
        <v>87</v>
      </c>
      <c r="G6" t="s">
        <v>87</v>
      </c>
      <c r="H6" t="s">
        <v>87</v>
      </c>
      <c r="I6" t="s">
        <v>87</v>
      </c>
      <c r="J6" t="s">
        <v>87</v>
      </c>
      <c r="K6" t="s">
        <v>87</v>
      </c>
      <c r="L6" t="s">
        <v>87</v>
      </c>
      <c r="M6" s="10"/>
      <c r="N6" t="s">
        <v>87</v>
      </c>
      <c r="O6" t="s">
        <v>87</v>
      </c>
      <c r="Q6" t="s">
        <v>87</v>
      </c>
      <c r="R6" t="s">
        <v>87</v>
      </c>
      <c r="S6" t="s">
        <v>87</v>
      </c>
      <c r="T6" t="s">
        <v>87</v>
      </c>
      <c r="U6" t="s">
        <v>87</v>
      </c>
      <c r="V6" t="s">
        <v>87</v>
      </c>
      <c r="W6" t="s">
        <v>87</v>
      </c>
      <c r="X6" t="s">
        <v>87</v>
      </c>
      <c r="Y6" t="s">
        <v>87</v>
      </c>
    </row>
    <row r="7" spans="1:25" x14ac:dyDescent="0.2">
      <c r="A7" t="s">
        <v>280</v>
      </c>
      <c r="D7" t="s">
        <v>282</v>
      </c>
      <c r="E7" t="s">
        <v>282</v>
      </c>
      <c r="G7" t="s">
        <v>282</v>
      </c>
      <c r="H7" t="s">
        <v>282</v>
      </c>
      <c r="I7" t="s">
        <v>282</v>
      </c>
      <c r="J7" t="s">
        <v>282</v>
      </c>
      <c r="K7" t="s">
        <v>282</v>
      </c>
      <c r="L7" t="s">
        <v>282</v>
      </c>
      <c r="M7" s="10"/>
      <c r="N7" t="s">
        <v>282</v>
      </c>
      <c r="O7" t="s">
        <v>282</v>
      </c>
      <c r="Q7" t="s">
        <v>282</v>
      </c>
      <c r="R7" t="s">
        <v>282</v>
      </c>
      <c r="S7" t="s">
        <v>282</v>
      </c>
      <c r="T7" t="s">
        <v>282</v>
      </c>
      <c r="U7" t="s">
        <v>282</v>
      </c>
      <c r="V7" t="s">
        <v>282</v>
      </c>
      <c r="W7" t="s">
        <v>282</v>
      </c>
      <c r="X7" t="s">
        <v>282</v>
      </c>
      <c r="Y7" t="s">
        <v>282</v>
      </c>
    </row>
    <row r="8" spans="1:25" x14ac:dyDescent="0.2">
      <c r="A8" t="s">
        <v>82</v>
      </c>
      <c r="D8" s="22">
        <v>30317</v>
      </c>
      <c r="E8" t="s">
        <v>278</v>
      </c>
      <c r="G8" t="s">
        <v>278</v>
      </c>
      <c r="H8" t="s">
        <v>83</v>
      </c>
      <c r="I8" t="s">
        <v>278</v>
      </c>
      <c r="J8" t="s">
        <v>278</v>
      </c>
      <c r="K8" t="s">
        <v>278</v>
      </c>
      <c r="L8" t="s">
        <v>278</v>
      </c>
      <c r="M8" s="10"/>
      <c r="N8" t="s">
        <v>278</v>
      </c>
      <c r="O8" t="s">
        <v>316</v>
      </c>
      <c r="Q8" t="s">
        <v>278</v>
      </c>
      <c r="R8" t="s">
        <v>278</v>
      </c>
      <c r="S8" t="s">
        <v>83</v>
      </c>
      <c r="T8" t="s">
        <v>83</v>
      </c>
      <c r="U8" t="s">
        <v>278</v>
      </c>
      <c r="V8" t="s">
        <v>83</v>
      </c>
      <c r="W8" t="s">
        <v>278</v>
      </c>
      <c r="X8" t="s">
        <v>278</v>
      </c>
      <c r="Y8" t="s">
        <v>278</v>
      </c>
    </row>
    <row r="9" spans="1:25" x14ac:dyDescent="0.2">
      <c r="A9" t="s">
        <v>84</v>
      </c>
      <c r="D9" t="s">
        <v>179</v>
      </c>
      <c r="E9" t="s">
        <v>179</v>
      </c>
      <c r="G9" t="s">
        <v>179</v>
      </c>
      <c r="H9" t="s">
        <v>179</v>
      </c>
      <c r="I9" t="s">
        <v>179</v>
      </c>
      <c r="J9" t="s">
        <v>179</v>
      </c>
      <c r="K9" t="s">
        <v>179</v>
      </c>
      <c r="L9" t="s">
        <v>179</v>
      </c>
      <c r="M9" s="10"/>
      <c r="N9" t="s">
        <v>179</v>
      </c>
      <c r="O9" t="s">
        <v>179</v>
      </c>
      <c r="Q9" t="s">
        <v>179</v>
      </c>
      <c r="R9" t="s">
        <v>179</v>
      </c>
      <c r="S9" t="s">
        <v>179</v>
      </c>
      <c r="T9" t="s">
        <v>179</v>
      </c>
      <c r="U9" t="s">
        <v>179</v>
      </c>
      <c r="V9" t="s">
        <v>179</v>
      </c>
      <c r="W9" t="s">
        <v>179</v>
      </c>
      <c r="X9" t="s">
        <v>179</v>
      </c>
      <c r="Y9" t="s">
        <v>179</v>
      </c>
    </row>
    <row r="10" spans="1:25" x14ac:dyDescent="0.2">
      <c r="A10" t="s">
        <v>279</v>
      </c>
      <c r="E10" t="s">
        <v>281</v>
      </c>
      <c r="G10" t="s">
        <v>284</v>
      </c>
      <c r="H10" t="s">
        <v>281</v>
      </c>
      <c r="I10" t="s">
        <v>281</v>
      </c>
      <c r="J10" t="s">
        <v>281</v>
      </c>
      <c r="K10" t="s">
        <v>281</v>
      </c>
      <c r="L10" t="s">
        <v>281</v>
      </c>
      <c r="M10" s="10"/>
      <c r="N10" t="s">
        <v>284</v>
      </c>
      <c r="O10" t="s">
        <v>284</v>
      </c>
      <c r="Q10" t="s">
        <v>281</v>
      </c>
      <c r="R10" t="s">
        <v>281</v>
      </c>
      <c r="S10" t="s">
        <v>281</v>
      </c>
      <c r="T10" t="s">
        <v>281</v>
      </c>
      <c r="U10" t="s">
        <v>284</v>
      </c>
      <c r="V10" t="s">
        <v>281</v>
      </c>
      <c r="W10" t="s">
        <v>299</v>
      </c>
      <c r="X10" t="s">
        <v>281</v>
      </c>
      <c r="Y10" t="s">
        <v>299</v>
      </c>
    </row>
    <row r="11" spans="1:25" x14ac:dyDescent="0.2">
      <c r="A11" t="s">
        <v>278</v>
      </c>
      <c r="B11" s="14">
        <f>SUM(E11:L11)-Y11</f>
        <v>246.62</v>
      </c>
      <c r="C11" s="65">
        <f>B11-D11</f>
        <v>170.74</v>
      </c>
      <c r="D11" s="65">
        <f>E11-W11</f>
        <v>75.88</v>
      </c>
      <c r="E11" s="4">
        <v>135.03</v>
      </c>
      <c r="F11" s="4">
        <f>(I11+K11+L11)-(Q11+V11)</f>
        <v>0</v>
      </c>
      <c r="G11" s="4">
        <v>53.25</v>
      </c>
      <c r="H11" s="5"/>
      <c r="I11" s="4">
        <v>0</v>
      </c>
      <c r="J11" s="4">
        <v>0</v>
      </c>
      <c r="K11" s="4">
        <v>0</v>
      </c>
      <c r="L11" s="4">
        <v>0</v>
      </c>
      <c r="M11" s="10"/>
      <c r="N11" s="4">
        <v>165.09</v>
      </c>
      <c r="O11" s="4"/>
      <c r="P11" s="14">
        <f>N11-O11</f>
        <v>165.09</v>
      </c>
      <c r="Q11" s="4">
        <v>0</v>
      </c>
      <c r="R11" s="4">
        <v>0</v>
      </c>
      <c r="S11" s="5"/>
      <c r="T11" s="4"/>
      <c r="U11" s="4">
        <v>0</v>
      </c>
      <c r="V11" s="4"/>
      <c r="W11" s="4">
        <v>59.15</v>
      </c>
      <c r="X11" s="4">
        <v>22.37</v>
      </c>
      <c r="Y11" s="4">
        <v>-58.34</v>
      </c>
    </row>
    <row r="12" spans="1:25" x14ac:dyDescent="0.2">
      <c r="A12" t="s">
        <v>303</v>
      </c>
      <c r="B12" s="14">
        <f t="shared" ref="B12:B75" si="0">SUM(E12:L12)-Y12</f>
        <v>249.22</v>
      </c>
      <c r="C12" s="65">
        <f t="shared" ref="C12:C75" si="1">B12-D12</f>
        <v>173.45</v>
      </c>
      <c r="D12" s="65">
        <f t="shared" ref="D12:D75" si="2">E12-W12</f>
        <v>75.77000000000001</v>
      </c>
      <c r="E12" s="4">
        <v>138.84</v>
      </c>
      <c r="F12" s="4">
        <f t="shared" ref="F12:F75" si="3">(I12+K12+L12)-(Q12+V12)</f>
        <v>0</v>
      </c>
      <c r="G12" s="4">
        <v>53.25</v>
      </c>
      <c r="H12" s="5"/>
      <c r="I12" s="4">
        <v>0</v>
      </c>
      <c r="J12" s="4">
        <v>0</v>
      </c>
      <c r="K12" s="4">
        <v>0</v>
      </c>
      <c r="L12" s="4">
        <v>0</v>
      </c>
      <c r="M12" s="10"/>
      <c r="N12" s="4">
        <v>163.76</v>
      </c>
      <c r="O12" s="4"/>
      <c r="P12" s="14">
        <f t="shared" ref="P12:P75" si="4">N12-O12</f>
        <v>163.76</v>
      </c>
      <c r="Q12" s="4">
        <v>0</v>
      </c>
      <c r="R12" s="4">
        <v>0</v>
      </c>
      <c r="S12" s="5"/>
      <c r="T12" s="4"/>
      <c r="U12" s="4">
        <v>0</v>
      </c>
      <c r="V12" s="4"/>
      <c r="W12" s="4">
        <v>63.07</v>
      </c>
      <c r="X12" s="4">
        <v>22.4</v>
      </c>
      <c r="Y12" s="4">
        <v>-57.13</v>
      </c>
    </row>
    <row r="13" spans="1:25" x14ac:dyDescent="0.2">
      <c r="A13" t="s">
        <v>304</v>
      </c>
      <c r="B13" s="14">
        <f t="shared" si="0"/>
        <v>255.39999999999998</v>
      </c>
      <c r="C13" s="65">
        <f t="shared" si="1"/>
        <v>161.77999999999997</v>
      </c>
      <c r="D13" s="65">
        <f>E13-W13</f>
        <v>93.62</v>
      </c>
      <c r="E13" s="4">
        <v>153.65</v>
      </c>
      <c r="F13" s="4">
        <f t="shared" si="3"/>
        <v>0</v>
      </c>
      <c r="G13" s="4">
        <v>53.8</v>
      </c>
      <c r="H13" s="5"/>
      <c r="I13" s="4">
        <v>0</v>
      </c>
      <c r="J13" s="4">
        <v>0</v>
      </c>
      <c r="K13" s="4">
        <v>0</v>
      </c>
      <c r="L13" s="4">
        <v>0</v>
      </c>
      <c r="M13" s="10"/>
      <c r="N13" s="4">
        <v>172.48</v>
      </c>
      <c r="O13" s="4"/>
      <c r="P13" s="14">
        <f t="shared" si="4"/>
        <v>172.48</v>
      </c>
      <c r="Q13" s="4">
        <v>0</v>
      </c>
      <c r="R13" s="4">
        <v>0</v>
      </c>
      <c r="S13" s="5"/>
      <c r="T13" s="4"/>
      <c r="U13" s="4">
        <v>0</v>
      </c>
      <c r="V13" s="4"/>
      <c r="W13" s="4">
        <v>60.03</v>
      </c>
      <c r="X13" s="4">
        <v>22.89</v>
      </c>
      <c r="Y13" s="4">
        <v>-47.95</v>
      </c>
    </row>
    <row r="14" spans="1:25" x14ac:dyDescent="0.2">
      <c r="A14" t="s">
        <v>305</v>
      </c>
      <c r="B14" s="14">
        <f t="shared" si="0"/>
        <v>256.90000000000003</v>
      </c>
      <c r="C14" s="65">
        <f t="shared" si="1"/>
        <v>163.01000000000002</v>
      </c>
      <c r="D14" s="65">
        <f t="shared" si="2"/>
        <v>93.890000000000015</v>
      </c>
      <c r="E14" s="4">
        <v>153.86000000000001</v>
      </c>
      <c r="F14" s="4">
        <f t="shared" si="3"/>
        <v>0</v>
      </c>
      <c r="G14" s="4">
        <v>53.8</v>
      </c>
      <c r="H14" s="5"/>
      <c r="I14" s="4">
        <v>0</v>
      </c>
      <c r="J14" s="4">
        <v>0</v>
      </c>
      <c r="K14" s="4">
        <v>0</v>
      </c>
      <c r="L14" s="4">
        <v>0</v>
      </c>
      <c r="M14" s="10"/>
      <c r="N14" s="4">
        <v>174.01</v>
      </c>
      <c r="O14" s="4"/>
      <c r="P14" s="14">
        <f t="shared" si="4"/>
        <v>174.01</v>
      </c>
      <c r="Q14" s="4">
        <v>0</v>
      </c>
      <c r="R14" s="4">
        <v>0</v>
      </c>
      <c r="S14" s="5"/>
      <c r="T14" s="4"/>
      <c r="U14" s="4">
        <v>0</v>
      </c>
      <c r="V14" s="4"/>
      <c r="W14" s="4">
        <v>59.97</v>
      </c>
      <c r="X14" s="4">
        <v>22.91</v>
      </c>
      <c r="Y14" s="4">
        <v>-49.24</v>
      </c>
    </row>
    <row r="15" spans="1:25" x14ac:dyDescent="0.2">
      <c r="A15" t="s">
        <v>306</v>
      </c>
      <c r="B15" s="14">
        <f t="shared" si="0"/>
        <v>258.98</v>
      </c>
      <c r="C15" s="65">
        <f t="shared" si="1"/>
        <v>160</v>
      </c>
      <c r="D15" s="65">
        <f t="shared" si="2"/>
        <v>98.980000000000018</v>
      </c>
      <c r="E15" s="4">
        <v>160.74</v>
      </c>
      <c r="F15" s="4">
        <f t="shared" si="3"/>
        <v>0</v>
      </c>
      <c r="G15" s="4">
        <v>55.5</v>
      </c>
      <c r="H15" s="5"/>
      <c r="I15" s="4">
        <v>0</v>
      </c>
      <c r="J15" s="4">
        <v>0</v>
      </c>
      <c r="K15" s="4">
        <v>0</v>
      </c>
      <c r="L15" s="4">
        <v>0</v>
      </c>
      <c r="M15" s="10"/>
      <c r="N15" s="4">
        <v>174.35</v>
      </c>
      <c r="O15" s="4"/>
      <c r="P15" s="14">
        <f t="shared" si="4"/>
        <v>174.35</v>
      </c>
      <c r="Q15" s="4">
        <v>0</v>
      </c>
      <c r="R15" s="4">
        <v>0</v>
      </c>
      <c r="S15" s="5"/>
      <c r="T15" s="4"/>
      <c r="U15" s="4">
        <v>0</v>
      </c>
      <c r="V15" s="4"/>
      <c r="W15" s="4">
        <v>61.76</v>
      </c>
      <c r="X15" s="4">
        <v>22.88</v>
      </c>
      <c r="Y15" s="4">
        <v>-42.74</v>
      </c>
    </row>
    <row r="16" spans="1:25" x14ac:dyDescent="0.2">
      <c r="A16" t="s">
        <v>307</v>
      </c>
      <c r="B16" s="14">
        <f t="shared" si="0"/>
        <v>261.58</v>
      </c>
      <c r="C16" s="65">
        <f t="shared" si="1"/>
        <v>167.54999999999998</v>
      </c>
      <c r="D16" s="65">
        <f t="shared" si="2"/>
        <v>94.03</v>
      </c>
      <c r="E16" s="4">
        <v>154.96</v>
      </c>
      <c r="F16" s="4">
        <f t="shared" si="3"/>
        <v>0</v>
      </c>
      <c r="G16" s="4">
        <v>55.5</v>
      </c>
      <c r="H16" s="5"/>
      <c r="I16" s="4">
        <v>0</v>
      </c>
      <c r="J16" s="4">
        <v>0</v>
      </c>
      <c r="K16" s="4">
        <v>0</v>
      </c>
      <c r="L16" s="4">
        <v>0</v>
      </c>
      <c r="M16" s="10"/>
      <c r="N16" s="4">
        <v>177.83</v>
      </c>
      <c r="O16" s="4"/>
      <c r="P16" s="14">
        <f t="shared" si="4"/>
        <v>177.83</v>
      </c>
      <c r="Q16" s="4">
        <v>0</v>
      </c>
      <c r="R16" s="4">
        <v>0</v>
      </c>
      <c r="S16" s="5"/>
      <c r="T16" s="4"/>
      <c r="U16" s="4">
        <v>0</v>
      </c>
      <c r="V16" s="4"/>
      <c r="W16" s="4">
        <v>60.93</v>
      </c>
      <c r="X16" s="4">
        <v>22.82</v>
      </c>
      <c r="Y16" s="4">
        <v>-51.12</v>
      </c>
    </row>
    <row r="17" spans="1:25" x14ac:dyDescent="0.2">
      <c r="A17" t="s">
        <v>308</v>
      </c>
      <c r="B17" s="14">
        <f t="shared" si="0"/>
        <v>261.33000000000004</v>
      </c>
      <c r="C17" s="65">
        <f t="shared" si="1"/>
        <v>163.43000000000004</v>
      </c>
      <c r="D17" s="65">
        <f t="shared" si="2"/>
        <v>97.9</v>
      </c>
      <c r="E17" s="4">
        <v>158.12</v>
      </c>
      <c r="F17" s="4">
        <f t="shared" si="3"/>
        <v>0</v>
      </c>
      <c r="G17" s="4">
        <v>56.67</v>
      </c>
      <c r="H17" s="5"/>
      <c r="I17" s="4">
        <v>0</v>
      </c>
      <c r="J17" s="4">
        <v>0</v>
      </c>
      <c r="K17" s="4">
        <v>0</v>
      </c>
      <c r="L17" s="4">
        <v>0</v>
      </c>
      <c r="M17" s="10"/>
      <c r="N17" s="4">
        <v>178.38</v>
      </c>
      <c r="O17" s="4"/>
      <c r="P17" s="14">
        <f t="shared" si="4"/>
        <v>178.38</v>
      </c>
      <c r="Q17" s="4">
        <v>0</v>
      </c>
      <c r="R17" s="4">
        <v>0</v>
      </c>
      <c r="S17" s="5"/>
      <c r="T17" s="4"/>
      <c r="U17" s="4">
        <v>0</v>
      </c>
      <c r="V17" s="4"/>
      <c r="W17" s="4">
        <v>60.22</v>
      </c>
      <c r="X17" s="4">
        <v>22.73</v>
      </c>
      <c r="Y17" s="4">
        <v>-46.54</v>
      </c>
    </row>
    <row r="18" spans="1:25" x14ac:dyDescent="0.2">
      <c r="A18" t="s">
        <v>309</v>
      </c>
      <c r="B18" s="14">
        <f t="shared" si="0"/>
        <v>273.69</v>
      </c>
      <c r="C18" s="65">
        <f t="shared" si="1"/>
        <v>178.40999999999997</v>
      </c>
      <c r="D18" s="65">
        <f t="shared" si="2"/>
        <v>95.280000000000015</v>
      </c>
      <c r="E18" s="4">
        <v>159.58000000000001</v>
      </c>
      <c r="F18" s="4">
        <f t="shared" si="3"/>
        <v>0</v>
      </c>
      <c r="G18" s="4">
        <v>56.67</v>
      </c>
      <c r="H18" s="5"/>
      <c r="I18" s="4">
        <v>0</v>
      </c>
      <c r="J18" s="4">
        <v>0</v>
      </c>
      <c r="K18" s="4">
        <v>0</v>
      </c>
      <c r="L18" s="4">
        <v>0</v>
      </c>
      <c r="M18" s="10"/>
      <c r="N18" s="4">
        <v>186.75</v>
      </c>
      <c r="O18" s="4"/>
      <c r="P18" s="14">
        <f t="shared" si="4"/>
        <v>186.75</v>
      </c>
      <c r="Q18" s="4">
        <v>0</v>
      </c>
      <c r="R18" s="4">
        <v>0</v>
      </c>
      <c r="S18" s="5"/>
      <c r="T18" s="4"/>
      <c r="U18" s="4">
        <v>0</v>
      </c>
      <c r="V18" s="4"/>
      <c r="W18" s="4">
        <v>64.3</v>
      </c>
      <c r="X18" s="4">
        <v>22.65</v>
      </c>
      <c r="Y18" s="4">
        <v>-57.44</v>
      </c>
    </row>
    <row r="19" spans="1:25" x14ac:dyDescent="0.2">
      <c r="A19" t="s">
        <v>310</v>
      </c>
      <c r="B19" s="14">
        <f t="shared" si="0"/>
        <v>264.71999999999997</v>
      </c>
      <c r="C19" s="65">
        <f t="shared" si="1"/>
        <v>177.21999999999997</v>
      </c>
      <c r="D19" s="65">
        <f t="shared" si="2"/>
        <v>87.5</v>
      </c>
      <c r="E19" s="4">
        <v>152.07</v>
      </c>
      <c r="F19" s="4">
        <f t="shared" si="3"/>
        <v>0</v>
      </c>
      <c r="G19" s="4">
        <v>56.82</v>
      </c>
      <c r="H19" s="5"/>
      <c r="I19" s="4">
        <v>0</v>
      </c>
      <c r="J19" s="4">
        <v>0</v>
      </c>
      <c r="K19" s="4">
        <v>0</v>
      </c>
      <c r="L19" s="4">
        <v>0</v>
      </c>
      <c r="M19" s="10"/>
      <c r="N19" s="4">
        <v>176.32</v>
      </c>
      <c r="O19" s="4"/>
      <c r="P19" s="14">
        <f t="shared" si="4"/>
        <v>176.32</v>
      </c>
      <c r="Q19" s="4">
        <v>0</v>
      </c>
      <c r="R19" s="4">
        <v>0</v>
      </c>
      <c r="S19" s="5"/>
      <c r="T19" s="4"/>
      <c r="U19" s="4">
        <v>0</v>
      </c>
      <c r="V19" s="4"/>
      <c r="W19" s="4">
        <v>64.569999999999993</v>
      </c>
      <c r="X19" s="4">
        <v>23.83</v>
      </c>
      <c r="Y19" s="4">
        <v>-55.83</v>
      </c>
    </row>
    <row r="20" spans="1:25" x14ac:dyDescent="0.2">
      <c r="A20" t="s">
        <v>311</v>
      </c>
      <c r="B20" s="14">
        <f t="shared" si="0"/>
        <v>251.19</v>
      </c>
      <c r="C20" s="65">
        <f t="shared" si="1"/>
        <v>180.68</v>
      </c>
      <c r="D20" s="65">
        <f t="shared" si="2"/>
        <v>70.509999999999991</v>
      </c>
      <c r="E20" s="4">
        <v>135.16999999999999</v>
      </c>
      <c r="F20" s="4">
        <f t="shared" si="3"/>
        <v>0</v>
      </c>
      <c r="G20" s="4">
        <v>56.82</v>
      </c>
      <c r="H20" s="5"/>
      <c r="I20" s="4">
        <v>0</v>
      </c>
      <c r="J20" s="4">
        <v>0</v>
      </c>
      <c r="K20" s="4">
        <v>0</v>
      </c>
      <c r="L20" s="4">
        <v>0</v>
      </c>
      <c r="M20" s="10"/>
      <c r="N20" s="4">
        <v>163.78</v>
      </c>
      <c r="O20" s="4"/>
      <c r="P20" s="14">
        <f t="shared" si="4"/>
        <v>163.78</v>
      </c>
      <c r="Q20" s="4">
        <v>0</v>
      </c>
      <c r="R20" s="4">
        <v>0</v>
      </c>
      <c r="S20" s="5"/>
      <c r="T20" s="4"/>
      <c r="U20" s="4">
        <v>0</v>
      </c>
      <c r="V20" s="4"/>
      <c r="W20" s="4">
        <v>64.66</v>
      </c>
      <c r="X20" s="4">
        <v>22.75</v>
      </c>
      <c r="Y20" s="4">
        <v>-59.2</v>
      </c>
    </row>
    <row r="21" spans="1:25" x14ac:dyDescent="0.2">
      <c r="A21" t="s">
        <v>312</v>
      </c>
      <c r="B21" s="14">
        <f t="shared" si="0"/>
        <v>247.31</v>
      </c>
      <c r="C21" s="65">
        <f t="shared" si="1"/>
        <v>186.87</v>
      </c>
      <c r="D21" s="65">
        <f t="shared" si="2"/>
        <v>60.44</v>
      </c>
      <c r="E21" s="4">
        <v>127.47</v>
      </c>
      <c r="F21" s="4">
        <f t="shared" si="3"/>
        <v>0</v>
      </c>
      <c r="G21" s="4">
        <v>56.82</v>
      </c>
      <c r="H21" s="5"/>
      <c r="I21" s="4">
        <v>0</v>
      </c>
      <c r="J21" s="4">
        <v>0</v>
      </c>
      <c r="K21" s="4">
        <v>0</v>
      </c>
      <c r="L21" s="4">
        <v>0</v>
      </c>
      <c r="M21" s="10"/>
      <c r="N21" s="4">
        <v>156.49</v>
      </c>
      <c r="O21" s="4"/>
      <c r="P21" s="14">
        <f t="shared" si="4"/>
        <v>156.49</v>
      </c>
      <c r="Q21" s="4">
        <v>0</v>
      </c>
      <c r="R21" s="4">
        <v>0</v>
      </c>
      <c r="S21" s="5"/>
      <c r="T21" s="4"/>
      <c r="U21" s="4">
        <v>0</v>
      </c>
      <c r="V21" s="4"/>
      <c r="W21" s="4">
        <v>67.03</v>
      </c>
      <c r="X21" s="4">
        <v>23.79</v>
      </c>
      <c r="Y21" s="4">
        <v>-63.02</v>
      </c>
    </row>
    <row r="22" spans="1:25" x14ac:dyDescent="0.2">
      <c r="A22" t="s">
        <v>313</v>
      </c>
      <c r="B22" s="14">
        <f t="shared" si="0"/>
        <v>276.37</v>
      </c>
      <c r="C22" s="65">
        <f t="shared" si="1"/>
        <v>201.19</v>
      </c>
      <c r="D22" s="65">
        <f t="shared" si="2"/>
        <v>75.180000000000007</v>
      </c>
      <c r="E22" s="4">
        <v>141.4</v>
      </c>
      <c r="F22" s="4">
        <f t="shared" si="3"/>
        <v>0</v>
      </c>
      <c r="G22" s="4">
        <v>56.02</v>
      </c>
      <c r="H22" s="5"/>
      <c r="I22" s="4">
        <v>0</v>
      </c>
      <c r="J22" s="4">
        <v>0</v>
      </c>
      <c r="K22" s="4">
        <v>0</v>
      </c>
      <c r="L22" s="4">
        <v>0</v>
      </c>
      <c r="M22" s="10"/>
      <c r="N22" s="4">
        <v>174.05</v>
      </c>
      <c r="O22" s="4"/>
      <c r="P22" s="14">
        <f t="shared" si="4"/>
        <v>174.05</v>
      </c>
      <c r="Q22" s="4">
        <v>0</v>
      </c>
      <c r="R22" s="4">
        <v>0</v>
      </c>
      <c r="S22" s="5"/>
      <c r="T22" s="4"/>
      <c r="U22" s="4">
        <v>8</v>
      </c>
      <c r="V22" s="4"/>
      <c r="W22" s="4">
        <v>66.22</v>
      </c>
      <c r="X22" s="4">
        <v>28.09</v>
      </c>
      <c r="Y22" s="4">
        <v>-78.95</v>
      </c>
    </row>
    <row r="23" spans="1:25" x14ac:dyDescent="0.2">
      <c r="A23" t="s">
        <v>314</v>
      </c>
      <c r="B23" s="14">
        <f t="shared" si="0"/>
        <v>282.18</v>
      </c>
      <c r="C23" s="65">
        <f t="shared" si="1"/>
        <v>200.39</v>
      </c>
      <c r="D23" s="65">
        <f t="shared" si="2"/>
        <v>81.790000000000006</v>
      </c>
      <c r="E23" s="4">
        <v>148.75</v>
      </c>
      <c r="F23" s="4">
        <f t="shared" si="3"/>
        <v>0</v>
      </c>
      <c r="G23" s="4">
        <v>56.42</v>
      </c>
      <c r="H23" s="5"/>
      <c r="I23" s="4">
        <v>0</v>
      </c>
      <c r="J23" s="4">
        <v>0</v>
      </c>
      <c r="K23" s="4">
        <v>0</v>
      </c>
      <c r="L23" s="4">
        <v>0</v>
      </c>
      <c r="M23" s="10"/>
      <c r="N23" s="4">
        <v>176.7</v>
      </c>
      <c r="O23" s="4"/>
      <c r="P23" s="14">
        <f t="shared" si="4"/>
        <v>176.7</v>
      </c>
      <c r="Q23" s="4">
        <v>0</v>
      </c>
      <c r="R23" s="4">
        <v>0</v>
      </c>
      <c r="S23" s="5"/>
      <c r="T23" s="4"/>
      <c r="U23" s="4">
        <v>8</v>
      </c>
      <c r="V23" s="4"/>
      <c r="W23" s="4">
        <v>66.959999999999994</v>
      </c>
      <c r="X23" s="4">
        <v>30.52</v>
      </c>
      <c r="Y23" s="4">
        <v>-77.010000000000005</v>
      </c>
    </row>
    <row r="24" spans="1:25" x14ac:dyDescent="0.2">
      <c r="A24" t="s">
        <v>315</v>
      </c>
      <c r="B24" s="14">
        <f t="shared" si="0"/>
        <v>286.19</v>
      </c>
      <c r="C24" s="65">
        <f t="shared" si="1"/>
        <v>202.48000000000002</v>
      </c>
      <c r="D24" s="65">
        <f t="shared" si="2"/>
        <v>83.71</v>
      </c>
      <c r="E24" s="4">
        <v>153.22999999999999</v>
      </c>
      <c r="F24" s="4">
        <f t="shared" si="3"/>
        <v>0</v>
      </c>
      <c r="G24" s="4">
        <v>56.42</v>
      </c>
      <c r="H24" s="5"/>
      <c r="I24" s="4">
        <v>0</v>
      </c>
      <c r="J24" s="4">
        <v>0</v>
      </c>
      <c r="K24" s="4">
        <v>0</v>
      </c>
      <c r="L24" s="4">
        <v>0</v>
      </c>
      <c r="M24" s="10"/>
      <c r="N24" s="4">
        <v>176.94</v>
      </c>
      <c r="O24" s="4"/>
      <c r="P24" s="14">
        <f t="shared" si="4"/>
        <v>176.94</v>
      </c>
      <c r="Q24" s="4">
        <v>0</v>
      </c>
      <c r="R24" s="4">
        <v>0</v>
      </c>
      <c r="S24" s="5"/>
      <c r="T24" s="4"/>
      <c r="U24" s="4">
        <v>8</v>
      </c>
      <c r="V24" s="4"/>
      <c r="W24" s="4">
        <v>69.52</v>
      </c>
      <c r="X24" s="4">
        <v>31.73</v>
      </c>
      <c r="Y24" s="4">
        <v>-76.540000000000006</v>
      </c>
    </row>
    <row r="25" spans="1:25" x14ac:dyDescent="0.2">
      <c r="A25" t="s">
        <v>316</v>
      </c>
      <c r="B25" s="14">
        <f t="shared" si="0"/>
        <v>373.42999999999995</v>
      </c>
      <c r="C25" s="65">
        <f t="shared" si="1"/>
        <v>273.18999999999994</v>
      </c>
      <c r="D25" s="65">
        <f t="shared" si="2"/>
        <v>100.24</v>
      </c>
      <c r="E25" s="4">
        <v>167.26</v>
      </c>
      <c r="F25" s="4">
        <f t="shared" si="3"/>
        <v>2.4700000000000002</v>
      </c>
      <c r="G25" s="4">
        <v>132.19999999999999</v>
      </c>
      <c r="H25" s="5"/>
      <c r="I25" s="4">
        <v>0</v>
      </c>
      <c r="J25" s="4">
        <v>0</v>
      </c>
      <c r="K25" s="4">
        <v>2.4700000000000002</v>
      </c>
      <c r="L25" s="4">
        <v>0</v>
      </c>
      <c r="M25" s="10"/>
      <c r="N25" s="4">
        <v>270.86</v>
      </c>
      <c r="O25" s="4">
        <v>116.76</v>
      </c>
      <c r="P25" s="14">
        <f>N25-O25</f>
        <v>154.10000000000002</v>
      </c>
      <c r="Q25" s="4">
        <v>0</v>
      </c>
      <c r="R25" s="4">
        <v>0</v>
      </c>
      <c r="S25" s="5"/>
      <c r="T25" s="4"/>
      <c r="U25" s="4">
        <v>7.3</v>
      </c>
      <c r="V25" s="4"/>
      <c r="W25" s="4">
        <v>67.02</v>
      </c>
      <c r="X25" s="4">
        <v>25.79</v>
      </c>
      <c r="Y25" s="4">
        <v>-69.03</v>
      </c>
    </row>
    <row r="26" spans="1:25" x14ac:dyDescent="0.2">
      <c r="A26" t="s">
        <v>317</v>
      </c>
      <c r="B26" s="14">
        <f t="shared" si="0"/>
        <v>398.71000000000004</v>
      </c>
      <c r="C26" s="65">
        <f t="shared" si="1"/>
        <v>268.91000000000008</v>
      </c>
      <c r="D26" s="65">
        <f t="shared" si="2"/>
        <v>129.79999999999998</v>
      </c>
      <c r="E26" s="4">
        <v>195.7</v>
      </c>
      <c r="F26" s="4">
        <f t="shared" si="3"/>
        <v>4.0999999999999996</v>
      </c>
      <c r="G26" s="4">
        <v>132.19999999999999</v>
      </c>
      <c r="H26" s="5"/>
      <c r="I26" s="4">
        <v>0</v>
      </c>
      <c r="J26" s="4">
        <v>0</v>
      </c>
      <c r="K26" s="4">
        <v>4.0999999999999996</v>
      </c>
      <c r="L26" s="4">
        <v>0</v>
      </c>
      <c r="M26" s="10"/>
      <c r="N26" s="4">
        <v>295.05</v>
      </c>
      <c r="O26" s="4">
        <v>116.48</v>
      </c>
      <c r="P26" s="14">
        <f t="shared" si="4"/>
        <v>178.57</v>
      </c>
      <c r="Q26" s="4">
        <v>0</v>
      </c>
      <c r="R26" s="4">
        <v>0</v>
      </c>
      <c r="S26" s="5"/>
      <c r="T26" s="4"/>
      <c r="U26" s="4">
        <v>7.3</v>
      </c>
      <c r="V26" s="4"/>
      <c r="W26" s="4">
        <v>65.900000000000006</v>
      </c>
      <c r="X26" s="4">
        <v>26.36</v>
      </c>
      <c r="Y26" s="4">
        <v>-62.61</v>
      </c>
    </row>
    <row r="27" spans="1:25" x14ac:dyDescent="0.2">
      <c r="A27" t="s">
        <v>318</v>
      </c>
      <c r="B27" s="14">
        <f t="shared" si="0"/>
        <v>403.88</v>
      </c>
      <c r="C27" s="65">
        <f t="shared" si="1"/>
        <v>263.39999999999998</v>
      </c>
      <c r="D27" s="65">
        <f t="shared" si="2"/>
        <v>140.48000000000002</v>
      </c>
      <c r="E27" s="4">
        <v>205.36</v>
      </c>
      <c r="F27" s="4">
        <f t="shared" si="3"/>
        <v>2.69</v>
      </c>
      <c r="G27" s="4">
        <v>132.19999999999999</v>
      </c>
      <c r="H27" s="5"/>
      <c r="I27" s="4">
        <v>0</v>
      </c>
      <c r="J27" s="4">
        <v>0</v>
      </c>
      <c r="K27" s="4">
        <v>2.69</v>
      </c>
      <c r="L27" s="4">
        <v>0</v>
      </c>
      <c r="M27" s="10"/>
      <c r="N27" s="4">
        <v>301.85000000000002</v>
      </c>
      <c r="O27" s="4">
        <v>113.39</v>
      </c>
      <c r="P27" s="14">
        <f t="shared" si="4"/>
        <v>188.46000000000004</v>
      </c>
      <c r="Q27" s="4">
        <v>0</v>
      </c>
      <c r="R27" s="4">
        <v>0</v>
      </c>
      <c r="S27" s="5"/>
      <c r="T27" s="4"/>
      <c r="U27" s="4">
        <v>7.3</v>
      </c>
      <c r="V27" s="4"/>
      <c r="W27" s="4">
        <v>64.88</v>
      </c>
      <c r="X27" s="4">
        <v>27.16</v>
      </c>
      <c r="Y27" s="4">
        <v>-60.94</v>
      </c>
    </row>
    <row r="28" spans="1:25" x14ac:dyDescent="0.2">
      <c r="A28" t="s">
        <v>319</v>
      </c>
      <c r="B28" s="14">
        <f t="shared" si="0"/>
        <v>414.70000000000005</v>
      </c>
      <c r="C28" s="65">
        <f t="shared" si="1"/>
        <v>268.26000000000005</v>
      </c>
      <c r="D28" s="65">
        <f t="shared" si="2"/>
        <v>146.44</v>
      </c>
      <c r="E28" s="4">
        <v>211.58</v>
      </c>
      <c r="F28" s="4">
        <f t="shared" si="3"/>
        <v>4.47</v>
      </c>
      <c r="G28" s="4">
        <v>132.19999999999999</v>
      </c>
      <c r="H28" s="5"/>
      <c r="I28" s="4">
        <v>0</v>
      </c>
      <c r="J28" s="4">
        <v>0</v>
      </c>
      <c r="K28" s="4">
        <v>4.47</v>
      </c>
      <c r="L28" s="4">
        <v>0</v>
      </c>
      <c r="M28" s="10"/>
      <c r="N28" s="4">
        <v>309.79000000000002</v>
      </c>
      <c r="O28" s="4">
        <v>121.13</v>
      </c>
      <c r="P28" s="14">
        <f t="shared" si="4"/>
        <v>188.66000000000003</v>
      </c>
      <c r="Q28" s="4">
        <v>0</v>
      </c>
      <c r="R28" s="4">
        <v>0</v>
      </c>
      <c r="S28" s="5"/>
      <c r="T28" s="4"/>
      <c r="U28" s="4">
        <v>7.3</v>
      </c>
      <c r="V28" s="4"/>
      <c r="W28" s="4">
        <v>65.14</v>
      </c>
      <c r="X28" s="4">
        <v>28.02</v>
      </c>
      <c r="Y28" s="4">
        <v>-61.98</v>
      </c>
    </row>
    <row r="29" spans="1:25" x14ac:dyDescent="0.2">
      <c r="A29" t="s">
        <v>320</v>
      </c>
      <c r="B29" s="14">
        <f t="shared" si="0"/>
        <v>416.52</v>
      </c>
      <c r="C29" s="65">
        <f t="shared" si="1"/>
        <v>265.58</v>
      </c>
      <c r="D29" s="65">
        <f t="shared" si="2"/>
        <v>150.94</v>
      </c>
      <c r="E29" s="4">
        <v>213.02</v>
      </c>
      <c r="F29" s="4">
        <f t="shared" si="3"/>
        <v>5.21</v>
      </c>
      <c r="G29" s="4">
        <v>132.19999999999999</v>
      </c>
      <c r="H29" s="5"/>
      <c r="I29" s="4">
        <v>0</v>
      </c>
      <c r="J29" s="4">
        <v>0</v>
      </c>
      <c r="K29" s="4">
        <v>5.21</v>
      </c>
      <c r="L29" s="4">
        <v>0</v>
      </c>
      <c r="M29" s="10"/>
      <c r="N29" s="4">
        <v>312.20999999999998</v>
      </c>
      <c r="O29" s="4">
        <v>117.83</v>
      </c>
      <c r="P29" s="14">
        <f t="shared" si="4"/>
        <v>194.38</v>
      </c>
      <c r="Q29" s="4">
        <v>0</v>
      </c>
      <c r="R29" s="4">
        <v>0</v>
      </c>
      <c r="S29" s="5"/>
      <c r="T29" s="4"/>
      <c r="U29" s="4">
        <v>7.3</v>
      </c>
      <c r="V29" s="4"/>
      <c r="W29" s="4">
        <v>62.08</v>
      </c>
      <c r="X29" s="4">
        <v>29.72</v>
      </c>
      <c r="Y29" s="4">
        <v>-60.88</v>
      </c>
    </row>
    <row r="30" spans="1:25" x14ac:dyDescent="0.2">
      <c r="A30" t="s">
        <v>321</v>
      </c>
      <c r="B30" s="14">
        <f t="shared" si="0"/>
        <v>408.7</v>
      </c>
      <c r="C30" s="65">
        <f t="shared" si="1"/>
        <v>264.75</v>
      </c>
      <c r="D30" s="65">
        <f t="shared" si="2"/>
        <v>143.94999999999999</v>
      </c>
      <c r="E30" s="4">
        <v>206.79</v>
      </c>
      <c r="F30" s="4">
        <f t="shared" si="3"/>
        <v>2.65</v>
      </c>
      <c r="G30" s="4">
        <v>136.05000000000001</v>
      </c>
      <c r="H30" s="5"/>
      <c r="I30" s="4">
        <v>0</v>
      </c>
      <c r="J30" s="4">
        <v>0</v>
      </c>
      <c r="K30" s="4">
        <v>2.65</v>
      </c>
      <c r="L30" s="4">
        <v>0</v>
      </c>
      <c r="M30" s="10"/>
      <c r="N30" s="4">
        <v>311.91000000000003</v>
      </c>
      <c r="O30" s="4">
        <v>120.41</v>
      </c>
      <c r="P30" s="14">
        <f t="shared" si="4"/>
        <v>191.50000000000003</v>
      </c>
      <c r="Q30" s="4">
        <v>0</v>
      </c>
      <c r="R30" s="4">
        <v>0</v>
      </c>
      <c r="S30" s="5"/>
      <c r="T30" s="4"/>
      <c r="U30" s="4">
        <v>0</v>
      </c>
      <c r="V30" s="4"/>
      <c r="W30" s="4">
        <v>62.84</v>
      </c>
      <c r="X30" s="4">
        <v>31.3</v>
      </c>
      <c r="Y30" s="4">
        <v>-60.56</v>
      </c>
    </row>
    <row r="31" spans="1:25" x14ac:dyDescent="0.2">
      <c r="A31" t="s">
        <v>322</v>
      </c>
      <c r="B31" s="14">
        <f t="shared" si="0"/>
        <v>405.14</v>
      </c>
      <c r="C31" s="65">
        <f t="shared" si="1"/>
        <v>256.44</v>
      </c>
      <c r="D31" s="65">
        <f t="shared" si="2"/>
        <v>148.69999999999999</v>
      </c>
      <c r="E31" s="4">
        <v>206.53</v>
      </c>
      <c r="F31" s="4">
        <f t="shared" si="3"/>
        <v>2.6</v>
      </c>
      <c r="G31" s="4">
        <v>137.38999999999999</v>
      </c>
      <c r="H31" s="5"/>
      <c r="I31" s="4">
        <v>0</v>
      </c>
      <c r="J31" s="4">
        <v>0</v>
      </c>
      <c r="K31" s="4">
        <v>2.6</v>
      </c>
      <c r="L31" s="4">
        <v>0</v>
      </c>
      <c r="M31" s="10"/>
      <c r="N31" s="4">
        <v>312.26</v>
      </c>
      <c r="O31" s="4">
        <v>119.33</v>
      </c>
      <c r="P31" s="14">
        <f t="shared" si="4"/>
        <v>192.93</v>
      </c>
      <c r="Q31" s="4">
        <v>0</v>
      </c>
      <c r="R31" s="4">
        <v>0</v>
      </c>
      <c r="S31" s="5"/>
      <c r="T31" s="4"/>
      <c r="U31" s="4">
        <v>0</v>
      </c>
      <c r="V31" s="4"/>
      <c r="W31" s="4">
        <v>57.83</v>
      </c>
      <c r="X31" s="4">
        <v>32.44</v>
      </c>
      <c r="Y31" s="4">
        <v>-56.02</v>
      </c>
    </row>
    <row r="32" spans="1:25" x14ac:dyDescent="0.2">
      <c r="A32" t="s">
        <v>323</v>
      </c>
      <c r="B32" s="14">
        <f t="shared" si="0"/>
        <v>404.94</v>
      </c>
      <c r="C32" s="65">
        <f t="shared" si="1"/>
        <v>268.03999999999996</v>
      </c>
      <c r="D32" s="65">
        <f t="shared" si="2"/>
        <v>136.9</v>
      </c>
      <c r="E32" s="4">
        <v>198.43</v>
      </c>
      <c r="F32" s="4">
        <f t="shared" si="3"/>
        <v>3.82</v>
      </c>
      <c r="G32" s="4">
        <v>137.47</v>
      </c>
      <c r="H32" s="5"/>
      <c r="I32" s="4">
        <v>0</v>
      </c>
      <c r="J32" s="4">
        <v>0</v>
      </c>
      <c r="K32" s="4">
        <v>3.82</v>
      </c>
      <c r="L32" s="4">
        <v>0</v>
      </c>
      <c r="M32" s="10"/>
      <c r="N32" s="4">
        <v>305.94</v>
      </c>
      <c r="O32" s="4">
        <v>115.52</v>
      </c>
      <c r="P32" s="14">
        <f t="shared" si="4"/>
        <v>190.42000000000002</v>
      </c>
      <c r="Q32" s="4">
        <v>0</v>
      </c>
      <c r="R32" s="4">
        <v>0</v>
      </c>
      <c r="S32" s="5"/>
      <c r="T32" s="4"/>
      <c r="U32" s="4">
        <v>0</v>
      </c>
      <c r="V32" s="4"/>
      <c r="W32" s="4">
        <v>61.53</v>
      </c>
      <c r="X32" s="4">
        <v>33.65</v>
      </c>
      <c r="Y32" s="4">
        <v>-61.4</v>
      </c>
    </row>
    <row r="33" spans="1:25" x14ac:dyDescent="0.2">
      <c r="A33" t="s">
        <v>324</v>
      </c>
      <c r="B33" s="14">
        <f t="shared" si="0"/>
        <v>402.11</v>
      </c>
      <c r="C33" s="65">
        <f t="shared" si="1"/>
        <v>269.3</v>
      </c>
      <c r="D33" s="65">
        <f t="shared" si="2"/>
        <v>132.81</v>
      </c>
      <c r="E33" s="4">
        <v>191.26</v>
      </c>
      <c r="F33" s="4">
        <f t="shared" si="3"/>
        <v>5.51</v>
      </c>
      <c r="G33" s="4">
        <v>138.09</v>
      </c>
      <c r="H33" s="5"/>
      <c r="I33" s="4">
        <v>0</v>
      </c>
      <c r="J33" s="4">
        <v>0</v>
      </c>
      <c r="K33" s="4">
        <v>5.51</v>
      </c>
      <c r="L33" s="4">
        <v>0</v>
      </c>
      <c r="M33" s="10"/>
      <c r="N33" s="4">
        <v>303.93</v>
      </c>
      <c r="O33" s="4">
        <v>123.69</v>
      </c>
      <c r="P33" s="14">
        <f t="shared" si="4"/>
        <v>180.24</v>
      </c>
      <c r="Q33" s="4">
        <v>0</v>
      </c>
      <c r="R33" s="4">
        <v>0</v>
      </c>
      <c r="S33" s="5"/>
      <c r="T33" s="4"/>
      <c r="U33" s="4">
        <v>0</v>
      </c>
      <c r="V33" s="4"/>
      <c r="W33" s="4">
        <v>58.45</v>
      </c>
      <c r="X33" s="4">
        <v>34.22</v>
      </c>
      <c r="Y33" s="4">
        <v>-61.74</v>
      </c>
    </row>
    <row r="34" spans="1:25" x14ac:dyDescent="0.2">
      <c r="A34" t="s">
        <v>325</v>
      </c>
      <c r="B34" s="14">
        <f t="shared" si="0"/>
        <v>415.75</v>
      </c>
      <c r="C34" s="65">
        <f t="shared" si="1"/>
        <v>263.15999999999997</v>
      </c>
      <c r="D34" s="65">
        <f t="shared" si="2"/>
        <v>152.59</v>
      </c>
      <c r="E34" s="4">
        <v>207.96</v>
      </c>
      <c r="F34" s="4">
        <f t="shared" si="3"/>
        <v>7.88</v>
      </c>
      <c r="G34" s="4">
        <v>136.68</v>
      </c>
      <c r="H34" s="5"/>
      <c r="I34" s="4">
        <v>0</v>
      </c>
      <c r="J34" s="4">
        <v>0</v>
      </c>
      <c r="K34" s="4">
        <v>7.88</v>
      </c>
      <c r="L34" s="4">
        <v>0</v>
      </c>
      <c r="M34" s="10"/>
      <c r="N34" s="4">
        <v>317.45</v>
      </c>
      <c r="O34" s="4">
        <v>130.34</v>
      </c>
      <c r="P34" s="14">
        <f t="shared" si="4"/>
        <v>187.10999999999999</v>
      </c>
      <c r="Q34" s="4">
        <v>0</v>
      </c>
      <c r="R34" s="4">
        <v>0</v>
      </c>
      <c r="S34" s="5"/>
      <c r="T34" s="4"/>
      <c r="U34" s="4">
        <v>0</v>
      </c>
      <c r="V34" s="4"/>
      <c r="W34" s="4">
        <v>55.37</v>
      </c>
      <c r="X34" s="4">
        <v>35.049999999999997</v>
      </c>
      <c r="Y34" s="4">
        <v>-55.35</v>
      </c>
    </row>
    <row r="35" spans="1:25" x14ac:dyDescent="0.2">
      <c r="A35" t="s">
        <v>326</v>
      </c>
      <c r="B35" s="14">
        <f t="shared" si="0"/>
        <v>414.9</v>
      </c>
      <c r="C35" s="65">
        <f t="shared" si="1"/>
        <v>259.44</v>
      </c>
      <c r="D35" s="65">
        <f t="shared" si="2"/>
        <v>155.45999999999998</v>
      </c>
      <c r="E35" s="4">
        <v>213.23</v>
      </c>
      <c r="F35" s="4">
        <f t="shared" si="3"/>
        <v>2.67</v>
      </c>
      <c r="G35" s="4">
        <v>140.11000000000001</v>
      </c>
      <c r="H35" s="5"/>
      <c r="I35" s="4">
        <v>0</v>
      </c>
      <c r="J35" s="4">
        <v>0</v>
      </c>
      <c r="K35" s="4">
        <v>2.67</v>
      </c>
      <c r="L35" s="4">
        <v>0</v>
      </c>
      <c r="M35" s="10"/>
      <c r="N35" s="4">
        <v>318.45</v>
      </c>
      <c r="O35" s="4">
        <v>118.6</v>
      </c>
      <c r="P35" s="14">
        <f t="shared" si="4"/>
        <v>199.85</v>
      </c>
      <c r="Q35" s="4">
        <v>0</v>
      </c>
      <c r="R35" s="4">
        <v>0</v>
      </c>
      <c r="S35" s="5"/>
      <c r="T35" s="4"/>
      <c r="U35" s="4">
        <v>0</v>
      </c>
      <c r="V35" s="4"/>
      <c r="W35" s="4">
        <v>57.77</v>
      </c>
      <c r="X35" s="4">
        <v>36.01</v>
      </c>
      <c r="Y35" s="4">
        <v>-56.22</v>
      </c>
    </row>
    <row r="36" spans="1:25" x14ac:dyDescent="0.2">
      <c r="A36" t="s">
        <v>327</v>
      </c>
      <c r="B36" s="14">
        <f t="shared" si="0"/>
        <v>420.8</v>
      </c>
      <c r="C36" s="65">
        <f t="shared" si="1"/>
        <v>261.52</v>
      </c>
      <c r="D36" s="65">
        <f t="shared" si="2"/>
        <v>159.28</v>
      </c>
      <c r="E36" s="4">
        <v>212.56</v>
      </c>
      <c r="F36" s="4">
        <f t="shared" si="3"/>
        <v>5.59</v>
      </c>
      <c r="G36" s="4">
        <v>140.56</v>
      </c>
      <c r="H36" s="5"/>
      <c r="I36" s="4">
        <v>0</v>
      </c>
      <c r="J36" s="4">
        <v>0</v>
      </c>
      <c r="K36" s="4">
        <v>5.59</v>
      </c>
      <c r="L36" s="4">
        <v>0</v>
      </c>
      <c r="M36" s="10"/>
      <c r="N36" s="4">
        <v>324.66000000000003</v>
      </c>
      <c r="O36" s="4">
        <v>120.17</v>
      </c>
      <c r="P36" s="14">
        <f t="shared" si="4"/>
        <v>204.49</v>
      </c>
      <c r="Q36" s="4">
        <v>0</v>
      </c>
      <c r="R36" s="4">
        <v>0</v>
      </c>
      <c r="S36" s="5"/>
      <c r="T36" s="4"/>
      <c r="U36" s="4">
        <v>0</v>
      </c>
      <c r="V36" s="4"/>
      <c r="W36" s="4">
        <v>53.28</v>
      </c>
      <c r="X36" s="4">
        <v>37.270000000000003</v>
      </c>
      <c r="Y36" s="4">
        <v>-56.5</v>
      </c>
    </row>
    <row r="37" spans="1:25" x14ac:dyDescent="0.2">
      <c r="A37" t="s">
        <v>328</v>
      </c>
      <c r="B37" s="14">
        <f t="shared" si="0"/>
        <v>435.78999999999996</v>
      </c>
      <c r="C37" s="65">
        <f t="shared" si="1"/>
        <v>257.68999999999994</v>
      </c>
      <c r="D37" s="65">
        <f t="shared" si="2"/>
        <v>178.1</v>
      </c>
      <c r="E37" s="4">
        <v>231.28</v>
      </c>
      <c r="F37" s="4">
        <f t="shared" si="3"/>
        <v>2.52</v>
      </c>
      <c r="G37" s="4">
        <v>141.88999999999999</v>
      </c>
      <c r="H37" s="5"/>
      <c r="I37" s="4">
        <v>0</v>
      </c>
      <c r="J37" s="4">
        <v>0</v>
      </c>
      <c r="K37" s="4">
        <v>2.52</v>
      </c>
      <c r="L37" s="4">
        <v>0</v>
      </c>
      <c r="M37" s="10"/>
      <c r="N37" s="4">
        <v>340.83</v>
      </c>
      <c r="O37" s="4">
        <v>128.15</v>
      </c>
      <c r="P37" s="14">
        <f t="shared" si="4"/>
        <v>212.67999999999998</v>
      </c>
      <c r="Q37" s="4">
        <v>0</v>
      </c>
      <c r="R37" s="4">
        <v>0</v>
      </c>
      <c r="S37" s="5"/>
      <c r="T37" s="4"/>
      <c r="U37" s="4">
        <v>11.14</v>
      </c>
      <c r="V37" s="4"/>
      <c r="W37" s="4">
        <v>53.18</v>
      </c>
      <c r="X37" s="4">
        <v>28.11</v>
      </c>
      <c r="Y37" s="4">
        <v>-57.58</v>
      </c>
    </row>
    <row r="38" spans="1:25" x14ac:dyDescent="0.2">
      <c r="A38" t="s">
        <v>329</v>
      </c>
      <c r="B38" s="14">
        <f t="shared" si="0"/>
        <v>453.54</v>
      </c>
      <c r="C38" s="65">
        <f t="shared" si="1"/>
        <v>256.8</v>
      </c>
      <c r="D38" s="65">
        <f t="shared" si="2"/>
        <v>196.74</v>
      </c>
      <c r="E38" s="4">
        <v>249.75</v>
      </c>
      <c r="F38" s="4">
        <f t="shared" si="3"/>
        <v>2.41</v>
      </c>
      <c r="G38" s="4">
        <v>142.1</v>
      </c>
      <c r="H38" s="5"/>
      <c r="I38" s="4">
        <v>0</v>
      </c>
      <c r="J38" s="4">
        <v>0</v>
      </c>
      <c r="K38" s="4">
        <v>2.41</v>
      </c>
      <c r="L38" s="4">
        <v>0</v>
      </c>
      <c r="M38" s="10"/>
      <c r="N38" s="4">
        <v>357.04</v>
      </c>
      <c r="O38" s="4">
        <v>124.07</v>
      </c>
      <c r="P38" s="14">
        <f t="shared" si="4"/>
        <v>232.97000000000003</v>
      </c>
      <c r="Q38" s="4">
        <v>0</v>
      </c>
      <c r="R38" s="4">
        <v>0</v>
      </c>
      <c r="S38" s="5"/>
      <c r="T38" s="4"/>
      <c r="U38" s="4">
        <v>11.14</v>
      </c>
      <c r="V38" s="4"/>
      <c r="W38" s="4">
        <v>53.01</v>
      </c>
      <c r="X38" s="4">
        <v>29.94</v>
      </c>
      <c r="Y38" s="4">
        <v>-56.87</v>
      </c>
    </row>
    <row r="39" spans="1:25" x14ac:dyDescent="0.2">
      <c r="A39" t="s">
        <v>330</v>
      </c>
      <c r="B39" s="14">
        <f t="shared" si="0"/>
        <v>452.43</v>
      </c>
      <c r="C39" s="65">
        <f t="shared" si="1"/>
        <v>252.8</v>
      </c>
      <c r="D39" s="65">
        <f t="shared" si="2"/>
        <v>199.63</v>
      </c>
      <c r="E39" s="4">
        <v>252.14</v>
      </c>
      <c r="F39" s="4">
        <f t="shared" si="3"/>
        <v>1.83</v>
      </c>
      <c r="G39" s="4">
        <v>142.9</v>
      </c>
      <c r="H39" s="5"/>
      <c r="I39" s="4">
        <v>0</v>
      </c>
      <c r="J39" s="4">
        <v>0</v>
      </c>
      <c r="K39" s="4">
        <v>1.83</v>
      </c>
      <c r="L39" s="4">
        <v>0</v>
      </c>
      <c r="M39" s="10"/>
      <c r="N39" s="4">
        <v>355.62</v>
      </c>
      <c r="O39" s="4">
        <v>127</v>
      </c>
      <c r="P39" s="14">
        <f t="shared" si="4"/>
        <v>228.62</v>
      </c>
      <c r="Q39" s="4">
        <v>0</v>
      </c>
      <c r="R39" s="4">
        <v>0</v>
      </c>
      <c r="S39" s="5"/>
      <c r="T39" s="4"/>
      <c r="U39" s="4">
        <v>11.14</v>
      </c>
      <c r="V39" s="4"/>
      <c r="W39" s="4">
        <v>52.51</v>
      </c>
      <c r="X39" s="4">
        <v>31.33</v>
      </c>
      <c r="Y39" s="4">
        <v>-53.73</v>
      </c>
    </row>
    <row r="40" spans="1:25" x14ac:dyDescent="0.2">
      <c r="A40" t="s">
        <v>331</v>
      </c>
      <c r="B40" s="14">
        <f t="shared" si="0"/>
        <v>450.66</v>
      </c>
      <c r="C40" s="65">
        <f t="shared" si="1"/>
        <v>254.26000000000002</v>
      </c>
      <c r="D40" s="65">
        <f t="shared" si="2"/>
        <v>196.4</v>
      </c>
      <c r="E40" s="4">
        <v>246.94</v>
      </c>
      <c r="F40" s="4">
        <f t="shared" si="3"/>
        <v>2.87</v>
      </c>
      <c r="G40" s="4">
        <v>139.36000000000001</v>
      </c>
      <c r="H40" s="5"/>
      <c r="I40" s="4">
        <v>0</v>
      </c>
      <c r="J40" s="4">
        <v>0</v>
      </c>
      <c r="K40" s="4">
        <v>2.87</v>
      </c>
      <c r="L40" s="4">
        <v>0</v>
      </c>
      <c r="M40" s="10"/>
      <c r="N40" s="4">
        <v>353</v>
      </c>
      <c r="O40" s="4">
        <v>128.77000000000001</v>
      </c>
      <c r="P40" s="14">
        <f t="shared" si="4"/>
        <v>224.23</v>
      </c>
      <c r="Q40" s="4">
        <v>0</v>
      </c>
      <c r="R40" s="4">
        <v>0</v>
      </c>
      <c r="S40" s="5"/>
      <c r="T40" s="4"/>
      <c r="U40" s="4">
        <v>11.14</v>
      </c>
      <c r="V40" s="4"/>
      <c r="W40" s="4">
        <v>50.54</v>
      </c>
      <c r="X40" s="4">
        <v>33.1</v>
      </c>
      <c r="Y40" s="4">
        <v>-58.62</v>
      </c>
    </row>
    <row r="41" spans="1:25" x14ac:dyDescent="0.2">
      <c r="A41" t="s">
        <v>332</v>
      </c>
      <c r="B41" s="14">
        <f t="shared" si="0"/>
        <v>455.58</v>
      </c>
      <c r="C41" s="65">
        <f t="shared" si="1"/>
        <v>261.24</v>
      </c>
      <c r="D41" s="65">
        <f t="shared" si="2"/>
        <v>194.34</v>
      </c>
      <c r="E41" s="4">
        <v>245.46</v>
      </c>
      <c r="F41" s="4">
        <f t="shared" si="3"/>
        <v>3.09</v>
      </c>
      <c r="G41" s="4">
        <v>142.86000000000001</v>
      </c>
      <c r="H41" s="5"/>
      <c r="I41" s="4">
        <v>0</v>
      </c>
      <c r="J41" s="4">
        <v>0</v>
      </c>
      <c r="K41" s="4">
        <v>3.09</v>
      </c>
      <c r="L41" s="4">
        <v>0</v>
      </c>
      <c r="M41" s="10"/>
      <c r="N41" s="4">
        <v>355.14</v>
      </c>
      <c r="O41" s="4">
        <v>128.77000000000001</v>
      </c>
      <c r="P41" s="14">
        <f t="shared" si="4"/>
        <v>226.36999999999998</v>
      </c>
      <c r="Q41" s="4">
        <v>0</v>
      </c>
      <c r="R41" s="4">
        <v>0</v>
      </c>
      <c r="S41" s="5"/>
      <c r="T41" s="4"/>
      <c r="U41" s="4">
        <v>11.14</v>
      </c>
      <c r="V41" s="4"/>
      <c r="W41" s="4">
        <v>51.12</v>
      </c>
      <c r="X41" s="4">
        <v>35.090000000000003</v>
      </c>
      <c r="Y41" s="4">
        <v>-61.08</v>
      </c>
    </row>
    <row r="42" spans="1:25" x14ac:dyDescent="0.2">
      <c r="A42" t="s">
        <v>333</v>
      </c>
      <c r="B42" s="14">
        <f t="shared" si="0"/>
        <v>435.27</v>
      </c>
      <c r="C42" s="65">
        <f t="shared" si="1"/>
        <v>246.17999999999998</v>
      </c>
      <c r="D42" s="65">
        <f t="shared" si="2"/>
        <v>189.09</v>
      </c>
      <c r="E42" s="4">
        <v>237.68</v>
      </c>
      <c r="F42" s="4">
        <f t="shared" si="3"/>
        <v>1.41</v>
      </c>
      <c r="G42" s="4">
        <v>143.44</v>
      </c>
      <c r="H42" s="5"/>
      <c r="I42" s="4">
        <v>0</v>
      </c>
      <c r="J42" s="4">
        <v>0</v>
      </c>
      <c r="K42" s="4">
        <v>1.41</v>
      </c>
      <c r="L42" s="4">
        <v>0</v>
      </c>
      <c r="M42" s="10"/>
      <c r="N42" s="4">
        <v>347.54</v>
      </c>
      <c r="O42" s="4">
        <v>128.44</v>
      </c>
      <c r="P42" s="14">
        <f t="shared" si="4"/>
        <v>219.10000000000002</v>
      </c>
      <c r="Q42" s="4">
        <v>0</v>
      </c>
      <c r="R42" s="4">
        <v>0</v>
      </c>
      <c r="S42" s="5"/>
      <c r="T42" s="4"/>
      <c r="U42" s="4">
        <v>0.89</v>
      </c>
      <c r="V42" s="4"/>
      <c r="W42" s="4">
        <v>48.59</v>
      </c>
      <c r="X42" s="4">
        <v>36.85</v>
      </c>
      <c r="Y42" s="4">
        <v>-51.33</v>
      </c>
    </row>
    <row r="43" spans="1:25" x14ac:dyDescent="0.2">
      <c r="A43" t="s">
        <v>334</v>
      </c>
      <c r="B43" s="14">
        <f t="shared" si="0"/>
        <v>443.89</v>
      </c>
      <c r="C43" s="65">
        <f t="shared" si="1"/>
        <v>247.93</v>
      </c>
      <c r="D43" s="65">
        <f t="shared" si="2"/>
        <v>195.95999999999998</v>
      </c>
      <c r="E43" s="4">
        <v>243.57</v>
      </c>
      <c r="F43" s="4">
        <f t="shared" si="3"/>
        <v>2.36</v>
      </c>
      <c r="G43" s="4">
        <v>143.44</v>
      </c>
      <c r="H43" s="5"/>
      <c r="I43" s="4">
        <v>0</v>
      </c>
      <c r="J43" s="4">
        <v>0</v>
      </c>
      <c r="K43" s="4">
        <v>2.36</v>
      </c>
      <c r="L43" s="4">
        <v>0</v>
      </c>
      <c r="M43" s="10"/>
      <c r="N43" s="4">
        <v>354.37</v>
      </c>
      <c r="O43" s="4">
        <v>130.75</v>
      </c>
      <c r="P43" s="14">
        <f t="shared" si="4"/>
        <v>223.62</v>
      </c>
      <c r="Q43" s="4">
        <v>0</v>
      </c>
      <c r="R43" s="4">
        <v>0</v>
      </c>
      <c r="S43" s="5"/>
      <c r="T43" s="4"/>
      <c r="U43" s="4">
        <v>0</v>
      </c>
      <c r="V43" s="4"/>
      <c r="W43" s="4">
        <v>47.61</v>
      </c>
      <c r="X43" s="4">
        <v>39.56</v>
      </c>
      <c r="Y43" s="4">
        <v>-52.16</v>
      </c>
    </row>
    <row r="44" spans="1:25" x14ac:dyDescent="0.2">
      <c r="A44" t="s">
        <v>335</v>
      </c>
      <c r="B44" s="14">
        <f t="shared" si="0"/>
        <v>450.04999999999995</v>
      </c>
      <c r="C44" s="65">
        <f t="shared" si="1"/>
        <v>253.99999999999994</v>
      </c>
      <c r="D44" s="65">
        <f t="shared" si="2"/>
        <v>196.05</v>
      </c>
      <c r="E44" s="4">
        <v>247.49</v>
      </c>
      <c r="F44" s="4">
        <f t="shared" si="3"/>
        <v>5.12</v>
      </c>
      <c r="G44" s="4">
        <v>142.41999999999999</v>
      </c>
      <c r="H44" s="5"/>
      <c r="I44" s="4">
        <v>0</v>
      </c>
      <c r="J44" s="4">
        <v>0</v>
      </c>
      <c r="K44" s="4">
        <v>5.12</v>
      </c>
      <c r="L44" s="4">
        <v>0</v>
      </c>
      <c r="M44" s="10"/>
      <c r="N44" s="4">
        <v>352.04</v>
      </c>
      <c r="O44" s="4">
        <v>129.66</v>
      </c>
      <c r="P44" s="14">
        <f t="shared" si="4"/>
        <v>222.38000000000002</v>
      </c>
      <c r="Q44" s="4">
        <v>0</v>
      </c>
      <c r="R44" s="4">
        <v>0</v>
      </c>
      <c r="S44" s="5"/>
      <c r="T44" s="4"/>
      <c r="U44" s="4">
        <v>0</v>
      </c>
      <c r="V44" s="4"/>
      <c r="W44" s="4">
        <v>51.44</v>
      </c>
      <c r="X44" s="4">
        <v>41.44</v>
      </c>
      <c r="Y44" s="4">
        <v>-49.9</v>
      </c>
    </row>
    <row r="45" spans="1:25" x14ac:dyDescent="0.2">
      <c r="A45" t="s">
        <v>336</v>
      </c>
      <c r="B45" s="14">
        <f t="shared" si="0"/>
        <v>453.92999999999995</v>
      </c>
      <c r="C45" s="65">
        <f t="shared" si="1"/>
        <v>245.90999999999994</v>
      </c>
      <c r="D45" s="65">
        <f t="shared" si="2"/>
        <v>208.02</v>
      </c>
      <c r="E45" s="4">
        <v>256.5</v>
      </c>
      <c r="F45" s="4">
        <f t="shared" si="3"/>
        <v>1.59</v>
      </c>
      <c r="G45" s="4">
        <v>144.81</v>
      </c>
      <c r="H45" s="5"/>
      <c r="I45" s="4">
        <v>0</v>
      </c>
      <c r="J45" s="4">
        <v>0</v>
      </c>
      <c r="K45" s="4">
        <v>1.59</v>
      </c>
      <c r="L45" s="4">
        <v>0</v>
      </c>
      <c r="M45" s="10"/>
      <c r="N45" s="4">
        <v>360.37</v>
      </c>
      <c r="O45" s="4">
        <v>138.63999999999999</v>
      </c>
      <c r="P45" s="14">
        <f t="shared" si="4"/>
        <v>221.73000000000002</v>
      </c>
      <c r="Q45" s="4">
        <v>0</v>
      </c>
      <c r="R45" s="4">
        <v>0</v>
      </c>
      <c r="S45" s="5"/>
      <c r="T45" s="4"/>
      <c r="U45" s="4">
        <v>0</v>
      </c>
      <c r="V45" s="4"/>
      <c r="W45" s="4">
        <v>48.48</v>
      </c>
      <c r="X45" s="4">
        <v>43.49</v>
      </c>
      <c r="Y45" s="4">
        <v>-49.44</v>
      </c>
    </row>
    <row r="46" spans="1:25" x14ac:dyDescent="0.2">
      <c r="A46" t="s">
        <v>337</v>
      </c>
      <c r="B46" s="14">
        <f t="shared" si="0"/>
        <v>473.21</v>
      </c>
      <c r="C46" s="65">
        <f t="shared" si="1"/>
        <v>244.30999999999997</v>
      </c>
      <c r="D46" s="65">
        <f t="shared" si="2"/>
        <v>228.9</v>
      </c>
      <c r="E46" s="4">
        <v>275.36</v>
      </c>
      <c r="F46" s="4">
        <f t="shared" si="3"/>
        <v>2.2799999999999998</v>
      </c>
      <c r="G46" s="4">
        <v>145.6</v>
      </c>
      <c r="H46" s="5"/>
      <c r="I46" s="4">
        <v>0</v>
      </c>
      <c r="J46" s="4">
        <v>0</v>
      </c>
      <c r="K46" s="4">
        <v>2.2799999999999998</v>
      </c>
      <c r="L46" s="4">
        <v>0</v>
      </c>
      <c r="M46" s="10"/>
      <c r="N46" s="4">
        <v>379.71</v>
      </c>
      <c r="O46" s="4">
        <v>143.57</v>
      </c>
      <c r="P46" s="14">
        <f t="shared" si="4"/>
        <v>236.14</v>
      </c>
      <c r="Q46" s="4">
        <v>0</v>
      </c>
      <c r="R46" s="4">
        <v>0</v>
      </c>
      <c r="S46" s="5"/>
      <c r="T46" s="4"/>
      <c r="U46" s="4">
        <v>0</v>
      </c>
      <c r="V46" s="4"/>
      <c r="W46" s="4">
        <v>46.46</v>
      </c>
      <c r="X46" s="4">
        <v>44.76</v>
      </c>
      <c r="Y46" s="4">
        <v>-47.69</v>
      </c>
    </row>
    <row r="47" spans="1:25" x14ac:dyDescent="0.2">
      <c r="A47" t="s">
        <v>338</v>
      </c>
      <c r="B47" s="14">
        <f t="shared" si="0"/>
        <v>461.13</v>
      </c>
      <c r="C47" s="65">
        <f t="shared" si="1"/>
        <v>240.16</v>
      </c>
      <c r="D47" s="65">
        <f t="shared" si="2"/>
        <v>220.97</v>
      </c>
      <c r="E47" s="4">
        <v>264.57</v>
      </c>
      <c r="F47" s="4">
        <f t="shared" si="3"/>
        <v>0.48</v>
      </c>
      <c r="G47" s="4">
        <v>146.71</v>
      </c>
      <c r="H47" s="5"/>
      <c r="I47" s="4">
        <v>0</v>
      </c>
      <c r="J47" s="4">
        <v>0</v>
      </c>
      <c r="K47" s="4">
        <v>0.48</v>
      </c>
      <c r="L47" s="4">
        <v>0</v>
      </c>
      <c r="M47" s="10"/>
      <c r="N47" s="4">
        <v>369.11</v>
      </c>
      <c r="O47" s="4">
        <v>139.12</v>
      </c>
      <c r="P47" s="14">
        <f t="shared" si="4"/>
        <v>229.99</v>
      </c>
      <c r="Q47" s="4">
        <v>0</v>
      </c>
      <c r="R47" s="4">
        <v>0</v>
      </c>
      <c r="S47" s="5"/>
      <c r="T47" s="4"/>
      <c r="U47" s="4">
        <v>0</v>
      </c>
      <c r="V47" s="4"/>
      <c r="W47" s="4">
        <v>43.6</v>
      </c>
      <c r="X47" s="4">
        <v>47.94</v>
      </c>
      <c r="Y47" s="4">
        <v>-48.89</v>
      </c>
    </row>
    <row r="48" spans="1:25" x14ac:dyDescent="0.2">
      <c r="A48" t="s">
        <v>339</v>
      </c>
      <c r="B48" s="14">
        <f t="shared" si="0"/>
        <v>482.61000000000007</v>
      </c>
      <c r="C48" s="65">
        <f t="shared" si="1"/>
        <v>256.05000000000007</v>
      </c>
      <c r="D48" s="65">
        <f t="shared" si="2"/>
        <v>226.56</v>
      </c>
      <c r="E48" s="4">
        <v>272.74</v>
      </c>
      <c r="F48" s="4">
        <f t="shared" si="3"/>
        <v>4.97</v>
      </c>
      <c r="G48" s="4">
        <v>148.07</v>
      </c>
      <c r="H48" s="5"/>
      <c r="I48" s="4">
        <v>0</v>
      </c>
      <c r="J48" s="4">
        <v>0</v>
      </c>
      <c r="K48" s="4">
        <v>4.97</v>
      </c>
      <c r="L48" s="4">
        <v>0</v>
      </c>
      <c r="M48" s="10"/>
      <c r="N48" s="4">
        <v>381.37</v>
      </c>
      <c r="O48" s="4">
        <v>141.43</v>
      </c>
      <c r="P48" s="14">
        <f t="shared" si="4"/>
        <v>239.94</v>
      </c>
      <c r="Q48" s="4">
        <v>0</v>
      </c>
      <c r="R48" s="4">
        <v>0</v>
      </c>
      <c r="S48" s="5"/>
      <c r="T48" s="4"/>
      <c r="U48" s="4">
        <v>0</v>
      </c>
      <c r="V48" s="4"/>
      <c r="W48" s="4">
        <v>46.18</v>
      </c>
      <c r="X48" s="4">
        <v>50.09</v>
      </c>
      <c r="Y48" s="4">
        <v>-51.86</v>
      </c>
    </row>
    <row r="49" spans="1:25" x14ac:dyDescent="0.2">
      <c r="A49" t="s">
        <v>340</v>
      </c>
      <c r="B49" s="14">
        <f t="shared" si="0"/>
        <v>511.01</v>
      </c>
      <c r="C49" s="65">
        <f t="shared" si="1"/>
        <v>246.84000000000003</v>
      </c>
      <c r="D49" s="65">
        <f t="shared" si="2"/>
        <v>264.16999999999996</v>
      </c>
      <c r="E49" s="4">
        <v>309.58</v>
      </c>
      <c r="F49" s="4">
        <f t="shared" si="3"/>
        <v>3.04</v>
      </c>
      <c r="G49" s="4">
        <v>151.52000000000001</v>
      </c>
      <c r="H49" s="5"/>
      <c r="I49" s="4">
        <v>0</v>
      </c>
      <c r="J49" s="4">
        <v>0</v>
      </c>
      <c r="K49" s="4">
        <v>3.04</v>
      </c>
      <c r="L49" s="4">
        <v>0</v>
      </c>
      <c r="M49" s="10"/>
      <c r="N49" s="4">
        <v>411.18</v>
      </c>
      <c r="O49" s="4">
        <v>150.01</v>
      </c>
      <c r="P49" s="14">
        <f t="shared" si="4"/>
        <v>261.17</v>
      </c>
      <c r="Q49" s="4">
        <v>0</v>
      </c>
      <c r="R49" s="4">
        <v>0</v>
      </c>
      <c r="S49" s="5"/>
      <c r="T49" s="4"/>
      <c r="U49" s="4">
        <v>0</v>
      </c>
      <c r="V49" s="4"/>
      <c r="W49" s="4">
        <v>45.41</v>
      </c>
      <c r="X49" s="4">
        <v>51.38</v>
      </c>
      <c r="Y49" s="4">
        <v>-43.83</v>
      </c>
    </row>
    <row r="50" spans="1:25" x14ac:dyDescent="0.2">
      <c r="A50" t="s">
        <v>341</v>
      </c>
      <c r="B50" s="14">
        <f t="shared" si="0"/>
        <v>506.21999999999997</v>
      </c>
      <c r="C50" s="65">
        <f t="shared" si="1"/>
        <v>230.08999999999997</v>
      </c>
      <c r="D50" s="65">
        <f t="shared" si="2"/>
        <v>276.13</v>
      </c>
      <c r="E50" s="4">
        <v>329.62</v>
      </c>
      <c r="F50" s="4">
        <f t="shared" si="3"/>
        <v>2.02</v>
      </c>
      <c r="G50" s="4">
        <v>149.44999999999999</v>
      </c>
      <c r="H50" s="5"/>
      <c r="I50" s="4">
        <v>0</v>
      </c>
      <c r="J50" s="4">
        <v>0</v>
      </c>
      <c r="K50" s="4">
        <v>2.02</v>
      </c>
      <c r="L50" s="4">
        <v>0</v>
      </c>
      <c r="M50" s="10"/>
      <c r="N50" s="4">
        <v>419.93</v>
      </c>
      <c r="O50" s="4">
        <v>140.47999999999999</v>
      </c>
      <c r="P50" s="14">
        <f t="shared" si="4"/>
        <v>279.45000000000005</v>
      </c>
      <c r="Q50" s="4">
        <v>0</v>
      </c>
      <c r="R50" s="4">
        <v>0</v>
      </c>
      <c r="S50" s="5"/>
      <c r="T50" s="4"/>
      <c r="U50" s="4">
        <v>0</v>
      </c>
      <c r="V50" s="4"/>
      <c r="W50" s="4">
        <v>53.49</v>
      </c>
      <c r="X50" s="4">
        <v>30.8</v>
      </c>
      <c r="Y50" s="4">
        <v>-23.11</v>
      </c>
    </row>
    <row r="51" spans="1:25" x14ac:dyDescent="0.2">
      <c r="A51" t="s">
        <v>342</v>
      </c>
      <c r="B51" s="14">
        <f t="shared" si="0"/>
        <v>513.6</v>
      </c>
      <c r="C51" s="65">
        <f t="shared" si="1"/>
        <v>221.77000000000004</v>
      </c>
      <c r="D51" s="65">
        <f t="shared" si="2"/>
        <v>291.83</v>
      </c>
      <c r="E51" s="4">
        <v>329.68</v>
      </c>
      <c r="F51" s="4">
        <f t="shared" si="3"/>
        <v>2.66</v>
      </c>
      <c r="G51" s="4">
        <v>150.44</v>
      </c>
      <c r="H51" s="5"/>
      <c r="I51" s="4">
        <v>0</v>
      </c>
      <c r="J51" s="4">
        <v>0</v>
      </c>
      <c r="K51" s="4">
        <v>2.66</v>
      </c>
      <c r="L51" s="4">
        <v>0</v>
      </c>
      <c r="M51" s="10"/>
      <c r="N51" s="4">
        <v>433.45</v>
      </c>
      <c r="O51" s="4">
        <v>149.38</v>
      </c>
      <c r="P51" s="14">
        <f t="shared" si="4"/>
        <v>284.07</v>
      </c>
      <c r="Q51" s="4">
        <v>0</v>
      </c>
      <c r="R51" s="4">
        <v>0</v>
      </c>
      <c r="S51" s="5"/>
      <c r="T51" s="4"/>
      <c r="U51" s="4">
        <v>0</v>
      </c>
      <c r="V51" s="4"/>
      <c r="W51" s="4">
        <v>37.85</v>
      </c>
      <c r="X51" s="4">
        <v>39.64</v>
      </c>
      <c r="Y51" s="4">
        <v>-28.16</v>
      </c>
    </row>
    <row r="52" spans="1:25" x14ac:dyDescent="0.2">
      <c r="A52" t="s">
        <v>343</v>
      </c>
      <c r="B52" s="14">
        <f t="shared" si="0"/>
        <v>530.13</v>
      </c>
      <c r="C52" s="65">
        <f t="shared" si="1"/>
        <v>231.19</v>
      </c>
      <c r="D52" s="65">
        <f t="shared" si="2"/>
        <v>298.94</v>
      </c>
      <c r="E52" s="4">
        <v>343.59</v>
      </c>
      <c r="F52" s="4">
        <f t="shared" si="3"/>
        <v>1.31</v>
      </c>
      <c r="G52" s="4">
        <v>154.27000000000001</v>
      </c>
      <c r="H52" s="5"/>
      <c r="I52" s="4">
        <v>0</v>
      </c>
      <c r="J52" s="4">
        <v>0</v>
      </c>
      <c r="K52" s="4">
        <v>1.31</v>
      </c>
      <c r="L52" s="4">
        <v>0</v>
      </c>
      <c r="M52" s="10"/>
      <c r="N52" s="4">
        <v>442.63</v>
      </c>
      <c r="O52" s="4">
        <v>149.85</v>
      </c>
      <c r="P52" s="14">
        <f t="shared" si="4"/>
        <v>292.77999999999997</v>
      </c>
      <c r="Q52" s="4">
        <v>0</v>
      </c>
      <c r="R52" s="4">
        <v>0</v>
      </c>
      <c r="S52" s="5"/>
      <c r="T52" s="4"/>
      <c r="U52" s="4">
        <v>0</v>
      </c>
      <c r="V52" s="4"/>
      <c r="W52" s="4">
        <v>44.65</v>
      </c>
      <c r="X52" s="4">
        <v>41.55</v>
      </c>
      <c r="Y52" s="4">
        <v>-29.65</v>
      </c>
    </row>
    <row r="53" spans="1:25" x14ac:dyDescent="0.2">
      <c r="A53" t="s">
        <v>344</v>
      </c>
      <c r="B53" s="14">
        <f t="shared" si="0"/>
        <v>530.89</v>
      </c>
      <c r="C53" s="65">
        <f t="shared" si="1"/>
        <v>230.57</v>
      </c>
      <c r="D53" s="65">
        <f t="shared" si="2"/>
        <v>300.32</v>
      </c>
      <c r="E53" s="4">
        <v>340.71</v>
      </c>
      <c r="F53" s="4">
        <f t="shared" si="3"/>
        <v>2.44</v>
      </c>
      <c r="G53" s="4">
        <v>144</v>
      </c>
      <c r="H53" s="5"/>
      <c r="I53" s="4">
        <v>0</v>
      </c>
      <c r="J53" s="4">
        <v>0</v>
      </c>
      <c r="K53" s="4">
        <v>2.44</v>
      </c>
      <c r="L53" s="4">
        <v>0</v>
      </c>
      <c r="M53" s="10"/>
      <c r="N53" s="4">
        <v>446.35</v>
      </c>
      <c r="O53" s="4">
        <v>149.53</v>
      </c>
      <c r="P53" s="14">
        <f t="shared" si="4"/>
        <v>296.82000000000005</v>
      </c>
      <c r="Q53" s="4">
        <v>0</v>
      </c>
      <c r="R53" s="4">
        <v>0</v>
      </c>
      <c r="S53" s="5"/>
      <c r="T53" s="4"/>
      <c r="U53" s="4">
        <v>0</v>
      </c>
      <c r="V53" s="4"/>
      <c r="W53" s="4">
        <v>40.39</v>
      </c>
      <c r="X53" s="4">
        <v>41.71</v>
      </c>
      <c r="Y53" s="4">
        <v>-41.3</v>
      </c>
    </row>
    <row r="54" spans="1:25" x14ac:dyDescent="0.2">
      <c r="A54" t="s">
        <v>345</v>
      </c>
      <c r="B54" s="14">
        <f t="shared" si="0"/>
        <v>541.37</v>
      </c>
      <c r="C54" s="65">
        <f t="shared" si="1"/>
        <v>231.07999999999998</v>
      </c>
      <c r="D54" s="65">
        <f t="shared" si="2"/>
        <v>310.29000000000002</v>
      </c>
      <c r="E54" s="4">
        <v>352.24</v>
      </c>
      <c r="F54" s="4">
        <f t="shared" si="3"/>
        <v>1.4</v>
      </c>
      <c r="G54" s="4">
        <v>144.18</v>
      </c>
      <c r="H54" s="5"/>
      <c r="I54" s="4">
        <v>0</v>
      </c>
      <c r="J54" s="4">
        <v>0</v>
      </c>
      <c r="K54" s="4">
        <v>1.4</v>
      </c>
      <c r="L54" s="4">
        <v>0</v>
      </c>
      <c r="M54" s="10"/>
      <c r="N54" s="4">
        <v>455.13</v>
      </c>
      <c r="O54" s="4">
        <v>151.01</v>
      </c>
      <c r="P54" s="14">
        <f t="shared" si="4"/>
        <v>304.12</v>
      </c>
      <c r="Q54" s="4">
        <v>0</v>
      </c>
      <c r="R54" s="4">
        <v>0</v>
      </c>
      <c r="S54" s="5"/>
      <c r="T54" s="4"/>
      <c r="U54" s="4">
        <v>0</v>
      </c>
      <c r="V54" s="4"/>
      <c r="W54" s="4">
        <v>41.95</v>
      </c>
      <c r="X54" s="4">
        <v>42.89</v>
      </c>
      <c r="Y54" s="4">
        <v>-42.15</v>
      </c>
    </row>
    <row r="55" spans="1:25" x14ac:dyDescent="0.2">
      <c r="A55" t="s">
        <v>346</v>
      </c>
      <c r="B55" s="14">
        <f t="shared" si="0"/>
        <v>542.1</v>
      </c>
      <c r="C55" s="65">
        <f t="shared" si="1"/>
        <v>242.53999999999996</v>
      </c>
      <c r="D55" s="65">
        <f t="shared" si="2"/>
        <v>299.56000000000006</v>
      </c>
      <c r="E55" s="4">
        <v>341.97</v>
      </c>
      <c r="F55" s="4">
        <f t="shared" si="3"/>
        <v>4.09</v>
      </c>
      <c r="G55" s="4">
        <v>150.54</v>
      </c>
      <c r="H55" s="5"/>
      <c r="I55" s="4">
        <v>0</v>
      </c>
      <c r="J55" s="4">
        <v>0</v>
      </c>
      <c r="K55" s="4">
        <v>4.09</v>
      </c>
      <c r="L55" s="4">
        <v>0</v>
      </c>
      <c r="M55" s="10"/>
      <c r="N55" s="4">
        <v>450.41</v>
      </c>
      <c r="O55" s="4">
        <v>143.87</v>
      </c>
      <c r="P55" s="14">
        <f t="shared" si="4"/>
        <v>306.54000000000002</v>
      </c>
      <c r="Q55" s="4">
        <v>0</v>
      </c>
      <c r="R55" s="4">
        <v>0</v>
      </c>
      <c r="S55" s="5"/>
      <c r="T55" s="4"/>
      <c r="U55" s="4">
        <v>0</v>
      </c>
      <c r="V55" s="4"/>
      <c r="W55" s="4">
        <v>42.41</v>
      </c>
      <c r="X55" s="4">
        <v>45.19</v>
      </c>
      <c r="Y55" s="4">
        <v>-41.41</v>
      </c>
    </row>
    <row r="56" spans="1:25" x14ac:dyDescent="0.2">
      <c r="A56" t="s">
        <v>347</v>
      </c>
      <c r="B56" s="14">
        <f t="shared" si="0"/>
        <v>553.1</v>
      </c>
      <c r="C56" s="65">
        <f t="shared" si="1"/>
        <v>239.76000000000005</v>
      </c>
      <c r="D56" s="65">
        <f t="shared" si="2"/>
        <v>313.33999999999997</v>
      </c>
      <c r="E56" s="4">
        <v>352.77</v>
      </c>
      <c r="F56" s="4">
        <f t="shared" si="3"/>
        <v>4.95</v>
      </c>
      <c r="G56" s="4">
        <v>150.72</v>
      </c>
      <c r="H56" s="5"/>
      <c r="I56" s="4">
        <v>0</v>
      </c>
      <c r="J56" s="4">
        <v>0</v>
      </c>
      <c r="K56" s="4">
        <v>4.95</v>
      </c>
      <c r="L56" s="4">
        <v>0</v>
      </c>
      <c r="M56" s="10"/>
      <c r="N56" s="4">
        <v>462.25</v>
      </c>
      <c r="O56" s="4">
        <v>152.26</v>
      </c>
      <c r="P56" s="14">
        <f t="shared" si="4"/>
        <v>309.99</v>
      </c>
      <c r="Q56" s="4">
        <v>0</v>
      </c>
      <c r="R56" s="4">
        <v>0</v>
      </c>
      <c r="S56" s="5"/>
      <c r="T56" s="4"/>
      <c r="U56" s="4">
        <v>0</v>
      </c>
      <c r="V56" s="4"/>
      <c r="W56" s="4">
        <v>39.43</v>
      </c>
      <c r="X56" s="4">
        <v>46.47</v>
      </c>
      <c r="Y56" s="4">
        <v>-39.71</v>
      </c>
    </row>
    <row r="57" spans="1:25" x14ac:dyDescent="0.2">
      <c r="A57" t="s">
        <v>348</v>
      </c>
      <c r="B57" s="14">
        <f t="shared" si="0"/>
        <v>550.56999999999994</v>
      </c>
      <c r="C57" s="65">
        <f t="shared" si="1"/>
        <v>237.45999999999992</v>
      </c>
      <c r="D57" s="65">
        <f t="shared" si="2"/>
        <v>313.11</v>
      </c>
      <c r="E57" s="4">
        <v>351.12</v>
      </c>
      <c r="F57" s="4">
        <f t="shared" si="3"/>
        <v>3.84</v>
      </c>
      <c r="G57" s="4">
        <v>151.54</v>
      </c>
      <c r="H57" s="5"/>
      <c r="I57" s="4">
        <v>0</v>
      </c>
      <c r="J57" s="4">
        <v>0</v>
      </c>
      <c r="K57" s="4">
        <v>3.84</v>
      </c>
      <c r="L57" s="4">
        <v>0</v>
      </c>
      <c r="M57" s="10"/>
      <c r="N57" s="4">
        <v>459.44</v>
      </c>
      <c r="O57" s="4">
        <v>158.19999999999999</v>
      </c>
      <c r="P57" s="14">
        <f t="shared" si="4"/>
        <v>301.24</v>
      </c>
      <c r="Q57" s="4">
        <v>0</v>
      </c>
      <c r="R57" s="4">
        <v>0</v>
      </c>
      <c r="S57" s="5"/>
      <c r="T57" s="4"/>
      <c r="U57" s="4">
        <v>0</v>
      </c>
      <c r="V57" s="4"/>
      <c r="W57" s="4">
        <v>38.01</v>
      </c>
      <c r="X57" s="4">
        <v>49.28</v>
      </c>
      <c r="Y57" s="4">
        <v>-40.229999999999997</v>
      </c>
    </row>
    <row r="58" spans="1:25" x14ac:dyDescent="0.2">
      <c r="A58" t="s">
        <v>349</v>
      </c>
      <c r="B58" s="14">
        <f t="shared" si="0"/>
        <v>593.49999999999989</v>
      </c>
      <c r="C58" s="65">
        <f t="shared" si="1"/>
        <v>244.76999999999992</v>
      </c>
      <c r="D58" s="65">
        <f t="shared" si="2"/>
        <v>348.72999999999996</v>
      </c>
      <c r="E58" s="4">
        <v>390.77</v>
      </c>
      <c r="F58" s="4">
        <f t="shared" si="3"/>
        <v>4.8099999999999996</v>
      </c>
      <c r="G58" s="4">
        <v>153.94</v>
      </c>
      <c r="H58" s="5"/>
      <c r="I58" s="4">
        <v>0</v>
      </c>
      <c r="J58" s="4">
        <v>0</v>
      </c>
      <c r="K58" s="4">
        <v>4.8099999999999996</v>
      </c>
      <c r="L58" s="4">
        <v>0</v>
      </c>
      <c r="M58" s="10"/>
      <c r="N58" s="4">
        <v>494.96</v>
      </c>
      <c r="O58" s="4">
        <v>169.86</v>
      </c>
      <c r="P58" s="14">
        <f t="shared" si="4"/>
        <v>325.09999999999997</v>
      </c>
      <c r="Q58" s="4">
        <v>0</v>
      </c>
      <c r="R58" s="4">
        <v>0</v>
      </c>
      <c r="S58" s="5"/>
      <c r="T58" s="4"/>
      <c r="U58" s="4">
        <v>0</v>
      </c>
      <c r="V58" s="4"/>
      <c r="W58" s="4">
        <v>42.04</v>
      </c>
      <c r="X58" s="4">
        <v>51.69</v>
      </c>
      <c r="Y58" s="4">
        <v>-39.17</v>
      </c>
    </row>
    <row r="59" spans="1:25" x14ac:dyDescent="0.2">
      <c r="A59" t="s">
        <v>350</v>
      </c>
      <c r="B59" s="14">
        <f t="shared" si="0"/>
        <v>593.05000000000007</v>
      </c>
      <c r="C59" s="65">
        <f t="shared" si="1"/>
        <v>253.0200000000001</v>
      </c>
      <c r="D59" s="65">
        <f t="shared" si="2"/>
        <v>340.03</v>
      </c>
      <c r="E59" s="4">
        <v>384.83</v>
      </c>
      <c r="F59" s="4">
        <f t="shared" si="3"/>
        <v>5.86</v>
      </c>
      <c r="G59" s="4">
        <v>154.24</v>
      </c>
      <c r="H59" s="5"/>
      <c r="I59" s="4">
        <v>0</v>
      </c>
      <c r="J59" s="4">
        <v>0</v>
      </c>
      <c r="K59" s="4">
        <v>5.86</v>
      </c>
      <c r="L59" s="4">
        <v>0</v>
      </c>
      <c r="M59" s="10"/>
      <c r="N59" s="4">
        <v>488.18</v>
      </c>
      <c r="O59" s="4">
        <v>160.47999999999999</v>
      </c>
      <c r="P59" s="14">
        <f t="shared" si="4"/>
        <v>327.70000000000005</v>
      </c>
      <c r="Q59" s="4">
        <v>0</v>
      </c>
      <c r="R59" s="4">
        <v>0</v>
      </c>
      <c r="S59" s="5"/>
      <c r="T59" s="4"/>
      <c r="U59" s="4">
        <v>0</v>
      </c>
      <c r="V59" s="4"/>
      <c r="W59" s="4">
        <v>44.8</v>
      </c>
      <c r="X59" s="4">
        <v>54.21</v>
      </c>
      <c r="Y59" s="4">
        <v>-42.26</v>
      </c>
    </row>
    <row r="60" spans="1:25" x14ac:dyDescent="0.2">
      <c r="A60" t="s">
        <v>351</v>
      </c>
      <c r="B60" s="14">
        <f t="shared" si="0"/>
        <v>597.97</v>
      </c>
      <c r="C60" s="65">
        <f t="shared" si="1"/>
        <v>246.28000000000003</v>
      </c>
      <c r="D60" s="65">
        <f t="shared" si="2"/>
        <v>351.69</v>
      </c>
      <c r="E60" s="4">
        <v>392.42</v>
      </c>
      <c r="F60" s="4">
        <f t="shared" si="3"/>
        <v>3.55</v>
      </c>
      <c r="G60" s="4">
        <v>156.63999999999999</v>
      </c>
      <c r="H60" s="5"/>
      <c r="I60" s="4">
        <v>0</v>
      </c>
      <c r="J60" s="4">
        <v>0</v>
      </c>
      <c r="K60" s="4">
        <v>3.55</v>
      </c>
      <c r="L60" s="4">
        <v>0</v>
      </c>
      <c r="M60" s="10"/>
      <c r="N60" s="4">
        <v>497.86</v>
      </c>
      <c r="O60" s="4">
        <v>166.34</v>
      </c>
      <c r="P60" s="14">
        <f t="shared" si="4"/>
        <v>331.52</v>
      </c>
      <c r="Q60" s="4">
        <v>0</v>
      </c>
      <c r="R60" s="4">
        <v>0</v>
      </c>
      <c r="S60" s="5"/>
      <c r="T60" s="4"/>
      <c r="U60" s="4">
        <v>0</v>
      </c>
      <c r="V60" s="4"/>
      <c r="W60" s="4">
        <v>40.729999999999997</v>
      </c>
      <c r="X60" s="4">
        <v>55.84</v>
      </c>
      <c r="Y60" s="4">
        <v>-41.81</v>
      </c>
    </row>
    <row r="61" spans="1:25" x14ac:dyDescent="0.2">
      <c r="A61" t="s">
        <v>352</v>
      </c>
      <c r="B61" s="14">
        <f t="shared" si="0"/>
        <v>622.43999999999994</v>
      </c>
      <c r="C61" s="65">
        <f t="shared" si="1"/>
        <v>252.89</v>
      </c>
      <c r="D61" s="65">
        <f t="shared" si="2"/>
        <v>369.54999999999995</v>
      </c>
      <c r="E61" s="4">
        <v>414.08</v>
      </c>
      <c r="F61" s="4">
        <f t="shared" si="3"/>
        <v>4.49</v>
      </c>
      <c r="G61" s="4">
        <v>157.47999999999999</v>
      </c>
      <c r="H61" s="5"/>
      <c r="I61" s="4">
        <v>0</v>
      </c>
      <c r="J61" s="4">
        <v>0</v>
      </c>
      <c r="K61" s="4">
        <v>4.49</v>
      </c>
      <c r="L61" s="4">
        <v>0</v>
      </c>
      <c r="M61" s="10"/>
      <c r="N61" s="4">
        <v>515.54999999999995</v>
      </c>
      <c r="O61" s="4">
        <v>160</v>
      </c>
      <c r="P61" s="14">
        <f t="shared" si="4"/>
        <v>355.54999999999995</v>
      </c>
      <c r="Q61" s="4">
        <v>0</v>
      </c>
      <c r="R61" s="4">
        <v>0</v>
      </c>
      <c r="S61" s="5"/>
      <c r="T61" s="4"/>
      <c r="U61" s="4">
        <v>0</v>
      </c>
      <c r="V61" s="4"/>
      <c r="W61" s="4">
        <v>44.53</v>
      </c>
      <c r="X61" s="4">
        <v>57.87</v>
      </c>
      <c r="Y61" s="4">
        <v>-41.9</v>
      </c>
    </row>
    <row r="62" spans="1:25" x14ac:dyDescent="0.2">
      <c r="A62" t="s">
        <v>353</v>
      </c>
      <c r="B62" s="14">
        <f t="shared" si="0"/>
        <v>624.84000000000015</v>
      </c>
      <c r="C62" s="65">
        <f t="shared" si="1"/>
        <v>241.59000000000015</v>
      </c>
      <c r="D62" s="65">
        <f t="shared" si="2"/>
        <v>383.25</v>
      </c>
      <c r="E62" s="4">
        <v>430.98</v>
      </c>
      <c r="F62" s="4">
        <f t="shared" si="3"/>
        <v>5.0999999999999996</v>
      </c>
      <c r="G62" s="4">
        <v>157.84</v>
      </c>
      <c r="H62" s="5"/>
      <c r="I62" s="4">
        <v>0</v>
      </c>
      <c r="J62" s="4">
        <v>0</v>
      </c>
      <c r="K62" s="4">
        <v>5.0999999999999996</v>
      </c>
      <c r="L62" s="4">
        <v>0</v>
      </c>
      <c r="M62" s="10"/>
      <c r="N62" s="4">
        <v>532.16</v>
      </c>
      <c r="O62" s="4">
        <v>163.84</v>
      </c>
      <c r="P62" s="14">
        <f t="shared" si="4"/>
        <v>368.31999999999994</v>
      </c>
      <c r="Q62" s="4">
        <v>0</v>
      </c>
      <c r="R62" s="4">
        <v>0</v>
      </c>
      <c r="S62" s="5"/>
      <c r="T62" s="4"/>
      <c r="U62" s="4">
        <v>0</v>
      </c>
      <c r="V62" s="4"/>
      <c r="W62" s="4">
        <v>47.73</v>
      </c>
      <c r="X62" s="4">
        <v>39.840000000000003</v>
      </c>
      <c r="Y62" s="4">
        <v>-25.82</v>
      </c>
    </row>
    <row r="63" spans="1:25" x14ac:dyDescent="0.2">
      <c r="A63" t="s">
        <v>354</v>
      </c>
      <c r="B63" s="14">
        <f t="shared" si="0"/>
        <v>620.35</v>
      </c>
      <c r="C63" s="65">
        <f t="shared" si="1"/>
        <v>239.28000000000003</v>
      </c>
      <c r="D63" s="65">
        <f t="shared" si="2"/>
        <v>381.07</v>
      </c>
      <c r="E63" s="4">
        <v>424.87</v>
      </c>
      <c r="F63" s="4">
        <f t="shared" si="3"/>
        <v>3.86</v>
      </c>
      <c r="G63" s="4">
        <v>157.32</v>
      </c>
      <c r="H63" s="5"/>
      <c r="I63" s="4">
        <v>0</v>
      </c>
      <c r="J63" s="4">
        <v>0</v>
      </c>
      <c r="K63" s="4">
        <v>3.86</v>
      </c>
      <c r="L63" s="4">
        <v>0</v>
      </c>
      <c r="M63" s="10"/>
      <c r="N63" s="4">
        <v>528.59</v>
      </c>
      <c r="O63" s="4">
        <v>168.6</v>
      </c>
      <c r="P63" s="14">
        <f t="shared" si="4"/>
        <v>359.99</v>
      </c>
      <c r="Q63" s="4">
        <v>0</v>
      </c>
      <c r="R63" s="4">
        <v>0</v>
      </c>
      <c r="S63" s="5"/>
      <c r="T63" s="4"/>
      <c r="U63" s="4">
        <v>0</v>
      </c>
      <c r="V63" s="4"/>
      <c r="W63" s="4">
        <v>43.8</v>
      </c>
      <c r="X63" s="4">
        <v>44.1</v>
      </c>
      <c r="Y63" s="4">
        <v>-30.44</v>
      </c>
    </row>
    <row r="64" spans="1:25" x14ac:dyDescent="0.2">
      <c r="A64" t="s">
        <v>355</v>
      </c>
      <c r="B64" s="14">
        <f t="shared" si="0"/>
        <v>621.2299999999999</v>
      </c>
      <c r="C64" s="65">
        <f t="shared" si="1"/>
        <v>237.46999999999991</v>
      </c>
      <c r="D64" s="65">
        <f t="shared" si="2"/>
        <v>383.76</v>
      </c>
      <c r="E64" s="4">
        <v>427.75</v>
      </c>
      <c r="F64" s="4">
        <f t="shared" si="3"/>
        <v>3.81</v>
      </c>
      <c r="G64" s="4">
        <v>150.47</v>
      </c>
      <c r="H64" s="5"/>
      <c r="I64" s="4">
        <v>0</v>
      </c>
      <c r="J64" s="4">
        <v>0</v>
      </c>
      <c r="K64" s="4">
        <v>3.81</v>
      </c>
      <c r="L64" s="4">
        <v>0</v>
      </c>
      <c r="M64" s="10"/>
      <c r="N64" s="4">
        <v>530.85</v>
      </c>
      <c r="O64" s="4">
        <v>163.57</v>
      </c>
      <c r="P64" s="14">
        <f t="shared" si="4"/>
        <v>367.28000000000003</v>
      </c>
      <c r="Q64" s="4">
        <v>0</v>
      </c>
      <c r="R64" s="4">
        <v>0</v>
      </c>
      <c r="S64" s="5"/>
      <c r="T64" s="4"/>
      <c r="U64" s="4">
        <v>0</v>
      </c>
      <c r="V64" s="4"/>
      <c r="W64" s="4">
        <v>43.99</v>
      </c>
      <c r="X64" s="4">
        <v>42.59</v>
      </c>
      <c r="Y64" s="4">
        <v>-35.39</v>
      </c>
    </row>
    <row r="65" spans="1:25" x14ac:dyDescent="0.2">
      <c r="A65" t="s">
        <v>356</v>
      </c>
      <c r="B65" s="14">
        <f t="shared" si="0"/>
        <v>627.75</v>
      </c>
      <c r="C65" s="65">
        <f t="shared" si="1"/>
        <v>243.48000000000002</v>
      </c>
      <c r="D65" s="65">
        <f t="shared" si="2"/>
        <v>384.27</v>
      </c>
      <c r="E65" s="4">
        <v>428.44</v>
      </c>
      <c r="F65" s="4">
        <f t="shared" si="3"/>
        <v>5.24</v>
      </c>
      <c r="G65" s="4">
        <v>150.27000000000001</v>
      </c>
      <c r="H65" s="5"/>
      <c r="I65" s="4">
        <v>0</v>
      </c>
      <c r="J65" s="4">
        <v>0</v>
      </c>
      <c r="K65" s="4">
        <v>5.24</v>
      </c>
      <c r="L65" s="4">
        <v>0</v>
      </c>
      <c r="M65" s="10"/>
      <c r="N65" s="4">
        <v>537.28</v>
      </c>
      <c r="O65" s="4">
        <v>166.78</v>
      </c>
      <c r="P65" s="14">
        <f t="shared" si="4"/>
        <v>370.5</v>
      </c>
      <c r="Q65" s="4">
        <v>0</v>
      </c>
      <c r="R65" s="4">
        <v>0</v>
      </c>
      <c r="S65" s="5"/>
      <c r="T65" s="4"/>
      <c r="U65" s="4">
        <v>0</v>
      </c>
      <c r="V65" s="4"/>
      <c r="W65" s="4">
        <v>44.17</v>
      </c>
      <c r="X65" s="4">
        <v>41.05</v>
      </c>
      <c r="Y65" s="4">
        <v>-38.56</v>
      </c>
    </row>
    <row r="66" spans="1:25" x14ac:dyDescent="0.2">
      <c r="A66" t="s">
        <v>357</v>
      </c>
      <c r="B66" s="14">
        <f t="shared" si="0"/>
        <v>604.08999999999992</v>
      </c>
      <c r="C66" s="65">
        <f t="shared" si="1"/>
        <v>240.47999999999996</v>
      </c>
      <c r="D66" s="65">
        <f t="shared" si="2"/>
        <v>363.60999999999996</v>
      </c>
      <c r="E66" s="4">
        <v>404.46</v>
      </c>
      <c r="F66" s="4">
        <f t="shared" si="3"/>
        <v>5.2</v>
      </c>
      <c r="G66" s="4">
        <v>151.19999999999999</v>
      </c>
      <c r="H66" s="5"/>
      <c r="I66" s="4">
        <v>0</v>
      </c>
      <c r="J66" s="4">
        <v>0</v>
      </c>
      <c r="K66" s="4">
        <v>5.2</v>
      </c>
      <c r="L66" s="4">
        <v>0</v>
      </c>
      <c r="M66" s="10"/>
      <c r="N66" s="4">
        <v>514.91</v>
      </c>
      <c r="O66" s="4">
        <v>162.5</v>
      </c>
      <c r="P66" s="14">
        <f t="shared" si="4"/>
        <v>352.40999999999997</v>
      </c>
      <c r="Q66" s="4">
        <v>0</v>
      </c>
      <c r="R66" s="4">
        <v>0</v>
      </c>
      <c r="S66" s="5"/>
      <c r="T66" s="4"/>
      <c r="U66" s="4">
        <v>0</v>
      </c>
      <c r="V66" s="4"/>
      <c r="W66" s="4">
        <v>40.85</v>
      </c>
      <c r="X66" s="4">
        <v>43.12</v>
      </c>
      <c r="Y66" s="4">
        <v>-38.03</v>
      </c>
    </row>
    <row r="67" spans="1:25" x14ac:dyDescent="0.2">
      <c r="A67" t="s">
        <v>358</v>
      </c>
      <c r="B67" s="14">
        <f t="shared" si="0"/>
        <v>588.45999999999981</v>
      </c>
      <c r="C67" s="65">
        <f t="shared" si="1"/>
        <v>249.39999999999986</v>
      </c>
      <c r="D67" s="65">
        <f t="shared" si="2"/>
        <v>339.05999999999995</v>
      </c>
      <c r="E67" s="4">
        <v>383.09</v>
      </c>
      <c r="F67" s="4">
        <f t="shared" si="3"/>
        <v>7.53</v>
      </c>
      <c r="G67" s="4">
        <v>151.76</v>
      </c>
      <c r="H67" s="5"/>
      <c r="I67" s="4">
        <v>0</v>
      </c>
      <c r="J67" s="4">
        <v>0</v>
      </c>
      <c r="K67" s="4">
        <v>7.53</v>
      </c>
      <c r="L67" s="4">
        <v>0</v>
      </c>
      <c r="M67" s="10"/>
      <c r="N67" s="4">
        <v>495.97</v>
      </c>
      <c r="O67" s="4">
        <v>159.61000000000001</v>
      </c>
      <c r="P67" s="14">
        <f t="shared" si="4"/>
        <v>336.36</v>
      </c>
      <c r="Q67" s="4">
        <v>0</v>
      </c>
      <c r="R67" s="4">
        <v>0</v>
      </c>
      <c r="S67" s="5"/>
      <c r="T67" s="4"/>
      <c r="U67" s="4">
        <v>0</v>
      </c>
      <c r="V67" s="4"/>
      <c r="W67" s="4">
        <v>44.03</v>
      </c>
      <c r="X67" s="4">
        <v>40.94</v>
      </c>
      <c r="Y67" s="4">
        <v>-38.549999999999997</v>
      </c>
    </row>
    <row r="68" spans="1:25" x14ac:dyDescent="0.2">
      <c r="A68" t="s">
        <v>359</v>
      </c>
      <c r="B68" s="14">
        <f t="shared" si="0"/>
        <v>590.95999999999992</v>
      </c>
      <c r="C68" s="65">
        <f t="shared" si="1"/>
        <v>248.62999999999994</v>
      </c>
      <c r="D68" s="65">
        <f t="shared" si="2"/>
        <v>342.33</v>
      </c>
      <c r="E68" s="4">
        <v>393.01</v>
      </c>
      <c r="F68" s="4">
        <f t="shared" si="3"/>
        <v>2.67</v>
      </c>
      <c r="G68" s="4">
        <v>152.97999999999999</v>
      </c>
      <c r="H68" s="5"/>
      <c r="I68" s="4">
        <v>0</v>
      </c>
      <c r="J68" s="4">
        <v>0</v>
      </c>
      <c r="K68" s="4">
        <v>2.67</v>
      </c>
      <c r="L68" s="4">
        <v>0</v>
      </c>
      <c r="M68" s="10"/>
      <c r="N68" s="4">
        <v>491.18</v>
      </c>
      <c r="O68" s="4">
        <v>168.17</v>
      </c>
      <c r="P68" s="14">
        <f t="shared" si="4"/>
        <v>323.01</v>
      </c>
      <c r="Q68" s="4">
        <v>0</v>
      </c>
      <c r="R68" s="4">
        <v>0</v>
      </c>
      <c r="S68" s="5"/>
      <c r="T68" s="4"/>
      <c r="U68" s="4">
        <v>0</v>
      </c>
      <c r="V68" s="4"/>
      <c r="W68" s="4">
        <v>50.68</v>
      </c>
      <c r="X68" s="4">
        <v>46.42</v>
      </c>
      <c r="Y68" s="4">
        <v>-39.630000000000003</v>
      </c>
    </row>
    <row r="69" spans="1:25" x14ac:dyDescent="0.2">
      <c r="A69" t="s">
        <v>360</v>
      </c>
      <c r="B69" s="14">
        <f t="shared" si="0"/>
        <v>615.61000000000013</v>
      </c>
      <c r="C69" s="65">
        <f t="shared" si="1"/>
        <v>260.03000000000014</v>
      </c>
      <c r="D69" s="65">
        <f t="shared" si="2"/>
        <v>355.58</v>
      </c>
      <c r="E69" s="4">
        <v>404.95</v>
      </c>
      <c r="F69" s="4">
        <f t="shared" si="3"/>
        <v>8.6</v>
      </c>
      <c r="G69" s="4">
        <v>153.02000000000001</v>
      </c>
      <c r="H69" s="5"/>
      <c r="I69" s="4">
        <v>0</v>
      </c>
      <c r="J69" s="4">
        <v>0</v>
      </c>
      <c r="K69" s="4">
        <v>8.6</v>
      </c>
      <c r="L69" s="4">
        <v>0</v>
      </c>
      <c r="M69" s="10"/>
      <c r="N69" s="4">
        <v>508.66</v>
      </c>
      <c r="O69" s="4">
        <v>172.83</v>
      </c>
      <c r="P69" s="14">
        <f t="shared" si="4"/>
        <v>335.83000000000004</v>
      </c>
      <c r="Q69" s="4">
        <v>0</v>
      </c>
      <c r="R69" s="4">
        <v>0</v>
      </c>
      <c r="S69" s="5"/>
      <c r="T69" s="4"/>
      <c r="U69" s="4">
        <v>0</v>
      </c>
      <c r="V69" s="4"/>
      <c r="W69" s="4">
        <v>49.37</v>
      </c>
      <c r="X69" s="4">
        <v>48.98</v>
      </c>
      <c r="Y69" s="4">
        <v>-40.44</v>
      </c>
    </row>
    <row r="70" spans="1:25" x14ac:dyDescent="0.2">
      <c r="A70" t="s">
        <v>361</v>
      </c>
      <c r="B70" s="14">
        <f t="shared" si="0"/>
        <v>642.14</v>
      </c>
      <c r="C70" s="65">
        <f t="shared" si="1"/>
        <v>264.98</v>
      </c>
      <c r="D70" s="65">
        <f t="shared" si="2"/>
        <v>377.15999999999997</v>
      </c>
      <c r="E70" s="4">
        <v>425.94</v>
      </c>
      <c r="F70" s="4">
        <f t="shared" si="3"/>
        <v>9.99</v>
      </c>
      <c r="G70" s="4">
        <v>153.34</v>
      </c>
      <c r="H70" s="5"/>
      <c r="I70" s="4">
        <v>0</v>
      </c>
      <c r="J70" s="4">
        <v>0</v>
      </c>
      <c r="K70" s="4">
        <v>9.99</v>
      </c>
      <c r="L70" s="4">
        <v>0</v>
      </c>
      <c r="M70" s="10"/>
      <c r="N70" s="4">
        <v>528.89</v>
      </c>
      <c r="O70" s="4">
        <v>188.12</v>
      </c>
      <c r="P70" s="14">
        <f t="shared" si="4"/>
        <v>340.77</v>
      </c>
      <c r="Q70" s="4">
        <v>0</v>
      </c>
      <c r="R70" s="4">
        <v>0</v>
      </c>
      <c r="S70" s="5"/>
      <c r="T70" s="4"/>
      <c r="U70" s="4">
        <v>0</v>
      </c>
      <c r="V70" s="4"/>
      <c r="W70" s="4">
        <v>48.78</v>
      </c>
      <c r="X70" s="4">
        <v>54.49</v>
      </c>
      <c r="Y70" s="4">
        <v>-42.88</v>
      </c>
    </row>
    <row r="71" spans="1:25" x14ac:dyDescent="0.2">
      <c r="A71" t="s">
        <v>362</v>
      </c>
      <c r="B71" s="14">
        <f t="shared" si="0"/>
        <v>604.51</v>
      </c>
      <c r="C71" s="65">
        <f t="shared" si="1"/>
        <v>249.04999999999995</v>
      </c>
      <c r="D71" s="65">
        <f t="shared" si="2"/>
        <v>355.46000000000004</v>
      </c>
      <c r="E71" s="4">
        <v>403.29</v>
      </c>
      <c r="F71" s="4">
        <f t="shared" si="3"/>
        <v>3.43</v>
      </c>
      <c r="G71" s="4">
        <v>152.87</v>
      </c>
      <c r="H71" s="5"/>
      <c r="I71" s="4">
        <v>0</v>
      </c>
      <c r="J71" s="4">
        <v>0</v>
      </c>
      <c r="K71" s="4">
        <v>3.43</v>
      </c>
      <c r="L71" s="4">
        <v>0</v>
      </c>
      <c r="M71" s="10"/>
      <c r="N71" s="4">
        <v>499.1</v>
      </c>
      <c r="O71" s="4">
        <v>181.54</v>
      </c>
      <c r="P71" s="14">
        <f t="shared" si="4"/>
        <v>317.56000000000006</v>
      </c>
      <c r="Q71" s="4">
        <v>0</v>
      </c>
      <c r="R71" s="4">
        <v>0</v>
      </c>
      <c r="S71" s="5"/>
      <c r="T71" s="4"/>
      <c r="U71" s="4">
        <v>0</v>
      </c>
      <c r="V71" s="4"/>
      <c r="W71" s="4">
        <v>47.83</v>
      </c>
      <c r="X71" s="4">
        <v>54.15</v>
      </c>
      <c r="Y71" s="4">
        <v>-41.49</v>
      </c>
    </row>
    <row r="72" spans="1:25" x14ac:dyDescent="0.2">
      <c r="A72" t="s">
        <v>363</v>
      </c>
      <c r="B72" s="14">
        <f t="shared" si="0"/>
        <v>607.98</v>
      </c>
      <c r="C72" s="65">
        <f t="shared" si="1"/>
        <v>243.48000000000002</v>
      </c>
      <c r="D72" s="65">
        <f t="shared" si="2"/>
        <v>364.5</v>
      </c>
      <c r="E72" s="4">
        <v>411.27</v>
      </c>
      <c r="F72" s="4">
        <f t="shared" si="3"/>
        <v>3.91</v>
      </c>
      <c r="G72" s="4">
        <v>144.9</v>
      </c>
      <c r="H72" s="5"/>
      <c r="I72" s="4">
        <v>0</v>
      </c>
      <c r="J72" s="4">
        <v>0</v>
      </c>
      <c r="K72" s="4">
        <v>3.91</v>
      </c>
      <c r="L72" s="4">
        <v>0</v>
      </c>
      <c r="M72" s="10"/>
      <c r="N72" s="4">
        <v>495.11</v>
      </c>
      <c r="O72" s="4">
        <v>178.79</v>
      </c>
      <c r="P72" s="14">
        <f t="shared" si="4"/>
        <v>316.32000000000005</v>
      </c>
      <c r="Q72" s="4">
        <v>0</v>
      </c>
      <c r="R72" s="4">
        <v>0</v>
      </c>
      <c r="S72" s="5"/>
      <c r="T72" s="4"/>
      <c r="U72" s="4">
        <v>4.05</v>
      </c>
      <c r="V72" s="4"/>
      <c r="W72" s="4">
        <v>46.77</v>
      </c>
      <c r="X72" s="4">
        <v>58.14</v>
      </c>
      <c r="Y72" s="4">
        <v>-43.99</v>
      </c>
    </row>
    <row r="73" spans="1:25" x14ac:dyDescent="0.2">
      <c r="A73" t="s">
        <v>364</v>
      </c>
      <c r="B73" s="14">
        <f t="shared" si="0"/>
        <v>630.55999999999995</v>
      </c>
      <c r="C73" s="65">
        <f t="shared" si="1"/>
        <v>248.79999999999995</v>
      </c>
      <c r="D73" s="65">
        <f t="shared" si="2"/>
        <v>381.76</v>
      </c>
      <c r="E73" s="4">
        <v>426.31</v>
      </c>
      <c r="F73" s="4">
        <f t="shared" si="3"/>
        <v>7.16</v>
      </c>
      <c r="G73" s="4">
        <v>145.52000000000001</v>
      </c>
      <c r="H73" s="5"/>
      <c r="I73" s="4">
        <v>0</v>
      </c>
      <c r="J73" s="4">
        <v>0</v>
      </c>
      <c r="K73" s="4">
        <v>7.16</v>
      </c>
      <c r="L73" s="4">
        <v>0</v>
      </c>
      <c r="M73" s="10"/>
      <c r="N73" s="4">
        <v>516.28</v>
      </c>
      <c r="O73" s="4">
        <v>192.73</v>
      </c>
      <c r="P73" s="14">
        <f t="shared" si="4"/>
        <v>323.54999999999995</v>
      </c>
      <c r="Q73" s="4">
        <v>0</v>
      </c>
      <c r="R73" s="4">
        <v>0</v>
      </c>
      <c r="S73" s="5"/>
      <c r="T73" s="4"/>
      <c r="U73" s="4">
        <v>3.77</v>
      </c>
      <c r="V73" s="4"/>
      <c r="W73" s="4">
        <v>44.55</v>
      </c>
      <c r="X73" s="4">
        <v>58.81</v>
      </c>
      <c r="Y73" s="4">
        <v>-44.41</v>
      </c>
    </row>
    <row r="74" spans="1:25" x14ac:dyDescent="0.2">
      <c r="A74" t="s">
        <v>365</v>
      </c>
      <c r="B74" s="14">
        <f t="shared" si="0"/>
        <v>625.9</v>
      </c>
      <c r="C74" s="65">
        <f t="shared" si="1"/>
        <v>214.95999999999992</v>
      </c>
      <c r="D74" s="65">
        <f t="shared" si="2"/>
        <v>410.94000000000005</v>
      </c>
      <c r="E74" s="4">
        <v>453.91</v>
      </c>
      <c r="F74" s="4">
        <f t="shared" si="3"/>
        <v>4.99</v>
      </c>
      <c r="G74" s="4">
        <v>137.19999999999999</v>
      </c>
      <c r="H74" s="5"/>
      <c r="I74" s="4">
        <v>0</v>
      </c>
      <c r="J74" s="4">
        <v>0</v>
      </c>
      <c r="K74" s="4">
        <v>4.99</v>
      </c>
      <c r="L74" s="4">
        <v>0</v>
      </c>
      <c r="M74" s="10"/>
      <c r="N74" s="4">
        <v>529.12</v>
      </c>
      <c r="O74" s="4">
        <v>188.85</v>
      </c>
      <c r="P74" s="14">
        <f t="shared" si="4"/>
        <v>340.27</v>
      </c>
      <c r="Q74" s="4">
        <v>0</v>
      </c>
      <c r="R74" s="4">
        <v>0</v>
      </c>
      <c r="S74" s="5"/>
      <c r="T74" s="4"/>
      <c r="U74" s="4">
        <v>3.9</v>
      </c>
      <c r="V74" s="4"/>
      <c r="W74" s="4">
        <v>42.97</v>
      </c>
      <c r="X74" s="4">
        <v>44.93</v>
      </c>
      <c r="Y74" s="4">
        <v>-24.81</v>
      </c>
    </row>
    <row r="75" spans="1:25" x14ac:dyDescent="0.2">
      <c r="A75" t="s">
        <v>366</v>
      </c>
      <c r="B75" s="14">
        <f t="shared" si="0"/>
        <v>641.54999999999995</v>
      </c>
      <c r="C75" s="65">
        <f t="shared" si="1"/>
        <v>220.67999999999995</v>
      </c>
      <c r="D75" s="65">
        <f t="shared" si="2"/>
        <v>420.87</v>
      </c>
      <c r="E75" s="4">
        <v>466.08</v>
      </c>
      <c r="F75" s="4">
        <f t="shared" si="3"/>
        <v>8.0500000000000007</v>
      </c>
      <c r="G75" s="4">
        <v>136.13</v>
      </c>
      <c r="H75" s="5"/>
      <c r="I75" s="4">
        <v>0</v>
      </c>
      <c r="J75" s="4">
        <v>0</v>
      </c>
      <c r="K75" s="4">
        <v>8.0500000000000007</v>
      </c>
      <c r="L75" s="4">
        <v>0</v>
      </c>
      <c r="M75" s="10"/>
      <c r="N75" s="4">
        <v>539.82000000000005</v>
      </c>
      <c r="O75" s="4">
        <v>185.18</v>
      </c>
      <c r="P75" s="14">
        <f t="shared" si="4"/>
        <v>354.64000000000004</v>
      </c>
      <c r="Q75" s="4">
        <v>0</v>
      </c>
      <c r="R75" s="4">
        <v>0</v>
      </c>
      <c r="S75" s="5"/>
      <c r="T75" s="4"/>
      <c r="U75" s="4">
        <v>4.16</v>
      </c>
      <c r="V75" s="4"/>
      <c r="W75" s="4">
        <v>45.21</v>
      </c>
      <c r="X75" s="4">
        <v>44.3</v>
      </c>
      <c r="Y75" s="4">
        <v>-23.24</v>
      </c>
    </row>
    <row r="76" spans="1:25" x14ac:dyDescent="0.2">
      <c r="A76" t="s">
        <v>367</v>
      </c>
      <c r="B76" s="14">
        <f t="shared" ref="B76:B139" si="5">SUM(E76:L76)-Y76</f>
        <v>634.24</v>
      </c>
      <c r="C76" s="65">
        <f t="shared" ref="C76:C125" si="6">B76-D76</f>
        <v>225.25</v>
      </c>
      <c r="D76" s="65">
        <f t="shared" ref="D76:D139" si="7">E76-W76</f>
        <v>408.99</v>
      </c>
      <c r="E76" s="4">
        <v>450.62</v>
      </c>
      <c r="F76" s="4">
        <f t="shared" ref="F76:F139" si="8">(I76+K76+L76)-(Q76+V76)</f>
        <v>13.3</v>
      </c>
      <c r="G76" s="4">
        <v>133</v>
      </c>
      <c r="H76" s="5"/>
      <c r="I76" s="4">
        <v>0</v>
      </c>
      <c r="J76" s="4">
        <v>0</v>
      </c>
      <c r="K76" s="4">
        <v>13.3</v>
      </c>
      <c r="L76" s="4">
        <v>0</v>
      </c>
      <c r="M76" s="10"/>
      <c r="N76" s="4">
        <v>529.48</v>
      </c>
      <c r="O76" s="4">
        <v>189.14</v>
      </c>
      <c r="P76" s="14">
        <f t="shared" ref="P76:P139" si="9">N76-O76</f>
        <v>340.34000000000003</v>
      </c>
      <c r="Q76" s="4">
        <v>0</v>
      </c>
      <c r="R76" s="4">
        <v>0</v>
      </c>
      <c r="S76" s="5"/>
      <c r="T76" s="4"/>
      <c r="U76" s="4">
        <v>4.07</v>
      </c>
      <c r="V76" s="4"/>
      <c r="W76" s="4">
        <v>41.63</v>
      </c>
      <c r="X76" s="4">
        <v>45.75</v>
      </c>
      <c r="Y76" s="4">
        <v>-24.02</v>
      </c>
    </row>
    <row r="77" spans="1:25" x14ac:dyDescent="0.2">
      <c r="A77" t="s">
        <v>368</v>
      </c>
      <c r="B77" s="14">
        <f t="shared" si="5"/>
        <v>628.07000000000005</v>
      </c>
      <c r="C77" s="65">
        <f t="shared" si="6"/>
        <v>219.50000000000006</v>
      </c>
      <c r="D77" s="65">
        <f t="shared" si="7"/>
        <v>408.57</v>
      </c>
      <c r="E77" s="4">
        <v>452.31</v>
      </c>
      <c r="F77" s="4">
        <f t="shared" si="8"/>
        <v>9.23</v>
      </c>
      <c r="G77" s="4">
        <v>126.63</v>
      </c>
      <c r="H77" s="5"/>
      <c r="I77" s="4">
        <v>0</v>
      </c>
      <c r="J77" s="4">
        <v>0</v>
      </c>
      <c r="K77" s="4">
        <v>9.23</v>
      </c>
      <c r="L77" s="4">
        <v>0</v>
      </c>
      <c r="M77" s="10"/>
      <c r="N77" s="4">
        <v>524.15</v>
      </c>
      <c r="O77" s="4">
        <v>197.99</v>
      </c>
      <c r="P77" s="14">
        <f t="shared" si="9"/>
        <v>326.15999999999997</v>
      </c>
      <c r="Q77" s="4">
        <v>0</v>
      </c>
      <c r="R77" s="4">
        <v>0</v>
      </c>
      <c r="S77" s="5"/>
      <c r="T77" s="4"/>
      <c r="U77" s="4">
        <v>4.78</v>
      </c>
      <c r="V77" s="4"/>
      <c r="W77" s="4">
        <v>43.74</v>
      </c>
      <c r="X77" s="4">
        <v>46.16</v>
      </c>
      <c r="Y77" s="4">
        <v>-30.67</v>
      </c>
    </row>
    <row r="78" spans="1:25" x14ac:dyDescent="0.2">
      <c r="A78" t="s">
        <v>369</v>
      </c>
      <c r="B78" s="14">
        <f t="shared" si="5"/>
        <v>622.47</v>
      </c>
      <c r="C78" s="65">
        <f t="shared" si="6"/>
        <v>228.82999999999998</v>
      </c>
      <c r="D78" s="65">
        <f t="shared" si="7"/>
        <v>393.64000000000004</v>
      </c>
      <c r="E78" s="4">
        <v>437.72</v>
      </c>
      <c r="F78" s="4">
        <f t="shared" si="8"/>
        <v>9.56</v>
      </c>
      <c r="G78" s="4">
        <v>126.62</v>
      </c>
      <c r="H78" s="5"/>
      <c r="I78" s="4">
        <v>0</v>
      </c>
      <c r="J78" s="4">
        <v>0</v>
      </c>
      <c r="K78" s="4">
        <v>9.56</v>
      </c>
      <c r="L78" s="4">
        <v>0</v>
      </c>
      <c r="M78" s="10"/>
      <c r="N78" s="4">
        <v>518.91999999999996</v>
      </c>
      <c r="O78" s="4">
        <v>182.37</v>
      </c>
      <c r="P78" s="14">
        <f t="shared" si="9"/>
        <v>336.54999999999995</v>
      </c>
      <c r="Q78" s="4">
        <v>0</v>
      </c>
      <c r="R78" s="4">
        <v>0</v>
      </c>
      <c r="S78" s="5"/>
      <c r="T78" s="4"/>
      <c r="U78" s="4">
        <v>4.82</v>
      </c>
      <c r="V78" s="4"/>
      <c r="W78" s="4">
        <v>44.08</v>
      </c>
      <c r="X78" s="4">
        <v>45.08</v>
      </c>
      <c r="Y78" s="4">
        <v>-39.01</v>
      </c>
    </row>
    <row r="79" spans="1:25" x14ac:dyDescent="0.2">
      <c r="A79" t="s">
        <v>370</v>
      </c>
      <c r="B79" s="14">
        <f t="shared" si="5"/>
        <v>602.52</v>
      </c>
      <c r="C79" s="65">
        <f t="shared" si="6"/>
        <v>223.88</v>
      </c>
      <c r="D79" s="65">
        <f t="shared" si="7"/>
        <v>378.64</v>
      </c>
      <c r="E79" s="4">
        <v>424.81</v>
      </c>
      <c r="F79" s="4">
        <f t="shared" si="8"/>
        <v>7.45</v>
      </c>
      <c r="G79" s="4">
        <v>128.41</v>
      </c>
      <c r="H79" s="5"/>
      <c r="I79" s="4">
        <v>0</v>
      </c>
      <c r="J79" s="4">
        <v>0</v>
      </c>
      <c r="K79" s="4">
        <v>7.45</v>
      </c>
      <c r="L79" s="4">
        <v>0</v>
      </c>
      <c r="M79" s="10"/>
      <c r="N79" s="4">
        <v>494.45</v>
      </c>
      <c r="O79" s="4">
        <v>190.09</v>
      </c>
      <c r="P79" s="14">
        <f t="shared" si="9"/>
        <v>304.36</v>
      </c>
      <c r="Q79" s="4">
        <v>0</v>
      </c>
      <c r="R79" s="4">
        <v>0</v>
      </c>
      <c r="S79" s="5"/>
      <c r="T79" s="4"/>
      <c r="U79" s="4">
        <v>5.13</v>
      </c>
      <c r="V79" s="4"/>
      <c r="W79" s="4">
        <v>46.17</v>
      </c>
      <c r="X79" s="4">
        <v>49.32</v>
      </c>
      <c r="Y79" s="4">
        <v>-34.4</v>
      </c>
    </row>
    <row r="80" spans="1:25" x14ac:dyDescent="0.2">
      <c r="A80" t="s">
        <v>371</v>
      </c>
      <c r="B80" s="14">
        <f t="shared" si="5"/>
        <v>596.79</v>
      </c>
      <c r="C80" s="65">
        <f t="shared" si="6"/>
        <v>232.23999999999995</v>
      </c>
      <c r="D80" s="65">
        <f t="shared" si="7"/>
        <v>364.55</v>
      </c>
      <c r="E80" s="4">
        <v>403.01</v>
      </c>
      <c r="F80" s="4">
        <f t="shared" si="8"/>
        <v>9.08</v>
      </c>
      <c r="G80" s="4">
        <v>136.08000000000001</v>
      </c>
      <c r="H80" s="5"/>
      <c r="I80" s="4">
        <v>0</v>
      </c>
      <c r="J80" s="4">
        <v>0</v>
      </c>
      <c r="K80" s="4">
        <v>9.08</v>
      </c>
      <c r="L80" s="4">
        <v>0</v>
      </c>
      <c r="M80" s="10"/>
      <c r="N80" s="4">
        <v>490.91</v>
      </c>
      <c r="O80" s="4">
        <v>189.44</v>
      </c>
      <c r="P80" s="14">
        <f t="shared" si="9"/>
        <v>301.47000000000003</v>
      </c>
      <c r="Q80" s="4">
        <v>0</v>
      </c>
      <c r="R80" s="4">
        <v>0</v>
      </c>
      <c r="S80" s="5"/>
      <c r="T80" s="4"/>
      <c r="U80" s="4">
        <v>4.99</v>
      </c>
      <c r="V80" s="4"/>
      <c r="W80" s="4">
        <v>38.46</v>
      </c>
      <c r="X80" s="4">
        <v>53.33</v>
      </c>
      <c r="Y80" s="4">
        <v>-39.54</v>
      </c>
    </row>
    <row r="81" spans="1:25" x14ac:dyDescent="0.2">
      <c r="A81" t="s">
        <v>372</v>
      </c>
      <c r="B81" s="14">
        <f t="shared" si="5"/>
        <v>595.83999999999992</v>
      </c>
      <c r="C81" s="65">
        <f t="shared" si="6"/>
        <v>244.12999999999994</v>
      </c>
      <c r="D81" s="65">
        <f t="shared" si="7"/>
        <v>351.71</v>
      </c>
      <c r="E81" s="4">
        <v>396.28</v>
      </c>
      <c r="F81" s="4">
        <f t="shared" si="8"/>
        <v>10.039999999999999</v>
      </c>
      <c r="G81" s="4">
        <v>139.19999999999999</v>
      </c>
      <c r="H81" s="5"/>
      <c r="I81" s="4">
        <v>0</v>
      </c>
      <c r="J81" s="4">
        <v>0</v>
      </c>
      <c r="K81" s="4">
        <v>10.039999999999999</v>
      </c>
      <c r="L81" s="4">
        <v>0</v>
      </c>
      <c r="M81" s="10"/>
      <c r="N81" s="4">
        <v>483.71</v>
      </c>
      <c r="O81" s="4">
        <v>192.85</v>
      </c>
      <c r="P81" s="14">
        <f t="shared" si="9"/>
        <v>290.86</v>
      </c>
      <c r="Q81" s="4">
        <v>0</v>
      </c>
      <c r="R81" s="4">
        <v>0</v>
      </c>
      <c r="S81" s="5"/>
      <c r="T81" s="4"/>
      <c r="U81" s="4">
        <v>4.82</v>
      </c>
      <c r="V81" s="4"/>
      <c r="W81" s="4">
        <v>44.57</v>
      </c>
      <c r="X81" s="4">
        <v>52.69</v>
      </c>
      <c r="Y81" s="4">
        <v>-40.28</v>
      </c>
    </row>
    <row r="82" spans="1:25" x14ac:dyDescent="0.2">
      <c r="A82" t="s">
        <v>373</v>
      </c>
      <c r="B82" s="14">
        <f t="shared" si="5"/>
        <v>632.51</v>
      </c>
      <c r="C82" s="65">
        <f t="shared" si="6"/>
        <v>247.58000000000004</v>
      </c>
      <c r="D82" s="65">
        <f t="shared" si="7"/>
        <v>384.92999999999995</v>
      </c>
      <c r="E82" s="4">
        <v>426.02</v>
      </c>
      <c r="F82" s="4">
        <f t="shared" si="8"/>
        <v>13.36</v>
      </c>
      <c r="G82" s="4">
        <v>145.46</v>
      </c>
      <c r="H82" s="5"/>
      <c r="I82" s="4">
        <v>0</v>
      </c>
      <c r="J82" s="4">
        <v>0</v>
      </c>
      <c r="K82" s="4">
        <v>13.36</v>
      </c>
      <c r="L82" s="4">
        <v>0</v>
      </c>
      <c r="M82" s="10"/>
      <c r="N82" s="4">
        <v>520.29999999999995</v>
      </c>
      <c r="O82" s="4">
        <v>217.95</v>
      </c>
      <c r="P82" s="14">
        <f t="shared" si="9"/>
        <v>302.34999999999997</v>
      </c>
      <c r="Q82" s="4">
        <v>0</v>
      </c>
      <c r="R82" s="4">
        <v>0</v>
      </c>
      <c r="S82" s="5"/>
      <c r="T82" s="4"/>
      <c r="U82" s="4">
        <v>4.41</v>
      </c>
      <c r="V82" s="4"/>
      <c r="W82" s="4">
        <v>41.09</v>
      </c>
      <c r="X82" s="4">
        <v>53.36</v>
      </c>
      <c r="Y82" s="4">
        <v>-34.31</v>
      </c>
    </row>
    <row r="83" spans="1:25" x14ac:dyDescent="0.2">
      <c r="A83" t="s">
        <v>374</v>
      </c>
      <c r="B83" s="14">
        <f t="shared" si="5"/>
        <v>589.7399999999999</v>
      </c>
      <c r="C83" s="65">
        <f t="shared" si="6"/>
        <v>234.83999999999992</v>
      </c>
      <c r="D83" s="65">
        <f t="shared" si="7"/>
        <v>354.9</v>
      </c>
      <c r="E83" s="4">
        <v>398.58</v>
      </c>
      <c r="F83" s="4">
        <f t="shared" si="8"/>
        <v>8.8000000000000007</v>
      </c>
      <c r="G83" s="4">
        <v>137.43</v>
      </c>
      <c r="H83" s="5"/>
      <c r="I83" s="4">
        <v>0</v>
      </c>
      <c r="J83" s="4">
        <v>0</v>
      </c>
      <c r="K83" s="4">
        <v>8.8000000000000007</v>
      </c>
      <c r="L83" s="4">
        <v>0</v>
      </c>
      <c r="M83" s="10"/>
      <c r="N83" s="4">
        <v>481.14</v>
      </c>
      <c r="O83" s="4">
        <v>201.3</v>
      </c>
      <c r="P83" s="14">
        <f t="shared" si="9"/>
        <v>279.83999999999997</v>
      </c>
      <c r="Q83" s="4">
        <v>0</v>
      </c>
      <c r="R83" s="4">
        <v>0</v>
      </c>
      <c r="S83" s="5"/>
      <c r="T83" s="4"/>
      <c r="U83" s="4">
        <v>1.18</v>
      </c>
      <c r="V83" s="4"/>
      <c r="W83" s="4">
        <v>43.68</v>
      </c>
      <c r="X83" s="4">
        <v>54.94</v>
      </c>
      <c r="Y83" s="4">
        <v>-36.130000000000003</v>
      </c>
    </row>
    <row r="84" spans="1:25" x14ac:dyDescent="0.2">
      <c r="A84" t="s">
        <v>375</v>
      </c>
      <c r="B84" s="14">
        <f t="shared" si="5"/>
        <v>597.28000000000009</v>
      </c>
      <c r="C84" s="65">
        <f t="shared" si="6"/>
        <v>235.29000000000008</v>
      </c>
      <c r="D84" s="65">
        <f t="shared" si="7"/>
        <v>361.99</v>
      </c>
      <c r="E84" s="4">
        <v>406.86</v>
      </c>
      <c r="F84" s="4">
        <f t="shared" si="8"/>
        <v>7.74</v>
      </c>
      <c r="G84" s="4">
        <v>137.87</v>
      </c>
      <c r="H84" s="5"/>
      <c r="I84" s="4">
        <v>0</v>
      </c>
      <c r="J84" s="4">
        <v>0</v>
      </c>
      <c r="K84" s="4">
        <v>7.74</v>
      </c>
      <c r="L84" s="4">
        <v>0</v>
      </c>
      <c r="M84" s="10"/>
      <c r="N84" s="4">
        <v>484.01</v>
      </c>
      <c r="O84" s="4">
        <v>199.39</v>
      </c>
      <c r="P84" s="14">
        <f t="shared" si="9"/>
        <v>284.62</v>
      </c>
      <c r="Q84" s="4">
        <v>0</v>
      </c>
      <c r="R84" s="4">
        <v>0</v>
      </c>
      <c r="S84" s="5"/>
      <c r="T84" s="4"/>
      <c r="U84" s="4">
        <v>4.7300000000000004</v>
      </c>
      <c r="V84" s="4"/>
      <c r="W84" s="4">
        <v>44.87</v>
      </c>
      <c r="X84" s="4">
        <v>55.93</v>
      </c>
      <c r="Y84" s="4">
        <v>-37.07</v>
      </c>
    </row>
    <row r="85" spans="1:25" x14ac:dyDescent="0.2">
      <c r="A85" t="s">
        <v>376</v>
      </c>
      <c r="B85" s="14">
        <f t="shared" si="5"/>
        <v>617.51</v>
      </c>
      <c r="C85" s="65">
        <f t="shared" si="6"/>
        <v>227.07999999999998</v>
      </c>
      <c r="D85" s="65">
        <f t="shared" si="7"/>
        <v>390.43</v>
      </c>
      <c r="E85" s="4">
        <v>427.91</v>
      </c>
      <c r="F85" s="4">
        <f t="shared" si="8"/>
        <v>8.26</v>
      </c>
      <c r="G85" s="4">
        <v>138.47</v>
      </c>
      <c r="H85" s="5"/>
      <c r="I85" s="4">
        <v>0</v>
      </c>
      <c r="J85" s="4">
        <v>0</v>
      </c>
      <c r="K85" s="4">
        <v>8.26</v>
      </c>
      <c r="L85" s="4">
        <v>0</v>
      </c>
      <c r="M85" s="10"/>
      <c r="N85" s="4">
        <v>512.35</v>
      </c>
      <c r="O85" s="4">
        <v>211.69</v>
      </c>
      <c r="P85" s="14">
        <f t="shared" si="9"/>
        <v>300.66000000000003</v>
      </c>
      <c r="Q85" s="4">
        <v>0</v>
      </c>
      <c r="R85" s="4">
        <v>0</v>
      </c>
      <c r="S85" s="5"/>
      <c r="T85" s="4"/>
      <c r="U85" s="4">
        <v>4.75</v>
      </c>
      <c r="V85" s="4"/>
      <c r="W85" s="4">
        <v>37.479999999999997</v>
      </c>
      <c r="X85" s="4">
        <v>54.67</v>
      </c>
      <c r="Y85" s="4">
        <v>-34.61</v>
      </c>
    </row>
    <row r="86" spans="1:25" x14ac:dyDescent="0.2">
      <c r="A86" t="s">
        <v>377</v>
      </c>
      <c r="B86" s="14">
        <f t="shared" si="5"/>
        <v>620.17999999999995</v>
      </c>
      <c r="C86" s="65">
        <f t="shared" si="6"/>
        <v>215.00999999999993</v>
      </c>
      <c r="D86" s="65">
        <f t="shared" si="7"/>
        <v>405.17</v>
      </c>
      <c r="E86" s="4">
        <v>446.29</v>
      </c>
      <c r="F86" s="4">
        <f t="shared" si="8"/>
        <v>8.5500000000000007</v>
      </c>
      <c r="G86" s="4">
        <v>131.38999999999999</v>
      </c>
      <c r="H86" s="5"/>
      <c r="I86" s="4">
        <v>0</v>
      </c>
      <c r="J86" s="4">
        <v>0</v>
      </c>
      <c r="K86" s="4">
        <v>8.5500000000000007</v>
      </c>
      <c r="L86" s="4">
        <v>0</v>
      </c>
      <c r="M86" s="10"/>
      <c r="N86" s="4">
        <v>514.45000000000005</v>
      </c>
      <c r="O86" s="4">
        <v>214.65</v>
      </c>
      <c r="P86" s="14">
        <f t="shared" si="9"/>
        <v>299.80000000000007</v>
      </c>
      <c r="Q86" s="4">
        <v>0</v>
      </c>
      <c r="R86" s="4">
        <v>0</v>
      </c>
      <c r="S86" s="5"/>
      <c r="T86" s="4"/>
      <c r="U86" s="4">
        <v>5.88</v>
      </c>
      <c r="V86" s="4"/>
      <c r="W86" s="4">
        <v>41.12</v>
      </c>
      <c r="X86" s="4">
        <v>50.17</v>
      </c>
      <c r="Y86" s="4">
        <v>-25.4</v>
      </c>
    </row>
    <row r="87" spans="1:25" x14ac:dyDescent="0.2">
      <c r="A87" t="s">
        <v>378</v>
      </c>
      <c r="B87" s="14">
        <f t="shared" si="5"/>
        <v>622.03</v>
      </c>
      <c r="C87" s="65">
        <f t="shared" si="6"/>
        <v>209.71999999999997</v>
      </c>
      <c r="D87" s="65">
        <f t="shared" si="7"/>
        <v>412.31</v>
      </c>
      <c r="E87" s="4">
        <v>450.1</v>
      </c>
      <c r="F87" s="4">
        <f t="shared" si="8"/>
        <v>6.64</v>
      </c>
      <c r="G87" s="4">
        <v>129.55000000000001</v>
      </c>
      <c r="H87" s="5"/>
      <c r="I87" s="4">
        <v>0</v>
      </c>
      <c r="J87" s="4">
        <v>0</v>
      </c>
      <c r="K87" s="4">
        <v>6.64</v>
      </c>
      <c r="L87" s="4">
        <v>0</v>
      </c>
      <c r="M87" s="10"/>
      <c r="N87" s="4">
        <v>518.69000000000005</v>
      </c>
      <c r="O87" s="4">
        <v>207.98</v>
      </c>
      <c r="P87" s="14">
        <f t="shared" si="9"/>
        <v>310.71000000000004</v>
      </c>
      <c r="Q87" s="4">
        <v>0</v>
      </c>
      <c r="R87" s="4">
        <v>0</v>
      </c>
      <c r="S87" s="5"/>
      <c r="T87" s="4"/>
      <c r="U87" s="4">
        <v>5.68</v>
      </c>
      <c r="V87" s="4"/>
      <c r="W87" s="4">
        <v>37.79</v>
      </c>
      <c r="X87" s="4">
        <v>53.24</v>
      </c>
      <c r="Y87" s="4">
        <v>-29.1</v>
      </c>
    </row>
    <row r="88" spans="1:25" x14ac:dyDescent="0.2">
      <c r="A88" t="s">
        <v>379</v>
      </c>
      <c r="B88" s="14">
        <f t="shared" si="5"/>
        <v>633.51</v>
      </c>
      <c r="C88" s="65">
        <f t="shared" si="6"/>
        <v>225.92999999999995</v>
      </c>
      <c r="D88" s="65">
        <f t="shared" si="7"/>
        <v>407.58000000000004</v>
      </c>
      <c r="E88" s="4">
        <v>449.1</v>
      </c>
      <c r="F88" s="4">
        <f t="shared" si="8"/>
        <v>9.56</v>
      </c>
      <c r="G88" s="4">
        <v>142.31</v>
      </c>
      <c r="H88" s="5"/>
      <c r="I88" s="4">
        <v>0</v>
      </c>
      <c r="J88" s="4">
        <v>0</v>
      </c>
      <c r="K88" s="4">
        <v>9.56</v>
      </c>
      <c r="L88" s="4">
        <v>0</v>
      </c>
      <c r="M88" s="10"/>
      <c r="N88" s="4">
        <v>520.35</v>
      </c>
      <c r="O88" s="4">
        <v>222.45</v>
      </c>
      <c r="P88" s="14">
        <f t="shared" si="9"/>
        <v>297.90000000000003</v>
      </c>
      <c r="Q88" s="4">
        <v>0</v>
      </c>
      <c r="R88" s="4">
        <v>0</v>
      </c>
      <c r="S88" s="5"/>
      <c r="T88" s="4"/>
      <c r="U88" s="4">
        <v>5.55</v>
      </c>
      <c r="V88" s="4"/>
      <c r="W88" s="4">
        <v>41.52</v>
      </c>
      <c r="X88" s="4">
        <v>56.53</v>
      </c>
      <c r="Y88" s="4">
        <v>-22.98</v>
      </c>
    </row>
    <row r="89" spans="1:25" x14ac:dyDescent="0.2">
      <c r="A89" t="s">
        <v>380</v>
      </c>
      <c r="B89" s="14">
        <f t="shared" si="5"/>
        <v>626.24</v>
      </c>
      <c r="C89" s="65">
        <f t="shared" si="6"/>
        <v>229.01</v>
      </c>
      <c r="D89" s="65">
        <f t="shared" si="7"/>
        <v>397.23</v>
      </c>
      <c r="E89" s="4">
        <v>437.37</v>
      </c>
      <c r="F89" s="4">
        <f t="shared" si="8"/>
        <v>12.58</v>
      </c>
      <c r="G89" s="4">
        <v>145.11000000000001</v>
      </c>
      <c r="H89" s="5"/>
      <c r="I89" s="4">
        <v>0</v>
      </c>
      <c r="J89" s="4">
        <v>0</v>
      </c>
      <c r="K89" s="4">
        <v>12.58</v>
      </c>
      <c r="L89" s="4">
        <v>0</v>
      </c>
      <c r="M89" s="10"/>
      <c r="N89" s="4">
        <v>510.07</v>
      </c>
      <c r="O89" s="4">
        <v>217.74</v>
      </c>
      <c r="P89" s="14">
        <f t="shared" si="9"/>
        <v>292.33</v>
      </c>
      <c r="Q89" s="4">
        <v>0</v>
      </c>
      <c r="R89" s="4">
        <v>0</v>
      </c>
      <c r="S89" s="5"/>
      <c r="T89" s="4"/>
      <c r="U89" s="4">
        <v>5.88</v>
      </c>
      <c r="V89" s="4"/>
      <c r="W89" s="4">
        <v>40.14</v>
      </c>
      <c r="X89" s="4">
        <v>57.56</v>
      </c>
      <c r="Y89" s="4">
        <v>-18.600000000000001</v>
      </c>
    </row>
    <row r="90" spans="1:25" x14ac:dyDescent="0.2">
      <c r="A90" t="s">
        <v>381</v>
      </c>
      <c r="B90" s="14">
        <f t="shared" si="5"/>
        <v>625.04999999999995</v>
      </c>
      <c r="C90" s="65">
        <f t="shared" si="6"/>
        <v>233.11999999999995</v>
      </c>
      <c r="D90" s="65">
        <f t="shared" si="7"/>
        <v>391.93</v>
      </c>
      <c r="E90" s="4">
        <v>434.1</v>
      </c>
      <c r="F90" s="4">
        <f t="shared" si="8"/>
        <v>8.34</v>
      </c>
      <c r="G90" s="4">
        <v>141.37</v>
      </c>
      <c r="H90" s="5"/>
      <c r="I90" s="4">
        <v>0</v>
      </c>
      <c r="J90" s="4">
        <v>0</v>
      </c>
      <c r="K90" s="4">
        <v>8.34</v>
      </c>
      <c r="L90" s="4">
        <v>0</v>
      </c>
      <c r="M90" s="10"/>
      <c r="N90" s="4">
        <v>502</v>
      </c>
      <c r="O90" s="4">
        <v>207.82</v>
      </c>
      <c r="P90" s="14">
        <f t="shared" si="9"/>
        <v>294.18</v>
      </c>
      <c r="Q90" s="4">
        <v>0</v>
      </c>
      <c r="R90" s="4">
        <v>0</v>
      </c>
      <c r="S90" s="5"/>
      <c r="T90" s="4"/>
      <c r="U90" s="4">
        <v>8.82</v>
      </c>
      <c r="V90" s="4"/>
      <c r="W90" s="4">
        <v>42.17</v>
      </c>
      <c r="X90" s="4">
        <v>63.72</v>
      </c>
      <c r="Y90" s="4">
        <v>-32.9</v>
      </c>
    </row>
    <row r="91" spans="1:25" x14ac:dyDescent="0.2">
      <c r="A91" t="s">
        <v>382</v>
      </c>
      <c r="B91" s="14">
        <f t="shared" si="5"/>
        <v>613.81000000000006</v>
      </c>
      <c r="C91" s="65">
        <f t="shared" si="6"/>
        <v>236.32000000000005</v>
      </c>
      <c r="D91" s="65">
        <f t="shared" si="7"/>
        <v>377.49</v>
      </c>
      <c r="E91" s="4">
        <v>416.08</v>
      </c>
      <c r="F91" s="4">
        <f t="shared" si="8"/>
        <v>11.57</v>
      </c>
      <c r="G91" s="4">
        <v>141.74</v>
      </c>
      <c r="H91" s="5"/>
      <c r="I91" s="4">
        <v>0</v>
      </c>
      <c r="J91" s="4">
        <v>0</v>
      </c>
      <c r="K91" s="4">
        <v>11.57</v>
      </c>
      <c r="L91" s="4">
        <v>0</v>
      </c>
      <c r="M91" s="10"/>
      <c r="N91" s="4">
        <v>487.75</v>
      </c>
      <c r="O91" s="4">
        <v>217.2</v>
      </c>
      <c r="P91" s="14">
        <f t="shared" si="9"/>
        <v>270.55</v>
      </c>
      <c r="Q91" s="4">
        <v>0</v>
      </c>
      <c r="R91" s="4">
        <v>0</v>
      </c>
      <c r="S91" s="5"/>
      <c r="T91" s="4"/>
      <c r="U91" s="4">
        <v>8.5399999999999991</v>
      </c>
      <c r="V91" s="4"/>
      <c r="W91" s="4">
        <v>38.590000000000003</v>
      </c>
      <c r="X91" s="4">
        <v>67.36</v>
      </c>
      <c r="Y91" s="4">
        <v>-32.85</v>
      </c>
    </row>
    <row r="92" spans="1:25" x14ac:dyDescent="0.2">
      <c r="A92" t="s">
        <v>383</v>
      </c>
      <c r="B92" s="14">
        <f t="shared" si="5"/>
        <v>629.79000000000008</v>
      </c>
      <c r="C92" s="65">
        <f t="shared" si="6"/>
        <v>243.7000000000001</v>
      </c>
      <c r="D92" s="65">
        <f t="shared" si="7"/>
        <v>386.09</v>
      </c>
      <c r="E92" s="4">
        <v>433.09</v>
      </c>
      <c r="F92" s="4">
        <f t="shared" si="8"/>
        <v>10.98</v>
      </c>
      <c r="G92" s="4">
        <v>143.15</v>
      </c>
      <c r="H92" s="5"/>
      <c r="I92" s="4">
        <v>0</v>
      </c>
      <c r="J92" s="4">
        <v>0</v>
      </c>
      <c r="K92" s="4">
        <v>10.98</v>
      </c>
      <c r="L92" s="4">
        <v>0</v>
      </c>
      <c r="M92" s="10"/>
      <c r="N92" s="4">
        <v>491.54</v>
      </c>
      <c r="O92" s="4">
        <v>214.37</v>
      </c>
      <c r="P92" s="14">
        <f t="shared" si="9"/>
        <v>277.17</v>
      </c>
      <c r="Q92" s="4">
        <v>0</v>
      </c>
      <c r="R92" s="4">
        <v>0</v>
      </c>
      <c r="S92" s="5"/>
      <c r="T92" s="4"/>
      <c r="U92" s="4">
        <v>8.42</v>
      </c>
      <c r="V92" s="4"/>
      <c r="W92" s="4">
        <v>47</v>
      </c>
      <c r="X92" s="4">
        <v>71.84</v>
      </c>
      <c r="Y92" s="4">
        <v>-31.59</v>
      </c>
    </row>
    <row r="93" spans="1:25" x14ac:dyDescent="0.2">
      <c r="A93" t="s">
        <v>384</v>
      </c>
      <c r="B93" s="14">
        <f t="shared" si="5"/>
        <v>649.49</v>
      </c>
      <c r="C93" s="65">
        <f t="shared" si="6"/>
        <v>246.19</v>
      </c>
      <c r="D93" s="65">
        <f t="shared" si="7"/>
        <v>403.3</v>
      </c>
      <c r="E93" s="4">
        <v>444.12</v>
      </c>
      <c r="F93" s="4">
        <f t="shared" si="8"/>
        <v>16.27</v>
      </c>
      <c r="G93" s="4">
        <v>141.31</v>
      </c>
      <c r="H93" s="5"/>
      <c r="I93" s="4">
        <v>0</v>
      </c>
      <c r="J93" s="4">
        <v>0</v>
      </c>
      <c r="K93" s="4">
        <v>16.27</v>
      </c>
      <c r="L93" s="4">
        <v>0</v>
      </c>
      <c r="M93" s="10"/>
      <c r="N93" s="4">
        <v>509.37</v>
      </c>
      <c r="O93" s="4">
        <v>219.16</v>
      </c>
      <c r="P93" s="14">
        <f t="shared" si="9"/>
        <v>290.21000000000004</v>
      </c>
      <c r="Q93" s="4">
        <v>0</v>
      </c>
      <c r="R93" s="4">
        <v>0</v>
      </c>
      <c r="S93" s="5"/>
      <c r="T93" s="4"/>
      <c r="U93" s="4">
        <v>8.77</v>
      </c>
      <c r="V93" s="4"/>
      <c r="W93" s="4">
        <v>40.82</v>
      </c>
      <c r="X93" s="4">
        <v>74.260000000000005</v>
      </c>
      <c r="Y93" s="4">
        <v>-31.52</v>
      </c>
    </row>
    <row r="94" spans="1:25" x14ac:dyDescent="0.2">
      <c r="A94" t="s">
        <v>385</v>
      </c>
      <c r="B94" s="14">
        <f t="shared" si="5"/>
        <v>685.63</v>
      </c>
      <c r="C94" s="65">
        <f t="shared" si="6"/>
        <v>239.95999999999998</v>
      </c>
      <c r="D94" s="65">
        <f t="shared" si="7"/>
        <v>445.67</v>
      </c>
      <c r="E94" s="4">
        <v>486.42</v>
      </c>
      <c r="F94" s="4">
        <f t="shared" si="8"/>
        <v>9.52</v>
      </c>
      <c r="G94" s="4">
        <v>148.66</v>
      </c>
      <c r="H94" s="5"/>
      <c r="I94" s="4">
        <v>0</v>
      </c>
      <c r="J94" s="4">
        <v>0</v>
      </c>
      <c r="K94" s="4">
        <v>9.52</v>
      </c>
      <c r="L94" s="4">
        <v>0</v>
      </c>
      <c r="M94" s="10"/>
      <c r="N94" s="4">
        <v>547.58000000000004</v>
      </c>
      <c r="O94" s="4">
        <v>248.78</v>
      </c>
      <c r="P94" s="14">
        <f t="shared" si="9"/>
        <v>298.80000000000007</v>
      </c>
      <c r="Q94" s="4">
        <v>0</v>
      </c>
      <c r="R94" s="4">
        <v>0</v>
      </c>
      <c r="S94" s="5"/>
      <c r="T94" s="4"/>
      <c r="U94" s="4">
        <v>8.52</v>
      </c>
      <c r="V94" s="4"/>
      <c r="W94" s="4">
        <v>40.75</v>
      </c>
      <c r="X94" s="4">
        <v>79.239999999999995</v>
      </c>
      <c r="Y94" s="4">
        <v>-31.51</v>
      </c>
    </row>
    <row r="95" spans="1:25" x14ac:dyDescent="0.2">
      <c r="A95" t="s">
        <v>386</v>
      </c>
      <c r="B95" s="14">
        <f t="shared" si="5"/>
        <v>642.26</v>
      </c>
      <c r="C95" s="65">
        <f t="shared" si="6"/>
        <v>229.89</v>
      </c>
      <c r="D95" s="65">
        <f t="shared" si="7"/>
        <v>412.37</v>
      </c>
      <c r="E95" s="4">
        <v>455.27</v>
      </c>
      <c r="F95" s="4">
        <f t="shared" si="8"/>
        <v>4.63</v>
      </c>
      <c r="G95" s="4">
        <v>146.4</v>
      </c>
      <c r="H95" s="5"/>
      <c r="I95" s="4">
        <v>0</v>
      </c>
      <c r="J95" s="4">
        <v>0</v>
      </c>
      <c r="K95" s="4">
        <v>4.63</v>
      </c>
      <c r="L95" s="4">
        <v>0</v>
      </c>
      <c r="M95" s="10"/>
      <c r="N95" s="4">
        <v>506.57</v>
      </c>
      <c r="O95" s="4">
        <v>220.65</v>
      </c>
      <c r="P95" s="14">
        <f t="shared" si="9"/>
        <v>285.91999999999996</v>
      </c>
      <c r="Q95" s="4">
        <v>0</v>
      </c>
      <c r="R95" s="4">
        <v>0</v>
      </c>
      <c r="S95" s="5"/>
      <c r="T95" s="4"/>
      <c r="U95" s="4">
        <v>8.48</v>
      </c>
      <c r="V95" s="4"/>
      <c r="W95" s="4">
        <v>42.9</v>
      </c>
      <c r="X95" s="4">
        <v>79.67</v>
      </c>
      <c r="Y95" s="4">
        <v>-31.33</v>
      </c>
    </row>
    <row r="96" spans="1:25" x14ac:dyDescent="0.2">
      <c r="A96" t="s">
        <v>387</v>
      </c>
      <c r="B96" s="14">
        <f t="shared" si="5"/>
        <v>639.20999999999992</v>
      </c>
      <c r="C96" s="65">
        <f t="shared" si="6"/>
        <v>229.87999999999994</v>
      </c>
      <c r="D96" s="65">
        <f t="shared" si="7"/>
        <v>409.33</v>
      </c>
      <c r="E96" s="4">
        <v>446.75</v>
      </c>
      <c r="F96" s="4">
        <f t="shared" si="8"/>
        <v>6.25</v>
      </c>
      <c r="G96" s="4">
        <v>148.06</v>
      </c>
      <c r="H96" s="5"/>
      <c r="I96" s="4">
        <v>0</v>
      </c>
      <c r="J96" s="4">
        <v>0</v>
      </c>
      <c r="K96" s="4">
        <v>6.25</v>
      </c>
      <c r="L96" s="4">
        <v>0</v>
      </c>
      <c r="M96" s="10"/>
      <c r="N96" s="4">
        <v>505.58</v>
      </c>
      <c r="O96" s="4">
        <v>224.55</v>
      </c>
      <c r="P96" s="14">
        <f t="shared" si="9"/>
        <v>281.02999999999997</v>
      </c>
      <c r="Q96" s="4">
        <v>0</v>
      </c>
      <c r="R96" s="4">
        <v>0</v>
      </c>
      <c r="S96" s="5"/>
      <c r="T96" s="4"/>
      <c r="U96" s="4">
        <v>8.85</v>
      </c>
      <c r="V96" s="4"/>
      <c r="W96" s="4">
        <v>37.42</v>
      </c>
      <c r="X96" s="4">
        <v>81.12</v>
      </c>
      <c r="Y96" s="4">
        <v>-31.9</v>
      </c>
    </row>
    <row r="97" spans="1:25" x14ac:dyDescent="0.2">
      <c r="A97" t="s">
        <v>388</v>
      </c>
      <c r="B97" s="14">
        <f t="shared" si="5"/>
        <v>649.72</v>
      </c>
      <c r="C97" s="65">
        <f t="shared" si="6"/>
        <v>219.27000000000004</v>
      </c>
      <c r="D97" s="65">
        <f t="shared" si="7"/>
        <v>430.45</v>
      </c>
      <c r="E97" s="4">
        <v>467.34</v>
      </c>
      <c r="F97" s="4">
        <f t="shared" si="8"/>
        <v>5.75</v>
      </c>
      <c r="G97" s="4">
        <v>140.18</v>
      </c>
      <c r="H97" s="5"/>
      <c r="I97" s="4">
        <v>0</v>
      </c>
      <c r="J97" s="4">
        <v>0</v>
      </c>
      <c r="K97" s="4">
        <v>5.75</v>
      </c>
      <c r="L97" s="4">
        <v>0</v>
      </c>
      <c r="M97" s="10"/>
      <c r="N97" s="4">
        <v>516.96</v>
      </c>
      <c r="O97" s="4">
        <v>233.37</v>
      </c>
      <c r="P97" s="14">
        <f t="shared" si="9"/>
        <v>283.59000000000003</v>
      </c>
      <c r="Q97" s="4">
        <v>0</v>
      </c>
      <c r="R97" s="4">
        <v>0</v>
      </c>
      <c r="S97" s="5"/>
      <c r="T97" s="4"/>
      <c r="U97" s="4">
        <v>9.2200000000000006</v>
      </c>
      <c r="V97" s="4"/>
      <c r="W97" s="4">
        <v>36.89</v>
      </c>
      <c r="X97" s="4">
        <v>80.89</v>
      </c>
      <c r="Y97" s="4">
        <v>-30.7</v>
      </c>
    </row>
    <row r="98" spans="1:25" x14ac:dyDescent="0.2">
      <c r="A98" t="s">
        <v>389</v>
      </c>
      <c r="B98" s="14">
        <f t="shared" si="5"/>
        <v>606.66000000000008</v>
      </c>
      <c r="C98" s="65">
        <f t="shared" si="6"/>
        <v>191.73000000000008</v>
      </c>
      <c r="D98" s="65">
        <f t="shared" si="7"/>
        <v>414.93</v>
      </c>
      <c r="E98" s="4">
        <v>454.23</v>
      </c>
      <c r="F98" s="4">
        <f t="shared" si="8"/>
        <v>7.99</v>
      </c>
      <c r="G98" s="4">
        <v>141.61000000000001</v>
      </c>
      <c r="H98" s="5"/>
      <c r="I98" s="4">
        <v>0</v>
      </c>
      <c r="J98" s="4">
        <v>0</v>
      </c>
      <c r="K98" s="4">
        <v>7.99</v>
      </c>
      <c r="L98" s="4">
        <v>0</v>
      </c>
      <c r="M98" s="10"/>
      <c r="N98" s="4">
        <v>503.75</v>
      </c>
      <c r="O98" s="4">
        <v>229.07</v>
      </c>
      <c r="P98" s="14">
        <f t="shared" si="9"/>
        <v>274.68</v>
      </c>
      <c r="Q98" s="4">
        <v>0</v>
      </c>
      <c r="R98" s="4">
        <v>0</v>
      </c>
      <c r="S98" s="5"/>
      <c r="T98" s="4"/>
      <c r="U98" s="4">
        <v>9.4</v>
      </c>
      <c r="V98" s="4"/>
      <c r="W98" s="4">
        <v>39.299999999999997</v>
      </c>
      <c r="X98" s="4">
        <v>46.21</v>
      </c>
      <c r="Y98" s="4">
        <v>5.16</v>
      </c>
    </row>
    <row r="99" spans="1:25" x14ac:dyDescent="0.2">
      <c r="A99" t="s">
        <v>390</v>
      </c>
      <c r="B99" s="14">
        <f t="shared" si="5"/>
        <v>638.46999999999991</v>
      </c>
      <c r="C99" s="65">
        <f t="shared" si="6"/>
        <v>200.74999999999989</v>
      </c>
      <c r="D99" s="65">
        <f t="shared" si="7"/>
        <v>437.72</v>
      </c>
      <c r="E99" s="4">
        <v>476.8</v>
      </c>
      <c r="F99" s="4">
        <f t="shared" si="8"/>
        <v>8.15</v>
      </c>
      <c r="G99" s="4">
        <v>150.08000000000001</v>
      </c>
      <c r="H99" s="5"/>
      <c r="I99" s="4">
        <v>0</v>
      </c>
      <c r="J99" s="4">
        <v>0</v>
      </c>
      <c r="K99" s="4">
        <v>8.15</v>
      </c>
      <c r="L99" s="4">
        <v>0</v>
      </c>
      <c r="M99" s="10"/>
      <c r="N99" s="4">
        <v>528.54</v>
      </c>
      <c r="O99" s="4">
        <v>229.08</v>
      </c>
      <c r="P99" s="14">
        <f t="shared" si="9"/>
        <v>299.45999999999992</v>
      </c>
      <c r="Q99" s="4">
        <v>0</v>
      </c>
      <c r="R99" s="4">
        <v>0</v>
      </c>
      <c r="S99" s="5"/>
      <c r="T99" s="4"/>
      <c r="U99" s="4">
        <v>9.41</v>
      </c>
      <c r="V99" s="4"/>
      <c r="W99" s="4">
        <v>39.08</v>
      </c>
      <c r="X99" s="4">
        <v>53.28</v>
      </c>
      <c r="Y99" s="4">
        <v>4.71</v>
      </c>
    </row>
    <row r="100" spans="1:25" x14ac:dyDescent="0.2">
      <c r="A100" t="s">
        <v>391</v>
      </c>
      <c r="B100" s="14">
        <f t="shared" si="5"/>
        <v>652.51</v>
      </c>
      <c r="C100" s="65">
        <f t="shared" si="6"/>
        <v>200.10000000000002</v>
      </c>
      <c r="D100" s="65">
        <f t="shared" si="7"/>
        <v>452.40999999999997</v>
      </c>
      <c r="E100" s="4">
        <v>485.51</v>
      </c>
      <c r="F100" s="4">
        <f t="shared" si="8"/>
        <v>10.220000000000001</v>
      </c>
      <c r="G100" s="4">
        <v>153.54</v>
      </c>
      <c r="H100" s="5"/>
      <c r="I100" s="4">
        <v>0</v>
      </c>
      <c r="J100" s="4">
        <v>0</v>
      </c>
      <c r="K100" s="4">
        <v>10.220000000000001</v>
      </c>
      <c r="L100" s="4">
        <v>0</v>
      </c>
      <c r="M100" s="10"/>
      <c r="N100" s="4">
        <v>543.01</v>
      </c>
      <c r="O100" s="4">
        <v>241.37</v>
      </c>
      <c r="P100" s="14">
        <f t="shared" si="9"/>
        <v>301.64</v>
      </c>
      <c r="Q100" s="4">
        <v>0</v>
      </c>
      <c r="R100" s="4">
        <v>0</v>
      </c>
      <c r="S100" s="5"/>
      <c r="T100" s="4"/>
      <c r="U100" s="4">
        <v>9.4700000000000006</v>
      </c>
      <c r="V100" s="4"/>
      <c r="W100" s="4">
        <v>33.1</v>
      </c>
      <c r="X100" s="4">
        <v>56.71</v>
      </c>
      <c r="Y100" s="4">
        <v>6.98</v>
      </c>
    </row>
    <row r="101" spans="1:25" x14ac:dyDescent="0.2">
      <c r="A101" t="s">
        <v>392</v>
      </c>
      <c r="B101" s="14">
        <f t="shared" si="5"/>
        <v>648.85</v>
      </c>
      <c r="C101" s="65">
        <f t="shared" si="6"/>
        <v>194.40000000000003</v>
      </c>
      <c r="D101" s="65">
        <f t="shared" si="7"/>
        <v>454.45</v>
      </c>
      <c r="E101" s="4">
        <v>488.74</v>
      </c>
      <c r="F101" s="4">
        <f t="shared" si="8"/>
        <v>4.01</v>
      </c>
      <c r="G101" s="4">
        <v>146.1</v>
      </c>
      <c r="H101" s="5"/>
      <c r="I101" s="4">
        <v>0</v>
      </c>
      <c r="J101" s="4">
        <v>0</v>
      </c>
      <c r="K101" s="4">
        <v>4.01</v>
      </c>
      <c r="L101" s="4">
        <v>0</v>
      </c>
      <c r="M101" s="10"/>
      <c r="N101" s="4">
        <v>537.88</v>
      </c>
      <c r="O101" s="4">
        <v>231.84</v>
      </c>
      <c r="P101" s="14">
        <f t="shared" si="9"/>
        <v>306.03999999999996</v>
      </c>
      <c r="Q101" s="4">
        <v>0</v>
      </c>
      <c r="R101" s="4">
        <v>0</v>
      </c>
      <c r="S101" s="5"/>
      <c r="T101" s="4"/>
      <c r="U101" s="4">
        <v>10.8</v>
      </c>
      <c r="V101" s="4"/>
      <c r="W101" s="4">
        <v>34.29</v>
      </c>
      <c r="X101" s="4">
        <v>61.86</v>
      </c>
      <c r="Y101" s="4">
        <v>-5.99</v>
      </c>
    </row>
    <row r="102" spans="1:25" x14ac:dyDescent="0.2">
      <c r="A102" t="s">
        <v>393</v>
      </c>
      <c r="B102" s="14">
        <f t="shared" si="5"/>
        <v>667.34</v>
      </c>
      <c r="C102" s="65">
        <f t="shared" si="6"/>
        <v>218.46000000000004</v>
      </c>
      <c r="D102" s="65">
        <f t="shared" si="7"/>
        <v>448.88</v>
      </c>
      <c r="E102" s="4">
        <v>485.92</v>
      </c>
      <c r="F102" s="4">
        <f t="shared" si="8"/>
        <v>4.25</v>
      </c>
      <c r="G102" s="4">
        <v>156.91999999999999</v>
      </c>
      <c r="H102" s="5"/>
      <c r="I102" s="4">
        <v>0</v>
      </c>
      <c r="J102" s="4">
        <v>0</v>
      </c>
      <c r="K102" s="4">
        <v>4.25</v>
      </c>
      <c r="L102" s="4">
        <v>0</v>
      </c>
      <c r="M102" s="10"/>
      <c r="N102" s="4">
        <v>547.16999999999996</v>
      </c>
      <c r="O102" s="4">
        <v>236.65</v>
      </c>
      <c r="P102" s="14">
        <f t="shared" si="9"/>
        <v>310.52</v>
      </c>
      <c r="Q102" s="4">
        <v>0</v>
      </c>
      <c r="R102" s="4">
        <v>0</v>
      </c>
      <c r="S102" s="5"/>
      <c r="T102" s="4"/>
      <c r="U102" s="4">
        <v>16.43</v>
      </c>
      <c r="V102" s="4"/>
      <c r="W102" s="4">
        <v>37.04</v>
      </c>
      <c r="X102" s="4">
        <v>62.45</v>
      </c>
      <c r="Y102" s="4">
        <v>-16</v>
      </c>
    </row>
    <row r="103" spans="1:25" x14ac:dyDescent="0.2">
      <c r="A103" t="s">
        <v>394</v>
      </c>
      <c r="B103" s="14">
        <f t="shared" si="5"/>
        <v>673.07</v>
      </c>
      <c r="C103" s="65">
        <f t="shared" si="6"/>
        <v>226.61</v>
      </c>
      <c r="D103" s="65">
        <f t="shared" si="7"/>
        <v>446.46000000000004</v>
      </c>
      <c r="E103" s="4">
        <v>486.49</v>
      </c>
      <c r="F103" s="4">
        <f t="shared" si="8"/>
        <v>3.73</v>
      </c>
      <c r="G103" s="4">
        <v>161.97999999999999</v>
      </c>
      <c r="H103" s="5"/>
      <c r="I103" s="4">
        <v>0</v>
      </c>
      <c r="J103" s="4">
        <v>0</v>
      </c>
      <c r="K103" s="4">
        <v>3.73</v>
      </c>
      <c r="L103" s="4">
        <v>0</v>
      </c>
      <c r="M103" s="10"/>
      <c r="N103" s="4">
        <v>546.44000000000005</v>
      </c>
      <c r="O103" s="4">
        <v>233.06</v>
      </c>
      <c r="P103" s="14">
        <f t="shared" si="9"/>
        <v>313.38000000000005</v>
      </c>
      <c r="Q103" s="4">
        <v>0</v>
      </c>
      <c r="R103" s="4">
        <v>0</v>
      </c>
      <c r="S103" s="5"/>
      <c r="T103" s="4"/>
      <c r="U103" s="4">
        <v>16.2</v>
      </c>
      <c r="V103" s="4"/>
      <c r="W103" s="4">
        <v>40.03</v>
      </c>
      <c r="X103" s="4">
        <v>66.67</v>
      </c>
      <c r="Y103" s="4">
        <v>-17.14</v>
      </c>
    </row>
    <row r="104" spans="1:25" x14ac:dyDescent="0.2">
      <c r="A104" t="s">
        <v>395</v>
      </c>
      <c r="B104" s="14">
        <f t="shared" si="5"/>
        <v>687.92000000000007</v>
      </c>
      <c r="C104" s="65">
        <f t="shared" si="6"/>
        <v>227.38000000000005</v>
      </c>
      <c r="D104" s="65">
        <f t="shared" si="7"/>
        <v>460.54</v>
      </c>
      <c r="E104" s="4">
        <v>497.87</v>
      </c>
      <c r="F104" s="4">
        <f t="shared" si="8"/>
        <v>4.9400000000000004</v>
      </c>
      <c r="G104" s="4">
        <v>164.3</v>
      </c>
      <c r="H104" s="5"/>
      <c r="I104" s="4">
        <v>0</v>
      </c>
      <c r="J104" s="4">
        <v>0</v>
      </c>
      <c r="K104" s="4">
        <v>4.9400000000000004</v>
      </c>
      <c r="L104" s="4">
        <v>0</v>
      </c>
      <c r="M104" s="10"/>
      <c r="N104" s="4">
        <v>559.27</v>
      </c>
      <c r="O104" s="4">
        <v>225.57</v>
      </c>
      <c r="P104" s="14">
        <f t="shared" si="9"/>
        <v>333.7</v>
      </c>
      <c r="Q104" s="4">
        <v>0</v>
      </c>
      <c r="R104" s="4">
        <v>0</v>
      </c>
      <c r="S104" s="5"/>
      <c r="T104" s="4"/>
      <c r="U104" s="4">
        <v>16.11</v>
      </c>
      <c r="V104" s="4"/>
      <c r="W104" s="4">
        <v>37.33</v>
      </c>
      <c r="X104" s="4">
        <v>70.27</v>
      </c>
      <c r="Y104" s="4">
        <v>-15.87</v>
      </c>
    </row>
    <row r="105" spans="1:25" x14ac:dyDescent="0.2">
      <c r="A105" t="s">
        <v>396</v>
      </c>
      <c r="B105" s="14">
        <f t="shared" si="5"/>
        <v>716.16</v>
      </c>
      <c r="C105" s="65">
        <f t="shared" si="6"/>
        <v>240.58999999999992</v>
      </c>
      <c r="D105" s="65">
        <f t="shared" si="7"/>
        <v>475.57000000000005</v>
      </c>
      <c r="E105" s="4">
        <v>519.47</v>
      </c>
      <c r="F105" s="4">
        <f t="shared" si="8"/>
        <v>8.24</v>
      </c>
      <c r="G105" s="4">
        <v>163.4</v>
      </c>
      <c r="H105" s="5"/>
      <c r="I105" s="4">
        <v>0</v>
      </c>
      <c r="J105" s="4">
        <v>0</v>
      </c>
      <c r="K105" s="4">
        <v>8.24</v>
      </c>
      <c r="L105" s="4">
        <v>0</v>
      </c>
      <c r="M105" s="10"/>
      <c r="N105" s="4">
        <v>573.41999999999996</v>
      </c>
      <c r="O105" s="4">
        <v>239.68</v>
      </c>
      <c r="P105" s="14">
        <f t="shared" si="9"/>
        <v>333.73999999999995</v>
      </c>
      <c r="Q105" s="4">
        <v>0</v>
      </c>
      <c r="R105" s="4">
        <v>0</v>
      </c>
      <c r="S105" s="5"/>
      <c r="T105" s="4"/>
      <c r="U105" s="4">
        <v>18.27</v>
      </c>
      <c r="V105" s="4"/>
      <c r="W105" s="4">
        <v>43.9</v>
      </c>
      <c r="X105" s="4">
        <v>72.33</v>
      </c>
      <c r="Y105" s="4">
        <v>-16.809999999999999</v>
      </c>
    </row>
    <row r="106" spans="1:25" x14ac:dyDescent="0.2">
      <c r="A106" t="s">
        <v>397</v>
      </c>
      <c r="B106" s="14">
        <f t="shared" si="5"/>
        <v>765.99</v>
      </c>
      <c r="C106" s="65">
        <f t="shared" si="6"/>
        <v>250.33000000000004</v>
      </c>
      <c r="D106" s="65">
        <f t="shared" si="7"/>
        <v>515.66</v>
      </c>
      <c r="E106" s="4">
        <v>549.79</v>
      </c>
      <c r="F106" s="4">
        <f t="shared" si="8"/>
        <v>9.52</v>
      </c>
      <c r="G106" s="4">
        <v>169.93</v>
      </c>
      <c r="H106" s="5"/>
      <c r="I106" s="4">
        <v>0</v>
      </c>
      <c r="J106" s="4">
        <v>0</v>
      </c>
      <c r="K106" s="4">
        <v>9.52</v>
      </c>
      <c r="L106" s="4">
        <v>0</v>
      </c>
      <c r="M106" s="10"/>
      <c r="N106" s="4">
        <v>617.67999999999995</v>
      </c>
      <c r="O106" s="4">
        <v>247.8</v>
      </c>
      <c r="P106" s="14">
        <f t="shared" si="9"/>
        <v>369.87999999999994</v>
      </c>
      <c r="Q106" s="4">
        <v>0</v>
      </c>
      <c r="R106" s="4">
        <v>0</v>
      </c>
      <c r="S106" s="5"/>
      <c r="T106" s="4"/>
      <c r="U106" s="4">
        <v>25.75</v>
      </c>
      <c r="V106" s="4"/>
      <c r="W106" s="4">
        <v>34.130000000000003</v>
      </c>
      <c r="X106" s="4">
        <v>78.92</v>
      </c>
      <c r="Y106" s="4">
        <v>-27.23</v>
      </c>
    </row>
    <row r="107" spans="1:25" x14ac:dyDescent="0.2">
      <c r="A107" t="s">
        <v>398</v>
      </c>
      <c r="B107" s="14">
        <f t="shared" si="5"/>
        <v>755.5</v>
      </c>
      <c r="C107" s="65">
        <f t="shared" si="6"/>
        <v>228.26</v>
      </c>
      <c r="D107" s="65">
        <f t="shared" si="7"/>
        <v>527.24</v>
      </c>
      <c r="E107" s="4">
        <v>559.36</v>
      </c>
      <c r="F107" s="4">
        <f t="shared" si="8"/>
        <v>6.59</v>
      </c>
      <c r="G107" s="4">
        <v>158.57</v>
      </c>
      <c r="H107" s="5"/>
      <c r="I107" s="4">
        <v>0</v>
      </c>
      <c r="J107" s="4">
        <v>0</v>
      </c>
      <c r="K107" s="4">
        <v>6.59</v>
      </c>
      <c r="L107" s="4">
        <v>0</v>
      </c>
      <c r="M107" s="10"/>
      <c r="N107" s="4">
        <v>611.89</v>
      </c>
      <c r="O107" s="4">
        <v>236.5</v>
      </c>
      <c r="P107" s="14">
        <f t="shared" si="9"/>
        <v>375.39</v>
      </c>
      <c r="Q107" s="4">
        <v>0</v>
      </c>
      <c r="R107" s="4">
        <v>0</v>
      </c>
      <c r="S107" s="5"/>
      <c r="T107" s="4"/>
      <c r="U107" s="4">
        <v>25.65</v>
      </c>
      <c r="V107" s="4"/>
      <c r="W107" s="4">
        <v>32.119999999999997</v>
      </c>
      <c r="X107" s="4">
        <v>79.25</v>
      </c>
      <c r="Y107" s="4">
        <v>-24.39</v>
      </c>
    </row>
    <row r="108" spans="1:25" x14ac:dyDescent="0.2">
      <c r="A108" t="s">
        <v>399</v>
      </c>
      <c r="B108" s="14">
        <f t="shared" si="5"/>
        <v>762.65000000000009</v>
      </c>
      <c r="C108" s="65">
        <f t="shared" si="6"/>
        <v>241.33000000000015</v>
      </c>
      <c r="D108" s="65">
        <f t="shared" si="7"/>
        <v>521.31999999999994</v>
      </c>
      <c r="E108" s="4">
        <v>563.64</v>
      </c>
      <c r="F108" s="4">
        <f t="shared" si="8"/>
        <v>9.2100000000000009</v>
      </c>
      <c r="G108" s="4">
        <v>163.32</v>
      </c>
      <c r="H108" s="5"/>
      <c r="I108" s="4">
        <v>0</v>
      </c>
      <c r="J108" s="4">
        <v>0</v>
      </c>
      <c r="K108" s="4">
        <v>9.2100000000000009</v>
      </c>
      <c r="L108" s="4">
        <v>0</v>
      </c>
      <c r="M108" s="10"/>
      <c r="N108" s="4">
        <v>610.57000000000005</v>
      </c>
      <c r="O108" s="4">
        <v>239.84</v>
      </c>
      <c r="P108" s="14">
        <f t="shared" si="9"/>
        <v>370.73</v>
      </c>
      <c r="Q108" s="4">
        <v>0</v>
      </c>
      <c r="R108" s="4">
        <v>0</v>
      </c>
      <c r="S108" s="5"/>
      <c r="T108" s="4"/>
      <c r="U108" s="4">
        <v>25.65</v>
      </c>
      <c r="V108" s="4"/>
      <c r="W108" s="4">
        <v>42.32</v>
      </c>
      <c r="X108" s="4">
        <v>74.900000000000006</v>
      </c>
      <c r="Y108" s="4">
        <v>-17.27</v>
      </c>
    </row>
    <row r="109" spans="1:25" x14ac:dyDescent="0.2">
      <c r="A109" t="s">
        <v>400</v>
      </c>
      <c r="B109" s="14">
        <f t="shared" si="5"/>
        <v>770.78000000000009</v>
      </c>
      <c r="C109" s="65">
        <f t="shared" si="6"/>
        <v>230.16000000000008</v>
      </c>
      <c r="D109" s="65">
        <f t="shared" si="7"/>
        <v>540.62</v>
      </c>
      <c r="E109" s="4">
        <v>578.75</v>
      </c>
      <c r="F109" s="4">
        <f t="shared" si="8"/>
        <v>4.37</v>
      </c>
      <c r="G109" s="4">
        <v>160.05000000000001</v>
      </c>
      <c r="H109" s="5"/>
      <c r="I109" s="4">
        <v>0</v>
      </c>
      <c r="J109" s="4">
        <v>0</v>
      </c>
      <c r="K109" s="4">
        <v>4.37</v>
      </c>
      <c r="L109" s="4">
        <v>0</v>
      </c>
      <c r="M109" s="10"/>
      <c r="N109" s="4">
        <v>623.32000000000005</v>
      </c>
      <c r="O109" s="4">
        <v>259.23</v>
      </c>
      <c r="P109" s="14">
        <f t="shared" si="9"/>
        <v>364.09000000000003</v>
      </c>
      <c r="Q109" s="4">
        <v>0</v>
      </c>
      <c r="R109" s="4">
        <v>0</v>
      </c>
      <c r="S109" s="5"/>
      <c r="T109" s="4"/>
      <c r="U109" s="4">
        <v>21.72</v>
      </c>
      <c r="V109" s="4"/>
      <c r="W109" s="4">
        <v>38.130000000000003</v>
      </c>
      <c r="X109" s="4">
        <v>83.24</v>
      </c>
      <c r="Y109" s="4">
        <v>-23.24</v>
      </c>
    </row>
    <row r="110" spans="1:25" x14ac:dyDescent="0.2">
      <c r="A110" t="s">
        <v>401</v>
      </c>
      <c r="B110" s="14">
        <f t="shared" si="5"/>
        <v>734.29</v>
      </c>
      <c r="C110" s="65">
        <f t="shared" si="6"/>
        <v>204.15999999999997</v>
      </c>
      <c r="D110" s="65">
        <f t="shared" si="7"/>
        <v>530.13</v>
      </c>
      <c r="E110" s="4">
        <v>573.95000000000005</v>
      </c>
      <c r="F110" s="4">
        <f t="shared" si="8"/>
        <v>4.6399999999999997</v>
      </c>
      <c r="G110" s="4">
        <v>158.38999999999999</v>
      </c>
      <c r="H110" s="5"/>
      <c r="I110" s="4">
        <v>0</v>
      </c>
      <c r="J110" s="4">
        <v>0</v>
      </c>
      <c r="K110" s="4">
        <v>4.6399999999999997</v>
      </c>
      <c r="L110" s="4">
        <v>0</v>
      </c>
      <c r="M110" s="10"/>
      <c r="N110" s="4">
        <v>608.77</v>
      </c>
      <c r="O110" s="4">
        <v>237.08</v>
      </c>
      <c r="P110" s="14">
        <f t="shared" si="9"/>
        <v>371.68999999999994</v>
      </c>
      <c r="Q110" s="4">
        <v>0</v>
      </c>
      <c r="R110" s="4">
        <v>0</v>
      </c>
      <c r="S110" s="5"/>
      <c r="T110" s="4"/>
      <c r="U110" s="4">
        <v>25.91</v>
      </c>
      <c r="V110" s="4"/>
      <c r="W110" s="4">
        <v>43.82</v>
      </c>
      <c r="X110" s="4">
        <v>51.15</v>
      </c>
      <c r="Y110" s="4">
        <v>7.33</v>
      </c>
    </row>
    <row r="111" spans="1:25" x14ac:dyDescent="0.2">
      <c r="A111" t="s">
        <v>402</v>
      </c>
      <c r="B111" s="14">
        <f t="shared" si="5"/>
        <v>727.11999999999989</v>
      </c>
      <c r="C111" s="65">
        <f t="shared" si="6"/>
        <v>197.46999999999991</v>
      </c>
      <c r="D111" s="65">
        <f t="shared" si="7"/>
        <v>529.65</v>
      </c>
      <c r="E111" s="4">
        <v>570.41</v>
      </c>
      <c r="F111" s="4">
        <f t="shared" si="8"/>
        <v>6.65</v>
      </c>
      <c r="G111" s="4">
        <v>151</v>
      </c>
      <c r="H111" s="5"/>
      <c r="I111" s="4">
        <v>0</v>
      </c>
      <c r="J111" s="4">
        <v>0</v>
      </c>
      <c r="K111" s="4">
        <v>6.65</v>
      </c>
      <c r="L111" s="4">
        <v>0</v>
      </c>
      <c r="M111" s="10"/>
      <c r="N111" s="4">
        <v>600.27</v>
      </c>
      <c r="O111" s="4">
        <v>249.92</v>
      </c>
      <c r="P111" s="14">
        <f t="shared" si="9"/>
        <v>350.35</v>
      </c>
      <c r="Q111" s="4">
        <v>0</v>
      </c>
      <c r="R111" s="4">
        <v>0</v>
      </c>
      <c r="S111" s="5"/>
      <c r="T111" s="4"/>
      <c r="U111" s="4">
        <v>26.35</v>
      </c>
      <c r="V111" s="4"/>
      <c r="W111" s="4">
        <v>40.76</v>
      </c>
      <c r="X111" s="4">
        <v>53.1</v>
      </c>
      <c r="Y111" s="4">
        <v>7.59</v>
      </c>
    </row>
    <row r="112" spans="1:25" x14ac:dyDescent="0.2">
      <c r="A112" t="s">
        <v>403</v>
      </c>
      <c r="B112" s="14">
        <f t="shared" si="5"/>
        <v>739.7299999999999</v>
      </c>
      <c r="C112" s="65">
        <f t="shared" si="6"/>
        <v>193.91999999999996</v>
      </c>
      <c r="D112" s="65">
        <f t="shared" si="7"/>
        <v>545.80999999999995</v>
      </c>
      <c r="E112" s="4">
        <v>583.75</v>
      </c>
      <c r="F112" s="4">
        <f t="shared" si="8"/>
        <v>5.31</v>
      </c>
      <c r="G112" s="4">
        <v>153.1</v>
      </c>
      <c r="H112" s="5"/>
      <c r="I112" s="4">
        <v>0</v>
      </c>
      <c r="J112" s="4">
        <v>0</v>
      </c>
      <c r="K112" s="4">
        <v>5.31</v>
      </c>
      <c r="L112" s="4">
        <v>0</v>
      </c>
      <c r="M112" s="10"/>
      <c r="N112" s="4">
        <v>616.01</v>
      </c>
      <c r="O112" s="4">
        <v>251.89</v>
      </c>
      <c r="P112" s="14">
        <f t="shared" si="9"/>
        <v>364.12</v>
      </c>
      <c r="Q112" s="4">
        <v>0</v>
      </c>
      <c r="R112" s="4">
        <v>0</v>
      </c>
      <c r="S112" s="5"/>
      <c r="T112" s="4"/>
      <c r="U112" s="4">
        <v>26.18</v>
      </c>
      <c r="V112" s="4"/>
      <c r="W112" s="4">
        <v>37.94</v>
      </c>
      <c r="X112" s="4">
        <v>54.27</v>
      </c>
      <c r="Y112" s="4">
        <v>7.74</v>
      </c>
    </row>
    <row r="113" spans="1:25" x14ac:dyDescent="0.2">
      <c r="A113" t="s">
        <v>404</v>
      </c>
      <c r="B113" s="14">
        <f t="shared" si="5"/>
        <v>725.65</v>
      </c>
      <c r="C113" s="65">
        <f t="shared" si="6"/>
        <v>193.15999999999997</v>
      </c>
      <c r="D113" s="65">
        <f t="shared" si="7"/>
        <v>532.49</v>
      </c>
      <c r="E113" s="4">
        <v>568.71</v>
      </c>
      <c r="F113" s="4">
        <f t="shared" si="8"/>
        <v>3.12</v>
      </c>
      <c r="G113" s="4">
        <v>158.44</v>
      </c>
      <c r="H113" s="5"/>
      <c r="I113" s="4">
        <v>0</v>
      </c>
      <c r="J113" s="4">
        <v>0</v>
      </c>
      <c r="K113" s="4">
        <v>3.12</v>
      </c>
      <c r="L113" s="4">
        <v>0</v>
      </c>
      <c r="M113" s="10"/>
      <c r="N113" s="4">
        <v>602.42999999999995</v>
      </c>
      <c r="O113" s="4">
        <v>239.94</v>
      </c>
      <c r="P113" s="14">
        <f t="shared" si="9"/>
        <v>362.48999999999995</v>
      </c>
      <c r="Q113" s="4">
        <v>0</v>
      </c>
      <c r="R113" s="4">
        <v>0</v>
      </c>
      <c r="S113" s="5"/>
      <c r="T113" s="4"/>
      <c r="U113" s="4">
        <v>26.1</v>
      </c>
      <c r="V113" s="4"/>
      <c r="W113" s="4">
        <v>36.22</v>
      </c>
      <c r="X113" s="4">
        <v>57.78</v>
      </c>
      <c r="Y113" s="4">
        <v>7.74</v>
      </c>
    </row>
    <row r="114" spans="1:25" x14ac:dyDescent="0.2">
      <c r="A114" t="s">
        <v>405</v>
      </c>
      <c r="B114" s="14">
        <f t="shared" si="5"/>
        <v>747.22000000000014</v>
      </c>
      <c r="C114" s="65">
        <f t="shared" si="6"/>
        <v>208.09000000000015</v>
      </c>
      <c r="D114" s="65">
        <f t="shared" si="7"/>
        <v>539.13</v>
      </c>
      <c r="E114" s="4">
        <v>577.64</v>
      </c>
      <c r="F114" s="4">
        <f t="shared" si="8"/>
        <v>4.34</v>
      </c>
      <c r="G114" s="4">
        <v>159.83000000000001</v>
      </c>
      <c r="H114" s="5"/>
      <c r="I114" s="4">
        <v>0</v>
      </c>
      <c r="J114" s="4">
        <v>0</v>
      </c>
      <c r="K114" s="4">
        <v>4.34</v>
      </c>
      <c r="L114" s="4">
        <v>0</v>
      </c>
      <c r="M114" s="10"/>
      <c r="N114" s="4">
        <v>610.49</v>
      </c>
      <c r="O114" s="4">
        <v>248.46</v>
      </c>
      <c r="P114" s="14">
        <f t="shared" si="9"/>
        <v>362.03</v>
      </c>
      <c r="Q114" s="4">
        <v>0</v>
      </c>
      <c r="R114" s="4">
        <v>0</v>
      </c>
      <c r="S114" s="5"/>
      <c r="T114" s="4"/>
      <c r="U114" s="4">
        <v>25.73</v>
      </c>
      <c r="V114" s="4"/>
      <c r="W114" s="4">
        <v>38.51</v>
      </c>
      <c r="X114" s="4">
        <v>68.14</v>
      </c>
      <c r="Y114" s="4">
        <v>-1.07</v>
      </c>
    </row>
    <row r="115" spans="1:25" x14ac:dyDescent="0.2">
      <c r="A115" t="s">
        <v>406</v>
      </c>
      <c r="B115" s="14">
        <f t="shared" si="5"/>
        <v>731.08</v>
      </c>
      <c r="C115" s="65">
        <f t="shared" si="6"/>
        <v>204.59000000000003</v>
      </c>
      <c r="D115" s="65">
        <f>E115-W115</f>
        <v>526.49</v>
      </c>
      <c r="E115" s="4">
        <v>566.36</v>
      </c>
      <c r="F115" s="4">
        <f t="shared" si="8"/>
        <v>4.45</v>
      </c>
      <c r="G115" s="4">
        <v>163.89</v>
      </c>
      <c r="H115" s="5"/>
      <c r="I115" s="4">
        <v>0</v>
      </c>
      <c r="J115" s="4">
        <v>0</v>
      </c>
      <c r="K115" s="4">
        <v>4.45</v>
      </c>
      <c r="L115" s="4">
        <v>0</v>
      </c>
      <c r="M115" s="10"/>
      <c r="N115" s="4">
        <v>597.07000000000005</v>
      </c>
      <c r="O115" s="4">
        <v>238.71</v>
      </c>
      <c r="P115" s="14">
        <f t="shared" si="9"/>
        <v>358.36</v>
      </c>
      <c r="Q115" s="4">
        <v>0</v>
      </c>
      <c r="R115" s="4">
        <v>0</v>
      </c>
      <c r="S115" s="5"/>
      <c r="T115" s="4"/>
      <c r="U115" s="4">
        <v>25.69</v>
      </c>
      <c r="V115" s="4"/>
      <c r="W115" s="4">
        <v>39.869999999999997</v>
      </c>
      <c r="X115" s="4">
        <v>64.010000000000005</v>
      </c>
      <c r="Y115" s="4">
        <v>8.07</v>
      </c>
    </row>
    <row r="116" spans="1:25" x14ac:dyDescent="0.2">
      <c r="A116" t="s">
        <v>407</v>
      </c>
      <c r="B116" s="14">
        <f t="shared" si="5"/>
        <v>751.2299999999999</v>
      </c>
      <c r="C116" s="65">
        <f t="shared" si="6"/>
        <v>229.24999999999989</v>
      </c>
      <c r="D116" s="65">
        <f t="shared" si="7"/>
        <v>521.98</v>
      </c>
      <c r="E116" s="4">
        <v>571.88</v>
      </c>
      <c r="F116" s="4">
        <f t="shared" si="8"/>
        <v>3.28</v>
      </c>
      <c r="G116" s="4">
        <v>172.37</v>
      </c>
      <c r="H116" s="5"/>
      <c r="I116" s="4">
        <v>0</v>
      </c>
      <c r="J116" s="4">
        <v>0</v>
      </c>
      <c r="K116" s="4">
        <v>3.28</v>
      </c>
      <c r="L116" s="4">
        <v>0</v>
      </c>
      <c r="M116" s="10"/>
      <c r="N116" s="4">
        <v>595.79</v>
      </c>
      <c r="O116" s="4">
        <v>236.54</v>
      </c>
      <c r="P116" s="14">
        <f t="shared" si="9"/>
        <v>359.25</v>
      </c>
      <c r="Q116" s="4">
        <v>0</v>
      </c>
      <c r="R116" s="4">
        <v>0</v>
      </c>
      <c r="S116" s="5"/>
      <c r="T116" s="4"/>
      <c r="U116" s="4">
        <v>25.78</v>
      </c>
      <c r="V116" s="4"/>
      <c r="W116" s="4">
        <v>49.9</v>
      </c>
      <c r="X116" s="4">
        <v>76.48</v>
      </c>
      <c r="Y116" s="4">
        <v>-0.42</v>
      </c>
    </row>
    <row r="117" spans="1:25" x14ac:dyDescent="0.2">
      <c r="A117" t="s">
        <v>408</v>
      </c>
      <c r="B117" s="14">
        <f t="shared" si="5"/>
        <v>756.16</v>
      </c>
      <c r="C117" s="65">
        <f t="shared" si="6"/>
        <v>237.41999999999996</v>
      </c>
      <c r="D117" s="65">
        <f t="shared" si="7"/>
        <v>518.74</v>
      </c>
      <c r="E117" s="4">
        <v>562.4</v>
      </c>
      <c r="F117" s="4">
        <f t="shared" si="8"/>
        <v>5.03</v>
      </c>
      <c r="G117" s="4">
        <v>177.26</v>
      </c>
      <c r="H117" s="5"/>
      <c r="I117" s="4">
        <v>0</v>
      </c>
      <c r="J117" s="4">
        <v>0</v>
      </c>
      <c r="K117" s="4">
        <v>5.03</v>
      </c>
      <c r="L117" s="4">
        <v>0</v>
      </c>
      <c r="M117" s="10"/>
      <c r="N117" s="4">
        <v>596.78</v>
      </c>
      <c r="O117" s="4">
        <v>254.75</v>
      </c>
      <c r="P117" s="14">
        <f t="shared" si="9"/>
        <v>342.03</v>
      </c>
      <c r="Q117" s="4">
        <v>0</v>
      </c>
      <c r="R117" s="4">
        <v>0</v>
      </c>
      <c r="S117" s="5"/>
      <c r="T117" s="4"/>
      <c r="U117" s="4">
        <v>23.23</v>
      </c>
      <c r="V117" s="4"/>
      <c r="W117" s="4">
        <v>43.66</v>
      </c>
      <c r="X117" s="4">
        <v>87.46</v>
      </c>
      <c r="Y117" s="4">
        <v>-6.44</v>
      </c>
    </row>
    <row r="118" spans="1:25" x14ac:dyDescent="0.2">
      <c r="A118" t="s">
        <v>409</v>
      </c>
      <c r="B118" s="14">
        <f t="shared" si="5"/>
        <v>799.77000000000021</v>
      </c>
      <c r="C118" s="65">
        <f t="shared" si="6"/>
        <v>249.71000000000015</v>
      </c>
      <c r="D118" s="65">
        <f t="shared" si="7"/>
        <v>550.06000000000006</v>
      </c>
      <c r="E118" s="4">
        <v>595.22</v>
      </c>
      <c r="F118" s="4">
        <f t="shared" si="8"/>
        <v>3.69</v>
      </c>
      <c r="G118" s="4">
        <v>172.45</v>
      </c>
      <c r="H118" s="5"/>
      <c r="I118" s="4">
        <v>0</v>
      </c>
      <c r="J118" s="4">
        <v>0</v>
      </c>
      <c r="K118" s="4">
        <v>3.69</v>
      </c>
      <c r="L118" s="4">
        <v>0</v>
      </c>
      <c r="M118" s="10"/>
      <c r="N118" s="4">
        <v>629.74</v>
      </c>
      <c r="O118" s="4">
        <v>256.95999999999998</v>
      </c>
      <c r="P118" s="14">
        <f t="shared" si="9"/>
        <v>372.78000000000003</v>
      </c>
      <c r="Q118" s="4">
        <v>0</v>
      </c>
      <c r="R118" s="4">
        <v>0</v>
      </c>
      <c r="S118" s="5"/>
      <c r="T118" s="4"/>
      <c r="U118" s="4">
        <v>28.85</v>
      </c>
      <c r="V118" s="4"/>
      <c r="W118" s="4">
        <v>45.16</v>
      </c>
      <c r="X118" s="4">
        <v>92.31</v>
      </c>
      <c r="Y118" s="4">
        <v>-24.72</v>
      </c>
    </row>
    <row r="119" spans="1:25" x14ac:dyDescent="0.2">
      <c r="A119" t="s">
        <v>410</v>
      </c>
      <c r="B119" s="14">
        <f t="shared" si="5"/>
        <v>784.93999999999994</v>
      </c>
      <c r="C119" s="65">
        <f t="shared" si="6"/>
        <v>226.90999999999997</v>
      </c>
      <c r="D119" s="65">
        <f t="shared" si="7"/>
        <v>558.03</v>
      </c>
      <c r="E119" s="4">
        <v>598.38</v>
      </c>
      <c r="F119" s="4">
        <f t="shared" si="8"/>
        <v>2.84</v>
      </c>
      <c r="G119" s="4">
        <v>157.07</v>
      </c>
      <c r="H119" s="5"/>
      <c r="I119" s="4">
        <v>0</v>
      </c>
      <c r="J119" s="4">
        <v>0</v>
      </c>
      <c r="K119" s="4">
        <v>2.84</v>
      </c>
      <c r="L119" s="4">
        <v>0</v>
      </c>
      <c r="M119" s="10"/>
      <c r="N119" s="4">
        <v>618.6</v>
      </c>
      <c r="O119" s="4">
        <v>254.04</v>
      </c>
      <c r="P119" s="14">
        <f t="shared" si="9"/>
        <v>364.56000000000006</v>
      </c>
      <c r="Q119" s="4">
        <v>0</v>
      </c>
      <c r="R119" s="4">
        <v>0</v>
      </c>
      <c r="S119" s="5"/>
      <c r="T119" s="4"/>
      <c r="U119" s="4">
        <v>27.83</v>
      </c>
      <c r="V119" s="4"/>
      <c r="W119" s="4">
        <v>40.35</v>
      </c>
      <c r="X119" s="4">
        <v>95.32</v>
      </c>
      <c r="Y119" s="4">
        <v>-23.81</v>
      </c>
    </row>
    <row r="120" spans="1:25" x14ac:dyDescent="0.2">
      <c r="A120" t="s">
        <v>411</v>
      </c>
      <c r="B120" s="14">
        <f t="shared" si="5"/>
        <v>796.50000000000011</v>
      </c>
      <c r="C120" s="65">
        <f t="shared" si="6"/>
        <v>214.0200000000001</v>
      </c>
      <c r="D120" s="65">
        <f t="shared" si="7"/>
        <v>582.48</v>
      </c>
      <c r="E120" s="4">
        <v>626.73</v>
      </c>
      <c r="F120" s="4">
        <f t="shared" si="8"/>
        <v>3.32</v>
      </c>
      <c r="G120" s="4">
        <v>140.35</v>
      </c>
      <c r="H120" s="5"/>
      <c r="I120" s="4">
        <v>0</v>
      </c>
      <c r="J120" s="4">
        <v>0</v>
      </c>
      <c r="K120" s="4">
        <v>3.32</v>
      </c>
      <c r="L120" s="4">
        <v>0</v>
      </c>
      <c r="M120" s="10"/>
      <c r="N120" s="4">
        <v>631.67999999999995</v>
      </c>
      <c r="O120" s="4">
        <v>259.99</v>
      </c>
      <c r="P120" s="14">
        <f t="shared" si="9"/>
        <v>371.68999999999994</v>
      </c>
      <c r="Q120" s="4">
        <v>0</v>
      </c>
      <c r="R120" s="4">
        <v>0</v>
      </c>
      <c r="S120" s="5"/>
      <c r="T120" s="4"/>
      <c r="U120" s="4">
        <v>19.329999999999998</v>
      </c>
      <c r="V120" s="4"/>
      <c r="W120" s="4">
        <v>44.25</v>
      </c>
      <c r="X120" s="4">
        <v>97.93</v>
      </c>
      <c r="Y120" s="4">
        <v>-22.78</v>
      </c>
    </row>
    <row r="121" spans="1:25" x14ac:dyDescent="0.2">
      <c r="A121" t="s">
        <v>412</v>
      </c>
      <c r="B121" s="14">
        <f t="shared" si="5"/>
        <v>816.07</v>
      </c>
      <c r="C121" s="65">
        <f t="shared" si="6"/>
        <v>187.30000000000007</v>
      </c>
      <c r="D121" s="65">
        <f t="shared" si="7"/>
        <v>628.77</v>
      </c>
      <c r="E121" s="4">
        <v>675.81</v>
      </c>
      <c r="F121" s="4">
        <f t="shared" si="8"/>
        <v>3.97</v>
      </c>
      <c r="G121" s="4">
        <v>129.71</v>
      </c>
      <c r="H121" s="5"/>
      <c r="I121" s="4">
        <v>0</v>
      </c>
      <c r="J121" s="4">
        <v>0</v>
      </c>
      <c r="K121" s="4">
        <v>3.97</v>
      </c>
      <c r="L121" s="4">
        <v>0</v>
      </c>
      <c r="M121" s="10"/>
      <c r="N121" s="4">
        <v>661.7</v>
      </c>
      <c r="O121" s="4">
        <v>245.19</v>
      </c>
      <c r="P121" s="14">
        <f t="shared" si="9"/>
        <v>416.51000000000005</v>
      </c>
      <c r="Q121" s="4">
        <v>0</v>
      </c>
      <c r="R121" s="4">
        <v>0</v>
      </c>
      <c r="S121" s="5"/>
      <c r="T121" s="4"/>
      <c r="U121" s="4">
        <v>29.68</v>
      </c>
      <c r="V121" s="4"/>
      <c r="W121" s="4">
        <v>47.04</v>
      </c>
      <c r="X121" s="4">
        <v>73.69</v>
      </c>
      <c r="Y121" s="4">
        <v>-2.61</v>
      </c>
    </row>
    <row r="122" spans="1:25" x14ac:dyDescent="0.2">
      <c r="A122" t="s">
        <v>413</v>
      </c>
      <c r="B122" s="14">
        <f t="shared" si="5"/>
        <v>833.51</v>
      </c>
      <c r="C122" s="65">
        <f t="shared" si="6"/>
        <v>189.40000000000009</v>
      </c>
      <c r="D122" s="65">
        <f t="shared" si="7"/>
        <v>644.1099999999999</v>
      </c>
      <c r="E122" s="4">
        <v>687.17</v>
      </c>
      <c r="F122" s="4">
        <f t="shared" si="8"/>
        <v>3.74</v>
      </c>
      <c r="G122" s="4">
        <v>130.38</v>
      </c>
      <c r="H122" s="5"/>
      <c r="I122" s="4">
        <v>0</v>
      </c>
      <c r="J122" s="4">
        <v>0</v>
      </c>
      <c r="K122" s="4">
        <v>3.74</v>
      </c>
      <c r="L122" s="4">
        <v>0</v>
      </c>
      <c r="M122" s="10"/>
      <c r="N122" s="4">
        <v>680.86</v>
      </c>
      <c r="O122" s="4">
        <v>253.82</v>
      </c>
      <c r="P122" s="14">
        <f t="shared" si="9"/>
        <v>427.04</v>
      </c>
      <c r="Q122" s="4">
        <v>0</v>
      </c>
      <c r="R122" s="4">
        <v>0</v>
      </c>
      <c r="S122" s="5"/>
      <c r="T122" s="4"/>
      <c r="U122" s="4">
        <v>29.84</v>
      </c>
      <c r="V122" s="4"/>
      <c r="W122" s="4">
        <v>43.06</v>
      </c>
      <c r="X122" s="4">
        <v>76</v>
      </c>
      <c r="Y122" s="4">
        <v>-8.48</v>
      </c>
    </row>
    <row r="123" spans="1:25" x14ac:dyDescent="0.2">
      <c r="A123" t="s">
        <v>414</v>
      </c>
      <c r="B123" s="14">
        <f t="shared" si="5"/>
        <v>840.8</v>
      </c>
      <c r="C123" s="65">
        <f t="shared" si="6"/>
        <v>190.40999999999997</v>
      </c>
      <c r="D123" s="65">
        <f t="shared" si="7"/>
        <v>650.39</v>
      </c>
      <c r="E123" s="4">
        <v>694.61</v>
      </c>
      <c r="F123" s="4">
        <f t="shared" si="8"/>
        <v>3.54</v>
      </c>
      <c r="G123" s="4">
        <v>128.83000000000001</v>
      </c>
      <c r="H123" s="5"/>
      <c r="I123" s="4">
        <v>0</v>
      </c>
      <c r="J123" s="4">
        <v>0</v>
      </c>
      <c r="K123" s="4">
        <v>3.54</v>
      </c>
      <c r="L123" s="4">
        <v>0</v>
      </c>
      <c r="M123" s="10"/>
      <c r="N123" s="4">
        <v>680.77</v>
      </c>
      <c r="O123" s="4">
        <v>258.11</v>
      </c>
      <c r="P123" s="14">
        <f t="shared" si="9"/>
        <v>422.65999999999997</v>
      </c>
      <c r="Q123" s="4">
        <v>0</v>
      </c>
      <c r="R123" s="4">
        <v>0</v>
      </c>
      <c r="S123" s="5"/>
      <c r="T123" s="4"/>
      <c r="U123" s="4">
        <v>30.07</v>
      </c>
      <c r="V123" s="4"/>
      <c r="W123" s="4">
        <v>44.22</v>
      </c>
      <c r="X123" s="4">
        <v>82.2</v>
      </c>
      <c r="Y123" s="4">
        <v>-10.28</v>
      </c>
    </row>
    <row r="124" spans="1:25" x14ac:dyDescent="0.2">
      <c r="A124" t="s">
        <v>415</v>
      </c>
      <c r="B124" s="14">
        <f t="shared" si="5"/>
        <v>838.11999999999989</v>
      </c>
      <c r="C124" s="65">
        <f t="shared" si="6"/>
        <v>189.93999999999994</v>
      </c>
      <c r="D124" s="65">
        <f t="shared" si="7"/>
        <v>648.17999999999995</v>
      </c>
      <c r="E124" s="4">
        <v>696.01</v>
      </c>
      <c r="F124" s="4">
        <f t="shared" si="8"/>
        <v>2.56</v>
      </c>
      <c r="G124" s="4">
        <v>130.93</v>
      </c>
      <c r="H124" s="5"/>
      <c r="I124" s="4">
        <v>0</v>
      </c>
      <c r="J124" s="4">
        <v>0</v>
      </c>
      <c r="K124" s="4">
        <v>2.56</v>
      </c>
      <c r="L124" s="4">
        <v>0</v>
      </c>
      <c r="M124" s="10"/>
      <c r="N124" s="4">
        <v>676.71</v>
      </c>
      <c r="O124" s="4">
        <v>246.42</v>
      </c>
      <c r="P124" s="14">
        <f t="shared" si="9"/>
        <v>430.29000000000008</v>
      </c>
      <c r="Q124" s="4">
        <v>0</v>
      </c>
      <c r="R124" s="4">
        <v>0</v>
      </c>
      <c r="S124" s="5"/>
      <c r="T124" s="4"/>
      <c r="U124" s="4">
        <v>25.12</v>
      </c>
      <c r="V124" s="4"/>
      <c r="W124" s="4">
        <v>47.83</v>
      </c>
      <c r="X124" s="4">
        <v>85.9</v>
      </c>
      <c r="Y124" s="4">
        <v>-6.06</v>
      </c>
    </row>
    <row r="125" spans="1:25" x14ac:dyDescent="0.2">
      <c r="A125" t="s">
        <v>416</v>
      </c>
      <c r="B125" s="14">
        <f t="shared" si="5"/>
        <v>868.06000000000017</v>
      </c>
      <c r="C125" s="65">
        <f t="shared" si="6"/>
        <v>192.39000000000021</v>
      </c>
      <c r="D125" s="65">
        <f t="shared" si="7"/>
        <v>675.67</v>
      </c>
      <c r="E125" s="4">
        <v>719.49</v>
      </c>
      <c r="F125" s="4">
        <f t="shared" si="8"/>
        <v>3.69</v>
      </c>
      <c r="G125" s="4">
        <v>130.96</v>
      </c>
      <c r="H125" s="5"/>
      <c r="I125" s="4">
        <v>0</v>
      </c>
      <c r="J125" s="4">
        <v>0</v>
      </c>
      <c r="K125" s="4">
        <v>3.69</v>
      </c>
      <c r="L125" s="4">
        <v>0</v>
      </c>
      <c r="M125" s="10"/>
      <c r="N125" s="4">
        <v>698.79</v>
      </c>
      <c r="O125" s="4">
        <v>267.52999999999997</v>
      </c>
      <c r="P125" s="14">
        <f t="shared" si="9"/>
        <v>431.26</v>
      </c>
      <c r="Q125" s="4">
        <v>0</v>
      </c>
      <c r="R125" s="4">
        <v>0</v>
      </c>
      <c r="S125" s="5"/>
      <c r="T125" s="4"/>
      <c r="U125" s="4">
        <v>30.56</v>
      </c>
      <c r="V125" s="4"/>
      <c r="W125" s="4">
        <v>43.82</v>
      </c>
      <c r="X125" s="4">
        <v>91.19</v>
      </c>
      <c r="Y125" s="4">
        <v>-10.23</v>
      </c>
    </row>
    <row r="126" spans="1:25" x14ac:dyDescent="0.2">
      <c r="A126" t="s">
        <v>417</v>
      </c>
      <c r="B126" s="14">
        <f t="shared" si="5"/>
        <v>912.23</v>
      </c>
      <c r="C126" s="65">
        <f>B126-D126</f>
        <v>202.03000000000009</v>
      </c>
      <c r="D126" s="65">
        <f t="shared" si="7"/>
        <v>710.19999999999993</v>
      </c>
      <c r="E126" s="4">
        <v>749.92</v>
      </c>
      <c r="F126" s="4">
        <f t="shared" si="8"/>
        <v>2.5</v>
      </c>
      <c r="G126" s="4">
        <v>123.24</v>
      </c>
      <c r="H126" s="5"/>
      <c r="I126" s="4">
        <v>0</v>
      </c>
      <c r="J126" s="4">
        <v>0</v>
      </c>
      <c r="K126" s="4">
        <v>2.5</v>
      </c>
      <c r="L126" s="4">
        <v>0</v>
      </c>
      <c r="M126" s="10"/>
      <c r="N126" s="4">
        <v>735.07</v>
      </c>
      <c r="O126" s="4">
        <v>250.9</v>
      </c>
      <c r="P126" s="14">
        <f t="shared" si="9"/>
        <v>484.17000000000007</v>
      </c>
      <c r="Q126" s="4">
        <v>0</v>
      </c>
      <c r="R126" s="4">
        <v>0</v>
      </c>
      <c r="S126" s="5"/>
      <c r="T126" s="4"/>
      <c r="U126" s="4">
        <v>33.71</v>
      </c>
      <c r="V126" s="4"/>
      <c r="W126" s="4">
        <v>39.72</v>
      </c>
      <c r="X126" s="4">
        <v>101.22</v>
      </c>
      <c r="Y126" s="4">
        <v>-34.07</v>
      </c>
    </row>
    <row r="127" spans="1:25" x14ac:dyDescent="0.2">
      <c r="A127" t="s">
        <v>418</v>
      </c>
      <c r="B127" s="14">
        <f t="shared" si="5"/>
        <v>906.93999999999994</v>
      </c>
      <c r="C127" s="65">
        <f t="shared" ref="C127:C190" si="10">B127-D127</f>
        <v>215.10000000000002</v>
      </c>
      <c r="D127" s="65">
        <f t="shared" si="7"/>
        <v>691.83999999999992</v>
      </c>
      <c r="E127" s="4">
        <v>746.68</v>
      </c>
      <c r="F127" s="4">
        <f t="shared" si="8"/>
        <v>2.7</v>
      </c>
      <c r="G127" s="4">
        <v>124.05</v>
      </c>
      <c r="H127" s="5"/>
      <c r="I127" s="4">
        <v>0.2</v>
      </c>
      <c r="J127" s="4">
        <v>0</v>
      </c>
      <c r="K127" s="4">
        <v>2.5</v>
      </c>
      <c r="L127" s="4">
        <v>0</v>
      </c>
      <c r="M127" s="10"/>
      <c r="N127" s="4">
        <v>710.39</v>
      </c>
      <c r="O127" s="4">
        <v>242.45</v>
      </c>
      <c r="P127" s="14">
        <f t="shared" si="9"/>
        <v>467.94</v>
      </c>
      <c r="Q127" s="4">
        <v>0</v>
      </c>
      <c r="R127" s="4">
        <v>0</v>
      </c>
      <c r="S127" s="5"/>
      <c r="T127" s="4"/>
      <c r="U127" s="4">
        <v>35.04</v>
      </c>
      <c r="V127" s="4"/>
      <c r="W127" s="4">
        <v>54.84</v>
      </c>
      <c r="X127" s="4">
        <v>103.98</v>
      </c>
      <c r="Y127" s="4">
        <v>-30.81</v>
      </c>
    </row>
    <row r="128" spans="1:25" x14ac:dyDescent="0.2">
      <c r="A128" t="s">
        <v>419</v>
      </c>
      <c r="B128" s="14">
        <f t="shared" si="5"/>
        <v>913.68000000000006</v>
      </c>
      <c r="C128" s="65">
        <f t="shared" si="10"/>
        <v>237.70000000000005</v>
      </c>
      <c r="D128" s="65">
        <f t="shared" si="7"/>
        <v>675.98</v>
      </c>
      <c r="E128" s="4">
        <v>723.25</v>
      </c>
      <c r="F128" s="4">
        <f t="shared" si="8"/>
        <v>3.46</v>
      </c>
      <c r="G128" s="4">
        <v>125.73</v>
      </c>
      <c r="H128" s="5"/>
      <c r="I128" s="4">
        <v>0</v>
      </c>
      <c r="J128" s="4">
        <v>0</v>
      </c>
      <c r="K128" s="4">
        <v>3.46</v>
      </c>
      <c r="L128" s="4">
        <v>0</v>
      </c>
      <c r="M128" s="10"/>
      <c r="N128" s="4">
        <v>724.34</v>
      </c>
      <c r="O128" s="4">
        <v>260.79000000000002</v>
      </c>
      <c r="P128" s="14">
        <f t="shared" si="9"/>
        <v>463.55</v>
      </c>
      <c r="Q128" s="4">
        <v>0</v>
      </c>
      <c r="R128" s="4">
        <v>0</v>
      </c>
      <c r="S128" s="5"/>
      <c r="T128" s="4"/>
      <c r="U128" s="4">
        <v>34.89</v>
      </c>
      <c r="V128" s="4"/>
      <c r="W128" s="4">
        <v>47.27</v>
      </c>
      <c r="X128" s="4">
        <v>103.72</v>
      </c>
      <c r="Y128" s="4">
        <v>-57.78</v>
      </c>
    </row>
    <row r="129" spans="1:25" x14ac:dyDescent="0.2">
      <c r="A129" t="s">
        <v>420</v>
      </c>
      <c r="B129" s="14">
        <f t="shared" si="5"/>
        <v>899.43</v>
      </c>
      <c r="C129" s="65">
        <f t="shared" si="10"/>
        <v>226.20999999999992</v>
      </c>
      <c r="D129" s="65">
        <f t="shared" si="7"/>
        <v>673.22</v>
      </c>
      <c r="E129" s="4">
        <v>718.6</v>
      </c>
      <c r="F129" s="4">
        <f t="shared" si="8"/>
        <v>2.64</v>
      </c>
      <c r="G129" s="4">
        <v>131.66</v>
      </c>
      <c r="H129" s="5"/>
      <c r="I129" s="4">
        <v>0</v>
      </c>
      <c r="J129" s="4">
        <v>0</v>
      </c>
      <c r="K129" s="4">
        <v>2.64</v>
      </c>
      <c r="L129" s="4">
        <v>0</v>
      </c>
      <c r="M129" s="10"/>
      <c r="N129" s="4">
        <v>713.18</v>
      </c>
      <c r="O129" s="4">
        <v>253.18</v>
      </c>
      <c r="P129" s="14">
        <f t="shared" si="9"/>
        <v>459.99999999999994</v>
      </c>
      <c r="Q129" s="4">
        <v>0</v>
      </c>
      <c r="R129" s="4">
        <v>0</v>
      </c>
      <c r="S129" s="5"/>
      <c r="T129" s="4"/>
      <c r="U129" s="4">
        <v>34.86</v>
      </c>
      <c r="V129" s="4"/>
      <c r="W129" s="4">
        <v>45.38</v>
      </c>
      <c r="X129" s="4">
        <v>103.36</v>
      </c>
      <c r="Y129" s="4">
        <v>-43.89</v>
      </c>
    </row>
    <row r="130" spans="1:25" x14ac:dyDescent="0.2">
      <c r="A130" t="s">
        <v>421</v>
      </c>
      <c r="B130" s="14">
        <f t="shared" si="5"/>
        <v>941.37999999999988</v>
      </c>
      <c r="C130" s="65">
        <f t="shared" si="10"/>
        <v>230.71999999999991</v>
      </c>
      <c r="D130" s="65">
        <f t="shared" si="7"/>
        <v>710.66</v>
      </c>
      <c r="E130" s="4">
        <v>754</v>
      </c>
      <c r="F130" s="4">
        <f t="shared" si="8"/>
        <v>3.15</v>
      </c>
      <c r="G130" s="4">
        <v>127.69</v>
      </c>
      <c r="H130" s="5"/>
      <c r="I130" s="4">
        <v>0</v>
      </c>
      <c r="J130" s="4">
        <v>0</v>
      </c>
      <c r="K130" s="4">
        <v>3.15</v>
      </c>
      <c r="L130" s="4">
        <v>0</v>
      </c>
      <c r="M130" s="10"/>
      <c r="N130" s="4">
        <v>753.23</v>
      </c>
      <c r="O130" s="4">
        <v>275.27999999999997</v>
      </c>
      <c r="P130" s="14">
        <f t="shared" si="9"/>
        <v>477.95000000000005</v>
      </c>
      <c r="Q130" s="4">
        <v>0</v>
      </c>
      <c r="R130" s="4">
        <v>0</v>
      </c>
      <c r="S130" s="5"/>
      <c r="T130" s="4"/>
      <c r="U130" s="4">
        <v>35.06</v>
      </c>
      <c r="V130" s="4"/>
      <c r="W130" s="4">
        <v>43.34</v>
      </c>
      <c r="X130" s="4">
        <v>106.6</v>
      </c>
      <c r="Y130" s="4">
        <v>-53.39</v>
      </c>
    </row>
    <row r="131" spans="1:25" x14ac:dyDescent="0.2">
      <c r="A131" t="s">
        <v>422</v>
      </c>
      <c r="B131" s="14">
        <f t="shared" si="5"/>
        <v>922.04000000000008</v>
      </c>
      <c r="C131" s="65">
        <f t="shared" si="10"/>
        <v>222.49000000000012</v>
      </c>
      <c r="D131" s="65">
        <f t="shared" si="7"/>
        <v>699.55</v>
      </c>
      <c r="E131" s="4">
        <v>747.27</v>
      </c>
      <c r="F131" s="4">
        <f t="shared" si="8"/>
        <v>2.95</v>
      </c>
      <c r="G131" s="4">
        <v>123.3</v>
      </c>
      <c r="H131" s="5"/>
      <c r="I131" s="4">
        <v>0</v>
      </c>
      <c r="J131" s="4">
        <v>0</v>
      </c>
      <c r="K131" s="4">
        <v>2.95</v>
      </c>
      <c r="L131" s="4">
        <v>0</v>
      </c>
      <c r="M131" s="10"/>
      <c r="N131" s="4">
        <v>711.88</v>
      </c>
      <c r="O131" s="4">
        <v>267.62</v>
      </c>
      <c r="P131" s="14">
        <f t="shared" si="9"/>
        <v>444.26</v>
      </c>
      <c r="Q131" s="4">
        <v>0</v>
      </c>
      <c r="R131" s="4">
        <v>0</v>
      </c>
      <c r="S131" s="5"/>
      <c r="T131" s="4"/>
      <c r="U131" s="4">
        <v>47.42</v>
      </c>
      <c r="V131" s="4"/>
      <c r="W131" s="4">
        <v>47.72</v>
      </c>
      <c r="X131" s="4">
        <v>112.07</v>
      </c>
      <c r="Y131" s="4">
        <v>-45.57</v>
      </c>
    </row>
    <row r="132" spans="1:25" x14ac:dyDescent="0.2">
      <c r="A132" t="s">
        <v>423</v>
      </c>
      <c r="B132" s="14">
        <f t="shared" si="5"/>
        <v>916.97</v>
      </c>
      <c r="C132" s="65">
        <f t="shared" si="10"/>
        <v>222.8900000000001</v>
      </c>
      <c r="D132" s="65">
        <f t="shared" si="7"/>
        <v>694.07999999999993</v>
      </c>
      <c r="E132" s="4">
        <v>744.05</v>
      </c>
      <c r="F132" s="4">
        <f t="shared" si="8"/>
        <v>2.4500000000000002</v>
      </c>
      <c r="G132" s="4">
        <v>121.82</v>
      </c>
      <c r="H132" s="5"/>
      <c r="I132" s="4">
        <v>0</v>
      </c>
      <c r="J132" s="4">
        <v>0</v>
      </c>
      <c r="K132" s="4">
        <v>2.4500000000000002</v>
      </c>
      <c r="L132" s="4">
        <v>0</v>
      </c>
      <c r="M132" s="10"/>
      <c r="N132" s="4">
        <v>702.11</v>
      </c>
      <c r="O132" s="4">
        <v>269.04000000000002</v>
      </c>
      <c r="P132" s="14">
        <f t="shared" si="9"/>
        <v>433.07</v>
      </c>
      <c r="Q132" s="4">
        <v>0</v>
      </c>
      <c r="R132" s="4">
        <v>0</v>
      </c>
      <c r="S132" s="5"/>
      <c r="T132" s="4"/>
      <c r="U132" s="4">
        <v>47.09</v>
      </c>
      <c r="V132" s="4"/>
      <c r="W132" s="4">
        <v>49.97</v>
      </c>
      <c r="X132" s="4">
        <v>115.34</v>
      </c>
      <c r="Y132" s="4">
        <v>-46.2</v>
      </c>
    </row>
    <row r="133" spans="1:25" x14ac:dyDescent="0.2">
      <c r="A133" t="s">
        <v>424</v>
      </c>
      <c r="B133" s="14">
        <f t="shared" si="5"/>
        <v>897.84999999999991</v>
      </c>
      <c r="C133" s="65">
        <f t="shared" si="10"/>
        <v>201.24999999999989</v>
      </c>
      <c r="D133" s="65">
        <f t="shared" si="7"/>
        <v>696.6</v>
      </c>
      <c r="E133" s="4">
        <v>744.95</v>
      </c>
      <c r="F133" s="4">
        <f t="shared" si="8"/>
        <v>2.73</v>
      </c>
      <c r="G133" s="4">
        <v>118.06</v>
      </c>
      <c r="H133" s="5"/>
      <c r="I133" s="4">
        <v>0.3</v>
      </c>
      <c r="J133" s="4">
        <v>0</v>
      </c>
      <c r="K133" s="4">
        <v>2.4300000000000002</v>
      </c>
      <c r="L133" s="4">
        <v>0</v>
      </c>
      <c r="M133" s="10"/>
      <c r="N133" s="4">
        <v>698.12</v>
      </c>
      <c r="O133" s="4">
        <v>249.17</v>
      </c>
      <c r="P133" s="14">
        <f t="shared" si="9"/>
        <v>448.95000000000005</v>
      </c>
      <c r="Q133" s="4">
        <v>0</v>
      </c>
      <c r="R133" s="4">
        <v>0</v>
      </c>
      <c r="S133" s="5"/>
      <c r="T133" s="4"/>
      <c r="U133" s="4">
        <v>64.25</v>
      </c>
      <c r="V133" s="4"/>
      <c r="W133" s="4">
        <v>48.35</v>
      </c>
      <c r="X133" s="4">
        <v>84.4</v>
      </c>
      <c r="Y133" s="4">
        <v>-29.38</v>
      </c>
    </row>
    <row r="134" spans="1:25" x14ac:dyDescent="0.2">
      <c r="A134" t="s">
        <v>425</v>
      </c>
      <c r="B134" s="14">
        <f t="shared" si="5"/>
        <v>899.67000000000007</v>
      </c>
      <c r="C134" s="65">
        <f t="shared" si="10"/>
        <v>185.31000000000006</v>
      </c>
      <c r="D134" s="65">
        <f t="shared" si="7"/>
        <v>714.36</v>
      </c>
      <c r="E134" s="4">
        <v>748.69</v>
      </c>
      <c r="F134" s="4">
        <f t="shared" si="8"/>
        <v>2.2599999999999998</v>
      </c>
      <c r="G134" s="4">
        <v>117.39</v>
      </c>
      <c r="H134" s="5"/>
      <c r="I134" s="4">
        <v>0.01</v>
      </c>
      <c r="J134" s="4">
        <v>0</v>
      </c>
      <c r="K134" s="4">
        <v>2.25</v>
      </c>
      <c r="L134" s="4">
        <v>0</v>
      </c>
      <c r="M134" s="10"/>
      <c r="N134" s="4">
        <v>712.23</v>
      </c>
      <c r="O134" s="4">
        <v>268.58</v>
      </c>
      <c r="P134" s="14">
        <f t="shared" si="9"/>
        <v>443.65000000000003</v>
      </c>
      <c r="Q134" s="4">
        <v>0</v>
      </c>
      <c r="R134" s="4">
        <v>0</v>
      </c>
      <c r="S134" s="5"/>
      <c r="T134" s="4"/>
      <c r="U134" s="4">
        <v>64.31</v>
      </c>
      <c r="V134" s="4"/>
      <c r="W134" s="4">
        <v>34.33</v>
      </c>
      <c r="X134" s="4">
        <v>86.54</v>
      </c>
      <c r="Y134" s="4">
        <v>-29.07</v>
      </c>
    </row>
    <row r="135" spans="1:25" x14ac:dyDescent="0.2">
      <c r="A135" t="s">
        <v>426</v>
      </c>
      <c r="B135" s="14">
        <f t="shared" si="5"/>
        <v>886.46</v>
      </c>
      <c r="C135" s="65">
        <f t="shared" si="10"/>
        <v>169.37000000000012</v>
      </c>
      <c r="D135" s="65">
        <f t="shared" si="7"/>
        <v>717.08999999999992</v>
      </c>
      <c r="E135" s="4">
        <v>750.31</v>
      </c>
      <c r="F135" s="4">
        <f t="shared" si="8"/>
        <v>2.61</v>
      </c>
      <c r="G135" s="4">
        <v>117.45</v>
      </c>
      <c r="H135" s="5"/>
      <c r="I135" s="4">
        <v>0</v>
      </c>
      <c r="J135" s="4">
        <v>0</v>
      </c>
      <c r="K135" s="4">
        <v>2.61</v>
      </c>
      <c r="L135" s="4">
        <v>0</v>
      </c>
      <c r="M135" s="10"/>
      <c r="N135" s="4">
        <v>714.23</v>
      </c>
      <c r="O135" s="4">
        <v>270.33</v>
      </c>
      <c r="P135" s="14">
        <f t="shared" si="9"/>
        <v>443.90000000000003</v>
      </c>
      <c r="Q135" s="4">
        <v>0</v>
      </c>
      <c r="R135" s="4">
        <v>0</v>
      </c>
      <c r="S135" s="5"/>
      <c r="T135" s="4"/>
      <c r="U135" s="4">
        <v>47.24</v>
      </c>
      <c r="V135" s="4"/>
      <c r="W135" s="4">
        <v>33.22</v>
      </c>
      <c r="X135" s="4">
        <v>89.15</v>
      </c>
      <c r="Y135" s="4">
        <v>-13.48</v>
      </c>
    </row>
    <row r="136" spans="1:25" x14ac:dyDescent="0.2">
      <c r="A136" t="s">
        <v>427</v>
      </c>
      <c r="B136" s="14">
        <f t="shared" si="5"/>
        <v>875.09</v>
      </c>
      <c r="C136" s="65">
        <f t="shared" si="10"/>
        <v>174.0200000000001</v>
      </c>
      <c r="D136" s="65">
        <f t="shared" si="7"/>
        <v>701.06999999999994</v>
      </c>
      <c r="E136" s="4">
        <v>731.91</v>
      </c>
      <c r="F136" s="4">
        <f t="shared" si="8"/>
        <v>5.92</v>
      </c>
      <c r="G136" s="4">
        <v>116.93</v>
      </c>
      <c r="H136" s="5"/>
      <c r="I136" s="4">
        <v>0.35</v>
      </c>
      <c r="J136" s="4">
        <v>0</v>
      </c>
      <c r="K136" s="4">
        <v>5.57</v>
      </c>
      <c r="L136" s="4">
        <v>0</v>
      </c>
      <c r="M136" s="10"/>
      <c r="N136" s="4">
        <v>699.95</v>
      </c>
      <c r="O136" s="4">
        <v>252.15</v>
      </c>
      <c r="P136" s="14">
        <f t="shared" si="9"/>
        <v>447.80000000000007</v>
      </c>
      <c r="Q136" s="4">
        <v>0</v>
      </c>
      <c r="R136" s="4">
        <v>0</v>
      </c>
      <c r="S136" s="5"/>
      <c r="T136" s="4"/>
      <c r="U136" s="4">
        <v>45.86</v>
      </c>
      <c r="V136" s="4"/>
      <c r="W136" s="4">
        <v>30.84</v>
      </c>
      <c r="X136" s="4">
        <v>92.53</v>
      </c>
      <c r="Y136" s="4">
        <v>-14.41</v>
      </c>
    </row>
    <row r="137" spans="1:25" x14ac:dyDescent="0.2">
      <c r="A137" t="s">
        <v>428</v>
      </c>
      <c r="B137" s="14">
        <f t="shared" si="5"/>
        <v>865.68999999999994</v>
      </c>
      <c r="C137" s="65">
        <f t="shared" si="10"/>
        <v>177.07999999999993</v>
      </c>
      <c r="D137" s="65">
        <f t="shared" si="7"/>
        <v>688.61</v>
      </c>
      <c r="E137" s="4">
        <v>724.26</v>
      </c>
      <c r="F137" s="4">
        <f t="shared" si="8"/>
        <v>4.33</v>
      </c>
      <c r="G137" s="4">
        <v>117.55</v>
      </c>
      <c r="H137" s="5"/>
      <c r="I137" s="4">
        <v>0.03</v>
      </c>
      <c r="J137" s="4">
        <v>0</v>
      </c>
      <c r="K137" s="4">
        <v>4.3</v>
      </c>
      <c r="L137" s="4">
        <v>0</v>
      </c>
      <c r="M137" s="10"/>
      <c r="N137" s="4">
        <v>684.31</v>
      </c>
      <c r="O137" s="4">
        <v>272.06</v>
      </c>
      <c r="P137" s="14">
        <f t="shared" si="9"/>
        <v>412.24999999999994</v>
      </c>
      <c r="Q137" s="4">
        <v>0</v>
      </c>
      <c r="R137" s="4">
        <v>0</v>
      </c>
      <c r="S137" s="5"/>
      <c r="T137" s="4"/>
      <c r="U137" s="4">
        <v>46.07</v>
      </c>
      <c r="V137" s="4"/>
      <c r="W137" s="4">
        <v>35.65</v>
      </c>
      <c r="X137" s="4">
        <v>95.33</v>
      </c>
      <c r="Y137" s="4">
        <v>-15.22</v>
      </c>
    </row>
    <row r="138" spans="1:25" x14ac:dyDescent="0.2">
      <c r="A138" t="s">
        <v>429</v>
      </c>
      <c r="B138" s="14">
        <f t="shared" si="5"/>
        <v>847.81999999999994</v>
      </c>
      <c r="C138" s="65">
        <f t="shared" si="10"/>
        <v>178.8599999999999</v>
      </c>
      <c r="D138" s="65">
        <f t="shared" si="7"/>
        <v>668.96</v>
      </c>
      <c r="E138" s="4">
        <v>697.85</v>
      </c>
      <c r="F138" s="4">
        <f t="shared" si="8"/>
        <v>2.36</v>
      </c>
      <c r="G138" s="4">
        <v>108.31</v>
      </c>
      <c r="H138" s="5"/>
      <c r="I138" s="4">
        <v>0</v>
      </c>
      <c r="J138" s="4">
        <v>0</v>
      </c>
      <c r="K138" s="4">
        <v>2.36</v>
      </c>
      <c r="L138" s="4">
        <v>0</v>
      </c>
      <c r="M138" s="10"/>
      <c r="N138" s="4">
        <v>668.45</v>
      </c>
      <c r="O138" s="4">
        <v>248.82</v>
      </c>
      <c r="P138" s="14">
        <f t="shared" si="9"/>
        <v>419.63000000000005</v>
      </c>
      <c r="Q138" s="4">
        <v>0</v>
      </c>
      <c r="R138" s="4">
        <v>0</v>
      </c>
      <c r="S138" s="5"/>
      <c r="T138" s="4"/>
      <c r="U138" s="4">
        <v>49.59</v>
      </c>
      <c r="V138" s="4"/>
      <c r="W138" s="4">
        <v>28.89</v>
      </c>
      <c r="X138" s="4">
        <v>98.52</v>
      </c>
      <c r="Y138" s="4">
        <v>-36.94</v>
      </c>
    </row>
    <row r="139" spans="1:25" x14ac:dyDescent="0.2">
      <c r="A139" t="s">
        <v>430</v>
      </c>
      <c r="B139" s="14">
        <f t="shared" si="5"/>
        <v>842.5</v>
      </c>
      <c r="C139" s="65">
        <f t="shared" si="10"/>
        <v>191.05999999999995</v>
      </c>
      <c r="D139" s="65">
        <f t="shared" si="7"/>
        <v>651.44000000000005</v>
      </c>
      <c r="E139" s="4">
        <v>689.22</v>
      </c>
      <c r="F139" s="4">
        <f t="shared" si="8"/>
        <v>2.6500000000000004</v>
      </c>
      <c r="G139" s="4">
        <v>109.35</v>
      </c>
      <c r="H139" s="5"/>
      <c r="I139" s="4">
        <v>0</v>
      </c>
      <c r="J139" s="4">
        <v>0</v>
      </c>
      <c r="K139" s="4">
        <v>2.4900000000000002</v>
      </c>
      <c r="L139" s="4">
        <v>0.16</v>
      </c>
      <c r="M139" s="10"/>
      <c r="N139" s="4">
        <v>646.16999999999996</v>
      </c>
      <c r="O139" s="4">
        <v>243.8</v>
      </c>
      <c r="P139" s="14">
        <f t="shared" si="9"/>
        <v>402.36999999999995</v>
      </c>
      <c r="Q139" s="4">
        <v>0</v>
      </c>
      <c r="R139" s="4">
        <v>0</v>
      </c>
      <c r="S139" s="5"/>
      <c r="T139" s="4"/>
      <c r="U139" s="4">
        <v>48.44</v>
      </c>
      <c r="V139" s="4"/>
      <c r="W139" s="4">
        <v>37.78</v>
      </c>
      <c r="X139" s="4">
        <v>107.47</v>
      </c>
      <c r="Y139" s="4">
        <v>-38.630000000000003</v>
      </c>
    </row>
    <row r="140" spans="1:25" x14ac:dyDescent="0.2">
      <c r="A140" t="s">
        <v>431</v>
      </c>
      <c r="B140" s="14">
        <f t="shared" ref="B140:B203" si="11">SUM(E140:L140)-Y140</f>
        <v>842.71</v>
      </c>
      <c r="C140" s="65">
        <f t="shared" si="10"/>
        <v>196.78999999999996</v>
      </c>
      <c r="D140" s="65">
        <f t="shared" ref="D140:D203" si="12">E140-W140</f>
        <v>645.92000000000007</v>
      </c>
      <c r="E140" s="4">
        <v>681.59</v>
      </c>
      <c r="F140" s="4">
        <f t="shared" ref="F140:F203" si="13">(I140+K140+L140)-(Q140+V140)</f>
        <v>4.4700000000000006</v>
      </c>
      <c r="G140" s="4">
        <v>110.87</v>
      </c>
      <c r="H140" s="5"/>
      <c r="I140" s="4">
        <v>0</v>
      </c>
      <c r="J140" s="4">
        <v>0</v>
      </c>
      <c r="K140" s="4">
        <v>4.07</v>
      </c>
      <c r="L140" s="4">
        <v>0.4</v>
      </c>
      <c r="M140" s="10"/>
      <c r="N140" s="4">
        <v>643.35</v>
      </c>
      <c r="O140" s="4">
        <v>256.36</v>
      </c>
      <c r="P140" s="14">
        <f t="shared" ref="P140:P203" si="14">N140-O140</f>
        <v>386.99</v>
      </c>
      <c r="Q140" s="4">
        <v>0</v>
      </c>
      <c r="R140" s="4">
        <v>0</v>
      </c>
      <c r="S140" s="5"/>
      <c r="T140" s="4"/>
      <c r="U140" s="4">
        <v>49.28</v>
      </c>
      <c r="V140" s="4"/>
      <c r="W140" s="4">
        <v>35.67</v>
      </c>
      <c r="X140" s="4">
        <v>109.93</v>
      </c>
      <c r="Y140" s="4">
        <v>-41.31</v>
      </c>
    </row>
    <row r="141" spans="1:25" x14ac:dyDescent="0.2">
      <c r="A141" t="s">
        <v>432</v>
      </c>
      <c r="B141" s="14">
        <f t="shared" si="11"/>
        <v>844.04</v>
      </c>
      <c r="C141" s="65">
        <f t="shared" si="10"/>
        <v>198.46999999999991</v>
      </c>
      <c r="D141" s="65">
        <f t="shared" si="12"/>
        <v>645.57000000000005</v>
      </c>
      <c r="E141" s="4">
        <v>681.73</v>
      </c>
      <c r="F141" s="4">
        <f t="shared" si="13"/>
        <v>2.79</v>
      </c>
      <c r="G141" s="4">
        <v>111.39</v>
      </c>
      <c r="H141" s="5"/>
      <c r="I141" s="4">
        <v>0</v>
      </c>
      <c r="J141" s="4">
        <v>0</v>
      </c>
      <c r="K141" s="4">
        <v>2.39</v>
      </c>
      <c r="L141" s="4">
        <v>0.4</v>
      </c>
      <c r="M141" s="10"/>
      <c r="N141" s="4">
        <v>647.13</v>
      </c>
      <c r="O141" s="4">
        <v>249.02</v>
      </c>
      <c r="P141" s="14">
        <f t="shared" si="14"/>
        <v>398.11</v>
      </c>
      <c r="Q141" s="4">
        <v>0</v>
      </c>
      <c r="R141" s="4">
        <v>0</v>
      </c>
      <c r="S141" s="5"/>
      <c r="T141" s="4"/>
      <c r="U141" s="4">
        <v>48.05</v>
      </c>
      <c r="V141" s="4"/>
      <c r="W141" s="4">
        <v>36.159999999999997</v>
      </c>
      <c r="X141" s="4">
        <v>109.9</v>
      </c>
      <c r="Y141" s="4">
        <v>-45.34</v>
      </c>
    </row>
    <row r="142" spans="1:25" x14ac:dyDescent="0.2">
      <c r="A142" t="s">
        <v>433</v>
      </c>
      <c r="B142" s="14">
        <f t="shared" si="11"/>
        <v>901.17999999999984</v>
      </c>
      <c r="C142" s="65">
        <f t="shared" si="10"/>
        <v>199.91999999999985</v>
      </c>
      <c r="D142" s="65">
        <f t="shared" si="12"/>
        <v>701.26</v>
      </c>
      <c r="E142" s="4">
        <v>726.64</v>
      </c>
      <c r="F142" s="4">
        <f t="shared" si="13"/>
        <v>3.02</v>
      </c>
      <c r="G142" s="4">
        <v>122.69</v>
      </c>
      <c r="H142" s="5"/>
      <c r="I142" s="4">
        <v>0</v>
      </c>
      <c r="J142" s="4">
        <v>0</v>
      </c>
      <c r="K142" s="4">
        <v>2.38</v>
      </c>
      <c r="L142" s="4">
        <v>0.64</v>
      </c>
      <c r="M142" s="10"/>
      <c r="N142" s="4">
        <v>710.46</v>
      </c>
      <c r="O142" s="4">
        <v>272.73</v>
      </c>
      <c r="P142" s="14">
        <f t="shared" si="14"/>
        <v>437.73</v>
      </c>
      <c r="Q142" s="4">
        <v>0</v>
      </c>
      <c r="R142" s="4">
        <v>0</v>
      </c>
      <c r="S142" s="5"/>
      <c r="T142" s="4"/>
      <c r="U142" s="4">
        <v>48.01</v>
      </c>
      <c r="V142" s="4"/>
      <c r="W142" s="4">
        <v>25.38</v>
      </c>
      <c r="X142" s="4">
        <v>114.3</v>
      </c>
      <c r="Y142" s="4">
        <v>-45.81</v>
      </c>
    </row>
    <row r="143" spans="1:25" x14ac:dyDescent="0.2">
      <c r="A143" t="s">
        <v>434</v>
      </c>
      <c r="B143" s="14">
        <f t="shared" si="11"/>
        <v>871.11000000000013</v>
      </c>
      <c r="C143" s="65">
        <f t="shared" si="10"/>
        <v>206.79000000000008</v>
      </c>
      <c r="D143" s="65">
        <f t="shared" si="12"/>
        <v>664.32</v>
      </c>
      <c r="E143" s="4">
        <v>700.11</v>
      </c>
      <c r="F143" s="4">
        <f t="shared" si="13"/>
        <v>4.2299999999999995</v>
      </c>
      <c r="G143" s="4">
        <v>115.35</v>
      </c>
      <c r="H143" s="5"/>
      <c r="I143" s="4">
        <v>0</v>
      </c>
      <c r="J143" s="4">
        <v>0</v>
      </c>
      <c r="K143" s="4">
        <v>3.59</v>
      </c>
      <c r="L143" s="4">
        <v>0.64</v>
      </c>
      <c r="M143" s="10"/>
      <c r="N143" s="4">
        <v>666.27</v>
      </c>
      <c r="O143" s="4">
        <v>251.48</v>
      </c>
      <c r="P143" s="14">
        <f t="shared" si="14"/>
        <v>414.78999999999996</v>
      </c>
      <c r="Q143" s="4">
        <v>0</v>
      </c>
      <c r="R143" s="4">
        <v>0</v>
      </c>
      <c r="S143" s="5"/>
      <c r="T143" s="4"/>
      <c r="U143" s="4">
        <v>46.78</v>
      </c>
      <c r="V143" s="4"/>
      <c r="W143" s="4">
        <v>35.79</v>
      </c>
      <c r="X143" s="4">
        <v>118.03</v>
      </c>
      <c r="Y143" s="4">
        <v>-47.19</v>
      </c>
    </row>
    <row r="144" spans="1:25" x14ac:dyDescent="0.2">
      <c r="A144" t="s">
        <v>435</v>
      </c>
      <c r="B144" s="14">
        <f t="shared" si="11"/>
        <v>905.0200000000001</v>
      </c>
      <c r="C144" s="65">
        <f t="shared" si="10"/>
        <v>208.04000000000008</v>
      </c>
      <c r="D144" s="65">
        <f t="shared" si="12"/>
        <v>696.98</v>
      </c>
      <c r="E144" s="4">
        <v>735.69</v>
      </c>
      <c r="F144" s="4">
        <f t="shared" si="13"/>
        <v>2.89</v>
      </c>
      <c r="G144" s="4">
        <v>114.59</v>
      </c>
      <c r="H144" s="5"/>
      <c r="I144" s="4">
        <v>0.1</v>
      </c>
      <c r="J144" s="4">
        <v>0</v>
      </c>
      <c r="K144" s="4">
        <v>2.13</v>
      </c>
      <c r="L144" s="4">
        <v>0.66</v>
      </c>
      <c r="M144" s="10"/>
      <c r="N144" s="4">
        <v>703.02</v>
      </c>
      <c r="O144" s="4">
        <v>252.36</v>
      </c>
      <c r="P144" s="14">
        <f t="shared" si="14"/>
        <v>450.65999999999997</v>
      </c>
      <c r="Q144" s="4">
        <v>0</v>
      </c>
      <c r="R144" s="4">
        <v>0</v>
      </c>
      <c r="S144" s="5"/>
      <c r="T144" s="4"/>
      <c r="U144" s="4">
        <v>46.35</v>
      </c>
      <c r="V144" s="4"/>
      <c r="W144" s="4">
        <v>38.71</v>
      </c>
      <c r="X144" s="4">
        <v>114.04</v>
      </c>
      <c r="Y144" s="4">
        <v>-48.96</v>
      </c>
    </row>
    <row r="145" spans="1:25" x14ac:dyDescent="0.2">
      <c r="A145" t="s">
        <v>436</v>
      </c>
      <c r="B145" s="14">
        <f t="shared" si="11"/>
        <v>907.2600000000001</v>
      </c>
      <c r="C145" s="65">
        <f t="shared" si="10"/>
        <v>201.25000000000011</v>
      </c>
      <c r="D145" s="65">
        <f t="shared" si="12"/>
        <v>706.01</v>
      </c>
      <c r="E145" s="4">
        <v>742.62</v>
      </c>
      <c r="F145" s="4">
        <f t="shared" si="13"/>
        <v>2.8600000000000003</v>
      </c>
      <c r="G145" s="4">
        <v>116.19</v>
      </c>
      <c r="H145" s="5"/>
      <c r="I145" s="4">
        <v>0.1</v>
      </c>
      <c r="J145" s="4">
        <v>0</v>
      </c>
      <c r="K145" s="4">
        <v>1.85</v>
      </c>
      <c r="L145" s="4">
        <v>0.91</v>
      </c>
      <c r="M145" s="10"/>
      <c r="N145" s="4">
        <v>715.7</v>
      </c>
      <c r="O145" s="4">
        <v>269.81</v>
      </c>
      <c r="P145" s="14">
        <f t="shared" si="14"/>
        <v>445.89000000000004</v>
      </c>
      <c r="Q145" s="4">
        <v>0</v>
      </c>
      <c r="R145" s="4">
        <v>0</v>
      </c>
      <c r="S145" s="5"/>
      <c r="T145" s="4"/>
      <c r="U145" s="4">
        <v>48.2</v>
      </c>
      <c r="V145" s="4"/>
      <c r="W145" s="4">
        <v>36.61</v>
      </c>
      <c r="X145" s="4">
        <v>103.88</v>
      </c>
      <c r="Y145" s="4">
        <v>-42.73</v>
      </c>
    </row>
    <row r="146" spans="1:25" x14ac:dyDescent="0.2">
      <c r="A146" t="s">
        <v>437</v>
      </c>
      <c r="B146" s="14">
        <f t="shared" si="11"/>
        <v>881.56</v>
      </c>
      <c r="C146" s="65">
        <f t="shared" si="10"/>
        <v>185.27999999999997</v>
      </c>
      <c r="D146" s="65">
        <f t="shared" si="12"/>
        <v>696.28</v>
      </c>
      <c r="E146" s="4">
        <v>725.65</v>
      </c>
      <c r="F146" s="4">
        <f t="shared" si="13"/>
        <v>2.8800000000000003</v>
      </c>
      <c r="G146" s="4">
        <v>116.53</v>
      </c>
      <c r="H146" s="5"/>
      <c r="I146" s="4">
        <v>0.1</v>
      </c>
      <c r="J146" s="4">
        <v>0</v>
      </c>
      <c r="K146" s="4">
        <v>1.87</v>
      </c>
      <c r="L146" s="4">
        <v>0.91</v>
      </c>
      <c r="M146" s="10"/>
      <c r="N146" s="4">
        <v>715.24</v>
      </c>
      <c r="O146" s="4">
        <v>269.45</v>
      </c>
      <c r="P146" s="14">
        <f t="shared" si="14"/>
        <v>445.79</v>
      </c>
      <c r="Q146" s="4">
        <v>0</v>
      </c>
      <c r="R146" s="4">
        <v>0</v>
      </c>
      <c r="S146" s="5"/>
      <c r="T146" s="4"/>
      <c r="U146" s="4">
        <v>45.78</v>
      </c>
      <c r="V146" s="4"/>
      <c r="W146" s="4">
        <v>29.37</v>
      </c>
      <c r="X146" s="4">
        <v>88.28</v>
      </c>
      <c r="Y146" s="4">
        <v>-33.619999999999997</v>
      </c>
    </row>
    <row r="147" spans="1:25" x14ac:dyDescent="0.2">
      <c r="A147" t="s">
        <v>438</v>
      </c>
      <c r="B147" s="14">
        <f t="shared" si="11"/>
        <v>919.81999999999994</v>
      </c>
      <c r="C147" s="65">
        <f t="shared" si="10"/>
        <v>193.64</v>
      </c>
      <c r="D147" s="65">
        <f t="shared" si="12"/>
        <v>726.18</v>
      </c>
      <c r="E147" s="4">
        <v>762.64</v>
      </c>
      <c r="F147" s="4">
        <f t="shared" si="13"/>
        <v>2.87</v>
      </c>
      <c r="G147" s="4">
        <v>116.25</v>
      </c>
      <c r="H147" s="5"/>
      <c r="I147" s="4">
        <v>0.1</v>
      </c>
      <c r="J147" s="4">
        <v>0</v>
      </c>
      <c r="K147" s="4">
        <v>1.86</v>
      </c>
      <c r="L147" s="4">
        <v>0.91</v>
      </c>
      <c r="M147" s="10"/>
      <c r="N147" s="4">
        <v>747</v>
      </c>
      <c r="O147" s="4">
        <v>249.71</v>
      </c>
      <c r="P147" s="14">
        <f t="shared" si="14"/>
        <v>497.28999999999996</v>
      </c>
      <c r="Q147" s="4">
        <v>0</v>
      </c>
      <c r="R147" s="4">
        <v>0</v>
      </c>
      <c r="S147" s="5"/>
      <c r="T147" s="4"/>
      <c r="U147" s="4">
        <v>45.39</v>
      </c>
      <c r="V147" s="4"/>
      <c r="W147" s="4">
        <v>36.46</v>
      </c>
      <c r="X147" s="4">
        <v>88.11</v>
      </c>
      <c r="Y147" s="4">
        <v>-35.19</v>
      </c>
    </row>
    <row r="148" spans="1:25" x14ac:dyDescent="0.2">
      <c r="A148" t="s">
        <v>439</v>
      </c>
      <c r="B148" s="14">
        <f t="shared" si="11"/>
        <v>901</v>
      </c>
      <c r="C148" s="65">
        <f t="shared" si="10"/>
        <v>206.07999999999993</v>
      </c>
      <c r="D148" s="65">
        <f t="shared" si="12"/>
        <v>694.92000000000007</v>
      </c>
      <c r="E148" s="4">
        <v>741.6</v>
      </c>
      <c r="F148" s="4">
        <f t="shared" si="13"/>
        <v>3.4</v>
      </c>
      <c r="G148" s="4">
        <v>117.32</v>
      </c>
      <c r="H148" s="5"/>
      <c r="I148" s="4">
        <v>0.48</v>
      </c>
      <c r="J148" s="4">
        <v>0</v>
      </c>
      <c r="K148" s="4">
        <v>1.82</v>
      </c>
      <c r="L148" s="4">
        <v>1.1200000000000001</v>
      </c>
      <c r="M148" s="10"/>
      <c r="N148" s="4">
        <v>724.34</v>
      </c>
      <c r="O148" s="4">
        <v>251.3</v>
      </c>
      <c r="P148" s="14">
        <f t="shared" si="14"/>
        <v>473.04</v>
      </c>
      <c r="Q148" s="4">
        <v>0.02</v>
      </c>
      <c r="R148" s="4">
        <v>0</v>
      </c>
      <c r="S148" s="5"/>
      <c r="T148" s="4"/>
      <c r="U148" s="4">
        <v>43.43</v>
      </c>
      <c r="V148" s="4"/>
      <c r="W148" s="4">
        <v>46.68</v>
      </c>
      <c r="X148" s="4">
        <v>83.13</v>
      </c>
      <c r="Y148" s="4">
        <v>-35.26</v>
      </c>
    </row>
    <row r="149" spans="1:25" x14ac:dyDescent="0.2">
      <c r="A149" t="s">
        <v>440</v>
      </c>
      <c r="B149" s="14">
        <f t="shared" si="11"/>
        <v>871.15</v>
      </c>
      <c r="C149" s="65">
        <f t="shared" si="10"/>
        <v>203.53999999999996</v>
      </c>
      <c r="D149" s="65">
        <f t="shared" si="12"/>
        <v>667.61</v>
      </c>
      <c r="E149" s="4">
        <v>707.71</v>
      </c>
      <c r="F149" s="4">
        <f t="shared" si="13"/>
        <v>3.18</v>
      </c>
      <c r="G149" s="4">
        <v>117.09</v>
      </c>
      <c r="H149" s="5"/>
      <c r="I149" s="4">
        <v>0.31</v>
      </c>
      <c r="J149" s="4">
        <v>0</v>
      </c>
      <c r="K149" s="4">
        <v>1.77</v>
      </c>
      <c r="L149" s="4">
        <v>1.1200000000000001</v>
      </c>
      <c r="M149" s="10"/>
      <c r="N149" s="4">
        <v>694.92</v>
      </c>
      <c r="O149" s="4">
        <v>273.68</v>
      </c>
      <c r="P149" s="14">
        <f t="shared" si="14"/>
        <v>421.23999999999995</v>
      </c>
      <c r="Q149" s="4">
        <v>0.02</v>
      </c>
      <c r="R149" s="4">
        <v>0</v>
      </c>
      <c r="S149" s="5"/>
      <c r="T149" s="4"/>
      <c r="U149" s="4">
        <v>44.82</v>
      </c>
      <c r="V149" s="4"/>
      <c r="W149" s="4">
        <v>40.1</v>
      </c>
      <c r="X149" s="4">
        <v>88.1</v>
      </c>
      <c r="Y149" s="4">
        <v>-39.97</v>
      </c>
    </row>
    <row r="150" spans="1:25" x14ac:dyDescent="0.2">
      <c r="A150" t="s">
        <v>441</v>
      </c>
      <c r="B150" s="14">
        <f t="shared" si="11"/>
        <v>887.33</v>
      </c>
      <c r="C150" s="65">
        <f t="shared" si="10"/>
        <v>226.74</v>
      </c>
      <c r="D150" s="65">
        <f t="shared" si="12"/>
        <v>660.59</v>
      </c>
      <c r="E150" s="4">
        <v>710.96</v>
      </c>
      <c r="F150" s="4">
        <f t="shared" si="13"/>
        <v>3.0900000000000003</v>
      </c>
      <c r="G150" s="4">
        <v>111.19</v>
      </c>
      <c r="H150" s="5"/>
      <c r="I150" s="4">
        <v>0.25</v>
      </c>
      <c r="J150" s="4">
        <v>0</v>
      </c>
      <c r="K150" s="4">
        <v>1.74</v>
      </c>
      <c r="L150" s="4">
        <v>1.1200000000000001</v>
      </c>
      <c r="M150" s="10"/>
      <c r="N150" s="4">
        <v>698.1</v>
      </c>
      <c r="O150" s="4">
        <v>238.86</v>
      </c>
      <c r="P150" s="14">
        <f t="shared" si="14"/>
        <v>459.24</v>
      </c>
      <c r="Q150" s="4">
        <v>0.02</v>
      </c>
      <c r="R150" s="4">
        <v>0</v>
      </c>
      <c r="S150" s="5"/>
      <c r="T150" s="4"/>
      <c r="U150" s="4">
        <v>44.99</v>
      </c>
      <c r="V150" s="4"/>
      <c r="W150" s="4">
        <v>50.37</v>
      </c>
      <c r="X150" s="4">
        <v>90.77</v>
      </c>
      <c r="Y150" s="4">
        <v>-58.98</v>
      </c>
    </row>
    <row r="151" spans="1:25" x14ac:dyDescent="0.2">
      <c r="A151" t="s">
        <v>442</v>
      </c>
      <c r="B151" s="14">
        <f t="shared" si="11"/>
        <v>873.61999999999989</v>
      </c>
      <c r="C151" s="65">
        <f t="shared" si="10"/>
        <v>219.07999999999993</v>
      </c>
      <c r="D151" s="65">
        <f t="shared" si="12"/>
        <v>654.54</v>
      </c>
      <c r="E151" s="4">
        <v>690.06</v>
      </c>
      <c r="F151" s="4">
        <f t="shared" si="13"/>
        <v>3.8299999999999996</v>
      </c>
      <c r="G151" s="4">
        <v>111.9</v>
      </c>
      <c r="H151" s="5"/>
      <c r="I151" s="4">
        <v>0.85</v>
      </c>
      <c r="J151" s="4">
        <v>0</v>
      </c>
      <c r="K151" s="4">
        <v>1.68</v>
      </c>
      <c r="L151" s="4">
        <v>1.36</v>
      </c>
      <c r="M151" s="10"/>
      <c r="N151" s="4">
        <v>699.83</v>
      </c>
      <c r="O151" s="4">
        <v>259.27</v>
      </c>
      <c r="P151" s="14">
        <f t="shared" si="14"/>
        <v>440.56000000000006</v>
      </c>
      <c r="Q151" s="4">
        <v>0.06</v>
      </c>
      <c r="R151" s="4">
        <v>0</v>
      </c>
      <c r="S151" s="5"/>
      <c r="T151" s="4"/>
      <c r="U151" s="4">
        <v>46.11</v>
      </c>
      <c r="V151" s="4"/>
      <c r="W151" s="4">
        <v>35.520000000000003</v>
      </c>
      <c r="X151" s="4">
        <v>88.26</v>
      </c>
      <c r="Y151" s="4">
        <v>-63.94</v>
      </c>
    </row>
    <row r="152" spans="1:25" x14ac:dyDescent="0.2">
      <c r="A152" t="s">
        <v>443</v>
      </c>
      <c r="B152" s="14">
        <f t="shared" si="11"/>
        <v>845.33999999999992</v>
      </c>
      <c r="C152" s="65">
        <f t="shared" si="10"/>
        <v>205.48000000000002</v>
      </c>
      <c r="D152" s="65">
        <f t="shared" si="12"/>
        <v>639.8599999999999</v>
      </c>
      <c r="E152" s="4">
        <v>668.18</v>
      </c>
      <c r="F152" s="4">
        <f t="shared" si="13"/>
        <v>3.47</v>
      </c>
      <c r="G152" s="4">
        <v>111.04</v>
      </c>
      <c r="H152" s="5"/>
      <c r="I152" s="4">
        <v>0.37</v>
      </c>
      <c r="J152" s="4">
        <v>0</v>
      </c>
      <c r="K152" s="4">
        <v>1.76</v>
      </c>
      <c r="L152" s="4">
        <v>1.36</v>
      </c>
      <c r="M152" s="10"/>
      <c r="N152" s="4">
        <v>682.84</v>
      </c>
      <c r="O152" s="4">
        <v>256.12</v>
      </c>
      <c r="P152" s="14">
        <f t="shared" si="14"/>
        <v>426.72</v>
      </c>
      <c r="Q152" s="4">
        <v>0.02</v>
      </c>
      <c r="R152" s="4">
        <v>0</v>
      </c>
      <c r="S152" s="5"/>
      <c r="T152" s="4"/>
      <c r="U152" s="4">
        <v>47.12</v>
      </c>
      <c r="V152" s="4"/>
      <c r="W152" s="4">
        <v>28.32</v>
      </c>
      <c r="X152" s="4">
        <v>83.55</v>
      </c>
      <c r="Y152" s="4">
        <v>-59.16</v>
      </c>
    </row>
    <row r="153" spans="1:25" x14ac:dyDescent="0.2">
      <c r="A153" t="s">
        <v>444</v>
      </c>
      <c r="B153" s="14">
        <f t="shared" si="11"/>
        <v>841.86</v>
      </c>
      <c r="C153" s="65">
        <f t="shared" si="10"/>
        <v>217.46000000000004</v>
      </c>
      <c r="D153" s="65">
        <f t="shared" si="12"/>
        <v>624.4</v>
      </c>
      <c r="E153" s="4">
        <v>664.04</v>
      </c>
      <c r="F153" s="4">
        <f t="shared" si="13"/>
        <v>3.11</v>
      </c>
      <c r="G153" s="4">
        <v>114.89</v>
      </c>
      <c r="H153" s="5"/>
      <c r="I153" s="4">
        <v>0.24</v>
      </c>
      <c r="J153" s="4">
        <v>0</v>
      </c>
      <c r="K153" s="4">
        <v>1.74</v>
      </c>
      <c r="L153" s="4">
        <v>1.36</v>
      </c>
      <c r="M153" s="10"/>
      <c r="N153" s="4">
        <v>670.6</v>
      </c>
      <c r="O153" s="4">
        <v>252.61</v>
      </c>
      <c r="P153" s="14">
        <f t="shared" si="14"/>
        <v>417.99</v>
      </c>
      <c r="Q153" s="4">
        <v>0.23</v>
      </c>
      <c r="R153" s="4">
        <v>0</v>
      </c>
      <c r="S153" s="5"/>
      <c r="T153" s="4"/>
      <c r="U153" s="4">
        <v>47.39</v>
      </c>
      <c r="V153" s="4"/>
      <c r="W153" s="4">
        <v>39.64</v>
      </c>
      <c r="X153" s="4">
        <v>80.89</v>
      </c>
      <c r="Y153" s="4">
        <v>-56.48</v>
      </c>
    </row>
    <row r="154" spans="1:25" x14ac:dyDescent="0.2">
      <c r="A154" t="s">
        <v>445</v>
      </c>
      <c r="B154" s="14">
        <f t="shared" si="11"/>
        <v>900.75000000000011</v>
      </c>
      <c r="C154" s="65">
        <f t="shared" si="10"/>
        <v>226.21000000000004</v>
      </c>
      <c r="D154" s="65">
        <f t="shared" si="12"/>
        <v>674.54000000000008</v>
      </c>
      <c r="E154" s="4">
        <v>706.09</v>
      </c>
      <c r="F154" s="4">
        <f t="shared" si="13"/>
        <v>8.85</v>
      </c>
      <c r="G154" s="4">
        <v>116.46</v>
      </c>
      <c r="H154" s="5"/>
      <c r="I154" s="4">
        <v>0.24</v>
      </c>
      <c r="J154" s="4">
        <v>0</v>
      </c>
      <c r="K154" s="4">
        <v>7.22</v>
      </c>
      <c r="L154" s="4">
        <v>1.62</v>
      </c>
      <c r="M154" s="10"/>
      <c r="N154" s="4">
        <v>730.11</v>
      </c>
      <c r="O154" s="4">
        <v>285.55</v>
      </c>
      <c r="P154" s="14">
        <f t="shared" si="14"/>
        <v>444.56</v>
      </c>
      <c r="Q154" s="4">
        <v>0.23</v>
      </c>
      <c r="R154" s="4">
        <v>0</v>
      </c>
      <c r="S154" s="5"/>
      <c r="T154" s="4"/>
      <c r="U154" s="4">
        <v>47.37</v>
      </c>
      <c r="V154" s="4"/>
      <c r="W154" s="4">
        <v>31.55</v>
      </c>
      <c r="X154" s="4">
        <v>82.62</v>
      </c>
      <c r="Y154" s="4">
        <v>-60.27</v>
      </c>
    </row>
    <row r="155" spans="1:25" x14ac:dyDescent="0.2">
      <c r="A155" t="s">
        <v>446</v>
      </c>
      <c r="B155" s="14">
        <f t="shared" si="11"/>
        <v>874.66000000000008</v>
      </c>
      <c r="C155" s="65">
        <f t="shared" si="10"/>
        <v>222.28000000000009</v>
      </c>
      <c r="D155" s="65">
        <f t="shared" si="12"/>
        <v>652.38</v>
      </c>
      <c r="E155" s="4">
        <v>690.96</v>
      </c>
      <c r="F155" s="4">
        <f t="shared" si="13"/>
        <v>3.31</v>
      </c>
      <c r="G155" s="4">
        <v>112.79</v>
      </c>
      <c r="H155" s="5"/>
      <c r="I155" s="4">
        <v>0.33</v>
      </c>
      <c r="J155" s="4">
        <v>5.37</v>
      </c>
      <c r="K155" s="4">
        <v>1.59</v>
      </c>
      <c r="L155" s="4">
        <v>1.62</v>
      </c>
      <c r="M155" s="10"/>
      <c r="N155" s="4">
        <v>692.66</v>
      </c>
      <c r="O155" s="4">
        <v>263.36</v>
      </c>
      <c r="P155" s="14">
        <f t="shared" si="14"/>
        <v>429.29999999999995</v>
      </c>
      <c r="Q155" s="4">
        <v>0.23</v>
      </c>
      <c r="R155" s="4">
        <v>0</v>
      </c>
      <c r="S155" s="5"/>
      <c r="T155" s="4"/>
      <c r="U155" s="4">
        <v>46.57</v>
      </c>
      <c r="V155" s="4"/>
      <c r="W155" s="4">
        <v>38.58</v>
      </c>
      <c r="X155" s="4">
        <v>93.31</v>
      </c>
      <c r="Y155" s="4">
        <v>-58.69</v>
      </c>
    </row>
    <row r="156" spans="1:25" x14ac:dyDescent="0.2">
      <c r="A156" t="s">
        <v>447</v>
      </c>
      <c r="B156" s="14">
        <f t="shared" si="11"/>
        <v>882.93999999999994</v>
      </c>
      <c r="C156" s="65">
        <f t="shared" si="10"/>
        <v>236.73000000000002</v>
      </c>
      <c r="D156" s="65">
        <f t="shared" si="12"/>
        <v>646.20999999999992</v>
      </c>
      <c r="E156" s="4">
        <v>695.54</v>
      </c>
      <c r="F156" s="4">
        <f t="shared" si="13"/>
        <v>7.9699999999999989</v>
      </c>
      <c r="G156" s="4">
        <v>109.04</v>
      </c>
      <c r="H156" s="5"/>
      <c r="I156" s="4">
        <v>0</v>
      </c>
      <c r="J156" s="4">
        <v>5.76</v>
      </c>
      <c r="K156" s="4">
        <v>4.08</v>
      </c>
      <c r="L156" s="4">
        <v>4.12</v>
      </c>
      <c r="M156" s="10"/>
      <c r="N156" s="4">
        <v>679.9</v>
      </c>
      <c r="O156" s="4">
        <v>270.39</v>
      </c>
      <c r="P156" s="14">
        <f t="shared" si="14"/>
        <v>409.51</v>
      </c>
      <c r="Q156" s="4">
        <v>0.23</v>
      </c>
      <c r="R156" s="4">
        <v>0</v>
      </c>
      <c r="S156" s="5"/>
      <c r="T156" s="4"/>
      <c r="U156" s="4">
        <v>46.33</v>
      </c>
      <c r="V156" s="4"/>
      <c r="W156" s="4">
        <v>49.33</v>
      </c>
      <c r="X156" s="4">
        <v>99.17</v>
      </c>
      <c r="Y156" s="4">
        <v>-56.43</v>
      </c>
    </row>
    <row r="157" spans="1:25" x14ac:dyDescent="0.2">
      <c r="A157" t="s">
        <v>448</v>
      </c>
      <c r="B157" s="14">
        <f t="shared" si="11"/>
        <v>900.27</v>
      </c>
      <c r="C157" s="65">
        <f t="shared" si="10"/>
        <v>211.65999999999997</v>
      </c>
      <c r="D157" s="65">
        <f t="shared" si="12"/>
        <v>688.61</v>
      </c>
      <c r="E157" s="4">
        <v>730.22</v>
      </c>
      <c r="F157" s="4">
        <f t="shared" si="13"/>
        <v>5.7999999999999989</v>
      </c>
      <c r="G157" s="4">
        <v>109.23</v>
      </c>
      <c r="H157" s="5"/>
      <c r="I157" s="4">
        <v>0.12</v>
      </c>
      <c r="J157" s="4">
        <v>5.76</v>
      </c>
      <c r="K157" s="4">
        <v>1.53</v>
      </c>
      <c r="L157" s="4">
        <v>4.38</v>
      </c>
      <c r="M157" s="10"/>
      <c r="N157" s="4">
        <v>716.94</v>
      </c>
      <c r="O157" s="4">
        <v>283.17</v>
      </c>
      <c r="P157" s="14">
        <f t="shared" si="14"/>
        <v>433.77000000000004</v>
      </c>
      <c r="Q157" s="4">
        <v>0.23</v>
      </c>
      <c r="R157" s="4">
        <v>0</v>
      </c>
      <c r="S157" s="5"/>
      <c r="T157" s="4"/>
      <c r="U157" s="4">
        <v>34.520000000000003</v>
      </c>
      <c r="V157" s="4"/>
      <c r="W157" s="4">
        <v>41.61</v>
      </c>
      <c r="X157" s="4">
        <v>101.18</v>
      </c>
      <c r="Y157" s="4">
        <v>-43.23</v>
      </c>
    </row>
    <row r="158" spans="1:25" x14ac:dyDescent="0.2">
      <c r="A158" t="s">
        <v>449</v>
      </c>
      <c r="B158" s="14">
        <f t="shared" si="11"/>
        <v>913.11000000000013</v>
      </c>
      <c r="C158" s="65">
        <f t="shared" si="10"/>
        <v>196.85000000000014</v>
      </c>
      <c r="D158" s="65">
        <f t="shared" si="12"/>
        <v>716.26</v>
      </c>
      <c r="E158" s="4">
        <v>742.62</v>
      </c>
      <c r="F158" s="4">
        <f t="shared" si="13"/>
        <v>5.75</v>
      </c>
      <c r="G158" s="4">
        <v>108.07</v>
      </c>
      <c r="H158" s="5"/>
      <c r="I158" s="4">
        <v>0</v>
      </c>
      <c r="J158" s="4">
        <v>5.76</v>
      </c>
      <c r="K158" s="4">
        <v>1.71</v>
      </c>
      <c r="L158" s="4">
        <v>4.38</v>
      </c>
      <c r="M158" s="10"/>
      <c r="N158" s="4">
        <v>735.62</v>
      </c>
      <c r="O158" s="4">
        <v>288.91000000000003</v>
      </c>
      <c r="P158" s="14">
        <f t="shared" si="14"/>
        <v>446.71</v>
      </c>
      <c r="Q158" s="4">
        <v>0.34</v>
      </c>
      <c r="R158" s="4">
        <v>1.0900000000000001</v>
      </c>
      <c r="S158" s="5"/>
      <c r="T158" s="4"/>
      <c r="U158" s="4">
        <v>48.07</v>
      </c>
      <c r="V158" s="4"/>
      <c r="W158" s="4">
        <v>26.36</v>
      </c>
      <c r="X158" s="4">
        <v>95.87</v>
      </c>
      <c r="Y158" s="4">
        <v>-44.82</v>
      </c>
    </row>
    <row r="159" spans="1:25" x14ac:dyDescent="0.2">
      <c r="A159" t="s">
        <v>450</v>
      </c>
      <c r="B159" s="14">
        <f t="shared" si="11"/>
        <v>918.3599999999999</v>
      </c>
      <c r="C159" s="65">
        <f t="shared" si="10"/>
        <v>189.45999999999992</v>
      </c>
      <c r="D159" s="65">
        <f t="shared" si="12"/>
        <v>728.9</v>
      </c>
      <c r="E159" s="4">
        <v>757.66</v>
      </c>
      <c r="F159" s="4">
        <f t="shared" si="13"/>
        <v>5.52</v>
      </c>
      <c r="G159" s="4">
        <v>108.16</v>
      </c>
      <c r="H159" s="5"/>
      <c r="I159" s="4">
        <v>0</v>
      </c>
      <c r="J159" s="4">
        <v>6.53</v>
      </c>
      <c r="K159" s="4">
        <v>1.48</v>
      </c>
      <c r="L159" s="4">
        <v>4.38</v>
      </c>
      <c r="M159" s="10"/>
      <c r="N159" s="4">
        <v>732.38</v>
      </c>
      <c r="O159" s="4">
        <v>268.33</v>
      </c>
      <c r="P159" s="14">
        <f t="shared" si="14"/>
        <v>464.05</v>
      </c>
      <c r="Q159" s="4">
        <v>0.34</v>
      </c>
      <c r="R159" s="4">
        <v>1.36</v>
      </c>
      <c r="S159" s="5"/>
      <c r="T159" s="4"/>
      <c r="U159" s="4">
        <v>41.77</v>
      </c>
      <c r="V159" s="4"/>
      <c r="W159" s="4">
        <v>28.76</v>
      </c>
      <c r="X159" s="4">
        <v>108.24</v>
      </c>
      <c r="Y159" s="4">
        <v>-34.630000000000003</v>
      </c>
    </row>
    <row r="160" spans="1:25" x14ac:dyDescent="0.2">
      <c r="A160" t="s">
        <v>451</v>
      </c>
      <c r="B160" s="14">
        <f t="shared" si="11"/>
        <v>937.55</v>
      </c>
      <c r="C160" s="65">
        <f t="shared" si="10"/>
        <v>194.89999999999986</v>
      </c>
      <c r="D160" s="65">
        <f t="shared" si="12"/>
        <v>742.65000000000009</v>
      </c>
      <c r="E160" s="4">
        <v>774.33</v>
      </c>
      <c r="F160" s="4">
        <f t="shared" si="13"/>
        <v>5.82</v>
      </c>
      <c r="G160" s="4">
        <v>109.3</v>
      </c>
      <c r="H160" s="5"/>
      <c r="I160" s="4">
        <v>0</v>
      </c>
      <c r="J160" s="4">
        <v>6.92</v>
      </c>
      <c r="K160" s="4">
        <v>1.54</v>
      </c>
      <c r="L160" s="4">
        <v>4.62</v>
      </c>
      <c r="M160" s="10"/>
      <c r="N160" s="4">
        <v>729.32</v>
      </c>
      <c r="O160" s="4">
        <v>286.74</v>
      </c>
      <c r="P160" s="14">
        <f t="shared" si="14"/>
        <v>442.58000000000004</v>
      </c>
      <c r="Q160" s="4">
        <v>0.34</v>
      </c>
      <c r="R160" s="4">
        <v>1.36</v>
      </c>
      <c r="S160" s="5"/>
      <c r="T160" s="4"/>
      <c r="U160" s="4">
        <v>56.34</v>
      </c>
      <c r="V160" s="4"/>
      <c r="W160" s="4">
        <v>31.68</v>
      </c>
      <c r="X160" s="4">
        <v>112.69</v>
      </c>
      <c r="Y160" s="4">
        <v>-35.020000000000003</v>
      </c>
    </row>
    <row r="161" spans="1:25" x14ac:dyDescent="0.2">
      <c r="A161" t="s">
        <v>452</v>
      </c>
      <c r="B161" s="14">
        <f t="shared" si="11"/>
        <v>935.92</v>
      </c>
      <c r="C161" s="65">
        <f t="shared" si="10"/>
        <v>213</v>
      </c>
      <c r="D161" s="65">
        <f t="shared" si="12"/>
        <v>722.92</v>
      </c>
      <c r="E161" s="4">
        <v>758.13</v>
      </c>
      <c r="F161" s="4">
        <f t="shared" si="13"/>
        <v>6.41</v>
      </c>
      <c r="G161" s="4">
        <v>102.66</v>
      </c>
      <c r="H161" s="5"/>
      <c r="I161" s="4">
        <v>0</v>
      </c>
      <c r="J161" s="4">
        <v>6.97</v>
      </c>
      <c r="K161" s="4">
        <v>2.13</v>
      </c>
      <c r="L161" s="4">
        <v>4.62</v>
      </c>
      <c r="M161" s="10"/>
      <c r="N161" s="4">
        <v>729.03</v>
      </c>
      <c r="O161" s="4">
        <v>277.52</v>
      </c>
      <c r="P161" s="14">
        <f t="shared" si="14"/>
        <v>451.51</v>
      </c>
      <c r="Q161" s="4">
        <v>0.34</v>
      </c>
      <c r="R161" s="4">
        <v>1.36</v>
      </c>
      <c r="S161" s="5"/>
      <c r="T161" s="4"/>
      <c r="U161" s="4">
        <v>49.64</v>
      </c>
      <c r="V161" s="4"/>
      <c r="W161" s="4">
        <v>35.21</v>
      </c>
      <c r="X161" s="4">
        <v>113.94</v>
      </c>
      <c r="Y161" s="4">
        <v>-55</v>
      </c>
    </row>
    <row r="162" spans="1:25" x14ac:dyDescent="0.2">
      <c r="A162" t="s">
        <v>453</v>
      </c>
      <c r="B162" s="14">
        <f t="shared" si="11"/>
        <v>938.83</v>
      </c>
      <c r="C162" s="65">
        <f t="shared" si="10"/>
        <v>211.93000000000006</v>
      </c>
      <c r="D162" s="65">
        <f t="shared" si="12"/>
        <v>726.9</v>
      </c>
      <c r="E162" s="4">
        <v>763.49</v>
      </c>
      <c r="F162" s="4">
        <f t="shared" si="13"/>
        <v>5.76</v>
      </c>
      <c r="G162" s="4">
        <v>101.86</v>
      </c>
      <c r="H162" s="5"/>
      <c r="I162" s="4">
        <v>0.02</v>
      </c>
      <c r="J162" s="4">
        <v>6.79</v>
      </c>
      <c r="K162" s="4">
        <v>1.46</v>
      </c>
      <c r="L162" s="4">
        <v>4.62</v>
      </c>
      <c r="M162" s="10"/>
      <c r="N162" s="4">
        <v>726.95</v>
      </c>
      <c r="O162" s="4">
        <v>265.14999999999998</v>
      </c>
      <c r="P162" s="14">
        <f t="shared" si="14"/>
        <v>461.80000000000007</v>
      </c>
      <c r="Q162" s="4">
        <v>0.34</v>
      </c>
      <c r="R162" s="4">
        <v>1.36</v>
      </c>
      <c r="S162" s="5"/>
      <c r="T162" s="4"/>
      <c r="U162" s="4">
        <v>50.52</v>
      </c>
      <c r="V162" s="4"/>
      <c r="W162" s="4">
        <v>36.590000000000003</v>
      </c>
      <c r="X162" s="4">
        <v>117.32</v>
      </c>
      <c r="Y162" s="4">
        <v>-54.83</v>
      </c>
    </row>
    <row r="163" spans="1:25" x14ac:dyDescent="0.2">
      <c r="A163" t="s">
        <v>454</v>
      </c>
      <c r="B163" s="14">
        <f t="shared" si="11"/>
        <v>939.10000000000014</v>
      </c>
      <c r="C163" s="65">
        <f t="shared" si="10"/>
        <v>204.15000000000009</v>
      </c>
      <c r="D163" s="65">
        <f t="shared" si="12"/>
        <v>734.95</v>
      </c>
      <c r="E163" s="4">
        <v>761.82</v>
      </c>
      <c r="F163" s="4">
        <f t="shared" si="13"/>
        <v>5.98</v>
      </c>
      <c r="G163" s="4">
        <v>102.89</v>
      </c>
      <c r="H163" s="5"/>
      <c r="I163" s="4">
        <v>0.01</v>
      </c>
      <c r="J163" s="4">
        <v>6.97</v>
      </c>
      <c r="K163" s="4">
        <v>1.45</v>
      </c>
      <c r="L163" s="4">
        <v>4.8600000000000003</v>
      </c>
      <c r="M163" s="10"/>
      <c r="N163" s="4">
        <v>735.81</v>
      </c>
      <c r="O163" s="4">
        <v>283.02999999999997</v>
      </c>
      <c r="P163" s="14">
        <f t="shared" si="14"/>
        <v>452.78</v>
      </c>
      <c r="Q163" s="4">
        <v>0.34</v>
      </c>
      <c r="R163" s="4">
        <v>1.36</v>
      </c>
      <c r="S163" s="5"/>
      <c r="T163" s="4"/>
      <c r="U163" s="4">
        <v>45.99</v>
      </c>
      <c r="V163" s="4"/>
      <c r="W163" s="4">
        <v>26.87</v>
      </c>
      <c r="X163" s="4">
        <v>122.73</v>
      </c>
      <c r="Y163" s="4">
        <v>-55.12</v>
      </c>
    </row>
    <row r="164" spans="1:25" x14ac:dyDescent="0.2">
      <c r="A164" t="s">
        <v>455</v>
      </c>
      <c r="B164" s="14">
        <f t="shared" si="11"/>
        <v>967.54</v>
      </c>
      <c r="C164" s="65">
        <f t="shared" si="10"/>
        <v>191.03999999999996</v>
      </c>
      <c r="D164" s="65">
        <f t="shared" si="12"/>
        <v>776.5</v>
      </c>
      <c r="E164" s="4">
        <v>793.03</v>
      </c>
      <c r="F164" s="4">
        <f t="shared" si="13"/>
        <v>5.92</v>
      </c>
      <c r="G164" s="4">
        <v>101.18</v>
      </c>
      <c r="H164" s="5"/>
      <c r="I164" s="4">
        <v>0</v>
      </c>
      <c r="J164" s="4">
        <v>7.34</v>
      </c>
      <c r="K164" s="4">
        <v>1.37</v>
      </c>
      <c r="L164" s="4">
        <v>4.88</v>
      </c>
      <c r="M164" s="10"/>
      <c r="N164" s="4">
        <v>772.07</v>
      </c>
      <c r="O164" s="4">
        <v>278.57</v>
      </c>
      <c r="P164" s="14">
        <f t="shared" si="14"/>
        <v>493.50000000000006</v>
      </c>
      <c r="Q164" s="4">
        <v>0.33</v>
      </c>
      <c r="R164" s="4">
        <v>1.0900000000000001</v>
      </c>
      <c r="S164" s="5"/>
      <c r="T164" s="4"/>
      <c r="U164" s="4">
        <v>46.75</v>
      </c>
      <c r="V164" s="4"/>
      <c r="W164" s="4">
        <v>16.53</v>
      </c>
      <c r="X164" s="4">
        <v>124.86</v>
      </c>
      <c r="Y164" s="4">
        <v>-53.82</v>
      </c>
    </row>
    <row r="165" spans="1:25" x14ac:dyDescent="0.2">
      <c r="A165" t="s">
        <v>456</v>
      </c>
      <c r="B165" s="14">
        <f t="shared" si="11"/>
        <v>996.4899999999999</v>
      </c>
      <c r="C165" s="65">
        <f t="shared" si="10"/>
        <v>204.78999999999996</v>
      </c>
      <c r="D165" s="65">
        <f t="shared" si="12"/>
        <v>791.69999999999993</v>
      </c>
      <c r="E165" s="4">
        <v>824.27</v>
      </c>
      <c r="F165" s="4">
        <f t="shared" si="13"/>
        <v>5.92</v>
      </c>
      <c r="G165" s="4">
        <v>100.02</v>
      </c>
      <c r="H165" s="5"/>
      <c r="I165" s="4">
        <v>0</v>
      </c>
      <c r="J165" s="4">
        <v>7.18</v>
      </c>
      <c r="K165" s="4">
        <v>1.37</v>
      </c>
      <c r="L165" s="4">
        <v>4.88</v>
      </c>
      <c r="M165" s="10"/>
      <c r="N165" s="4">
        <v>779.07</v>
      </c>
      <c r="O165" s="4">
        <v>276.39</v>
      </c>
      <c r="P165" s="14">
        <f t="shared" si="14"/>
        <v>502.68000000000006</v>
      </c>
      <c r="Q165" s="4">
        <v>0.33</v>
      </c>
      <c r="R165" s="4">
        <v>0.82</v>
      </c>
      <c r="S165" s="5"/>
      <c r="T165" s="4"/>
      <c r="U165" s="4">
        <v>47.36</v>
      </c>
      <c r="V165" s="4"/>
      <c r="W165" s="4">
        <v>32.57</v>
      </c>
      <c r="X165" s="4">
        <v>130.41999999999999</v>
      </c>
      <c r="Y165" s="4">
        <v>-52.85</v>
      </c>
    </row>
    <row r="166" spans="1:25" x14ac:dyDescent="0.2">
      <c r="A166" t="s">
        <v>457</v>
      </c>
      <c r="B166" s="14">
        <f t="shared" si="11"/>
        <v>1023.53</v>
      </c>
      <c r="C166" s="65">
        <f t="shared" si="10"/>
        <v>205.44000000000005</v>
      </c>
      <c r="D166" s="65">
        <f t="shared" si="12"/>
        <v>818.08999999999992</v>
      </c>
      <c r="E166" s="4">
        <v>844.91</v>
      </c>
      <c r="F166" s="4">
        <f t="shared" si="13"/>
        <v>6.12</v>
      </c>
      <c r="G166" s="4">
        <v>105.54</v>
      </c>
      <c r="H166" s="5"/>
      <c r="I166" s="4">
        <v>0</v>
      </c>
      <c r="J166" s="4">
        <v>7.36</v>
      </c>
      <c r="K166" s="4">
        <v>1.33</v>
      </c>
      <c r="L166" s="4">
        <v>5.12</v>
      </c>
      <c r="M166" s="10"/>
      <c r="N166" s="4">
        <v>808.47</v>
      </c>
      <c r="O166" s="4">
        <v>311.58</v>
      </c>
      <c r="P166" s="14">
        <f t="shared" si="14"/>
        <v>496.89000000000004</v>
      </c>
      <c r="Q166" s="4">
        <v>0.33</v>
      </c>
      <c r="R166" s="4">
        <v>0.82</v>
      </c>
      <c r="S166" s="5"/>
      <c r="T166" s="4"/>
      <c r="U166" s="4">
        <v>47.83</v>
      </c>
      <c r="V166" s="4"/>
      <c r="W166" s="4">
        <v>26.82</v>
      </c>
      <c r="X166" s="4">
        <v>133.13999999999999</v>
      </c>
      <c r="Y166" s="4">
        <v>-53.15</v>
      </c>
    </row>
    <row r="167" spans="1:25" x14ac:dyDescent="0.2">
      <c r="A167" t="s">
        <v>458</v>
      </c>
      <c r="B167" s="14">
        <f t="shared" si="11"/>
        <v>1015.6099999999999</v>
      </c>
      <c r="C167" s="65">
        <f t="shared" si="10"/>
        <v>216.81999999999982</v>
      </c>
      <c r="D167" s="65">
        <f t="shared" si="12"/>
        <v>798.79000000000008</v>
      </c>
      <c r="E167" s="4">
        <v>836.07</v>
      </c>
      <c r="F167" s="4">
        <f t="shared" si="13"/>
        <v>6.0600000000000005</v>
      </c>
      <c r="G167" s="4">
        <v>106.15</v>
      </c>
      <c r="H167" s="5"/>
      <c r="I167" s="4">
        <v>0</v>
      </c>
      <c r="J167" s="4">
        <v>7.41</v>
      </c>
      <c r="K167" s="4">
        <v>1.27</v>
      </c>
      <c r="L167" s="4">
        <v>5.12</v>
      </c>
      <c r="M167" s="10"/>
      <c r="N167" s="4">
        <v>786.92</v>
      </c>
      <c r="O167" s="4">
        <v>278.91000000000003</v>
      </c>
      <c r="P167" s="14">
        <f t="shared" si="14"/>
        <v>508.00999999999993</v>
      </c>
      <c r="Q167" s="4">
        <v>0.33</v>
      </c>
      <c r="R167" s="4">
        <v>0.82</v>
      </c>
      <c r="S167" s="5"/>
      <c r="T167" s="4"/>
      <c r="U167" s="4">
        <v>47.41</v>
      </c>
      <c r="V167" s="4"/>
      <c r="W167" s="4">
        <v>37.28</v>
      </c>
      <c r="X167" s="4">
        <v>136.79</v>
      </c>
      <c r="Y167" s="4">
        <v>-53.53</v>
      </c>
    </row>
    <row r="168" spans="1:25" x14ac:dyDescent="0.2">
      <c r="A168" t="s">
        <v>459</v>
      </c>
      <c r="B168" s="14">
        <f t="shared" si="11"/>
        <v>1020.14</v>
      </c>
      <c r="C168" s="65">
        <f t="shared" si="10"/>
        <v>218.73000000000002</v>
      </c>
      <c r="D168" s="65">
        <f t="shared" si="12"/>
        <v>801.41</v>
      </c>
      <c r="E168" s="4">
        <v>839.81</v>
      </c>
      <c r="F168" s="4">
        <f t="shared" si="13"/>
        <v>6.07</v>
      </c>
      <c r="G168" s="4">
        <v>106.79</v>
      </c>
      <c r="H168" s="5"/>
      <c r="I168" s="4">
        <v>0</v>
      </c>
      <c r="J168" s="4">
        <v>7.46</v>
      </c>
      <c r="K168" s="4">
        <v>1.28</v>
      </c>
      <c r="L168" s="4">
        <v>5.12</v>
      </c>
      <c r="M168" s="10"/>
      <c r="N168" s="4">
        <v>792.59</v>
      </c>
      <c r="O168" s="4">
        <v>280.14999999999998</v>
      </c>
      <c r="P168" s="14">
        <f t="shared" si="14"/>
        <v>512.44000000000005</v>
      </c>
      <c r="Q168" s="4">
        <v>0.33</v>
      </c>
      <c r="R168" s="4">
        <v>0.82</v>
      </c>
      <c r="S168" s="5"/>
      <c r="T168" s="4"/>
      <c r="U168" s="4">
        <v>46.82</v>
      </c>
      <c r="V168" s="4"/>
      <c r="W168" s="4">
        <v>38.4</v>
      </c>
      <c r="X168" s="4">
        <v>135.11000000000001</v>
      </c>
      <c r="Y168" s="4">
        <v>-53.61</v>
      </c>
    </row>
    <row r="169" spans="1:25" x14ac:dyDescent="0.2">
      <c r="A169" t="s">
        <v>460</v>
      </c>
      <c r="B169" s="14">
        <f t="shared" si="11"/>
        <v>1010.76</v>
      </c>
      <c r="C169" s="65">
        <f t="shared" si="10"/>
        <v>214.45000000000005</v>
      </c>
      <c r="D169" s="65">
        <f t="shared" si="12"/>
        <v>796.31</v>
      </c>
      <c r="E169" s="4">
        <v>833.77</v>
      </c>
      <c r="F169" s="4">
        <f t="shared" si="13"/>
        <v>5.8400000000000007</v>
      </c>
      <c r="G169" s="4">
        <v>104.3</v>
      </c>
      <c r="H169" s="5"/>
      <c r="I169" s="4">
        <v>0.01</v>
      </c>
      <c r="J169" s="4">
        <v>7.43</v>
      </c>
      <c r="K169" s="4">
        <v>1.23</v>
      </c>
      <c r="L169" s="4">
        <v>4.9800000000000004</v>
      </c>
      <c r="M169" s="10"/>
      <c r="N169" s="4">
        <v>785.13</v>
      </c>
      <c r="O169" s="4">
        <v>295.26</v>
      </c>
      <c r="P169" s="14">
        <f t="shared" si="14"/>
        <v>489.87</v>
      </c>
      <c r="Q169" s="4">
        <v>0.38</v>
      </c>
      <c r="R169" s="4">
        <v>0.82</v>
      </c>
      <c r="S169" s="5"/>
      <c r="T169" s="4"/>
      <c r="U169" s="4">
        <v>52.36</v>
      </c>
      <c r="V169" s="4"/>
      <c r="W169" s="4">
        <v>37.46</v>
      </c>
      <c r="X169" s="4">
        <v>128.76</v>
      </c>
      <c r="Y169" s="4">
        <v>-53.2</v>
      </c>
    </row>
    <row r="170" spans="1:25" x14ac:dyDescent="0.2">
      <c r="A170" t="s">
        <v>461</v>
      </c>
      <c r="B170" s="14">
        <f t="shared" si="11"/>
        <v>959.19000000000017</v>
      </c>
      <c r="C170" s="65">
        <f t="shared" si="10"/>
        <v>161.44000000000017</v>
      </c>
      <c r="D170" s="65">
        <f t="shared" si="12"/>
        <v>797.75</v>
      </c>
      <c r="E170" s="4">
        <v>821.94</v>
      </c>
      <c r="F170" s="4">
        <f t="shared" si="13"/>
        <v>6.19</v>
      </c>
      <c r="G170" s="4">
        <v>103</v>
      </c>
      <c r="H170" s="5"/>
      <c r="I170" s="4">
        <v>0</v>
      </c>
      <c r="J170" s="4">
        <v>7.4</v>
      </c>
      <c r="K170" s="4">
        <v>1.23</v>
      </c>
      <c r="L170" s="4">
        <v>5.34</v>
      </c>
      <c r="M170" s="10"/>
      <c r="N170" s="4">
        <v>785.02</v>
      </c>
      <c r="O170" s="4">
        <v>280.16000000000003</v>
      </c>
      <c r="P170" s="14">
        <f t="shared" si="14"/>
        <v>504.85999999999996</v>
      </c>
      <c r="Q170" s="4">
        <v>0.38</v>
      </c>
      <c r="R170" s="4">
        <v>0.82</v>
      </c>
      <c r="S170" s="5"/>
      <c r="T170" s="4"/>
      <c r="U170" s="4">
        <v>55.29</v>
      </c>
      <c r="V170" s="4"/>
      <c r="W170" s="4">
        <v>24.19</v>
      </c>
      <c r="X170" s="4">
        <v>87.3</v>
      </c>
      <c r="Y170" s="4">
        <v>-14.09</v>
      </c>
    </row>
    <row r="171" spans="1:25" x14ac:dyDescent="0.2">
      <c r="A171" t="s">
        <v>462</v>
      </c>
      <c r="B171" s="14">
        <f t="shared" si="11"/>
        <v>941.96</v>
      </c>
      <c r="C171" s="65">
        <f t="shared" si="10"/>
        <v>158.54999999999995</v>
      </c>
      <c r="D171" s="65">
        <f t="shared" si="12"/>
        <v>783.41000000000008</v>
      </c>
      <c r="E171" s="4">
        <v>807.46</v>
      </c>
      <c r="F171" s="4">
        <f t="shared" si="13"/>
        <v>6.14</v>
      </c>
      <c r="G171" s="4">
        <v>101.6</v>
      </c>
      <c r="H171" s="5"/>
      <c r="I171" s="4">
        <v>0</v>
      </c>
      <c r="J171" s="4">
        <v>7.59</v>
      </c>
      <c r="K171" s="4">
        <v>1.18</v>
      </c>
      <c r="L171" s="4">
        <v>5.34</v>
      </c>
      <c r="M171" s="10"/>
      <c r="N171" s="4">
        <v>765.51</v>
      </c>
      <c r="O171" s="4">
        <v>294.8</v>
      </c>
      <c r="P171" s="14">
        <f t="shared" si="14"/>
        <v>470.71</v>
      </c>
      <c r="Q171" s="4">
        <v>0.38</v>
      </c>
      <c r="R171" s="4">
        <v>0.82</v>
      </c>
      <c r="S171" s="5"/>
      <c r="T171" s="4"/>
      <c r="U171" s="4">
        <v>58.78</v>
      </c>
      <c r="V171" s="4"/>
      <c r="W171" s="4">
        <v>24.05</v>
      </c>
      <c r="X171" s="4">
        <v>86.27</v>
      </c>
      <c r="Y171" s="4">
        <v>-12.65</v>
      </c>
    </row>
    <row r="172" spans="1:25" x14ac:dyDescent="0.2">
      <c r="A172" t="s">
        <v>463</v>
      </c>
      <c r="B172" s="14">
        <f t="shared" si="11"/>
        <v>941.93000000000006</v>
      </c>
      <c r="C172" s="65">
        <f t="shared" si="10"/>
        <v>160.38999999999999</v>
      </c>
      <c r="D172" s="65">
        <f t="shared" si="12"/>
        <v>781.54000000000008</v>
      </c>
      <c r="E172" s="4">
        <v>804.46</v>
      </c>
      <c r="F172" s="4">
        <f t="shared" si="13"/>
        <v>6.379999999999999</v>
      </c>
      <c r="G172" s="4">
        <v>101.06</v>
      </c>
      <c r="H172" s="5"/>
      <c r="I172" s="4">
        <v>0</v>
      </c>
      <c r="J172" s="4">
        <v>7.69</v>
      </c>
      <c r="K172" s="4">
        <v>1.23</v>
      </c>
      <c r="L172" s="4">
        <v>5.55</v>
      </c>
      <c r="M172" s="10"/>
      <c r="N172" s="4">
        <v>771.39</v>
      </c>
      <c r="O172" s="4">
        <v>297.14999999999998</v>
      </c>
      <c r="P172" s="14">
        <f t="shared" si="14"/>
        <v>474.24</v>
      </c>
      <c r="Q172" s="4">
        <v>0.4</v>
      </c>
      <c r="R172" s="4">
        <v>0.82</v>
      </c>
      <c r="S172" s="5"/>
      <c r="T172" s="4"/>
      <c r="U172" s="4">
        <v>50.81</v>
      </c>
      <c r="V172" s="4"/>
      <c r="W172" s="4">
        <v>22.92</v>
      </c>
      <c r="X172" s="4">
        <v>89.22</v>
      </c>
      <c r="Y172" s="4">
        <v>-15.56</v>
      </c>
    </row>
    <row r="173" spans="1:25" x14ac:dyDescent="0.2">
      <c r="A173" t="s">
        <v>464</v>
      </c>
      <c r="B173" s="14">
        <f t="shared" si="11"/>
        <v>969.6</v>
      </c>
      <c r="C173" s="65">
        <f t="shared" si="10"/>
        <v>199.27999999999997</v>
      </c>
      <c r="D173" s="65">
        <f t="shared" si="12"/>
        <v>770.32</v>
      </c>
      <c r="E173" s="4">
        <v>802.13</v>
      </c>
      <c r="F173" s="4">
        <f t="shared" si="13"/>
        <v>6.33</v>
      </c>
      <c r="G173" s="4">
        <v>95.41</v>
      </c>
      <c r="H173" s="5"/>
      <c r="I173" s="4">
        <v>0</v>
      </c>
      <c r="J173" s="4">
        <v>7.74</v>
      </c>
      <c r="K173" s="4">
        <v>1.17</v>
      </c>
      <c r="L173" s="4">
        <v>5.57</v>
      </c>
      <c r="M173" s="10"/>
      <c r="N173" s="4">
        <v>758.75</v>
      </c>
      <c r="O173" s="4">
        <v>281.56</v>
      </c>
      <c r="P173" s="14">
        <f t="shared" si="14"/>
        <v>477.19</v>
      </c>
      <c r="Q173" s="4">
        <v>0.41</v>
      </c>
      <c r="R173" s="4">
        <v>0.82</v>
      </c>
      <c r="S173" s="5"/>
      <c r="T173" s="4"/>
      <c r="U173" s="4">
        <v>78.92</v>
      </c>
      <c r="V173" s="4"/>
      <c r="W173" s="4">
        <v>31.81</v>
      </c>
      <c r="X173" s="4">
        <v>92.56</v>
      </c>
      <c r="Y173" s="4">
        <v>-51.25</v>
      </c>
    </row>
    <row r="174" spans="1:25" x14ac:dyDescent="0.2">
      <c r="A174" t="s">
        <v>465</v>
      </c>
      <c r="B174" s="14">
        <f t="shared" si="11"/>
        <v>964.16000000000008</v>
      </c>
      <c r="C174" s="65">
        <f t="shared" si="10"/>
        <v>198.28000000000009</v>
      </c>
      <c r="D174" s="65">
        <f t="shared" si="12"/>
        <v>765.88</v>
      </c>
      <c r="E174" s="4">
        <v>792.82</v>
      </c>
      <c r="F174" s="4">
        <f t="shared" si="13"/>
        <v>6.3100000000000005</v>
      </c>
      <c r="G174" s="4">
        <v>97.32</v>
      </c>
      <c r="H174" s="5"/>
      <c r="I174" s="4">
        <v>0</v>
      </c>
      <c r="J174" s="4">
        <v>7.9</v>
      </c>
      <c r="K174" s="4">
        <v>1.1499999999999999</v>
      </c>
      <c r="L174" s="4">
        <v>5.57</v>
      </c>
      <c r="M174" s="10"/>
      <c r="N174" s="4">
        <v>759</v>
      </c>
      <c r="O174" s="4">
        <v>296.29000000000002</v>
      </c>
      <c r="P174" s="14">
        <f t="shared" si="14"/>
        <v>462.71</v>
      </c>
      <c r="Q174" s="4">
        <v>0.41</v>
      </c>
      <c r="R174" s="4">
        <v>0.82</v>
      </c>
      <c r="S174" s="5"/>
      <c r="T174" s="4"/>
      <c r="U174" s="4">
        <v>76.040000000000006</v>
      </c>
      <c r="V174" s="4"/>
      <c r="W174" s="4">
        <v>26.94</v>
      </c>
      <c r="X174" s="4">
        <v>94.66</v>
      </c>
      <c r="Y174" s="4">
        <v>-53.09</v>
      </c>
    </row>
    <row r="175" spans="1:25" x14ac:dyDescent="0.2">
      <c r="A175" t="s">
        <v>466</v>
      </c>
      <c r="B175" s="14">
        <f t="shared" si="11"/>
        <v>944.6099999999999</v>
      </c>
      <c r="C175" s="65">
        <f t="shared" si="10"/>
        <v>202.54999999999995</v>
      </c>
      <c r="D175" s="65">
        <f t="shared" si="12"/>
        <v>742.06</v>
      </c>
      <c r="E175" s="4">
        <v>778.66</v>
      </c>
      <c r="F175" s="4">
        <f t="shared" si="13"/>
        <v>6.51</v>
      </c>
      <c r="G175" s="4">
        <v>93.68</v>
      </c>
      <c r="H175" s="5"/>
      <c r="I175" s="4">
        <v>0</v>
      </c>
      <c r="J175" s="4">
        <v>7.98</v>
      </c>
      <c r="K175" s="4">
        <v>1.1399999999999999</v>
      </c>
      <c r="L175" s="4">
        <v>5.78</v>
      </c>
      <c r="M175" s="10"/>
      <c r="N175" s="4">
        <v>732.94</v>
      </c>
      <c r="O175" s="4">
        <v>275.26</v>
      </c>
      <c r="P175" s="14">
        <f t="shared" si="14"/>
        <v>457.68000000000006</v>
      </c>
      <c r="Q175" s="4">
        <v>0.41</v>
      </c>
      <c r="R175" s="4">
        <v>0.82</v>
      </c>
      <c r="S175" s="5"/>
      <c r="T175" s="4"/>
      <c r="U175" s="4">
        <v>69.760000000000005</v>
      </c>
      <c r="V175" s="4"/>
      <c r="W175" s="4">
        <v>36.6</v>
      </c>
      <c r="X175" s="4">
        <v>97.57</v>
      </c>
      <c r="Y175" s="4">
        <v>-50.86</v>
      </c>
    </row>
    <row r="176" spans="1:25" x14ac:dyDescent="0.2">
      <c r="A176" t="s">
        <v>467</v>
      </c>
      <c r="B176" s="14">
        <f t="shared" si="11"/>
        <v>939.32999999999993</v>
      </c>
      <c r="C176" s="65">
        <f t="shared" si="10"/>
        <v>197.06999999999994</v>
      </c>
      <c r="D176" s="65">
        <f t="shared" si="12"/>
        <v>742.26</v>
      </c>
      <c r="E176" s="4">
        <v>769.91</v>
      </c>
      <c r="F176" s="4">
        <f t="shared" si="13"/>
        <v>5.9</v>
      </c>
      <c r="G176" s="4">
        <v>98.35</v>
      </c>
      <c r="H176" s="5"/>
      <c r="I176" s="4">
        <v>0</v>
      </c>
      <c r="J176" s="4">
        <v>8.09</v>
      </c>
      <c r="K176" s="4">
        <v>1.1299999999999999</v>
      </c>
      <c r="L176" s="4">
        <v>5.78</v>
      </c>
      <c r="M176" s="10"/>
      <c r="N176" s="4">
        <v>732.07</v>
      </c>
      <c r="O176" s="4">
        <v>274.33999999999997</v>
      </c>
      <c r="P176" s="14">
        <f t="shared" si="14"/>
        <v>457.73000000000008</v>
      </c>
      <c r="Q176" s="4">
        <v>1.01</v>
      </c>
      <c r="R176" s="4">
        <v>0.82</v>
      </c>
      <c r="S176" s="5"/>
      <c r="T176" s="4"/>
      <c r="U176" s="4">
        <v>70.09</v>
      </c>
      <c r="V176" s="4"/>
      <c r="W176" s="4">
        <v>27.65</v>
      </c>
      <c r="X176" s="4">
        <v>101.79</v>
      </c>
      <c r="Y176" s="4">
        <v>-50.17</v>
      </c>
    </row>
    <row r="177" spans="1:25" x14ac:dyDescent="0.2">
      <c r="A177" t="s">
        <v>468</v>
      </c>
      <c r="B177" s="14">
        <f t="shared" si="11"/>
        <v>948.16</v>
      </c>
      <c r="C177" s="65">
        <f t="shared" si="10"/>
        <v>198.75</v>
      </c>
      <c r="D177" s="65">
        <f t="shared" si="12"/>
        <v>749.41</v>
      </c>
      <c r="E177" s="4">
        <v>775.9</v>
      </c>
      <c r="F177" s="4">
        <f t="shared" si="13"/>
        <v>5.9</v>
      </c>
      <c r="G177" s="4">
        <v>101.49</v>
      </c>
      <c r="H177" s="5"/>
      <c r="I177" s="4">
        <v>0</v>
      </c>
      <c r="J177" s="4">
        <v>8.1</v>
      </c>
      <c r="K177" s="4">
        <v>1.1299999999999999</v>
      </c>
      <c r="L177" s="4">
        <v>5.78</v>
      </c>
      <c r="M177" s="10"/>
      <c r="N177" s="4">
        <v>736.87</v>
      </c>
      <c r="O177" s="4">
        <v>298</v>
      </c>
      <c r="P177" s="14">
        <f t="shared" si="14"/>
        <v>438.87</v>
      </c>
      <c r="Q177" s="4">
        <v>1.01</v>
      </c>
      <c r="R177" s="4">
        <v>0.82</v>
      </c>
      <c r="S177" s="5"/>
      <c r="T177" s="4"/>
      <c r="U177" s="4">
        <v>70.16</v>
      </c>
      <c r="V177" s="4"/>
      <c r="W177" s="4">
        <v>26.49</v>
      </c>
      <c r="X177" s="4">
        <v>106.91</v>
      </c>
      <c r="Y177" s="4">
        <v>-49.86</v>
      </c>
    </row>
    <row r="178" spans="1:25" x14ac:dyDescent="0.2">
      <c r="A178" t="s">
        <v>469</v>
      </c>
      <c r="B178" s="14">
        <f t="shared" si="11"/>
        <v>965.78</v>
      </c>
      <c r="C178" s="65">
        <f t="shared" si="10"/>
        <v>206.12</v>
      </c>
      <c r="D178" s="65">
        <f t="shared" si="12"/>
        <v>759.66</v>
      </c>
      <c r="E178" s="4">
        <v>786.67</v>
      </c>
      <c r="F178" s="4">
        <f t="shared" si="13"/>
        <v>6.04</v>
      </c>
      <c r="G178" s="4">
        <v>109.13</v>
      </c>
      <c r="H178" s="5"/>
      <c r="I178" s="4">
        <v>0</v>
      </c>
      <c r="J178" s="4">
        <v>8.1300000000000008</v>
      </c>
      <c r="K178" s="4">
        <v>1.1000000000000001</v>
      </c>
      <c r="L178" s="4">
        <v>5.99</v>
      </c>
      <c r="M178" s="10"/>
      <c r="N178" s="4">
        <v>759.91</v>
      </c>
      <c r="O178" s="4">
        <v>298.36</v>
      </c>
      <c r="P178" s="14">
        <f t="shared" si="14"/>
        <v>461.54999999999995</v>
      </c>
      <c r="Q178" s="4">
        <v>1.05</v>
      </c>
      <c r="R178" s="4">
        <v>0.82</v>
      </c>
      <c r="S178" s="5"/>
      <c r="T178" s="4"/>
      <c r="U178" s="4">
        <v>65.8</v>
      </c>
      <c r="V178" s="4"/>
      <c r="W178" s="4">
        <v>27.01</v>
      </c>
      <c r="X178" s="4">
        <v>105.15</v>
      </c>
      <c r="Y178" s="4">
        <v>-48.72</v>
      </c>
    </row>
    <row r="179" spans="1:25" x14ac:dyDescent="0.2">
      <c r="A179" t="s">
        <v>470</v>
      </c>
      <c r="B179" s="14">
        <f t="shared" si="11"/>
        <v>969.23</v>
      </c>
      <c r="C179" s="65">
        <f t="shared" si="10"/>
        <v>210.6400000000001</v>
      </c>
      <c r="D179" s="65">
        <f t="shared" si="12"/>
        <v>758.58999999999992</v>
      </c>
      <c r="E179" s="4">
        <v>789.42</v>
      </c>
      <c r="F179" s="4">
        <f t="shared" si="13"/>
        <v>6.21</v>
      </c>
      <c r="G179" s="4">
        <v>108.91</v>
      </c>
      <c r="H179" s="5"/>
      <c r="I179" s="4">
        <v>0</v>
      </c>
      <c r="J179" s="4">
        <v>8.15</v>
      </c>
      <c r="K179" s="4">
        <v>1.1399999999999999</v>
      </c>
      <c r="L179" s="4">
        <v>6.2</v>
      </c>
      <c r="M179" s="10"/>
      <c r="N179" s="4">
        <v>763.52</v>
      </c>
      <c r="O179" s="4">
        <v>300.29000000000002</v>
      </c>
      <c r="P179" s="14">
        <f t="shared" si="14"/>
        <v>463.22999999999996</v>
      </c>
      <c r="Q179" s="4">
        <v>1.1299999999999999</v>
      </c>
      <c r="R179" s="4">
        <v>0.82</v>
      </c>
      <c r="S179" s="5"/>
      <c r="T179" s="4"/>
      <c r="U179" s="4">
        <v>61.81</v>
      </c>
      <c r="V179" s="4"/>
      <c r="W179" s="4">
        <v>30.83</v>
      </c>
      <c r="X179" s="4">
        <v>104.92</v>
      </c>
      <c r="Y179" s="4">
        <v>-49.2</v>
      </c>
    </row>
    <row r="180" spans="1:25" x14ac:dyDescent="0.2">
      <c r="A180" t="s">
        <v>471</v>
      </c>
      <c r="B180" s="14">
        <f t="shared" si="11"/>
        <v>963.80000000000018</v>
      </c>
      <c r="C180" s="65">
        <f t="shared" si="10"/>
        <v>210.60000000000014</v>
      </c>
      <c r="D180" s="65">
        <f t="shared" si="12"/>
        <v>753.2</v>
      </c>
      <c r="E180" s="4">
        <v>784.94</v>
      </c>
      <c r="F180" s="4">
        <f t="shared" si="13"/>
        <v>5.96</v>
      </c>
      <c r="G180" s="4">
        <v>109.1</v>
      </c>
      <c r="H180" s="5"/>
      <c r="I180" s="4">
        <v>0</v>
      </c>
      <c r="J180" s="4">
        <v>8.59</v>
      </c>
      <c r="K180" s="4">
        <v>1.0900000000000001</v>
      </c>
      <c r="L180" s="4">
        <v>6</v>
      </c>
      <c r="M180" s="10"/>
      <c r="N180" s="4">
        <v>757.81</v>
      </c>
      <c r="O180" s="4">
        <v>303.95</v>
      </c>
      <c r="P180" s="14">
        <f t="shared" si="14"/>
        <v>453.85999999999996</v>
      </c>
      <c r="Q180" s="4">
        <v>1.1299999999999999</v>
      </c>
      <c r="R180" s="4">
        <v>0.82</v>
      </c>
      <c r="S180" s="5"/>
      <c r="T180" s="4"/>
      <c r="U180" s="4">
        <v>61.23</v>
      </c>
      <c r="V180" s="4"/>
      <c r="W180" s="4">
        <v>31.74</v>
      </c>
      <c r="X180" s="4">
        <v>105.1</v>
      </c>
      <c r="Y180" s="4">
        <v>-48.12</v>
      </c>
    </row>
    <row r="181" spans="1:25" x14ac:dyDescent="0.2">
      <c r="A181" t="s">
        <v>472</v>
      </c>
      <c r="B181" s="14">
        <f t="shared" si="11"/>
        <v>975.21999999999991</v>
      </c>
      <c r="C181" s="65">
        <f t="shared" si="10"/>
        <v>196.81999999999994</v>
      </c>
      <c r="D181" s="65">
        <f t="shared" si="12"/>
        <v>778.4</v>
      </c>
      <c r="E181" s="4">
        <v>814.74</v>
      </c>
      <c r="F181" s="4">
        <f t="shared" si="13"/>
        <v>6.1</v>
      </c>
      <c r="G181" s="4">
        <v>99.08</v>
      </c>
      <c r="H181" s="5"/>
      <c r="I181" s="4">
        <v>0</v>
      </c>
      <c r="J181" s="4">
        <v>8.93</v>
      </c>
      <c r="K181" s="4">
        <v>1.05</v>
      </c>
      <c r="L181" s="4">
        <v>6.18</v>
      </c>
      <c r="M181" s="10"/>
      <c r="N181" s="4">
        <v>774.61</v>
      </c>
      <c r="O181" s="4">
        <v>309.86</v>
      </c>
      <c r="P181" s="14">
        <f t="shared" si="14"/>
        <v>464.75</v>
      </c>
      <c r="Q181" s="4">
        <v>1.1299999999999999</v>
      </c>
      <c r="R181" s="4">
        <v>0.82</v>
      </c>
      <c r="S181" s="5"/>
      <c r="T181" s="4"/>
      <c r="U181" s="4">
        <v>55.33</v>
      </c>
      <c r="V181" s="4"/>
      <c r="W181" s="4">
        <v>36.340000000000003</v>
      </c>
      <c r="X181" s="4">
        <v>100.9</v>
      </c>
      <c r="Y181" s="4">
        <v>-39.14</v>
      </c>
    </row>
    <row r="182" spans="1:25" x14ac:dyDescent="0.2">
      <c r="A182" t="s">
        <v>473</v>
      </c>
      <c r="B182" s="14">
        <f t="shared" si="11"/>
        <v>956.15</v>
      </c>
      <c r="C182" s="65">
        <f t="shared" si="10"/>
        <v>168.72000000000003</v>
      </c>
      <c r="D182" s="65">
        <f t="shared" si="12"/>
        <v>787.43</v>
      </c>
      <c r="E182" s="4">
        <v>810.13</v>
      </c>
      <c r="F182" s="4">
        <f t="shared" si="13"/>
        <v>6.17</v>
      </c>
      <c r="G182" s="4">
        <v>99.4</v>
      </c>
      <c r="H182" s="5"/>
      <c r="I182" s="4">
        <v>0</v>
      </c>
      <c r="J182" s="4">
        <v>9.27</v>
      </c>
      <c r="K182" s="4">
        <v>1.0900000000000001</v>
      </c>
      <c r="L182" s="4">
        <v>6.19</v>
      </c>
      <c r="M182" s="10"/>
      <c r="N182" s="4">
        <v>781.07</v>
      </c>
      <c r="O182" s="4">
        <v>286.70999999999998</v>
      </c>
      <c r="P182" s="14">
        <f t="shared" si="14"/>
        <v>494.36000000000007</v>
      </c>
      <c r="Q182" s="4">
        <v>1.1100000000000001</v>
      </c>
      <c r="R182" s="4">
        <v>0.82</v>
      </c>
      <c r="S182" s="5"/>
      <c r="T182" s="4"/>
      <c r="U182" s="4">
        <v>55</v>
      </c>
      <c r="V182" s="4"/>
      <c r="W182" s="4">
        <v>22.7</v>
      </c>
      <c r="X182" s="4">
        <v>89.26</v>
      </c>
      <c r="Y182" s="4">
        <v>-23.9</v>
      </c>
    </row>
    <row r="183" spans="1:25" x14ac:dyDescent="0.2">
      <c r="A183" t="s">
        <v>474</v>
      </c>
      <c r="B183" s="14">
        <f t="shared" si="11"/>
        <v>958.47</v>
      </c>
      <c r="C183" s="65">
        <f t="shared" si="10"/>
        <v>170.80999999999995</v>
      </c>
      <c r="D183" s="65">
        <f t="shared" si="12"/>
        <v>787.66000000000008</v>
      </c>
      <c r="E183" s="4">
        <v>806.34</v>
      </c>
      <c r="F183" s="4">
        <f t="shared" si="13"/>
        <v>6.12</v>
      </c>
      <c r="G183" s="4">
        <v>104.38</v>
      </c>
      <c r="H183" s="5"/>
      <c r="I183" s="4">
        <v>0</v>
      </c>
      <c r="J183" s="4">
        <v>9.23</v>
      </c>
      <c r="K183" s="4">
        <v>1.06</v>
      </c>
      <c r="L183" s="4">
        <v>6.19</v>
      </c>
      <c r="M183" s="10"/>
      <c r="N183" s="4">
        <v>784.57</v>
      </c>
      <c r="O183" s="4">
        <v>303.82</v>
      </c>
      <c r="P183" s="14">
        <f t="shared" si="14"/>
        <v>480.75000000000006</v>
      </c>
      <c r="Q183" s="4">
        <v>1.1299999999999999</v>
      </c>
      <c r="R183" s="4">
        <v>0.82</v>
      </c>
      <c r="S183" s="5"/>
      <c r="T183" s="4"/>
      <c r="U183" s="4">
        <v>55.29</v>
      </c>
      <c r="V183" s="4"/>
      <c r="W183" s="4">
        <v>18.68</v>
      </c>
      <c r="X183" s="4">
        <v>91.87</v>
      </c>
      <c r="Y183" s="4">
        <v>-25.15</v>
      </c>
    </row>
    <row r="184" spans="1:25" x14ac:dyDescent="0.2">
      <c r="A184" t="s">
        <v>475</v>
      </c>
      <c r="B184" s="14">
        <f t="shared" si="11"/>
        <v>987.23999999999978</v>
      </c>
      <c r="C184" s="65">
        <f t="shared" si="10"/>
        <v>193.15999999999985</v>
      </c>
      <c r="D184" s="65">
        <f t="shared" si="12"/>
        <v>794.07999999999993</v>
      </c>
      <c r="E184" s="4">
        <v>819.81</v>
      </c>
      <c r="F184" s="4">
        <f t="shared" si="13"/>
        <v>6.0400000000000009</v>
      </c>
      <c r="G184" s="4">
        <v>99.57</v>
      </c>
      <c r="H184" s="5"/>
      <c r="I184" s="4">
        <v>0</v>
      </c>
      <c r="J184" s="4">
        <v>9.16</v>
      </c>
      <c r="K184" s="4">
        <v>1.04</v>
      </c>
      <c r="L184" s="4">
        <v>6.19</v>
      </c>
      <c r="M184" s="10"/>
      <c r="N184" s="4">
        <v>792.52</v>
      </c>
      <c r="O184" s="4">
        <v>294.58999999999997</v>
      </c>
      <c r="P184" s="14">
        <f t="shared" si="14"/>
        <v>497.93</v>
      </c>
      <c r="Q184" s="4">
        <v>1.19</v>
      </c>
      <c r="R184" s="4">
        <v>0.82</v>
      </c>
      <c r="S184" s="5"/>
      <c r="T184" s="4"/>
      <c r="U184" s="4">
        <v>65.989999999999995</v>
      </c>
      <c r="V184" s="4"/>
      <c r="W184" s="4">
        <v>25.73</v>
      </c>
      <c r="X184" s="4">
        <v>94.95</v>
      </c>
      <c r="Y184" s="4">
        <v>-45.43</v>
      </c>
    </row>
    <row r="185" spans="1:25" x14ac:dyDescent="0.2">
      <c r="A185" t="s">
        <v>476</v>
      </c>
      <c r="B185" s="14">
        <f t="shared" si="11"/>
        <v>955.92</v>
      </c>
      <c r="C185" s="65">
        <f t="shared" si="10"/>
        <v>191.4799999999999</v>
      </c>
      <c r="D185" s="65">
        <f t="shared" si="12"/>
        <v>764.44</v>
      </c>
      <c r="E185" s="4">
        <v>790.59</v>
      </c>
      <c r="F185" s="4">
        <f t="shared" si="13"/>
        <v>6.26</v>
      </c>
      <c r="G185" s="4">
        <v>96.42</v>
      </c>
      <c r="H185" s="5"/>
      <c r="I185" s="4">
        <v>0</v>
      </c>
      <c r="J185" s="4">
        <v>9.07</v>
      </c>
      <c r="K185" s="4">
        <v>1.06</v>
      </c>
      <c r="L185" s="4">
        <v>6.39</v>
      </c>
      <c r="M185" s="10"/>
      <c r="N185" s="4">
        <v>759.83</v>
      </c>
      <c r="O185" s="4">
        <v>287.26</v>
      </c>
      <c r="P185" s="14">
        <f t="shared" si="14"/>
        <v>472.57000000000005</v>
      </c>
      <c r="Q185" s="4">
        <v>1.19</v>
      </c>
      <c r="R185" s="4">
        <v>0.82</v>
      </c>
      <c r="S185" s="5"/>
      <c r="T185" s="4"/>
      <c r="U185" s="4">
        <v>61.93</v>
      </c>
      <c r="V185" s="4"/>
      <c r="W185" s="4">
        <v>26.15</v>
      </c>
      <c r="X185" s="4">
        <v>99.74</v>
      </c>
      <c r="Y185" s="4">
        <v>-46.13</v>
      </c>
    </row>
    <row r="186" spans="1:25" x14ac:dyDescent="0.2">
      <c r="A186" t="s">
        <v>477</v>
      </c>
      <c r="B186" s="14">
        <f t="shared" si="11"/>
        <v>940.89</v>
      </c>
      <c r="C186" s="65">
        <f t="shared" si="10"/>
        <v>193.66000000000008</v>
      </c>
      <c r="D186" s="65">
        <f t="shared" si="12"/>
        <v>747.2299999999999</v>
      </c>
      <c r="E186" s="4">
        <v>776.3</v>
      </c>
      <c r="F186" s="4">
        <f t="shared" si="13"/>
        <v>6.24</v>
      </c>
      <c r="G186" s="4">
        <v>95.19</v>
      </c>
      <c r="H186" s="5"/>
      <c r="I186" s="4">
        <v>0</v>
      </c>
      <c r="J186" s="4">
        <v>9</v>
      </c>
      <c r="K186" s="4">
        <v>1.04</v>
      </c>
      <c r="L186" s="4">
        <v>6.39</v>
      </c>
      <c r="M186" s="10"/>
      <c r="N186" s="4">
        <v>744.66</v>
      </c>
      <c r="O186" s="4">
        <v>301.02999999999997</v>
      </c>
      <c r="P186" s="14">
        <f t="shared" si="14"/>
        <v>443.63</v>
      </c>
      <c r="Q186" s="4">
        <v>1.19</v>
      </c>
      <c r="R186" s="4">
        <v>0.82</v>
      </c>
      <c r="S186" s="5"/>
      <c r="T186" s="4"/>
      <c r="U186" s="4">
        <v>60.92</v>
      </c>
      <c r="V186" s="4"/>
      <c r="W186" s="4">
        <v>29.07</v>
      </c>
      <c r="X186" s="4">
        <v>98</v>
      </c>
      <c r="Y186" s="4">
        <v>-46.73</v>
      </c>
    </row>
    <row r="187" spans="1:25" x14ac:dyDescent="0.2">
      <c r="A187" t="s">
        <v>478</v>
      </c>
      <c r="B187" s="14">
        <f t="shared" si="11"/>
        <v>937.46</v>
      </c>
      <c r="C187" s="65">
        <f t="shared" si="10"/>
        <v>199.73000000000002</v>
      </c>
      <c r="D187" s="65">
        <f t="shared" si="12"/>
        <v>737.73</v>
      </c>
      <c r="E187" s="4">
        <v>769.07</v>
      </c>
      <c r="F187" s="4">
        <f t="shared" si="13"/>
        <v>6.43</v>
      </c>
      <c r="G187" s="4">
        <v>96.18</v>
      </c>
      <c r="H187" s="5"/>
      <c r="I187" s="4">
        <v>0</v>
      </c>
      <c r="J187" s="4">
        <v>9.35</v>
      </c>
      <c r="K187" s="4">
        <v>1.03</v>
      </c>
      <c r="L187" s="4">
        <v>6.59</v>
      </c>
      <c r="M187" s="10"/>
      <c r="N187" s="4">
        <v>737.2</v>
      </c>
      <c r="O187" s="4">
        <v>274.83</v>
      </c>
      <c r="P187" s="14">
        <f t="shared" si="14"/>
        <v>462.37000000000006</v>
      </c>
      <c r="Q187" s="4">
        <v>1.19</v>
      </c>
      <c r="R187" s="4">
        <v>0.82</v>
      </c>
      <c r="S187" s="5"/>
      <c r="T187" s="4"/>
      <c r="U187" s="4">
        <v>57.68</v>
      </c>
      <c r="V187" s="4"/>
      <c r="W187" s="4">
        <v>31.34</v>
      </c>
      <c r="X187" s="4">
        <v>102.8</v>
      </c>
      <c r="Y187" s="4">
        <v>-48.81</v>
      </c>
    </row>
    <row r="188" spans="1:25" x14ac:dyDescent="0.2">
      <c r="A188" t="s">
        <v>479</v>
      </c>
      <c r="B188" s="14">
        <f t="shared" si="11"/>
        <v>951.64</v>
      </c>
      <c r="C188" s="65">
        <f t="shared" si="10"/>
        <v>198.89999999999998</v>
      </c>
      <c r="D188" s="65">
        <f t="shared" si="12"/>
        <v>752.74</v>
      </c>
      <c r="E188" s="4">
        <v>778.3</v>
      </c>
      <c r="F188" s="4">
        <f t="shared" si="13"/>
        <v>6.45</v>
      </c>
      <c r="G188" s="4">
        <v>100.17</v>
      </c>
      <c r="H188" s="5"/>
      <c r="I188" s="4">
        <v>0</v>
      </c>
      <c r="J188" s="4">
        <v>9.41</v>
      </c>
      <c r="K188" s="4">
        <v>1.07</v>
      </c>
      <c r="L188" s="4">
        <v>6.59</v>
      </c>
      <c r="M188" s="10"/>
      <c r="N188" s="4">
        <v>754.3</v>
      </c>
      <c r="O188" s="4">
        <v>296.61</v>
      </c>
      <c r="P188" s="14">
        <f t="shared" si="14"/>
        <v>457.68999999999994</v>
      </c>
      <c r="Q188" s="4">
        <v>1.21</v>
      </c>
      <c r="R188" s="4">
        <v>0.82</v>
      </c>
      <c r="S188" s="5"/>
      <c r="T188" s="4"/>
      <c r="U188" s="4">
        <v>59.02</v>
      </c>
      <c r="V188" s="4"/>
      <c r="W188" s="4">
        <v>25.56</v>
      </c>
      <c r="X188" s="4">
        <v>104.26</v>
      </c>
      <c r="Y188" s="4">
        <v>-49.65</v>
      </c>
    </row>
    <row r="189" spans="1:25" x14ac:dyDescent="0.2">
      <c r="A189" t="s">
        <v>480</v>
      </c>
      <c r="B189" s="14">
        <f t="shared" si="11"/>
        <v>939.0100000000001</v>
      </c>
      <c r="C189" s="65">
        <f t="shared" si="10"/>
        <v>190.34000000000015</v>
      </c>
      <c r="D189" s="65">
        <f t="shared" si="12"/>
        <v>748.67</v>
      </c>
      <c r="E189" s="4">
        <v>765.68</v>
      </c>
      <c r="F189" s="4">
        <f t="shared" si="13"/>
        <v>6.46</v>
      </c>
      <c r="G189" s="4">
        <v>98.33</v>
      </c>
      <c r="H189" s="5"/>
      <c r="I189" s="4">
        <v>0</v>
      </c>
      <c r="J189" s="4">
        <v>9.48</v>
      </c>
      <c r="K189" s="4">
        <v>1.07</v>
      </c>
      <c r="L189" s="4">
        <v>6.6</v>
      </c>
      <c r="M189" s="10"/>
      <c r="N189" s="4">
        <v>748.17</v>
      </c>
      <c r="O189" s="4">
        <v>303.82</v>
      </c>
      <c r="P189" s="14">
        <f t="shared" si="14"/>
        <v>444.34999999999997</v>
      </c>
      <c r="Q189" s="4">
        <v>1.21</v>
      </c>
      <c r="R189" s="4">
        <v>0.82</v>
      </c>
      <c r="S189" s="5"/>
      <c r="T189" s="4"/>
      <c r="U189" s="4">
        <v>60.39</v>
      </c>
      <c r="V189" s="4"/>
      <c r="W189" s="4">
        <v>17.010000000000002</v>
      </c>
      <c r="X189" s="4">
        <v>104.95</v>
      </c>
      <c r="Y189" s="4">
        <v>-51.39</v>
      </c>
    </row>
    <row r="190" spans="1:25" x14ac:dyDescent="0.2">
      <c r="A190" t="s">
        <v>481</v>
      </c>
      <c r="B190" s="14">
        <f t="shared" si="11"/>
        <v>1000.48</v>
      </c>
      <c r="C190" s="65">
        <f t="shared" si="10"/>
        <v>184.41000000000008</v>
      </c>
      <c r="D190" s="65">
        <f t="shared" si="12"/>
        <v>816.06999999999994</v>
      </c>
      <c r="E190" s="4">
        <v>831.18</v>
      </c>
      <c r="F190" s="4">
        <f t="shared" si="13"/>
        <v>6.47</v>
      </c>
      <c r="G190" s="4">
        <v>95.34</v>
      </c>
      <c r="H190" s="5"/>
      <c r="I190" s="4">
        <v>0</v>
      </c>
      <c r="J190" s="4">
        <v>9.8800000000000008</v>
      </c>
      <c r="K190" s="4">
        <v>1.08</v>
      </c>
      <c r="L190" s="4">
        <v>6.6</v>
      </c>
      <c r="M190" s="10"/>
      <c r="N190" s="4">
        <v>811.15</v>
      </c>
      <c r="O190" s="4">
        <v>315.31</v>
      </c>
      <c r="P190" s="14">
        <f t="shared" si="14"/>
        <v>495.84</v>
      </c>
      <c r="Q190" s="4">
        <v>1.21</v>
      </c>
      <c r="R190" s="4">
        <v>0.82</v>
      </c>
      <c r="S190" s="5"/>
      <c r="T190" s="4"/>
      <c r="U190" s="4">
        <v>60.7</v>
      </c>
      <c r="V190" s="4"/>
      <c r="W190" s="4">
        <v>15.11</v>
      </c>
      <c r="X190" s="4">
        <v>105.01</v>
      </c>
      <c r="Y190" s="4">
        <v>-49.93</v>
      </c>
    </row>
    <row r="191" spans="1:25" x14ac:dyDescent="0.2">
      <c r="A191" t="s">
        <v>482</v>
      </c>
      <c r="B191" s="14">
        <f t="shared" si="11"/>
        <v>1011.3</v>
      </c>
      <c r="C191" s="65">
        <f t="shared" ref="C191:C254" si="15">B191-D191</f>
        <v>194.90999999999997</v>
      </c>
      <c r="D191" s="65">
        <f t="shared" si="12"/>
        <v>816.39</v>
      </c>
      <c r="E191" s="4">
        <v>835.65</v>
      </c>
      <c r="F191" s="4">
        <f t="shared" si="13"/>
        <v>6.4599999999999991</v>
      </c>
      <c r="G191" s="4">
        <v>100.8</v>
      </c>
      <c r="H191" s="5"/>
      <c r="I191" s="4">
        <v>0</v>
      </c>
      <c r="J191" s="4">
        <v>9.83</v>
      </c>
      <c r="K191" s="4">
        <v>1.01</v>
      </c>
      <c r="L191" s="4">
        <v>6.8</v>
      </c>
      <c r="M191" s="10"/>
      <c r="N191" s="4">
        <v>811.32</v>
      </c>
      <c r="O191" s="4">
        <v>308.5</v>
      </c>
      <c r="P191" s="14">
        <f t="shared" si="14"/>
        <v>502.82000000000005</v>
      </c>
      <c r="Q191" s="4">
        <v>1.35</v>
      </c>
      <c r="R191" s="4">
        <v>1.63</v>
      </c>
      <c r="S191" s="5"/>
      <c r="T191" s="4"/>
      <c r="U191" s="4">
        <v>62.52</v>
      </c>
      <c r="V191" s="4"/>
      <c r="W191" s="4">
        <v>19.260000000000002</v>
      </c>
      <c r="X191" s="4">
        <v>108.77</v>
      </c>
      <c r="Y191" s="4">
        <v>-50.75</v>
      </c>
    </row>
    <row r="192" spans="1:25" x14ac:dyDescent="0.2">
      <c r="A192" t="s">
        <v>483</v>
      </c>
      <c r="B192" s="14">
        <f t="shared" si="11"/>
        <v>1047.76</v>
      </c>
      <c r="C192" s="65">
        <f t="shared" si="15"/>
        <v>198.64</v>
      </c>
      <c r="D192" s="65">
        <f t="shared" si="12"/>
        <v>849.12</v>
      </c>
      <c r="E192" s="4">
        <v>869.74</v>
      </c>
      <c r="F192" s="4">
        <f t="shared" si="13"/>
        <v>6.3699999999999992</v>
      </c>
      <c r="G192" s="4">
        <v>101.49</v>
      </c>
      <c r="H192" s="5"/>
      <c r="I192" s="4">
        <v>0</v>
      </c>
      <c r="J192" s="4">
        <v>9.99</v>
      </c>
      <c r="K192" s="4">
        <v>1.01</v>
      </c>
      <c r="L192" s="4">
        <v>6.8</v>
      </c>
      <c r="M192" s="10"/>
      <c r="N192" s="4">
        <v>845.74</v>
      </c>
      <c r="O192" s="4">
        <v>313.37</v>
      </c>
      <c r="P192" s="14">
        <f t="shared" si="14"/>
        <v>532.37</v>
      </c>
      <c r="Q192" s="4">
        <v>1.44</v>
      </c>
      <c r="R192" s="4">
        <v>1.63</v>
      </c>
      <c r="S192" s="5"/>
      <c r="T192" s="4"/>
      <c r="U192" s="4">
        <v>61.7</v>
      </c>
      <c r="V192" s="4"/>
      <c r="W192" s="4">
        <v>20.62</v>
      </c>
      <c r="X192" s="4">
        <v>110.26</v>
      </c>
      <c r="Y192" s="4">
        <v>-52.36</v>
      </c>
    </row>
    <row r="193" spans="1:25" x14ac:dyDescent="0.2">
      <c r="A193" t="s">
        <v>484</v>
      </c>
      <c r="B193" s="14">
        <f t="shared" si="11"/>
        <v>1019.5100000000001</v>
      </c>
      <c r="C193" s="65">
        <f t="shared" si="15"/>
        <v>181.92000000000007</v>
      </c>
      <c r="D193" s="65">
        <f t="shared" si="12"/>
        <v>837.59</v>
      </c>
      <c r="E193" s="4">
        <v>859.07</v>
      </c>
      <c r="F193" s="4">
        <f t="shared" si="13"/>
        <v>6.5100000000000007</v>
      </c>
      <c r="G193" s="4">
        <v>93.83</v>
      </c>
      <c r="H193" s="5"/>
      <c r="I193" s="4">
        <v>0</v>
      </c>
      <c r="J193" s="4">
        <v>9.9</v>
      </c>
      <c r="K193" s="4">
        <v>0.98</v>
      </c>
      <c r="L193" s="4">
        <v>6.99</v>
      </c>
      <c r="M193" s="10"/>
      <c r="N193" s="4">
        <v>831.1</v>
      </c>
      <c r="O193" s="4">
        <v>297.27</v>
      </c>
      <c r="P193" s="14">
        <f t="shared" si="14"/>
        <v>533.83000000000004</v>
      </c>
      <c r="Q193" s="4">
        <v>1.46</v>
      </c>
      <c r="R193" s="4">
        <v>1.63</v>
      </c>
      <c r="S193" s="5"/>
      <c r="T193" s="4"/>
      <c r="U193" s="4">
        <v>60.31</v>
      </c>
      <c r="V193" s="4"/>
      <c r="W193" s="4">
        <v>21.48</v>
      </c>
      <c r="X193" s="4">
        <v>97</v>
      </c>
      <c r="Y193" s="4">
        <v>-42.23</v>
      </c>
    </row>
    <row r="194" spans="1:25" x14ac:dyDescent="0.2">
      <c r="A194" t="s">
        <v>485</v>
      </c>
      <c r="B194" s="14">
        <f t="shared" si="11"/>
        <v>1029.93</v>
      </c>
      <c r="C194" s="65">
        <f t="shared" si="15"/>
        <v>174.06000000000006</v>
      </c>
      <c r="D194" s="65">
        <f t="shared" si="12"/>
        <v>855.87</v>
      </c>
      <c r="E194" s="4">
        <v>874.35</v>
      </c>
      <c r="F194" s="4">
        <f t="shared" si="13"/>
        <v>6.4700000000000006</v>
      </c>
      <c r="G194" s="4">
        <v>96.37</v>
      </c>
      <c r="H194" s="5"/>
      <c r="I194" s="4">
        <v>0</v>
      </c>
      <c r="J194" s="4">
        <v>9.99</v>
      </c>
      <c r="K194" s="4">
        <v>1</v>
      </c>
      <c r="L194" s="4">
        <v>6.99</v>
      </c>
      <c r="M194" s="10"/>
      <c r="N194" s="4">
        <v>846.47</v>
      </c>
      <c r="O194" s="4">
        <v>310.05</v>
      </c>
      <c r="P194" s="14">
        <f t="shared" si="14"/>
        <v>536.42000000000007</v>
      </c>
      <c r="Q194" s="4">
        <v>1.52</v>
      </c>
      <c r="R194" s="4">
        <v>1.63</v>
      </c>
      <c r="S194" s="5"/>
      <c r="T194" s="4"/>
      <c r="U194" s="4">
        <v>61.83</v>
      </c>
      <c r="V194" s="4"/>
      <c r="W194" s="4">
        <v>18.48</v>
      </c>
      <c r="X194" s="4">
        <v>93.53</v>
      </c>
      <c r="Y194" s="4">
        <v>-34.76</v>
      </c>
    </row>
    <row r="195" spans="1:25" x14ac:dyDescent="0.2">
      <c r="A195" t="s">
        <v>486</v>
      </c>
      <c r="B195" s="14">
        <f t="shared" si="11"/>
        <v>1023.86</v>
      </c>
      <c r="C195" s="65">
        <f t="shared" si="15"/>
        <v>171.68000000000006</v>
      </c>
      <c r="D195" s="65">
        <f t="shared" si="12"/>
        <v>852.18</v>
      </c>
      <c r="E195" s="4">
        <v>864.06</v>
      </c>
      <c r="F195" s="4">
        <f t="shared" si="13"/>
        <v>6.4</v>
      </c>
      <c r="G195" s="4">
        <v>96</v>
      </c>
      <c r="H195" s="5"/>
      <c r="I195" s="4">
        <v>0</v>
      </c>
      <c r="J195" s="4">
        <v>9.98</v>
      </c>
      <c r="K195" s="4">
        <v>0.97</v>
      </c>
      <c r="L195" s="4">
        <v>6.99</v>
      </c>
      <c r="M195" s="10"/>
      <c r="N195" s="4">
        <v>842.52</v>
      </c>
      <c r="O195" s="4">
        <v>317.55</v>
      </c>
      <c r="P195" s="14">
        <f t="shared" si="14"/>
        <v>524.97</v>
      </c>
      <c r="Q195" s="4">
        <v>1.56</v>
      </c>
      <c r="R195" s="4">
        <v>0.82</v>
      </c>
      <c r="S195" s="5"/>
      <c r="T195" s="4"/>
      <c r="U195" s="4">
        <v>64.36</v>
      </c>
      <c r="V195" s="4"/>
      <c r="W195" s="4">
        <v>11.88</v>
      </c>
      <c r="X195" s="4">
        <v>96.32</v>
      </c>
      <c r="Y195" s="4">
        <v>-39.46</v>
      </c>
    </row>
    <row r="196" spans="1:25" x14ac:dyDescent="0.2">
      <c r="A196" t="s">
        <v>487</v>
      </c>
      <c r="B196" s="14">
        <f t="shared" si="11"/>
        <v>1043.4999999999998</v>
      </c>
      <c r="C196" s="65">
        <f t="shared" si="15"/>
        <v>182.04999999999973</v>
      </c>
      <c r="D196" s="65">
        <f t="shared" si="12"/>
        <v>861.45</v>
      </c>
      <c r="E196" s="4">
        <v>879.75</v>
      </c>
      <c r="F196" s="4">
        <f t="shared" si="13"/>
        <v>6.67</v>
      </c>
      <c r="G196" s="4">
        <v>98.79</v>
      </c>
      <c r="H196" s="5"/>
      <c r="I196" s="4">
        <v>0</v>
      </c>
      <c r="J196" s="4">
        <v>9.9</v>
      </c>
      <c r="K196" s="4">
        <v>1.05</v>
      </c>
      <c r="L196" s="4">
        <v>7.18</v>
      </c>
      <c r="M196" s="10"/>
      <c r="N196" s="4">
        <v>857.14</v>
      </c>
      <c r="O196" s="4">
        <v>298.29000000000002</v>
      </c>
      <c r="P196" s="14">
        <f t="shared" si="14"/>
        <v>558.84999999999991</v>
      </c>
      <c r="Q196" s="4">
        <v>1.56</v>
      </c>
      <c r="R196" s="4">
        <v>0.82</v>
      </c>
      <c r="S196" s="5"/>
      <c r="T196" s="4"/>
      <c r="U196" s="4">
        <v>65.5</v>
      </c>
      <c r="V196" s="4"/>
      <c r="W196" s="4">
        <v>18.3</v>
      </c>
      <c r="X196" s="4">
        <v>93.5</v>
      </c>
      <c r="Y196" s="4">
        <v>-40.159999999999997</v>
      </c>
    </row>
    <row r="197" spans="1:25" x14ac:dyDescent="0.2">
      <c r="A197" t="s">
        <v>488</v>
      </c>
      <c r="B197" s="14">
        <f t="shared" si="11"/>
        <v>1022.24</v>
      </c>
      <c r="C197" s="65">
        <f t="shared" si="15"/>
        <v>187.70999999999992</v>
      </c>
      <c r="D197" s="65">
        <f t="shared" si="12"/>
        <v>834.53000000000009</v>
      </c>
      <c r="E197" s="4">
        <v>846.82</v>
      </c>
      <c r="F197" s="4">
        <f t="shared" si="13"/>
        <v>6.5599999999999987</v>
      </c>
      <c r="G197" s="4">
        <v>90.2</v>
      </c>
      <c r="H197" s="5"/>
      <c r="I197" s="4">
        <v>0</v>
      </c>
      <c r="J197" s="4">
        <v>10.01</v>
      </c>
      <c r="K197" s="4">
        <v>0.94</v>
      </c>
      <c r="L197" s="4">
        <v>7.18</v>
      </c>
      <c r="M197" s="10"/>
      <c r="N197" s="4">
        <v>826.63</v>
      </c>
      <c r="O197" s="4">
        <v>321.87</v>
      </c>
      <c r="P197" s="14">
        <f t="shared" si="14"/>
        <v>504.76</v>
      </c>
      <c r="Q197" s="4">
        <v>1.56</v>
      </c>
      <c r="R197" s="4">
        <v>1.82</v>
      </c>
      <c r="S197" s="5"/>
      <c r="T197" s="4"/>
      <c r="U197" s="4">
        <v>75.45</v>
      </c>
      <c r="V197" s="4"/>
      <c r="W197" s="4">
        <v>12.29</v>
      </c>
      <c r="X197" s="4">
        <v>97.92</v>
      </c>
      <c r="Y197" s="4">
        <v>-60.53</v>
      </c>
    </row>
    <row r="198" spans="1:25" x14ac:dyDescent="0.2">
      <c r="A198" t="s">
        <v>489</v>
      </c>
      <c r="B198" s="14">
        <f t="shared" si="11"/>
        <v>1030.68</v>
      </c>
      <c r="C198" s="65">
        <f t="shared" si="15"/>
        <v>191.66999999999996</v>
      </c>
      <c r="D198" s="65">
        <f t="shared" si="12"/>
        <v>839.0100000000001</v>
      </c>
      <c r="E198" s="4">
        <v>857.82</v>
      </c>
      <c r="F198" s="4">
        <f t="shared" si="13"/>
        <v>6.5399999999999991</v>
      </c>
      <c r="G198" s="4">
        <v>87.75</v>
      </c>
      <c r="H198" s="5"/>
      <c r="I198" s="4">
        <v>0</v>
      </c>
      <c r="J198" s="4">
        <v>10.1</v>
      </c>
      <c r="K198" s="4">
        <v>0.95</v>
      </c>
      <c r="L198" s="4">
        <v>7.18</v>
      </c>
      <c r="M198" s="10"/>
      <c r="N198" s="4">
        <v>831.27</v>
      </c>
      <c r="O198" s="4">
        <v>302.14</v>
      </c>
      <c r="P198" s="14">
        <f t="shared" si="14"/>
        <v>529.13</v>
      </c>
      <c r="Q198" s="4">
        <v>1.59</v>
      </c>
      <c r="R198" s="4">
        <v>1.82</v>
      </c>
      <c r="S198" s="5"/>
      <c r="T198" s="4"/>
      <c r="U198" s="4">
        <v>67.36</v>
      </c>
      <c r="V198" s="4"/>
      <c r="W198" s="4">
        <v>18.809999999999999</v>
      </c>
      <c r="X198" s="4">
        <v>103.28</v>
      </c>
      <c r="Y198" s="4">
        <v>-60.34</v>
      </c>
    </row>
    <row r="199" spans="1:25" x14ac:dyDescent="0.2">
      <c r="A199" t="s">
        <v>490</v>
      </c>
      <c r="B199" s="14">
        <f t="shared" si="11"/>
        <v>1037.9199999999998</v>
      </c>
      <c r="C199" s="65">
        <f t="shared" si="15"/>
        <v>191.31999999999982</v>
      </c>
      <c r="D199" s="65">
        <f t="shared" si="12"/>
        <v>846.6</v>
      </c>
      <c r="E199" s="4">
        <v>863.22</v>
      </c>
      <c r="F199" s="4">
        <f t="shared" si="13"/>
        <v>6.2799999999999994</v>
      </c>
      <c r="G199" s="4">
        <v>87.41</v>
      </c>
      <c r="H199" s="5"/>
      <c r="I199" s="4">
        <v>0</v>
      </c>
      <c r="J199" s="4">
        <v>10.130000000000001</v>
      </c>
      <c r="K199" s="4">
        <v>0.91</v>
      </c>
      <c r="L199" s="4">
        <v>7.39</v>
      </c>
      <c r="M199" s="10"/>
      <c r="N199" s="4">
        <v>829.78</v>
      </c>
      <c r="O199" s="4">
        <v>289.68</v>
      </c>
      <c r="P199" s="14">
        <f t="shared" si="14"/>
        <v>540.09999999999991</v>
      </c>
      <c r="Q199" s="4">
        <v>2.02</v>
      </c>
      <c r="R199" s="4">
        <v>1.82</v>
      </c>
      <c r="S199" s="5"/>
      <c r="T199" s="4"/>
      <c r="U199" s="4">
        <v>68.959999999999994</v>
      </c>
      <c r="V199" s="4"/>
      <c r="W199" s="4">
        <v>16.62</v>
      </c>
      <c r="X199" s="4">
        <v>112.43</v>
      </c>
      <c r="Y199" s="4">
        <v>-62.58</v>
      </c>
    </row>
    <row r="200" spans="1:25" x14ac:dyDescent="0.2">
      <c r="A200" t="s">
        <v>491</v>
      </c>
      <c r="B200" s="14">
        <f t="shared" si="11"/>
        <v>1051.0099999999998</v>
      </c>
      <c r="C200" s="65">
        <f t="shared" si="15"/>
        <v>184.4699999999998</v>
      </c>
      <c r="D200" s="65">
        <f t="shared" si="12"/>
        <v>866.54</v>
      </c>
      <c r="E200" s="4">
        <v>874.39</v>
      </c>
      <c r="F200" s="4">
        <f t="shared" si="13"/>
        <v>6.3000000000000007</v>
      </c>
      <c r="G200" s="4">
        <v>88.59</v>
      </c>
      <c r="H200" s="5"/>
      <c r="I200" s="4">
        <v>0</v>
      </c>
      <c r="J200" s="4">
        <v>10.29</v>
      </c>
      <c r="K200" s="4">
        <v>0.93</v>
      </c>
      <c r="L200" s="4">
        <v>7.39</v>
      </c>
      <c r="M200" s="10"/>
      <c r="N200" s="4">
        <v>847.61</v>
      </c>
      <c r="O200" s="4">
        <v>318.98</v>
      </c>
      <c r="P200" s="14">
        <f t="shared" si="14"/>
        <v>528.63</v>
      </c>
      <c r="Q200" s="4">
        <v>2.02</v>
      </c>
      <c r="R200" s="4">
        <v>1.82</v>
      </c>
      <c r="S200" s="5"/>
      <c r="T200" s="4"/>
      <c r="U200" s="4">
        <v>70.38</v>
      </c>
      <c r="V200" s="4"/>
      <c r="W200" s="4">
        <v>7.85</v>
      </c>
      <c r="X200" s="4">
        <v>115.03</v>
      </c>
      <c r="Y200" s="4">
        <v>-63.12</v>
      </c>
    </row>
    <row r="201" spans="1:25" x14ac:dyDescent="0.2">
      <c r="A201" t="s">
        <v>492</v>
      </c>
      <c r="B201" s="14">
        <f t="shared" si="11"/>
        <v>1062.47</v>
      </c>
      <c r="C201" s="65">
        <f t="shared" si="15"/>
        <v>189.17999999999995</v>
      </c>
      <c r="D201" s="65">
        <f t="shared" si="12"/>
        <v>873.29000000000008</v>
      </c>
      <c r="E201" s="4">
        <v>880.85</v>
      </c>
      <c r="F201" s="4">
        <f t="shared" si="13"/>
        <v>6.3299999999999992</v>
      </c>
      <c r="G201" s="4">
        <v>88.85</v>
      </c>
      <c r="H201" s="5"/>
      <c r="I201" s="4">
        <v>0</v>
      </c>
      <c r="J201" s="4">
        <v>10.57</v>
      </c>
      <c r="K201" s="4">
        <v>0.99</v>
      </c>
      <c r="L201" s="4">
        <v>7.39</v>
      </c>
      <c r="M201" s="10"/>
      <c r="N201" s="4">
        <v>864.85</v>
      </c>
      <c r="O201" s="4">
        <v>316.86</v>
      </c>
      <c r="P201" s="14">
        <f t="shared" si="14"/>
        <v>547.99</v>
      </c>
      <c r="Q201" s="4">
        <v>2.0499999999999998</v>
      </c>
      <c r="R201" s="4">
        <v>1.82</v>
      </c>
      <c r="S201" s="5"/>
      <c r="T201" s="4"/>
      <c r="U201" s="4">
        <v>69.83</v>
      </c>
      <c r="V201" s="4"/>
      <c r="W201" s="4">
        <v>7.56</v>
      </c>
      <c r="X201" s="4">
        <v>110.05</v>
      </c>
      <c r="Y201" s="4">
        <v>-67.489999999999995</v>
      </c>
    </row>
    <row r="202" spans="1:25" x14ac:dyDescent="0.2">
      <c r="A202" t="s">
        <v>493</v>
      </c>
      <c r="B202" s="14">
        <f t="shared" si="11"/>
        <v>1164.22</v>
      </c>
      <c r="C202" s="65">
        <f t="shared" si="15"/>
        <v>205.41000000000008</v>
      </c>
      <c r="D202" s="65">
        <f t="shared" si="12"/>
        <v>958.81</v>
      </c>
      <c r="E202" s="4">
        <v>974.05</v>
      </c>
      <c r="F202" s="4">
        <f t="shared" si="13"/>
        <v>6.62</v>
      </c>
      <c r="G202" s="4">
        <v>89.32</v>
      </c>
      <c r="H202" s="5"/>
      <c r="I202" s="4">
        <v>0</v>
      </c>
      <c r="J202" s="4">
        <v>10.64</v>
      </c>
      <c r="K202" s="4">
        <v>1.0900000000000001</v>
      </c>
      <c r="L202" s="4">
        <v>7.58</v>
      </c>
      <c r="M202" s="10"/>
      <c r="N202" s="4">
        <v>952.65</v>
      </c>
      <c r="O202" s="4">
        <v>347.02</v>
      </c>
      <c r="P202" s="14">
        <f t="shared" si="14"/>
        <v>605.63</v>
      </c>
      <c r="Q202" s="4">
        <v>2.0499999999999998</v>
      </c>
      <c r="R202" s="4">
        <v>1.82</v>
      </c>
      <c r="S202" s="5"/>
      <c r="T202" s="4"/>
      <c r="U202" s="4">
        <v>74.930000000000007</v>
      </c>
      <c r="V202" s="4"/>
      <c r="W202" s="4">
        <v>15.24</v>
      </c>
      <c r="X202" s="4">
        <v>110.92</v>
      </c>
      <c r="Y202" s="4">
        <v>-74.92</v>
      </c>
    </row>
    <row r="203" spans="1:25" x14ac:dyDescent="0.2">
      <c r="A203" t="s">
        <v>494</v>
      </c>
      <c r="B203" s="14">
        <f t="shared" si="11"/>
        <v>1161.77</v>
      </c>
      <c r="C203" s="65">
        <f t="shared" si="15"/>
        <v>209.01</v>
      </c>
      <c r="D203" s="65">
        <f t="shared" si="12"/>
        <v>952.76</v>
      </c>
      <c r="E203" s="4">
        <v>970.76</v>
      </c>
      <c r="F203" s="4">
        <f t="shared" si="13"/>
        <v>6.410000000000001</v>
      </c>
      <c r="G203" s="4">
        <v>88.93</v>
      </c>
      <c r="H203" s="5"/>
      <c r="I203" s="4">
        <v>0</v>
      </c>
      <c r="J203" s="4">
        <v>10.67</v>
      </c>
      <c r="K203" s="4">
        <v>0.88</v>
      </c>
      <c r="L203" s="4">
        <v>7.58</v>
      </c>
      <c r="M203" s="10"/>
      <c r="N203" s="4">
        <v>949</v>
      </c>
      <c r="O203" s="4">
        <v>335.17</v>
      </c>
      <c r="P203" s="14">
        <f t="shared" si="14"/>
        <v>613.82999999999993</v>
      </c>
      <c r="Q203" s="4">
        <v>2.0499999999999998</v>
      </c>
      <c r="R203" s="4">
        <v>1.82</v>
      </c>
      <c r="S203" s="5"/>
      <c r="T203" s="4"/>
      <c r="U203" s="4">
        <v>72.97</v>
      </c>
      <c r="V203" s="4"/>
      <c r="W203" s="4">
        <v>18</v>
      </c>
      <c r="X203" s="4">
        <v>111.54</v>
      </c>
      <c r="Y203" s="4">
        <v>-76.540000000000006</v>
      </c>
    </row>
    <row r="204" spans="1:25" x14ac:dyDescent="0.2">
      <c r="A204" t="s">
        <v>495</v>
      </c>
      <c r="B204" s="14">
        <f t="shared" ref="B204:B267" si="16">SUM(E204:L204)-Y204</f>
        <v>1153.3499999999999</v>
      </c>
      <c r="C204" s="65">
        <f t="shared" si="15"/>
        <v>208.69999999999982</v>
      </c>
      <c r="D204" s="65">
        <f t="shared" ref="D204:D267" si="17">E204-W204</f>
        <v>944.65000000000009</v>
      </c>
      <c r="E204" s="4">
        <v>963.44</v>
      </c>
      <c r="F204" s="4">
        <f t="shared" ref="F204:F267" si="18">(I204+K204+L204)-(Q204+V204)</f>
        <v>6.08</v>
      </c>
      <c r="G204" s="4">
        <v>87.58</v>
      </c>
      <c r="H204" s="5"/>
      <c r="I204" s="4">
        <v>0</v>
      </c>
      <c r="J204" s="4">
        <v>10.5</v>
      </c>
      <c r="K204" s="4">
        <v>0.86</v>
      </c>
      <c r="L204" s="4">
        <v>7.58</v>
      </c>
      <c r="M204" s="10"/>
      <c r="N204" s="4">
        <v>953.19</v>
      </c>
      <c r="O204" s="4">
        <v>330.62</v>
      </c>
      <c r="P204" s="14">
        <f t="shared" ref="P204:P267" si="19">N204-O204</f>
        <v>622.57000000000005</v>
      </c>
      <c r="Q204" s="4">
        <v>2.36</v>
      </c>
      <c r="R204" s="4">
        <v>1.82</v>
      </c>
      <c r="S204" s="5"/>
      <c r="T204" s="4"/>
      <c r="U204" s="4">
        <v>66.19</v>
      </c>
      <c r="V204" s="4"/>
      <c r="W204" s="4">
        <v>18.79</v>
      </c>
      <c r="X204" s="4">
        <v>104.94</v>
      </c>
      <c r="Y204" s="4">
        <v>-77.31</v>
      </c>
    </row>
    <row r="205" spans="1:25" x14ac:dyDescent="0.2">
      <c r="A205" t="s">
        <v>496</v>
      </c>
      <c r="B205" s="14">
        <f t="shared" si="16"/>
        <v>1181.3699999999999</v>
      </c>
      <c r="C205" s="65">
        <f t="shared" si="15"/>
        <v>204.08999999999992</v>
      </c>
      <c r="D205" s="65">
        <f t="shared" si="17"/>
        <v>977.28</v>
      </c>
      <c r="E205" s="4">
        <v>997.42</v>
      </c>
      <c r="F205" s="4">
        <f t="shared" si="18"/>
        <v>6.08</v>
      </c>
      <c r="G205" s="4">
        <v>87.08</v>
      </c>
      <c r="H205" s="5"/>
      <c r="I205" s="4">
        <v>0</v>
      </c>
      <c r="J205" s="4">
        <v>10.63</v>
      </c>
      <c r="K205" s="4">
        <v>0.85</v>
      </c>
      <c r="L205" s="4">
        <v>7.58</v>
      </c>
      <c r="M205" s="10"/>
      <c r="N205" s="4">
        <v>983.72</v>
      </c>
      <c r="O205" s="4">
        <v>329.59</v>
      </c>
      <c r="P205" s="14">
        <f t="shared" si="19"/>
        <v>654.13000000000011</v>
      </c>
      <c r="Q205" s="4">
        <v>2.35</v>
      </c>
      <c r="R205" s="4">
        <v>1.82</v>
      </c>
      <c r="S205" s="5"/>
      <c r="T205" s="4"/>
      <c r="U205" s="4">
        <v>65.09</v>
      </c>
      <c r="V205" s="4"/>
      <c r="W205" s="4">
        <v>20.14</v>
      </c>
      <c r="X205" s="4">
        <v>102.16</v>
      </c>
      <c r="Y205" s="4">
        <v>-71.73</v>
      </c>
    </row>
    <row r="206" spans="1:25" x14ac:dyDescent="0.2">
      <c r="A206" t="s">
        <v>497</v>
      </c>
      <c r="B206" s="14">
        <f t="shared" si="16"/>
        <v>1166.05</v>
      </c>
      <c r="C206" s="65">
        <f t="shared" si="15"/>
        <v>193.56999999999994</v>
      </c>
      <c r="D206" s="65">
        <f t="shared" si="17"/>
        <v>972.48</v>
      </c>
      <c r="E206" s="4">
        <v>988.25</v>
      </c>
      <c r="F206" s="4">
        <f t="shared" si="18"/>
        <v>5.9799999999999995</v>
      </c>
      <c r="G206" s="4">
        <v>88.91</v>
      </c>
      <c r="H206" s="5"/>
      <c r="I206" s="4">
        <v>0</v>
      </c>
      <c r="J206" s="4">
        <v>10.74</v>
      </c>
      <c r="K206" s="4">
        <v>0.85</v>
      </c>
      <c r="L206" s="4">
        <v>7.58</v>
      </c>
      <c r="M206" s="10"/>
      <c r="N206" s="4">
        <v>979.4</v>
      </c>
      <c r="O206" s="4">
        <v>347.21</v>
      </c>
      <c r="P206" s="14">
        <f t="shared" si="19"/>
        <v>632.19000000000005</v>
      </c>
      <c r="Q206" s="4">
        <v>2.4500000000000002</v>
      </c>
      <c r="R206" s="4">
        <v>1.82</v>
      </c>
      <c r="S206" s="5"/>
      <c r="T206" s="4"/>
      <c r="U206" s="4">
        <v>66.260000000000005</v>
      </c>
      <c r="V206" s="4"/>
      <c r="W206" s="4">
        <v>15.77</v>
      </c>
      <c r="X206" s="4">
        <v>94.37</v>
      </c>
      <c r="Y206" s="4">
        <v>-63.74</v>
      </c>
    </row>
    <row r="207" spans="1:25" x14ac:dyDescent="0.2">
      <c r="A207" t="s">
        <v>498</v>
      </c>
      <c r="B207" s="14">
        <f t="shared" si="16"/>
        <v>1123.67</v>
      </c>
      <c r="C207" s="65">
        <f t="shared" si="15"/>
        <v>195.76</v>
      </c>
      <c r="D207" s="65">
        <f t="shared" si="17"/>
        <v>927.91000000000008</v>
      </c>
      <c r="E207" s="4">
        <v>945.72</v>
      </c>
      <c r="F207" s="4">
        <f t="shared" si="18"/>
        <v>5.76</v>
      </c>
      <c r="G207" s="4">
        <v>87.39</v>
      </c>
      <c r="H207" s="5"/>
      <c r="I207" s="4">
        <v>0</v>
      </c>
      <c r="J207" s="4">
        <v>10.67</v>
      </c>
      <c r="K207" s="4">
        <v>0.84</v>
      </c>
      <c r="L207" s="4">
        <v>7.58</v>
      </c>
      <c r="M207" s="10"/>
      <c r="N207" s="4">
        <v>940.94</v>
      </c>
      <c r="O207" s="4">
        <v>335.17</v>
      </c>
      <c r="P207" s="14">
        <f t="shared" si="19"/>
        <v>605.77</v>
      </c>
      <c r="Q207" s="4">
        <v>2.66</v>
      </c>
      <c r="R207" s="4">
        <v>1.82</v>
      </c>
      <c r="S207" s="5"/>
      <c r="T207" s="4"/>
      <c r="U207" s="4">
        <v>67.02</v>
      </c>
      <c r="V207" s="4"/>
      <c r="W207" s="4">
        <v>17.809999999999999</v>
      </c>
      <c r="X207" s="4">
        <v>87.66</v>
      </c>
      <c r="Y207" s="4">
        <v>-65.709999999999994</v>
      </c>
    </row>
    <row r="208" spans="1:25" x14ac:dyDescent="0.2">
      <c r="A208" t="s">
        <v>499</v>
      </c>
      <c r="B208" s="14">
        <f t="shared" si="16"/>
        <v>1119.8899999999999</v>
      </c>
      <c r="C208" s="65">
        <f t="shared" si="15"/>
        <v>193.50999999999988</v>
      </c>
      <c r="D208" s="65">
        <f t="shared" si="17"/>
        <v>926.38</v>
      </c>
      <c r="E208" s="4">
        <v>943.93</v>
      </c>
      <c r="F208" s="4">
        <f t="shared" si="18"/>
        <v>5.76</v>
      </c>
      <c r="G208" s="4">
        <v>88.58</v>
      </c>
      <c r="H208" s="5"/>
      <c r="I208" s="4">
        <v>0</v>
      </c>
      <c r="J208" s="4">
        <v>10.56</v>
      </c>
      <c r="K208" s="4">
        <v>0.9</v>
      </c>
      <c r="L208" s="4">
        <v>7.58</v>
      </c>
      <c r="M208" s="10"/>
      <c r="N208" s="4">
        <v>946.91</v>
      </c>
      <c r="O208" s="4">
        <v>326.70999999999998</v>
      </c>
      <c r="P208" s="14">
        <f t="shared" si="19"/>
        <v>620.20000000000005</v>
      </c>
      <c r="Q208" s="4">
        <v>2.72</v>
      </c>
      <c r="R208" s="4">
        <v>1.82</v>
      </c>
      <c r="S208" s="5"/>
      <c r="T208" s="4"/>
      <c r="U208" s="4">
        <v>59.78</v>
      </c>
      <c r="V208" s="4"/>
      <c r="W208" s="4">
        <v>17.55</v>
      </c>
      <c r="X208" s="4">
        <v>85.36</v>
      </c>
      <c r="Y208" s="4">
        <v>-62.58</v>
      </c>
    </row>
    <row r="209" spans="1:25" x14ac:dyDescent="0.2">
      <c r="A209" t="s">
        <v>500</v>
      </c>
      <c r="B209" s="14">
        <f t="shared" si="16"/>
        <v>1139.0899999999999</v>
      </c>
      <c r="C209" s="65">
        <f t="shared" si="15"/>
        <v>211.83999999999992</v>
      </c>
      <c r="D209" s="65">
        <f t="shared" si="17"/>
        <v>927.25</v>
      </c>
      <c r="E209" s="4">
        <v>947.83</v>
      </c>
      <c r="F209" s="4">
        <f t="shared" si="18"/>
        <v>5.7500000000000009</v>
      </c>
      <c r="G209" s="4">
        <v>82.42</v>
      </c>
      <c r="H209" s="5"/>
      <c r="I209" s="4">
        <v>0</v>
      </c>
      <c r="J209" s="4">
        <v>10.62</v>
      </c>
      <c r="K209" s="4">
        <v>0.88</v>
      </c>
      <c r="L209" s="4">
        <v>7.58</v>
      </c>
      <c r="M209" s="10"/>
      <c r="N209" s="4">
        <v>948.67</v>
      </c>
      <c r="O209" s="4">
        <v>355</v>
      </c>
      <c r="P209" s="14">
        <f t="shared" si="19"/>
        <v>593.66999999999996</v>
      </c>
      <c r="Q209" s="4">
        <v>2.71</v>
      </c>
      <c r="R209" s="4">
        <v>1.82</v>
      </c>
      <c r="S209" s="5"/>
      <c r="T209" s="4"/>
      <c r="U209" s="4">
        <v>71.47</v>
      </c>
      <c r="V209" s="4"/>
      <c r="W209" s="4">
        <v>20.58</v>
      </c>
      <c r="X209" s="4">
        <v>88.1</v>
      </c>
      <c r="Y209" s="4">
        <v>-84.01</v>
      </c>
    </row>
    <row r="210" spans="1:25" x14ac:dyDescent="0.2">
      <c r="A210" t="s">
        <v>501</v>
      </c>
      <c r="B210" s="14">
        <f t="shared" si="16"/>
        <v>1089.21</v>
      </c>
      <c r="C210" s="65">
        <f t="shared" si="15"/>
        <v>215.15000000000009</v>
      </c>
      <c r="D210" s="65">
        <f t="shared" si="17"/>
        <v>874.06</v>
      </c>
      <c r="E210" s="4">
        <v>899.88</v>
      </c>
      <c r="F210" s="4">
        <f t="shared" si="18"/>
        <v>5.8400000000000007</v>
      </c>
      <c r="G210" s="4">
        <v>79.31</v>
      </c>
      <c r="H210" s="5"/>
      <c r="I210" s="4">
        <v>0</v>
      </c>
      <c r="J210" s="4">
        <v>10.74</v>
      </c>
      <c r="K210" s="4">
        <v>0.97</v>
      </c>
      <c r="L210" s="4">
        <v>7.58</v>
      </c>
      <c r="M210" s="10"/>
      <c r="N210" s="4">
        <v>888.85</v>
      </c>
      <c r="O210" s="4">
        <v>324.32</v>
      </c>
      <c r="P210" s="14">
        <f t="shared" si="19"/>
        <v>564.53</v>
      </c>
      <c r="Q210" s="4">
        <v>2.71</v>
      </c>
      <c r="R210" s="4">
        <v>1.82</v>
      </c>
      <c r="S210" s="5"/>
      <c r="T210" s="4"/>
      <c r="U210" s="4">
        <v>76.81</v>
      </c>
      <c r="V210" s="4"/>
      <c r="W210" s="4">
        <v>25.82</v>
      </c>
      <c r="X210" s="4">
        <v>87.35</v>
      </c>
      <c r="Y210" s="4">
        <v>-84.89</v>
      </c>
    </row>
    <row r="211" spans="1:25" x14ac:dyDescent="0.2">
      <c r="A211" t="s">
        <v>502</v>
      </c>
      <c r="B211" s="14">
        <f t="shared" si="16"/>
        <v>1062.3800000000001</v>
      </c>
      <c r="C211" s="65">
        <f t="shared" si="15"/>
        <v>221.90000000000009</v>
      </c>
      <c r="D211" s="65">
        <f t="shared" si="17"/>
        <v>840.48</v>
      </c>
      <c r="E211" s="4">
        <v>872.7</v>
      </c>
      <c r="F211" s="4">
        <f t="shared" si="18"/>
        <v>5.83</v>
      </c>
      <c r="G211" s="4">
        <v>80</v>
      </c>
      <c r="H211" s="5"/>
      <c r="I211" s="4">
        <v>0</v>
      </c>
      <c r="J211" s="4">
        <v>10.49</v>
      </c>
      <c r="K211" s="4">
        <v>0.93</v>
      </c>
      <c r="L211" s="4">
        <v>7.58</v>
      </c>
      <c r="M211" s="10"/>
      <c r="N211" s="4">
        <v>858.26</v>
      </c>
      <c r="O211" s="4">
        <v>314.41000000000003</v>
      </c>
      <c r="P211" s="14">
        <f t="shared" si="19"/>
        <v>543.84999999999991</v>
      </c>
      <c r="Q211" s="4">
        <v>2.68</v>
      </c>
      <c r="R211" s="4">
        <v>1.82</v>
      </c>
      <c r="S211" s="5"/>
      <c r="T211" s="4"/>
      <c r="U211" s="4">
        <v>71.72</v>
      </c>
      <c r="V211" s="4"/>
      <c r="W211" s="4">
        <v>32.22</v>
      </c>
      <c r="X211" s="4">
        <v>89.85</v>
      </c>
      <c r="Y211" s="4">
        <v>-84.85</v>
      </c>
    </row>
    <row r="212" spans="1:25" x14ac:dyDescent="0.2">
      <c r="A212" t="s">
        <v>503</v>
      </c>
      <c r="B212" s="14">
        <f t="shared" si="16"/>
        <v>1078.5500000000002</v>
      </c>
      <c r="C212" s="65">
        <f t="shared" si="15"/>
        <v>215.1600000000002</v>
      </c>
      <c r="D212" s="65">
        <f t="shared" si="17"/>
        <v>863.39</v>
      </c>
      <c r="E212" s="4">
        <v>882.13</v>
      </c>
      <c r="F212" s="4">
        <f t="shared" si="18"/>
        <v>5.69</v>
      </c>
      <c r="G212" s="4">
        <v>86.37</v>
      </c>
      <c r="H212" s="5"/>
      <c r="I212" s="4">
        <v>0</v>
      </c>
      <c r="J212" s="4">
        <v>10.45</v>
      </c>
      <c r="K212" s="4">
        <v>0.81</v>
      </c>
      <c r="L212" s="4">
        <v>7.58</v>
      </c>
      <c r="M212" s="10"/>
      <c r="N212" s="4">
        <v>890.41</v>
      </c>
      <c r="O212" s="4">
        <v>349.36</v>
      </c>
      <c r="P212" s="14">
        <f t="shared" si="19"/>
        <v>541.04999999999995</v>
      </c>
      <c r="Q212" s="4">
        <v>2.7</v>
      </c>
      <c r="R212" s="4">
        <v>1.82</v>
      </c>
      <c r="S212" s="5"/>
      <c r="T212" s="4"/>
      <c r="U212" s="4">
        <v>69.81</v>
      </c>
      <c r="V212" s="4"/>
      <c r="W212" s="4">
        <v>18.739999999999998</v>
      </c>
      <c r="X212" s="4">
        <v>89.39</v>
      </c>
      <c r="Y212" s="4">
        <v>-85.52</v>
      </c>
    </row>
    <row r="213" spans="1:25" x14ac:dyDescent="0.2">
      <c r="A213" t="s">
        <v>504</v>
      </c>
      <c r="B213" s="14">
        <f t="shared" si="16"/>
        <v>1118.8799999999999</v>
      </c>
      <c r="C213" s="65">
        <f t="shared" si="15"/>
        <v>218.68999999999994</v>
      </c>
      <c r="D213" s="65">
        <f t="shared" si="17"/>
        <v>900.18999999999994</v>
      </c>
      <c r="E213" s="4">
        <v>920.43</v>
      </c>
      <c r="F213" s="4">
        <f t="shared" si="18"/>
        <v>5.7800000000000011</v>
      </c>
      <c r="G213" s="4">
        <v>87.66</v>
      </c>
      <c r="H213" s="5"/>
      <c r="I213" s="4">
        <v>0</v>
      </c>
      <c r="J213" s="4">
        <v>10.69</v>
      </c>
      <c r="K213" s="4">
        <v>0.88</v>
      </c>
      <c r="L213" s="4">
        <v>7.58</v>
      </c>
      <c r="M213" s="10"/>
      <c r="N213" s="4">
        <v>931.42</v>
      </c>
      <c r="O213" s="4">
        <v>333.91</v>
      </c>
      <c r="P213" s="14">
        <f t="shared" si="19"/>
        <v>597.51</v>
      </c>
      <c r="Q213" s="4">
        <v>2.68</v>
      </c>
      <c r="R213" s="4">
        <v>1.82</v>
      </c>
      <c r="S213" s="5"/>
      <c r="T213" s="4"/>
      <c r="U213" s="4">
        <v>71.05</v>
      </c>
      <c r="V213" s="4"/>
      <c r="W213" s="4">
        <v>20.239999999999998</v>
      </c>
      <c r="X213" s="4">
        <v>85.89</v>
      </c>
      <c r="Y213" s="4">
        <v>-85.86</v>
      </c>
    </row>
    <row r="214" spans="1:25" x14ac:dyDescent="0.2">
      <c r="A214" t="s">
        <v>505</v>
      </c>
      <c r="B214" s="14">
        <f t="shared" si="16"/>
        <v>1198.73</v>
      </c>
      <c r="C214" s="65">
        <f t="shared" si="15"/>
        <v>227.64999999999998</v>
      </c>
      <c r="D214" s="65">
        <f t="shared" si="17"/>
        <v>971.08</v>
      </c>
      <c r="E214" s="4">
        <v>992.59</v>
      </c>
      <c r="F214" s="4">
        <f t="shared" si="18"/>
        <v>6.17</v>
      </c>
      <c r="G214" s="4">
        <v>94.2</v>
      </c>
      <c r="H214" s="5"/>
      <c r="I214" s="4">
        <v>0.22</v>
      </c>
      <c r="J214" s="4">
        <v>10.94</v>
      </c>
      <c r="K214" s="4">
        <v>0.9</v>
      </c>
      <c r="L214" s="4">
        <v>7.86</v>
      </c>
      <c r="M214" s="10"/>
      <c r="N214" s="4">
        <v>1013.19</v>
      </c>
      <c r="O214" s="4">
        <v>391.47</v>
      </c>
      <c r="P214" s="14">
        <f t="shared" si="19"/>
        <v>621.72</v>
      </c>
      <c r="Q214" s="4">
        <v>2.81</v>
      </c>
      <c r="R214" s="4">
        <v>1.82</v>
      </c>
      <c r="S214" s="5"/>
      <c r="T214" s="4"/>
      <c r="U214" s="4">
        <v>68.260000000000005</v>
      </c>
      <c r="V214" s="4"/>
      <c r="W214" s="4">
        <v>21.51</v>
      </c>
      <c r="X214" s="4">
        <v>84.98</v>
      </c>
      <c r="Y214" s="4">
        <v>-85.85</v>
      </c>
    </row>
    <row r="215" spans="1:25" x14ac:dyDescent="0.2">
      <c r="A215" t="s">
        <v>506</v>
      </c>
      <c r="B215" s="14">
        <f t="shared" si="16"/>
        <v>1151.4299999999998</v>
      </c>
      <c r="C215" s="65">
        <f t="shared" si="15"/>
        <v>227.15999999999974</v>
      </c>
      <c r="D215" s="65">
        <f t="shared" si="17"/>
        <v>924.2700000000001</v>
      </c>
      <c r="E215" s="4">
        <v>951.08</v>
      </c>
      <c r="F215" s="4">
        <f t="shared" si="18"/>
        <v>5.91</v>
      </c>
      <c r="G215" s="4">
        <v>88.78</v>
      </c>
      <c r="H215" s="5"/>
      <c r="I215" s="4">
        <v>0</v>
      </c>
      <c r="J215" s="4">
        <v>11.06</v>
      </c>
      <c r="K215" s="4">
        <v>0.91</v>
      </c>
      <c r="L215" s="4">
        <v>7.85</v>
      </c>
      <c r="M215" s="10"/>
      <c r="N215" s="4">
        <v>965.34</v>
      </c>
      <c r="O215" s="4">
        <v>346.13</v>
      </c>
      <c r="P215" s="14">
        <f t="shared" si="19"/>
        <v>619.21</v>
      </c>
      <c r="Q215" s="4">
        <v>2.85</v>
      </c>
      <c r="R215" s="4">
        <v>1.82</v>
      </c>
      <c r="S215" s="5"/>
      <c r="T215" s="4"/>
      <c r="U215" s="4">
        <v>66.89</v>
      </c>
      <c r="V215" s="4"/>
      <c r="W215" s="4">
        <v>26.81</v>
      </c>
      <c r="X215" s="4">
        <v>81.81</v>
      </c>
      <c r="Y215" s="4">
        <v>-85.84</v>
      </c>
    </row>
    <row r="216" spans="1:25" x14ac:dyDescent="0.2">
      <c r="A216" t="s">
        <v>507</v>
      </c>
      <c r="B216" s="14">
        <f t="shared" si="16"/>
        <v>1158.2099999999996</v>
      </c>
      <c r="C216" s="65">
        <f t="shared" si="15"/>
        <v>221.42999999999961</v>
      </c>
      <c r="D216" s="65">
        <f t="shared" si="17"/>
        <v>936.78</v>
      </c>
      <c r="E216" s="4">
        <v>959.97</v>
      </c>
      <c r="F216" s="4">
        <f t="shared" si="18"/>
        <v>5.76</v>
      </c>
      <c r="G216" s="4">
        <v>89.6</v>
      </c>
      <c r="H216" s="5"/>
      <c r="I216" s="4">
        <v>0</v>
      </c>
      <c r="J216" s="4">
        <v>11.35</v>
      </c>
      <c r="K216" s="4">
        <v>0.86</v>
      </c>
      <c r="L216" s="4">
        <v>7.81</v>
      </c>
      <c r="M216" s="10"/>
      <c r="N216" s="4">
        <v>971.11</v>
      </c>
      <c r="O216" s="4">
        <v>344.71</v>
      </c>
      <c r="P216" s="14">
        <f t="shared" si="19"/>
        <v>626.40000000000009</v>
      </c>
      <c r="Q216" s="4">
        <v>2.91</v>
      </c>
      <c r="R216" s="4">
        <v>1.82</v>
      </c>
      <c r="S216" s="5"/>
      <c r="T216" s="4"/>
      <c r="U216" s="4">
        <v>67.84</v>
      </c>
      <c r="V216" s="4"/>
      <c r="W216" s="4">
        <v>23.19</v>
      </c>
      <c r="X216" s="4">
        <v>85.58</v>
      </c>
      <c r="Y216" s="4">
        <v>-82.86</v>
      </c>
    </row>
    <row r="217" spans="1:25" x14ac:dyDescent="0.2">
      <c r="A217" t="s">
        <v>508</v>
      </c>
      <c r="B217" s="14">
        <f t="shared" si="16"/>
        <v>1212.8</v>
      </c>
      <c r="C217" s="65">
        <f t="shared" si="15"/>
        <v>234</v>
      </c>
      <c r="D217" s="65">
        <f t="shared" si="17"/>
        <v>978.8</v>
      </c>
      <c r="E217" s="4">
        <v>999.89</v>
      </c>
      <c r="F217" s="4">
        <f t="shared" si="18"/>
        <v>11.089999999999998</v>
      </c>
      <c r="G217" s="4">
        <v>90.59</v>
      </c>
      <c r="H217" s="5"/>
      <c r="I217" s="4">
        <v>0</v>
      </c>
      <c r="J217" s="4">
        <v>11.22</v>
      </c>
      <c r="K217" s="4">
        <v>6.22</v>
      </c>
      <c r="L217" s="4">
        <v>7.77</v>
      </c>
      <c r="M217" s="10"/>
      <c r="N217" s="4">
        <v>1019.87</v>
      </c>
      <c r="O217" s="4">
        <v>359.7</v>
      </c>
      <c r="P217" s="14">
        <f t="shared" si="19"/>
        <v>660.17000000000007</v>
      </c>
      <c r="Q217" s="4">
        <v>2.9</v>
      </c>
      <c r="R217" s="4">
        <v>1.82</v>
      </c>
      <c r="S217" s="5"/>
      <c r="T217" s="4"/>
      <c r="U217" s="4">
        <v>68.150000000000006</v>
      </c>
      <c r="V217" s="4"/>
      <c r="W217" s="4">
        <v>21.09</v>
      </c>
      <c r="X217" s="4">
        <v>87.87</v>
      </c>
      <c r="Y217" s="4">
        <v>-86.02</v>
      </c>
    </row>
    <row r="218" spans="1:25" x14ac:dyDescent="0.2">
      <c r="A218" t="s">
        <v>509</v>
      </c>
      <c r="B218" s="14">
        <f t="shared" si="16"/>
        <v>1235.6899999999998</v>
      </c>
      <c r="C218" s="65">
        <f t="shared" si="15"/>
        <v>232.31999999999982</v>
      </c>
      <c r="D218" s="65">
        <f t="shared" si="17"/>
        <v>1003.37</v>
      </c>
      <c r="E218" s="4">
        <v>1027.03</v>
      </c>
      <c r="F218" s="4">
        <f t="shared" si="18"/>
        <v>12.959999999999999</v>
      </c>
      <c r="G218" s="4">
        <v>91.95</v>
      </c>
      <c r="H218" s="5"/>
      <c r="I218" s="4">
        <v>0</v>
      </c>
      <c r="J218" s="4">
        <v>11.33</v>
      </c>
      <c r="K218" s="4">
        <v>6.25</v>
      </c>
      <c r="L218" s="4">
        <v>9.61</v>
      </c>
      <c r="M218" s="10"/>
      <c r="N218" s="4">
        <v>1045.8699999999999</v>
      </c>
      <c r="O218" s="4">
        <v>367.1</v>
      </c>
      <c r="P218" s="14">
        <f t="shared" si="19"/>
        <v>678.76999999999987</v>
      </c>
      <c r="Q218" s="4">
        <v>2.9</v>
      </c>
      <c r="R218" s="4">
        <v>1.82</v>
      </c>
      <c r="S218" s="5"/>
      <c r="T218" s="4"/>
      <c r="U218" s="4">
        <v>71.73</v>
      </c>
      <c r="V218" s="4"/>
      <c r="W218" s="4">
        <v>23.66</v>
      </c>
      <c r="X218" s="4">
        <v>76.75</v>
      </c>
      <c r="Y218" s="4">
        <v>-76.56</v>
      </c>
    </row>
    <row r="219" spans="1:25" x14ac:dyDescent="0.2">
      <c r="A219" t="s">
        <v>510</v>
      </c>
      <c r="B219" s="14">
        <f t="shared" si="16"/>
        <v>1212.96</v>
      </c>
      <c r="C219" s="65">
        <f t="shared" si="15"/>
        <v>221.38</v>
      </c>
      <c r="D219" s="65">
        <f t="shared" si="17"/>
        <v>991.58</v>
      </c>
      <c r="E219" s="4">
        <v>1013.62</v>
      </c>
      <c r="F219" s="4">
        <f t="shared" si="18"/>
        <v>10.16</v>
      </c>
      <c r="G219" s="4">
        <v>90.05</v>
      </c>
      <c r="H219" s="5"/>
      <c r="I219" s="4">
        <v>0</v>
      </c>
      <c r="J219" s="4">
        <v>11.34</v>
      </c>
      <c r="K219" s="4">
        <v>2.96</v>
      </c>
      <c r="L219" s="4">
        <v>10.15</v>
      </c>
      <c r="M219" s="10"/>
      <c r="N219" s="4">
        <v>1026</v>
      </c>
      <c r="O219" s="4">
        <v>342.83</v>
      </c>
      <c r="P219" s="14">
        <f t="shared" si="19"/>
        <v>683.17000000000007</v>
      </c>
      <c r="Q219" s="4">
        <v>2.95</v>
      </c>
      <c r="R219" s="4">
        <v>1.82</v>
      </c>
      <c r="S219" s="5"/>
      <c r="T219" s="4"/>
      <c r="U219" s="4">
        <v>70.87</v>
      </c>
      <c r="V219" s="4"/>
      <c r="W219" s="4">
        <v>22.04</v>
      </c>
      <c r="X219" s="4">
        <v>79.13</v>
      </c>
      <c r="Y219" s="4">
        <v>-74.680000000000007</v>
      </c>
    </row>
    <row r="220" spans="1:25" x14ac:dyDescent="0.2">
      <c r="A220" t="s">
        <v>511</v>
      </c>
      <c r="B220" s="14">
        <f t="shared" si="16"/>
        <v>1168.4199999999996</v>
      </c>
      <c r="C220" s="65">
        <f t="shared" si="15"/>
        <v>219.13999999999965</v>
      </c>
      <c r="D220" s="65">
        <f t="shared" si="17"/>
        <v>949.28</v>
      </c>
      <c r="E220" s="4">
        <v>970.67</v>
      </c>
      <c r="F220" s="4">
        <f t="shared" si="18"/>
        <v>7.9499999999999993</v>
      </c>
      <c r="G220" s="4">
        <v>90.66</v>
      </c>
      <c r="H220" s="5"/>
      <c r="I220" s="4">
        <v>0</v>
      </c>
      <c r="J220" s="4">
        <v>11.57</v>
      </c>
      <c r="K220" s="4">
        <v>0.85</v>
      </c>
      <c r="L220" s="4">
        <v>10.119999999999999</v>
      </c>
      <c r="M220" s="10"/>
      <c r="N220" s="4">
        <v>979.93</v>
      </c>
      <c r="O220" s="4">
        <v>369.58</v>
      </c>
      <c r="P220" s="14">
        <f t="shared" si="19"/>
        <v>610.34999999999991</v>
      </c>
      <c r="Q220" s="4">
        <v>3.02</v>
      </c>
      <c r="R220" s="4">
        <v>1.82</v>
      </c>
      <c r="S220" s="5"/>
      <c r="T220" s="4"/>
      <c r="U220" s="4">
        <v>68.25</v>
      </c>
      <c r="V220" s="4"/>
      <c r="W220" s="4">
        <v>21.39</v>
      </c>
      <c r="X220" s="4">
        <v>86.05</v>
      </c>
      <c r="Y220" s="4">
        <v>-76.599999999999994</v>
      </c>
    </row>
    <row r="221" spans="1:25" x14ac:dyDescent="0.2">
      <c r="A221" t="s">
        <v>512</v>
      </c>
      <c r="B221" s="14">
        <f t="shared" si="16"/>
        <v>1171.3300000000002</v>
      </c>
      <c r="C221" s="65">
        <f t="shared" si="15"/>
        <v>231.61000000000013</v>
      </c>
      <c r="D221" s="65">
        <f t="shared" si="17"/>
        <v>939.72</v>
      </c>
      <c r="E221" s="4">
        <v>967.01</v>
      </c>
      <c r="F221" s="4">
        <f t="shared" si="18"/>
        <v>8.3400000000000016</v>
      </c>
      <c r="G221" s="4">
        <v>85.26</v>
      </c>
      <c r="H221" s="5"/>
      <c r="I221" s="4">
        <v>0</v>
      </c>
      <c r="J221" s="4">
        <v>11.56</v>
      </c>
      <c r="K221" s="4">
        <v>0.89</v>
      </c>
      <c r="L221" s="4">
        <v>10.47</v>
      </c>
      <c r="M221" s="10"/>
      <c r="N221" s="4">
        <v>969.35</v>
      </c>
      <c r="O221" s="4">
        <v>355.52</v>
      </c>
      <c r="P221" s="14">
        <f t="shared" si="19"/>
        <v>613.83000000000004</v>
      </c>
      <c r="Q221" s="4">
        <v>3.02</v>
      </c>
      <c r="R221" s="4">
        <v>1.82</v>
      </c>
      <c r="S221" s="5"/>
      <c r="T221" s="4"/>
      <c r="U221" s="4">
        <v>74.08</v>
      </c>
      <c r="V221" s="4"/>
      <c r="W221" s="4">
        <v>27.29</v>
      </c>
      <c r="X221" s="4">
        <v>87.44</v>
      </c>
      <c r="Y221" s="4">
        <v>-87.8</v>
      </c>
    </row>
    <row r="222" spans="1:25" x14ac:dyDescent="0.2">
      <c r="A222" t="s">
        <v>513</v>
      </c>
      <c r="B222" s="14">
        <f t="shared" si="16"/>
        <v>1159.1600000000001</v>
      </c>
      <c r="C222" s="65">
        <f t="shared" si="15"/>
        <v>227.19000000000005</v>
      </c>
      <c r="D222" s="65">
        <f t="shared" si="17"/>
        <v>931.97</v>
      </c>
      <c r="E222" s="4">
        <v>957.89</v>
      </c>
      <c r="F222" s="4">
        <f t="shared" si="18"/>
        <v>8.4600000000000009</v>
      </c>
      <c r="G222" s="4">
        <v>80.8</v>
      </c>
      <c r="H222" s="5"/>
      <c r="I222" s="4">
        <v>0</v>
      </c>
      <c r="J222" s="4">
        <v>11.95</v>
      </c>
      <c r="K222" s="4">
        <v>0.78</v>
      </c>
      <c r="L222" s="4">
        <v>10.72</v>
      </c>
      <c r="M222" s="10"/>
      <c r="N222" s="4">
        <v>950.02</v>
      </c>
      <c r="O222" s="4">
        <v>337.59</v>
      </c>
      <c r="P222" s="14">
        <f t="shared" si="19"/>
        <v>612.43000000000006</v>
      </c>
      <c r="Q222" s="4">
        <v>3.04</v>
      </c>
      <c r="R222" s="4">
        <v>1.82</v>
      </c>
      <c r="S222" s="5"/>
      <c r="T222" s="4"/>
      <c r="U222" s="4">
        <v>78.58</v>
      </c>
      <c r="V222" s="4"/>
      <c r="W222" s="4">
        <v>25.92</v>
      </c>
      <c r="X222" s="4">
        <v>91.32</v>
      </c>
      <c r="Y222" s="4">
        <v>-88.56</v>
      </c>
    </row>
    <row r="223" spans="1:25" x14ac:dyDescent="0.2">
      <c r="A223" t="s">
        <v>514</v>
      </c>
      <c r="B223" s="14">
        <f t="shared" si="16"/>
        <v>1132.3200000000002</v>
      </c>
      <c r="C223" s="65">
        <f t="shared" si="15"/>
        <v>239.57000000000016</v>
      </c>
      <c r="D223" s="65">
        <f t="shared" si="17"/>
        <v>892.75</v>
      </c>
      <c r="E223" s="4">
        <v>920.44</v>
      </c>
      <c r="F223" s="4">
        <f t="shared" si="18"/>
        <v>8.41</v>
      </c>
      <c r="G223" s="4">
        <v>91.14</v>
      </c>
      <c r="H223" s="5"/>
      <c r="I223" s="4">
        <v>0</v>
      </c>
      <c r="J223" s="4">
        <v>11.94</v>
      </c>
      <c r="K223" s="4">
        <v>0.73</v>
      </c>
      <c r="L223" s="4">
        <v>10.72</v>
      </c>
      <c r="M223" s="10"/>
      <c r="N223" s="4">
        <v>925.28</v>
      </c>
      <c r="O223" s="4">
        <v>353.07</v>
      </c>
      <c r="P223" s="14">
        <f t="shared" si="19"/>
        <v>572.21</v>
      </c>
      <c r="Q223" s="4">
        <v>3.04</v>
      </c>
      <c r="R223" s="4">
        <v>1.82</v>
      </c>
      <c r="S223" s="5"/>
      <c r="T223" s="4"/>
      <c r="U223" s="4">
        <v>72.48</v>
      </c>
      <c r="V223" s="4"/>
      <c r="W223" s="4">
        <v>27.69</v>
      </c>
      <c r="X223" s="4">
        <v>93.61</v>
      </c>
      <c r="Y223" s="4">
        <v>-88.94</v>
      </c>
    </row>
    <row r="224" spans="1:25" x14ac:dyDescent="0.2">
      <c r="A224" t="s">
        <v>515</v>
      </c>
      <c r="B224" s="14">
        <f t="shared" si="16"/>
        <v>1146.5500000000002</v>
      </c>
      <c r="C224" s="65">
        <f t="shared" si="15"/>
        <v>235.92000000000019</v>
      </c>
      <c r="D224" s="65">
        <f t="shared" si="17"/>
        <v>910.63</v>
      </c>
      <c r="E224" s="4">
        <v>931.34</v>
      </c>
      <c r="F224" s="4">
        <f t="shared" si="18"/>
        <v>8.6500000000000021</v>
      </c>
      <c r="G224" s="4">
        <v>92.45</v>
      </c>
      <c r="H224" s="5"/>
      <c r="I224" s="4">
        <v>0</v>
      </c>
      <c r="J224" s="4">
        <v>12.47</v>
      </c>
      <c r="K224" s="4">
        <v>0.8</v>
      </c>
      <c r="L224" s="4">
        <v>10.89</v>
      </c>
      <c r="M224" s="10"/>
      <c r="N224" s="4">
        <v>951.62</v>
      </c>
      <c r="O224" s="4">
        <v>338.15</v>
      </c>
      <c r="P224" s="14">
        <f t="shared" si="19"/>
        <v>613.47</v>
      </c>
      <c r="Q224" s="4">
        <v>3.04</v>
      </c>
      <c r="R224" s="4">
        <v>1.82</v>
      </c>
      <c r="S224" s="5"/>
      <c r="T224" s="4"/>
      <c r="U224" s="4">
        <v>66.14</v>
      </c>
      <c r="V224" s="4"/>
      <c r="W224" s="4">
        <v>20.71</v>
      </c>
      <c r="X224" s="4">
        <v>94.57</v>
      </c>
      <c r="Y224" s="4">
        <v>-89.95</v>
      </c>
    </row>
    <row r="225" spans="1:25" x14ac:dyDescent="0.2">
      <c r="A225" t="s">
        <v>516</v>
      </c>
      <c r="B225" s="14">
        <f t="shared" si="16"/>
        <v>1170.72</v>
      </c>
      <c r="C225" s="65">
        <f t="shared" si="15"/>
        <v>236.10000000000002</v>
      </c>
      <c r="D225" s="65">
        <f t="shared" si="17"/>
        <v>934.62</v>
      </c>
      <c r="E225" s="4">
        <v>960.93</v>
      </c>
      <c r="F225" s="4">
        <f t="shared" si="18"/>
        <v>8.41</v>
      </c>
      <c r="G225" s="4">
        <v>87.75</v>
      </c>
      <c r="H225" s="5"/>
      <c r="I225" s="4">
        <v>0</v>
      </c>
      <c r="J225" s="4">
        <v>12.89</v>
      </c>
      <c r="K225" s="4">
        <v>0.78</v>
      </c>
      <c r="L225" s="4">
        <v>10.88</v>
      </c>
      <c r="M225" s="10"/>
      <c r="N225" s="4">
        <v>962.67</v>
      </c>
      <c r="O225" s="4">
        <v>339.08</v>
      </c>
      <c r="P225" s="14">
        <f t="shared" si="19"/>
        <v>623.58999999999992</v>
      </c>
      <c r="Q225" s="4">
        <v>3.25</v>
      </c>
      <c r="R225" s="4">
        <v>1.82</v>
      </c>
      <c r="S225" s="5"/>
      <c r="T225" s="4"/>
      <c r="U225" s="4">
        <v>67.349999999999994</v>
      </c>
      <c r="V225" s="4"/>
      <c r="W225" s="4">
        <v>26.31</v>
      </c>
      <c r="X225" s="4">
        <v>100.9</v>
      </c>
      <c r="Y225" s="4">
        <v>-89.08</v>
      </c>
    </row>
    <row r="226" spans="1:25" x14ac:dyDescent="0.2">
      <c r="A226" t="s">
        <v>517</v>
      </c>
      <c r="B226" s="14">
        <f t="shared" si="16"/>
        <v>1296.17</v>
      </c>
      <c r="C226" s="65">
        <f t="shared" si="15"/>
        <v>280.10000000000014</v>
      </c>
      <c r="D226" s="65">
        <f t="shared" si="17"/>
        <v>1016.0699999999999</v>
      </c>
      <c r="E226" s="4">
        <v>1043.32</v>
      </c>
      <c r="F226" s="4">
        <f t="shared" si="18"/>
        <v>27.43</v>
      </c>
      <c r="G226" s="4">
        <v>96.6</v>
      </c>
      <c r="H226" s="5"/>
      <c r="I226" s="4">
        <v>0</v>
      </c>
      <c r="J226" s="4">
        <v>12.94</v>
      </c>
      <c r="K226" s="4">
        <v>19.75</v>
      </c>
      <c r="L226" s="4">
        <v>10.93</v>
      </c>
      <c r="M226" s="10"/>
      <c r="N226" s="4">
        <v>1056.8</v>
      </c>
      <c r="O226" s="4">
        <v>389.47</v>
      </c>
      <c r="P226" s="14">
        <f t="shared" si="19"/>
        <v>667.32999999999993</v>
      </c>
      <c r="Q226" s="4">
        <v>3.25</v>
      </c>
      <c r="R226" s="4">
        <v>1.82</v>
      </c>
      <c r="S226" s="5"/>
      <c r="T226" s="4"/>
      <c r="U226" s="4">
        <v>66.64</v>
      </c>
      <c r="V226" s="4"/>
      <c r="W226" s="4">
        <v>27.25</v>
      </c>
      <c r="X226" s="4">
        <v>112.99</v>
      </c>
      <c r="Y226" s="4">
        <v>-85.2</v>
      </c>
    </row>
    <row r="227" spans="1:25" x14ac:dyDescent="0.2">
      <c r="A227" t="s">
        <v>518</v>
      </c>
      <c r="B227" s="14">
        <f t="shared" si="16"/>
        <v>1269.4399999999996</v>
      </c>
      <c r="C227" s="65">
        <f t="shared" si="15"/>
        <v>294.01999999999964</v>
      </c>
      <c r="D227" s="65">
        <f t="shared" si="17"/>
        <v>975.42</v>
      </c>
      <c r="E227" s="4">
        <v>1001.76</v>
      </c>
      <c r="F227" s="4">
        <f t="shared" si="18"/>
        <v>27.61</v>
      </c>
      <c r="G227" s="4">
        <v>111.82</v>
      </c>
      <c r="H227" s="5"/>
      <c r="I227" s="4">
        <v>0</v>
      </c>
      <c r="J227" s="4">
        <v>12.95</v>
      </c>
      <c r="K227" s="4">
        <v>19.86</v>
      </c>
      <c r="L227" s="4">
        <v>11.07</v>
      </c>
      <c r="M227" s="10"/>
      <c r="N227" s="4">
        <v>1010.13</v>
      </c>
      <c r="O227" s="4">
        <v>342.82</v>
      </c>
      <c r="P227" s="14">
        <f t="shared" si="19"/>
        <v>667.31</v>
      </c>
      <c r="Q227" s="4">
        <v>3.32</v>
      </c>
      <c r="R227" s="4">
        <v>1.82</v>
      </c>
      <c r="S227" s="5"/>
      <c r="T227" s="4"/>
      <c r="U227" s="4">
        <v>82.62</v>
      </c>
      <c r="V227" s="4"/>
      <c r="W227" s="4">
        <v>26.34</v>
      </c>
      <c r="X227" s="4">
        <v>117.6</v>
      </c>
      <c r="Y227" s="4">
        <v>-84.37</v>
      </c>
    </row>
    <row r="228" spans="1:25" x14ac:dyDescent="0.2">
      <c r="A228" t="s">
        <v>519</v>
      </c>
      <c r="B228" s="14">
        <f t="shared" si="16"/>
        <v>1262.1099999999999</v>
      </c>
      <c r="C228" s="65">
        <f t="shared" si="15"/>
        <v>278.99999999999989</v>
      </c>
      <c r="D228" s="65">
        <f t="shared" si="17"/>
        <v>983.11</v>
      </c>
      <c r="E228" s="4">
        <v>1010.07</v>
      </c>
      <c r="F228" s="4">
        <f t="shared" si="18"/>
        <v>27.490000000000002</v>
      </c>
      <c r="G228" s="4">
        <v>89.95</v>
      </c>
      <c r="H228" s="5"/>
      <c r="I228" s="4">
        <v>0</v>
      </c>
      <c r="J228" s="4">
        <v>13.09</v>
      </c>
      <c r="K228" s="4">
        <v>19.93</v>
      </c>
      <c r="L228" s="4">
        <v>10.99</v>
      </c>
      <c r="M228" s="10"/>
      <c r="N228" s="4">
        <v>1013.81</v>
      </c>
      <c r="O228" s="4">
        <v>349.23</v>
      </c>
      <c r="P228" s="14">
        <f t="shared" si="19"/>
        <v>664.57999999999993</v>
      </c>
      <c r="Q228" s="4">
        <v>3.43</v>
      </c>
      <c r="R228" s="4">
        <v>1.86</v>
      </c>
      <c r="S228" s="5"/>
      <c r="T228" s="4"/>
      <c r="U228" s="4">
        <v>68.3</v>
      </c>
      <c r="V228" s="4"/>
      <c r="W228" s="4">
        <v>26.96</v>
      </c>
      <c r="X228" s="4">
        <v>120.27</v>
      </c>
      <c r="Y228" s="4">
        <v>-90.59</v>
      </c>
    </row>
    <row r="229" spans="1:25" x14ac:dyDescent="0.2">
      <c r="A229" t="s">
        <v>520</v>
      </c>
      <c r="B229" s="14">
        <f t="shared" si="16"/>
        <v>1239.48</v>
      </c>
      <c r="C229" s="65">
        <f t="shared" si="15"/>
        <v>243.88</v>
      </c>
      <c r="D229" s="65">
        <f t="shared" si="17"/>
        <v>995.6</v>
      </c>
      <c r="E229" s="4">
        <v>1022.51</v>
      </c>
      <c r="F229" s="4">
        <f t="shared" si="18"/>
        <v>8.16</v>
      </c>
      <c r="G229" s="4">
        <v>93.6</v>
      </c>
      <c r="H229" s="5"/>
      <c r="I229" s="4">
        <v>0</v>
      </c>
      <c r="J229" s="4">
        <v>13.54</v>
      </c>
      <c r="K229" s="4">
        <v>0.72</v>
      </c>
      <c r="L229" s="4">
        <v>10.89</v>
      </c>
      <c r="M229" s="10"/>
      <c r="N229" s="4">
        <v>1004.56</v>
      </c>
      <c r="O229" s="4">
        <v>369.38</v>
      </c>
      <c r="P229" s="14">
        <f t="shared" si="19"/>
        <v>635.17999999999995</v>
      </c>
      <c r="Q229" s="4">
        <v>3.45</v>
      </c>
      <c r="R229" s="4">
        <v>1.87</v>
      </c>
      <c r="S229" s="5"/>
      <c r="T229" s="4"/>
      <c r="U229" s="4">
        <v>72.09</v>
      </c>
      <c r="V229" s="4"/>
      <c r="W229" s="4">
        <v>26.91</v>
      </c>
      <c r="X229" s="4">
        <v>122.45</v>
      </c>
      <c r="Y229" s="4">
        <v>-90.06</v>
      </c>
    </row>
    <row r="230" spans="1:25" x14ac:dyDescent="0.2">
      <c r="A230" t="s">
        <v>521</v>
      </c>
      <c r="B230" s="14">
        <f t="shared" si="16"/>
        <v>1251.9099999999999</v>
      </c>
      <c r="C230" s="65">
        <f t="shared" si="15"/>
        <v>223.54999999999995</v>
      </c>
      <c r="D230" s="65">
        <f t="shared" si="17"/>
        <v>1028.3599999999999</v>
      </c>
      <c r="E230" s="4">
        <v>1049.5999999999999</v>
      </c>
      <c r="F230" s="4">
        <f t="shared" si="18"/>
        <v>8.0800000000000018</v>
      </c>
      <c r="G230" s="4">
        <v>94.58</v>
      </c>
      <c r="H230" s="5"/>
      <c r="I230" s="4">
        <v>0</v>
      </c>
      <c r="J230" s="4">
        <v>13.99</v>
      </c>
      <c r="K230" s="4">
        <v>0.63</v>
      </c>
      <c r="L230" s="4">
        <v>10.9</v>
      </c>
      <c r="M230" s="10"/>
      <c r="N230" s="4">
        <v>1047.1199999999999</v>
      </c>
      <c r="O230" s="4">
        <v>357.87</v>
      </c>
      <c r="P230" s="14">
        <f t="shared" si="19"/>
        <v>689.24999999999989</v>
      </c>
      <c r="Q230" s="4">
        <v>3.45</v>
      </c>
      <c r="R230" s="4">
        <v>1.88</v>
      </c>
      <c r="S230" s="5"/>
      <c r="T230" s="4"/>
      <c r="U230" s="4">
        <v>65.39</v>
      </c>
      <c r="V230" s="4"/>
      <c r="W230" s="4">
        <v>21.24</v>
      </c>
      <c r="X230" s="4">
        <v>104.77</v>
      </c>
      <c r="Y230" s="4">
        <v>-74.13</v>
      </c>
    </row>
    <row r="231" spans="1:25" x14ac:dyDescent="0.2">
      <c r="A231" t="s">
        <v>522</v>
      </c>
      <c r="B231" s="14">
        <f t="shared" si="16"/>
        <v>1275.1999999999998</v>
      </c>
      <c r="C231" s="65">
        <f t="shared" si="15"/>
        <v>224.88999999999987</v>
      </c>
      <c r="D231" s="65">
        <f t="shared" si="17"/>
        <v>1050.31</v>
      </c>
      <c r="E231" s="4">
        <v>1074.44</v>
      </c>
      <c r="F231" s="4">
        <f t="shared" si="18"/>
        <v>8.39</v>
      </c>
      <c r="G231" s="4">
        <v>92.6</v>
      </c>
      <c r="H231" s="5"/>
      <c r="I231" s="4">
        <v>0</v>
      </c>
      <c r="J231" s="4">
        <v>14.31</v>
      </c>
      <c r="K231" s="4">
        <v>0.76</v>
      </c>
      <c r="L231" s="4">
        <v>11.09</v>
      </c>
      <c r="M231" s="10"/>
      <c r="N231" s="4">
        <v>1075.33</v>
      </c>
      <c r="O231" s="4">
        <v>341.17</v>
      </c>
      <c r="P231" s="14">
        <f t="shared" si="19"/>
        <v>734.15999999999985</v>
      </c>
      <c r="Q231" s="4">
        <v>3.46</v>
      </c>
      <c r="R231" s="4">
        <v>1.89</v>
      </c>
      <c r="S231" s="5"/>
      <c r="T231" s="4"/>
      <c r="U231" s="4">
        <v>56.28</v>
      </c>
      <c r="V231" s="4"/>
      <c r="W231" s="4">
        <v>24.13</v>
      </c>
      <c r="X231" s="4">
        <v>105.71</v>
      </c>
      <c r="Y231" s="4">
        <v>-73.61</v>
      </c>
    </row>
    <row r="232" spans="1:25" x14ac:dyDescent="0.2">
      <c r="A232" t="s">
        <v>523</v>
      </c>
      <c r="B232" s="14">
        <f t="shared" si="16"/>
        <v>1251.3400000000001</v>
      </c>
      <c r="C232" s="65">
        <f t="shared" si="15"/>
        <v>226.44000000000005</v>
      </c>
      <c r="D232" s="65">
        <f t="shared" si="17"/>
        <v>1024.9000000000001</v>
      </c>
      <c r="E232" s="4">
        <v>1049.69</v>
      </c>
      <c r="F232" s="4">
        <f t="shared" si="18"/>
        <v>8.52</v>
      </c>
      <c r="G232" s="4">
        <v>92.22</v>
      </c>
      <c r="H232" s="5"/>
      <c r="I232" s="4">
        <v>0</v>
      </c>
      <c r="J232" s="4">
        <v>14.75</v>
      </c>
      <c r="K232" s="4">
        <v>0.69</v>
      </c>
      <c r="L232" s="4">
        <v>11.29</v>
      </c>
      <c r="M232" s="10"/>
      <c r="N232" s="4">
        <v>1050.8800000000001</v>
      </c>
      <c r="O232" s="4">
        <v>363.29</v>
      </c>
      <c r="P232" s="14">
        <f t="shared" si="19"/>
        <v>687.59000000000015</v>
      </c>
      <c r="Q232" s="4">
        <v>3.46</v>
      </c>
      <c r="R232" s="4">
        <v>1.9</v>
      </c>
      <c r="S232" s="5"/>
      <c r="T232" s="4"/>
      <c r="U232" s="4">
        <v>55.58</v>
      </c>
      <c r="V232" s="4"/>
      <c r="W232" s="4">
        <v>24.79</v>
      </c>
      <c r="X232" s="4">
        <v>106.21</v>
      </c>
      <c r="Y232" s="4">
        <v>-74.180000000000007</v>
      </c>
    </row>
    <row r="233" spans="1:25" x14ac:dyDescent="0.2">
      <c r="A233" t="s">
        <v>524</v>
      </c>
      <c r="B233" s="14">
        <f t="shared" si="16"/>
        <v>1272.1099999999999</v>
      </c>
      <c r="C233" s="65">
        <f t="shared" si="15"/>
        <v>232.06999999999994</v>
      </c>
      <c r="D233" s="65">
        <f t="shared" si="17"/>
        <v>1040.04</v>
      </c>
      <c r="E233" s="4">
        <v>1064.8499999999999</v>
      </c>
      <c r="F233" s="4">
        <f t="shared" si="18"/>
        <v>8.4199999999999982</v>
      </c>
      <c r="G233" s="4">
        <v>83.93</v>
      </c>
      <c r="H233" s="5"/>
      <c r="I233" s="4">
        <v>0</v>
      </c>
      <c r="J233" s="4">
        <v>14.31</v>
      </c>
      <c r="K233" s="4">
        <v>0.69</v>
      </c>
      <c r="L233" s="4">
        <v>11.62</v>
      </c>
      <c r="M233" s="10"/>
      <c r="N233" s="4">
        <v>1061.32</v>
      </c>
      <c r="O233" s="4">
        <v>342.88</v>
      </c>
      <c r="P233" s="14">
        <f t="shared" si="19"/>
        <v>718.43999999999994</v>
      </c>
      <c r="Q233" s="4">
        <v>3.89</v>
      </c>
      <c r="R233" s="4">
        <v>1.84</v>
      </c>
      <c r="S233" s="5"/>
      <c r="T233" s="4"/>
      <c r="U233" s="4">
        <v>58.65</v>
      </c>
      <c r="V233" s="4"/>
      <c r="W233" s="4">
        <v>24.81</v>
      </c>
      <c r="X233" s="4">
        <v>113.18</v>
      </c>
      <c r="Y233" s="4">
        <v>-88.29</v>
      </c>
    </row>
    <row r="234" spans="1:25" x14ac:dyDescent="0.2">
      <c r="A234" t="s">
        <v>525</v>
      </c>
      <c r="B234" s="14">
        <f t="shared" si="16"/>
        <v>1305.78</v>
      </c>
      <c r="C234" s="65">
        <f t="shared" si="15"/>
        <v>229.66000000000008</v>
      </c>
      <c r="D234" s="65">
        <f t="shared" si="17"/>
        <v>1076.1199999999999</v>
      </c>
      <c r="E234" s="4">
        <v>1100.6199999999999</v>
      </c>
      <c r="F234" s="4">
        <f t="shared" si="18"/>
        <v>8.4899999999999984</v>
      </c>
      <c r="G234" s="4">
        <v>83.09</v>
      </c>
      <c r="H234" s="5"/>
      <c r="I234" s="4">
        <v>0</v>
      </c>
      <c r="J234" s="4">
        <v>13.94</v>
      </c>
      <c r="K234" s="4">
        <v>0.68</v>
      </c>
      <c r="L234" s="4">
        <v>11.76</v>
      </c>
      <c r="M234" s="10"/>
      <c r="N234" s="4">
        <v>1092.71</v>
      </c>
      <c r="O234" s="4">
        <v>359.6</v>
      </c>
      <c r="P234" s="14">
        <f t="shared" si="19"/>
        <v>733.11</v>
      </c>
      <c r="Q234" s="4">
        <v>3.95</v>
      </c>
      <c r="R234" s="4">
        <v>1.85</v>
      </c>
      <c r="S234" s="5"/>
      <c r="T234" s="4"/>
      <c r="U234" s="4">
        <v>58.02</v>
      </c>
      <c r="V234" s="4"/>
      <c r="W234" s="4">
        <v>24.5</v>
      </c>
      <c r="X234" s="4">
        <v>116.27</v>
      </c>
      <c r="Y234" s="4">
        <v>-87.2</v>
      </c>
    </row>
    <row r="235" spans="1:25" x14ac:dyDescent="0.2">
      <c r="A235" t="s">
        <v>526</v>
      </c>
      <c r="B235" s="14">
        <f t="shared" si="16"/>
        <v>1309.5900000000001</v>
      </c>
      <c r="C235" s="65">
        <f t="shared" si="15"/>
        <v>231.87000000000012</v>
      </c>
      <c r="D235" s="65">
        <f t="shared" si="17"/>
        <v>1077.72</v>
      </c>
      <c r="E235" s="4">
        <v>1103.23</v>
      </c>
      <c r="F235" s="4">
        <f t="shared" si="18"/>
        <v>8.7800000000000011</v>
      </c>
      <c r="G235" s="4">
        <v>84.4</v>
      </c>
      <c r="H235" s="5"/>
      <c r="I235" s="4">
        <v>0</v>
      </c>
      <c r="J235" s="4">
        <v>13.99</v>
      </c>
      <c r="K235" s="4">
        <v>0.66</v>
      </c>
      <c r="L235" s="4">
        <v>12.05</v>
      </c>
      <c r="M235" s="10"/>
      <c r="N235" s="4">
        <v>1085.05</v>
      </c>
      <c r="O235" s="4">
        <v>350.77</v>
      </c>
      <c r="P235" s="14">
        <f t="shared" si="19"/>
        <v>734.28</v>
      </c>
      <c r="Q235" s="4">
        <v>3.93</v>
      </c>
      <c r="R235" s="4">
        <v>1.85</v>
      </c>
      <c r="S235" s="5"/>
      <c r="T235" s="4"/>
      <c r="U235" s="4">
        <v>55.69</v>
      </c>
      <c r="V235" s="4"/>
      <c r="W235" s="4">
        <v>25.51</v>
      </c>
      <c r="X235" s="4">
        <v>128.77000000000001</v>
      </c>
      <c r="Y235" s="4">
        <v>-86.48</v>
      </c>
    </row>
    <row r="236" spans="1:25" x14ac:dyDescent="0.2">
      <c r="A236" t="s">
        <v>527</v>
      </c>
      <c r="B236" s="14">
        <f t="shared" si="16"/>
        <v>1336.1499999999999</v>
      </c>
      <c r="C236" s="65">
        <f t="shared" si="15"/>
        <v>225.22999999999979</v>
      </c>
      <c r="D236" s="65">
        <f t="shared" si="17"/>
        <v>1110.92</v>
      </c>
      <c r="E236" s="4">
        <v>1131.68</v>
      </c>
      <c r="F236" s="4">
        <f t="shared" si="18"/>
        <v>8.870000000000001</v>
      </c>
      <c r="G236" s="4">
        <v>82.91</v>
      </c>
      <c r="H236" s="5"/>
      <c r="I236" s="4">
        <v>0</v>
      </c>
      <c r="J236" s="4">
        <v>14.08</v>
      </c>
      <c r="K236" s="4">
        <v>0.57999999999999996</v>
      </c>
      <c r="L236" s="4">
        <v>12.21</v>
      </c>
      <c r="M236" s="10"/>
      <c r="N236" s="4">
        <v>1110.25</v>
      </c>
      <c r="O236" s="4">
        <v>333.06</v>
      </c>
      <c r="P236" s="14">
        <f t="shared" si="19"/>
        <v>777.19</v>
      </c>
      <c r="Q236" s="4">
        <v>3.92</v>
      </c>
      <c r="R236" s="4">
        <v>1.86</v>
      </c>
      <c r="S236" s="5"/>
      <c r="T236" s="4"/>
      <c r="U236" s="4">
        <v>56.02</v>
      </c>
      <c r="V236" s="4"/>
      <c r="W236" s="4">
        <v>20.76</v>
      </c>
      <c r="X236" s="4">
        <v>134.47</v>
      </c>
      <c r="Y236" s="4">
        <v>-85.82</v>
      </c>
    </row>
    <row r="237" spans="1:25" x14ac:dyDescent="0.2">
      <c r="A237" t="s">
        <v>528</v>
      </c>
      <c r="B237" s="14">
        <f t="shared" si="16"/>
        <v>1365.71</v>
      </c>
      <c r="C237" s="65">
        <f t="shared" si="15"/>
        <v>239.51</v>
      </c>
      <c r="D237" s="65">
        <f t="shared" si="17"/>
        <v>1126.2</v>
      </c>
      <c r="E237" s="4">
        <v>1153.77</v>
      </c>
      <c r="F237" s="4">
        <f t="shared" si="18"/>
        <v>14.25</v>
      </c>
      <c r="G237" s="4">
        <v>80.56</v>
      </c>
      <c r="H237" s="5"/>
      <c r="I237" s="4">
        <v>0</v>
      </c>
      <c r="J237" s="4">
        <v>14.28</v>
      </c>
      <c r="K237" s="4">
        <v>5.68</v>
      </c>
      <c r="L237" s="4">
        <v>12.48</v>
      </c>
      <c r="M237" s="10"/>
      <c r="N237" s="4">
        <v>1133.82</v>
      </c>
      <c r="O237" s="4">
        <v>361.02</v>
      </c>
      <c r="P237" s="14">
        <f t="shared" si="19"/>
        <v>772.8</v>
      </c>
      <c r="Q237" s="4">
        <v>3.91</v>
      </c>
      <c r="R237" s="4">
        <v>1.87</v>
      </c>
      <c r="S237" s="5"/>
      <c r="T237" s="4"/>
      <c r="U237" s="4">
        <v>57.71</v>
      </c>
      <c r="V237" s="4"/>
      <c r="W237" s="4">
        <v>27.57</v>
      </c>
      <c r="X237" s="4">
        <v>126.59</v>
      </c>
      <c r="Y237" s="4">
        <v>-84.69</v>
      </c>
    </row>
    <row r="238" spans="1:25" x14ac:dyDescent="0.2">
      <c r="A238" t="s">
        <v>83</v>
      </c>
      <c r="B238" s="14">
        <f t="shared" si="16"/>
        <v>1422.28</v>
      </c>
      <c r="C238" s="65">
        <f t="shared" si="15"/>
        <v>245.26</v>
      </c>
      <c r="D238" s="65">
        <f t="shared" si="17"/>
        <v>1177.02</v>
      </c>
      <c r="E238" s="4">
        <v>1211.06</v>
      </c>
      <c r="F238" s="4">
        <f t="shared" si="18"/>
        <v>8.5</v>
      </c>
      <c r="G238" s="4">
        <v>91.07</v>
      </c>
      <c r="H238" s="5">
        <v>0</v>
      </c>
      <c r="I238" s="4">
        <v>0</v>
      </c>
      <c r="J238" s="4">
        <v>14.65</v>
      </c>
      <c r="K238" s="4">
        <v>0.61</v>
      </c>
      <c r="L238" s="4">
        <v>12.9</v>
      </c>
      <c r="M238" s="10"/>
      <c r="N238" s="4">
        <v>1202.3699999999999</v>
      </c>
      <c r="O238" s="4">
        <v>375.92</v>
      </c>
      <c r="P238" s="14">
        <f t="shared" si="19"/>
        <v>826.44999999999982</v>
      </c>
      <c r="Q238" s="4">
        <v>3.91</v>
      </c>
      <c r="R238" s="4">
        <v>1.87</v>
      </c>
      <c r="S238" s="5">
        <v>0</v>
      </c>
      <c r="T238" s="4">
        <v>0</v>
      </c>
      <c r="U238" s="4">
        <v>56.79</v>
      </c>
      <c r="V238" s="4">
        <v>1.1000000000000001</v>
      </c>
      <c r="W238" s="4">
        <v>34.04</v>
      </c>
      <c r="X238" s="4">
        <v>113.69</v>
      </c>
      <c r="Y238" s="4">
        <v>-83.49</v>
      </c>
    </row>
    <row r="239" spans="1:25" x14ac:dyDescent="0.2">
      <c r="A239" t="s">
        <v>88</v>
      </c>
      <c r="B239" s="14">
        <f t="shared" si="16"/>
        <v>1415.0600000000002</v>
      </c>
      <c r="C239" s="65">
        <f t="shared" si="15"/>
        <v>240.13000000000011</v>
      </c>
      <c r="D239" s="65">
        <f t="shared" si="17"/>
        <v>1174.93</v>
      </c>
      <c r="E239" s="4">
        <v>1207.1300000000001</v>
      </c>
      <c r="F239" s="4">
        <f t="shared" si="18"/>
        <v>8.99</v>
      </c>
      <c r="G239" s="4">
        <v>87.75</v>
      </c>
      <c r="H239" s="5">
        <v>0</v>
      </c>
      <c r="I239" s="4">
        <v>0</v>
      </c>
      <c r="J239" s="4">
        <v>14.68</v>
      </c>
      <c r="K239" s="4">
        <v>0.61</v>
      </c>
      <c r="L239" s="4">
        <v>13.39</v>
      </c>
      <c r="M239" s="10"/>
      <c r="N239" s="4">
        <v>1197.79</v>
      </c>
      <c r="O239" s="4">
        <v>343.58</v>
      </c>
      <c r="P239" s="14">
        <f t="shared" si="19"/>
        <v>854.21</v>
      </c>
      <c r="Q239" s="4">
        <v>3.91</v>
      </c>
      <c r="R239" s="4">
        <v>1.84</v>
      </c>
      <c r="S239" s="5">
        <v>0</v>
      </c>
      <c r="T239" s="4">
        <v>0</v>
      </c>
      <c r="U239" s="4">
        <v>55.82</v>
      </c>
      <c r="V239" s="4">
        <v>1.1000000000000001</v>
      </c>
      <c r="W239" s="4">
        <v>32.200000000000003</v>
      </c>
      <c r="X239" s="4">
        <v>113.4</v>
      </c>
      <c r="Y239" s="4">
        <v>-82.51</v>
      </c>
    </row>
    <row r="240" spans="1:25" x14ac:dyDescent="0.2">
      <c r="A240" t="s">
        <v>89</v>
      </c>
      <c r="B240" s="14">
        <f t="shared" si="16"/>
        <v>1416.76</v>
      </c>
      <c r="C240" s="65">
        <f t="shared" si="15"/>
        <v>239.26999999999998</v>
      </c>
      <c r="D240" s="65">
        <f t="shared" si="17"/>
        <v>1177.49</v>
      </c>
      <c r="E240" s="4">
        <v>1211.98</v>
      </c>
      <c r="F240" s="4">
        <f t="shared" si="18"/>
        <v>9</v>
      </c>
      <c r="G240" s="4">
        <v>85.56</v>
      </c>
      <c r="H240" s="5">
        <v>0</v>
      </c>
      <c r="I240" s="4">
        <v>0</v>
      </c>
      <c r="J240" s="4">
        <v>14.38</v>
      </c>
      <c r="K240" s="4">
        <v>0.56999999999999995</v>
      </c>
      <c r="L240" s="4">
        <v>13.44</v>
      </c>
      <c r="M240" s="10"/>
      <c r="N240" s="4">
        <v>1196.27</v>
      </c>
      <c r="O240" s="4">
        <v>348.58</v>
      </c>
      <c r="P240" s="14">
        <f t="shared" si="19"/>
        <v>847.69</v>
      </c>
      <c r="Q240" s="4">
        <v>3.91</v>
      </c>
      <c r="R240" s="4">
        <v>1.84</v>
      </c>
      <c r="S240" s="5">
        <v>0</v>
      </c>
      <c r="T240" s="4">
        <v>0</v>
      </c>
      <c r="U240" s="4">
        <v>54.5</v>
      </c>
      <c r="V240" s="4">
        <v>1.1000000000000001</v>
      </c>
      <c r="W240" s="4">
        <v>34.49</v>
      </c>
      <c r="X240" s="4">
        <v>115.64</v>
      </c>
      <c r="Y240" s="4">
        <v>-81.83</v>
      </c>
    </row>
    <row r="241" spans="1:25" x14ac:dyDescent="0.2">
      <c r="A241" t="s">
        <v>90</v>
      </c>
      <c r="B241" s="14">
        <f t="shared" si="16"/>
        <v>1423.0699999999997</v>
      </c>
      <c r="C241" s="65">
        <f t="shared" si="15"/>
        <v>243.44999999999982</v>
      </c>
      <c r="D241" s="65">
        <f t="shared" si="17"/>
        <v>1179.6199999999999</v>
      </c>
      <c r="E241" s="4">
        <v>1218</v>
      </c>
      <c r="F241" s="4">
        <f t="shared" si="18"/>
        <v>9.0299999999999994</v>
      </c>
      <c r="G241" s="4">
        <v>88.2</v>
      </c>
      <c r="H241" s="5">
        <v>0</v>
      </c>
      <c r="I241" s="4">
        <v>0</v>
      </c>
      <c r="J241" s="4">
        <v>14.28</v>
      </c>
      <c r="K241" s="4">
        <v>0.62</v>
      </c>
      <c r="L241" s="4">
        <v>13.81</v>
      </c>
      <c r="M241" s="10"/>
      <c r="N241" s="4">
        <v>1210.98</v>
      </c>
      <c r="O241" s="4">
        <v>375.96</v>
      </c>
      <c r="P241" s="14">
        <f t="shared" si="19"/>
        <v>835.02</v>
      </c>
      <c r="Q241" s="4">
        <v>4.3</v>
      </c>
      <c r="R241" s="4">
        <v>1.85</v>
      </c>
      <c r="S241" s="5">
        <v>0</v>
      </c>
      <c r="T241" s="4">
        <v>0</v>
      </c>
      <c r="U241" s="4">
        <v>53.67</v>
      </c>
      <c r="V241" s="4">
        <v>1.1000000000000001</v>
      </c>
      <c r="W241" s="4">
        <v>38.380000000000003</v>
      </c>
      <c r="X241" s="4">
        <v>103.77</v>
      </c>
      <c r="Y241" s="4">
        <v>-79.13</v>
      </c>
    </row>
    <row r="242" spans="1:25" x14ac:dyDescent="0.2">
      <c r="A242" t="s">
        <v>91</v>
      </c>
      <c r="B242" s="14">
        <f t="shared" si="16"/>
        <v>1450.8700000000001</v>
      </c>
      <c r="C242" s="65">
        <f t="shared" si="15"/>
        <v>225.51000000000022</v>
      </c>
      <c r="D242" s="65">
        <f t="shared" si="17"/>
        <v>1225.3599999999999</v>
      </c>
      <c r="E242" s="4">
        <v>1252.74</v>
      </c>
      <c r="F242" s="4">
        <f t="shared" si="18"/>
        <v>8.7100000000000009</v>
      </c>
      <c r="G242" s="4">
        <v>82.65</v>
      </c>
      <c r="H242" s="5">
        <v>0</v>
      </c>
      <c r="I242" s="4">
        <v>0</v>
      </c>
      <c r="J242" s="4">
        <v>14.6</v>
      </c>
      <c r="K242" s="4">
        <v>0.66</v>
      </c>
      <c r="L242" s="4">
        <v>13.83</v>
      </c>
      <c r="M242" s="10"/>
      <c r="N242" s="4">
        <v>1242.6199999999999</v>
      </c>
      <c r="O242" s="4">
        <v>351.04</v>
      </c>
      <c r="P242" s="14">
        <f t="shared" si="19"/>
        <v>891.57999999999993</v>
      </c>
      <c r="Q242" s="4">
        <v>4.68</v>
      </c>
      <c r="R242" s="4">
        <v>1.85</v>
      </c>
      <c r="S242" s="5">
        <v>0</v>
      </c>
      <c r="T242" s="4">
        <v>0</v>
      </c>
      <c r="U242" s="4">
        <v>53.89</v>
      </c>
      <c r="V242" s="4">
        <v>1.1000000000000001</v>
      </c>
      <c r="W242" s="4">
        <v>27.38</v>
      </c>
      <c r="X242" s="4">
        <v>110.63</v>
      </c>
      <c r="Y242" s="4">
        <v>-77.680000000000007</v>
      </c>
    </row>
    <row r="243" spans="1:25" x14ac:dyDescent="0.2">
      <c r="A243" t="s">
        <v>92</v>
      </c>
      <c r="B243" s="14">
        <f t="shared" si="16"/>
        <v>1462.1900000000003</v>
      </c>
      <c r="C243" s="65">
        <f t="shared" si="15"/>
        <v>218.49000000000046</v>
      </c>
      <c r="D243" s="65">
        <f t="shared" si="17"/>
        <v>1243.6999999999998</v>
      </c>
      <c r="E243" s="4">
        <v>1272.3499999999999</v>
      </c>
      <c r="F243" s="4">
        <f t="shared" si="18"/>
        <v>8.6600000000000019</v>
      </c>
      <c r="G243" s="4">
        <v>82.73</v>
      </c>
      <c r="H243" s="5">
        <v>0</v>
      </c>
      <c r="I243" s="4">
        <v>0</v>
      </c>
      <c r="J243" s="4">
        <v>14.39</v>
      </c>
      <c r="K243" s="4">
        <v>0.64</v>
      </c>
      <c r="L243" s="4">
        <v>13.88</v>
      </c>
      <c r="M243" s="10"/>
      <c r="N243" s="4">
        <v>1259.74</v>
      </c>
      <c r="O243" s="4">
        <v>368.59</v>
      </c>
      <c r="P243" s="14">
        <f t="shared" si="19"/>
        <v>891.15000000000009</v>
      </c>
      <c r="Q243" s="4">
        <v>4.76</v>
      </c>
      <c r="R243" s="4">
        <v>1.85</v>
      </c>
      <c r="S243" s="5">
        <v>0</v>
      </c>
      <c r="T243" s="4">
        <v>0</v>
      </c>
      <c r="U243" s="4">
        <v>44.21</v>
      </c>
      <c r="V243" s="4">
        <v>1.1000000000000001</v>
      </c>
      <c r="W243" s="4">
        <v>28.65</v>
      </c>
      <c r="X243" s="4">
        <v>113.22</v>
      </c>
      <c r="Y243" s="4">
        <v>-69.540000000000006</v>
      </c>
    </row>
    <row r="244" spans="1:25" x14ac:dyDescent="0.2">
      <c r="A244" t="s">
        <v>93</v>
      </c>
      <c r="B244" s="14">
        <f t="shared" si="16"/>
        <v>1467.2800000000002</v>
      </c>
      <c r="C244" s="65">
        <f t="shared" si="15"/>
        <v>216.01000000000022</v>
      </c>
      <c r="D244" s="65">
        <f t="shared" si="17"/>
        <v>1251.27</v>
      </c>
      <c r="E244" s="4">
        <v>1281.48</v>
      </c>
      <c r="F244" s="4">
        <f t="shared" si="18"/>
        <v>8.5500000000000025</v>
      </c>
      <c r="G244" s="4">
        <v>84.78</v>
      </c>
      <c r="H244" s="5">
        <v>0</v>
      </c>
      <c r="I244" s="4">
        <v>0</v>
      </c>
      <c r="J244" s="4">
        <v>14.38</v>
      </c>
      <c r="K244" s="4">
        <v>0.54</v>
      </c>
      <c r="L244" s="4">
        <v>13.88</v>
      </c>
      <c r="M244" s="10"/>
      <c r="N244" s="4">
        <v>1259.3800000000001</v>
      </c>
      <c r="O244" s="4">
        <v>370.97</v>
      </c>
      <c r="P244" s="14">
        <f t="shared" si="19"/>
        <v>888.41000000000008</v>
      </c>
      <c r="Q244" s="4">
        <v>4.7699999999999996</v>
      </c>
      <c r="R244" s="4">
        <v>1.86</v>
      </c>
      <c r="S244" s="5">
        <v>0</v>
      </c>
      <c r="T244" s="4">
        <v>0</v>
      </c>
      <c r="U244" s="4">
        <v>44.62</v>
      </c>
      <c r="V244" s="4">
        <v>1.1000000000000001</v>
      </c>
      <c r="W244" s="4">
        <v>30.21</v>
      </c>
      <c r="X244" s="4">
        <v>116.78</v>
      </c>
      <c r="Y244" s="4">
        <v>-63.67</v>
      </c>
    </row>
    <row r="245" spans="1:25" x14ac:dyDescent="0.2">
      <c r="A245" t="s">
        <v>94</v>
      </c>
      <c r="B245" s="14">
        <f t="shared" si="16"/>
        <v>1672.25</v>
      </c>
      <c r="C245" s="65">
        <f t="shared" si="15"/>
        <v>205.56999999999994</v>
      </c>
      <c r="D245" s="65">
        <f t="shared" si="17"/>
        <v>1466.68</v>
      </c>
      <c r="E245" s="4">
        <v>1494.23</v>
      </c>
      <c r="F245" s="4">
        <f t="shared" si="18"/>
        <v>8.74</v>
      </c>
      <c r="G245" s="4">
        <v>74.02</v>
      </c>
      <c r="H245" s="5">
        <v>0</v>
      </c>
      <c r="I245" s="4">
        <v>0</v>
      </c>
      <c r="J245" s="4">
        <v>14.01</v>
      </c>
      <c r="K245" s="4">
        <v>0.5</v>
      </c>
      <c r="L245" s="4">
        <v>14.25</v>
      </c>
      <c r="M245" s="10"/>
      <c r="N245" s="4">
        <v>1262.44</v>
      </c>
      <c r="O245" s="4">
        <v>354.25</v>
      </c>
      <c r="P245" s="14">
        <f t="shared" si="19"/>
        <v>908.19</v>
      </c>
      <c r="Q245" s="4">
        <v>4.91</v>
      </c>
      <c r="R245" s="4">
        <v>1.83</v>
      </c>
      <c r="S245" s="5">
        <v>0</v>
      </c>
      <c r="T245" s="4">
        <v>0</v>
      </c>
      <c r="U245" s="4">
        <v>239.05</v>
      </c>
      <c r="V245" s="4">
        <v>1.1000000000000001</v>
      </c>
      <c r="W245" s="4">
        <v>27.55</v>
      </c>
      <c r="X245" s="4">
        <v>126.61</v>
      </c>
      <c r="Y245" s="4">
        <v>-66.5</v>
      </c>
    </row>
    <row r="246" spans="1:25" x14ac:dyDescent="0.2">
      <c r="A246" t="s">
        <v>95</v>
      </c>
      <c r="B246" s="14">
        <f t="shared" si="16"/>
        <v>1557.82</v>
      </c>
      <c r="C246" s="65">
        <f t="shared" si="15"/>
        <v>203.95000000000005</v>
      </c>
      <c r="D246" s="65">
        <f t="shared" si="17"/>
        <v>1353.87</v>
      </c>
      <c r="E246" s="4">
        <v>1384.34</v>
      </c>
      <c r="F246" s="4">
        <f t="shared" si="18"/>
        <v>8.7900000000000009</v>
      </c>
      <c r="G246" s="4">
        <v>69.900000000000006</v>
      </c>
      <c r="H246" s="5">
        <v>0</v>
      </c>
      <c r="I246" s="4">
        <v>0</v>
      </c>
      <c r="J246" s="4">
        <v>13.91</v>
      </c>
      <c r="K246" s="4">
        <v>0.56000000000000005</v>
      </c>
      <c r="L246" s="4">
        <v>14.23</v>
      </c>
      <c r="M246" s="10"/>
      <c r="N246" s="4">
        <v>1237.6199999999999</v>
      </c>
      <c r="O246" s="4">
        <v>374.51</v>
      </c>
      <c r="P246" s="14">
        <f t="shared" si="19"/>
        <v>863.1099999999999</v>
      </c>
      <c r="Q246" s="4">
        <v>4.9000000000000004</v>
      </c>
      <c r="R246" s="4">
        <v>1.83</v>
      </c>
      <c r="S246" s="5">
        <v>0</v>
      </c>
      <c r="T246" s="4">
        <v>0</v>
      </c>
      <c r="U246" s="4">
        <v>141.22</v>
      </c>
      <c r="V246" s="4">
        <v>1.1000000000000001</v>
      </c>
      <c r="W246" s="4">
        <v>30.47</v>
      </c>
      <c r="X246" s="4">
        <v>131.87</v>
      </c>
      <c r="Y246" s="4">
        <v>-66.09</v>
      </c>
    </row>
    <row r="247" spans="1:25" x14ac:dyDescent="0.2">
      <c r="A247" t="s">
        <v>96</v>
      </c>
      <c r="B247" s="14">
        <f t="shared" si="16"/>
        <v>1556.37</v>
      </c>
      <c r="C247" s="65">
        <f t="shared" si="15"/>
        <v>229.97999999999979</v>
      </c>
      <c r="D247" s="65">
        <f t="shared" si="17"/>
        <v>1326.39</v>
      </c>
      <c r="E247" s="4">
        <v>1361.97</v>
      </c>
      <c r="F247" s="4">
        <f t="shared" si="18"/>
        <v>8.83</v>
      </c>
      <c r="G247" s="4">
        <v>73.150000000000006</v>
      </c>
      <c r="H247" s="5">
        <v>0</v>
      </c>
      <c r="I247" s="4">
        <v>0</v>
      </c>
      <c r="J247" s="4">
        <v>14.56</v>
      </c>
      <c r="K247" s="4">
        <v>0.56999999999999995</v>
      </c>
      <c r="L247" s="4">
        <v>14.24</v>
      </c>
      <c r="M247" s="10"/>
      <c r="N247" s="4">
        <v>1218.04</v>
      </c>
      <c r="O247" s="4">
        <v>352.22</v>
      </c>
      <c r="P247" s="14">
        <f t="shared" si="19"/>
        <v>865.81999999999994</v>
      </c>
      <c r="Q247" s="4">
        <v>4.88</v>
      </c>
      <c r="R247" s="4">
        <v>1.83</v>
      </c>
      <c r="S247" s="5">
        <v>0</v>
      </c>
      <c r="T247" s="4">
        <v>0</v>
      </c>
      <c r="U247" s="4">
        <v>146.1</v>
      </c>
      <c r="V247" s="4">
        <v>1.1000000000000001</v>
      </c>
      <c r="W247" s="4">
        <v>35.58</v>
      </c>
      <c r="X247" s="4">
        <v>140</v>
      </c>
      <c r="Y247" s="4">
        <v>-83.05</v>
      </c>
    </row>
    <row r="248" spans="1:25" x14ac:dyDescent="0.2">
      <c r="A248" t="s">
        <v>97</v>
      </c>
      <c r="B248" s="14">
        <f t="shared" si="16"/>
        <v>1573.87</v>
      </c>
      <c r="C248" s="65">
        <f t="shared" si="15"/>
        <v>227.08999999999992</v>
      </c>
      <c r="D248" s="65">
        <f t="shared" si="17"/>
        <v>1346.78</v>
      </c>
      <c r="E248" s="4">
        <v>1383.45</v>
      </c>
      <c r="F248" s="4">
        <f t="shared" si="18"/>
        <v>8.3099999999999987</v>
      </c>
      <c r="G248" s="4">
        <v>69.73</v>
      </c>
      <c r="H248" s="5">
        <v>0</v>
      </c>
      <c r="I248" s="4">
        <v>0</v>
      </c>
      <c r="J248" s="4">
        <v>14.57</v>
      </c>
      <c r="K248" s="4">
        <v>0.59</v>
      </c>
      <c r="L248" s="4">
        <v>12.6</v>
      </c>
      <c r="M248" s="10"/>
      <c r="N248" s="4">
        <v>1220.0999999999999</v>
      </c>
      <c r="O248" s="4">
        <v>354.87</v>
      </c>
      <c r="P248" s="14">
        <f t="shared" si="19"/>
        <v>865.2299999999999</v>
      </c>
      <c r="Q248" s="4">
        <v>4.88</v>
      </c>
      <c r="R248" s="4">
        <v>1.83</v>
      </c>
      <c r="S248" s="5">
        <v>0</v>
      </c>
      <c r="T248" s="4">
        <v>0</v>
      </c>
      <c r="U248" s="4">
        <v>165.07</v>
      </c>
      <c r="V248" s="4">
        <v>0</v>
      </c>
      <c r="W248" s="4">
        <v>36.67</v>
      </c>
      <c r="X248" s="4">
        <v>137</v>
      </c>
      <c r="Y248" s="4">
        <v>-84.62</v>
      </c>
    </row>
    <row r="249" spans="1:25" x14ac:dyDescent="0.2">
      <c r="A249" t="s">
        <v>98</v>
      </c>
      <c r="B249" s="14">
        <f t="shared" si="16"/>
        <v>1569.05</v>
      </c>
      <c r="C249" s="65">
        <f t="shared" si="15"/>
        <v>214.98000000000002</v>
      </c>
      <c r="D249" s="65">
        <f t="shared" si="17"/>
        <v>1354.07</v>
      </c>
      <c r="E249" s="4">
        <v>1384.83</v>
      </c>
      <c r="F249" s="4">
        <f t="shared" si="18"/>
        <v>8.370000000000001</v>
      </c>
      <c r="G249" s="4">
        <v>65.44</v>
      </c>
      <c r="H249" s="5">
        <v>0</v>
      </c>
      <c r="I249" s="4">
        <v>0</v>
      </c>
      <c r="J249" s="4">
        <v>14.43</v>
      </c>
      <c r="K249" s="4">
        <v>0.56000000000000005</v>
      </c>
      <c r="L249" s="4">
        <v>12.69</v>
      </c>
      <c r="M249" s="10"/>
      <c r="N249" s="4">
        <v>1251.6500000000001</v>
      </c>
      <c r="O249" s="4">
        <v>375.5</v>
      </c>
      <c r="P249" s="14">
        <f t="shared" si="19"/>
        <v>876.15000000000009</v>
      </c>
      <c r="Q249" s="4">
        <v>4.88</v>
      </c>
      <c r="R249" s="4">
        <v>1.84</v>
      </c>
      <c r="S249" s="5">
        <v>0</v>
      </c>
      <c r="T249" s="4">
        <v>0</v>
      </c>
      <c r="U249" s="4">
        <v>141.63</v>
      </c>
      <c r="V249" s="4">
        <v>0</v>
      </c>
      <c r="W249" s="4">
        <v>30.76</v>
      </c>
      <c r="X249" s="4">
        <v>129.93</v>
      </c>
      <c r="Y249" s="4">
        <v>-82.73</v>
      </c>
    </row>
    <row r="250" spans="1:25" x14ac:dyDescent="0.2">
      <c r="A250" t="s">
        <v>99</v>
      </c>
      <c r="B250" s="14">
        <f t="shared" si="16"/>
        <v>1560.74</v>
      </c>
      <c r="C250" s="65">
        <f t="shared" si="15"/>
        <v>222.06999999999994</v>
      </c>
      <c r="D250" s="65">
        <f t="shared" si="17"/>
        <v>1338.67</v>
      </c>
      <c r="E250" s="4">
        <v>1370.68</v>
      </c>
      <c r="F250" s="4">
        <f t="shared" si="18"/>
        <v>8.23</v>
      </c>
      <c r="G250" s="4">
        <v>72.75</v>
      </c>
      <c r="H250" s="5">
        <v>0</v>
      </c>
      <c r="I250" s="4">
        <v>0</v>
      </c>
      <c r="J250" s="4">
        <v>14.01</v>
      </c>
      <c r="K250" s="4">
        <v>0.54</v>
      </c>
      <c r="L250" s="4">
        <v>12.73</v>
      </c>
      <c r="M250" s="10"/>
      <c r="N250" s="4">
        <v>1302.97</v>
      </c>
      <c r="O250" s="4">
        <v>395.72</v>
      </c>
      <c r="P250" s="14">
        <f t="shared" si="19"/>
        <v>907.25</v>
      </c>
      <c r="Q250" s="4">
        <v>5.04</v>
      </c>
      <c r="R250" s="4">
        <v>1.84</v>
      </c>
      <c r="S250" s="5">
        <v>0</v>
      </c>
      <c r="T250" s="4">
        <v>0</v>
      </c>
      <c r="U250" s="4">
        <v>71.34</v>
      </c>
      <c r="V250" s="4">
        <v>0</v>
      </c>
      <c r="W250" s="4">
        <v>32.01</v>
      </c>
      <c r="X250" s="4">
        <v>139.32</v>
      </c>
      <c r="Y250" s="4">
        <v>-81.8</v>
      </c>
    </row>
    <row r="251" spans="1:25" x14ac:dyDescent="0.2">
      <c r="A251" t="s">
        <v>100</v>
      </c>
      <c r="B251" s="14">
        <f t="shared" si="16"/>
        <v>1628.55</v>
      </c>
      <c r="C251" s="65">
        <f t="shared" si="15"/>
        <v>235.84999999999991</v>
      </c>
      <c r="D251" s="65">
        <f t="shared" si="17"/>
        <v>1392.7</v>
      </c>
      <c r="E251" s="4">
        <v>1436.89</v>
      </c>
      <c r="F251" s="4">
        <f t="shared" si="18"/>
        <v>8.1</v>
      </c>
      <c r="G251" s="4">
        <v>64.489999999999995</v>
      </c>
      <c r="H251" s="5">
        <v>0</v>
      </c>
      <c r="I251" s="4">
        <v>0</v>
      </c>
      <c r="J251" s="4">
        <v>13.77</v>
      </c>
      <c r="K251" s="4">
        <v>0.45</v>
      </c>
      <c r="L251" s="4">
        <v>12.75</v>
      </c>
      <c r="M251" s="10"/>
      <c r="N251" s="4">
        <v>1345.87</v>
      </c>
      <c r="O251" s="4">
        <v>384.6</v>
      </c>
      <c r="P251" s="14">
        <f t="shared" si="19"/>
        <v>961.26999999999987</v>
      </c>
      <c r="Q251" s="4">
        <v>5.0999999999999996</v>
      </c>
      <c r="R251" s="4">
        <v>0.82</v>
      </c>
      <c r="S251" s="5">
        <v>0</v>
      </c>
      <c r="T251" s="4">
        <v>0</v>
      </c>
      <c r="U251" s="4">
        <v>88.02</v>
      </c>
      <c r="V251" s="4">
        <v>0</v>
      </c>
      <c r="W251" s="4">
        <v>44.19</v>
      </c>
      <c r="X251" s="4">
        <v>136.46</v>
      </c>
      <c r="Y251" s="4">
        <v>-92.1</v>
      </c>
    </row>
    <row r="252" spans="1:25" x14ac:dyDescent="0.2">
      <c r="A252" t="s">
        <v>101</v>
      </c>
      <c r="B252" s="14">
        <f t="shared" si="16"/>
        <v>1655.66</v>
      </c>
      <c r="C252" s="65">
        <f t="shared" si="15"/>
        <v>231.26000000000022</v>
      </c>
      <c r="D252" s="65">
        <f t="shared" si="17"/>
        <v>1424.3999999999999</v>
      </c>
      <c r="E252" s="4">
        <v>1468.04</v>
      </c>
      <c r="F252" s="4">
        <f t="shared" si="18"/>
        <v>7.8400000000000007</v>
      </c>
      <c r="G252" s="4">
        <v>61.88</v>
      </c>
      <c r="H252" s="5">
        <v>0</v>
      </c>
      <c r="I252" s="4">
        <v>0</v>
      </c>
      <c r="J252" s="4">
        <v>13.71</v>
      </c>
      <c r="K252" s="4">
        <v>0.54</v>
      </c>
      <c r="L252" s="4">
        <v>12.76</v>
      </c>
      <c r="M252" s="10"/>
      <c r="N252" s="4">
        <v>1383.01</v>
      </c>
      <c r="O252" s="4">
        <v>389.79</v>
      </c>
      <c r="P252" s="14">
        <f t="shared" si="19"/>
        <v>993.22</v>
      </c>
      <c r="Q252" s="4">
        <v>5.46</v>
      </c>
      <c r="R252" s="4">
        <v>0.82</v>
      </c>
      <c r="S252" s="5">
        <v>0</v>
      </c>
      <c r="T252" s="4">
        <v>0</v>
      </c>
      <c r="U252" s="4">
        <v>74.73</v>
      </c>
      <c r="V252" s="4">
        <v>0</v>
      </c>
      <c r="W252" s="4">
        <v>43.64</v>
      </c>
      <c r="X252" s="4">
        <v>140.18</v>
      </c>
      <c r="Y252" s="4">
        <v>-90.89</v>
      </c>
    </row>
    <row r="253" spans="1:25" x14ac:dyDescent="0.2">
      <c r="A253" t="s">
        <v>102</v>
      </c>
      <c r="B253" s="14">
        <f t="shared" si="16"/>
        <v>1648.65</v>
      </c>
      <c r="C253" s="65">
        <f t="shared" si="15"/>
        <v>224.23000000000002</v>
      </c>
      <c r="D253" s="65">
        <f t="shared" si="17"/>
        <v>1424.42</v>
      </c>
      <c r="E253" s="4">
        <v>1463.02</v>
      </c>
      <c r="F253" s="4">
        <f t="shared" si="18"/>
        <v>7.4400000000000013</v>
      </c>
      <c r="G253" s="4">
        <v>63.25</v>
      </c>
      <c r="H253" s="5">
        <v>0</v>
      </c>
      <c r="I253" s="4">
        <v>0</v>
      </c>
      <c r="J253" s="4">
        <v>13.26</v>
      </c>
      <c r="K253" s="4">
        <v>0.54</v>
      </c>
      <c r="L253" s="4">
        <v>12.97</v>
      </c>
      <c r="M253" s="10"/>
      <c r="N253" s="4">
        <v>1367.91</v>
      </c>
      <c r="O253" s="4">
        <v>374.34</v>
      </c>
      <c r="P253" s="14">
        <f t="shared" si="19"/>
        <v>993.57000000000016</v>
      </c>
      <c r="Q253" s="4">
        <v>6.07</v>
      </c>
      <c r="R253" s="4">
        <v>0.82</v>
      </c>
      <c r="S253" s="5">
        <v>0</v>
      </c>
      <c r="T253" s="4">
        <v>0</v>
      </c>
      <c r="U253" s="4">
        <v>87.21</v>
      </c>
      <c r="V253" s="4">
        <v>0</v>
      </c>
      <c r="W253" s="4">
        <v>38.6</v>
      </c>
      <c r="X253" s="4">
        <v>140.6</v>
      </c>
      <c r="Y253" s="4">
        <v>-88.17</v>
      </c>
    </row>
    <row r="254" spans="1:25" x14ac:dyDescent="0.2">
      <c r="A254" t="s">
        <v>103</v>
      </c>
      <c r="B254" s="14">
        <f t="shared" si="16"/>
        <v>1697.1199999999997</v>
      </c>
      <c r="C254" s="65">
        <f t="shared" si="15"/>
        <v>216.8299999999997</v>
      </c>
      <c r="D254" s="65">
        <f t="shared" si="17"/>
        <v>1480.29</v>
      </c>
      <c r="E254" s="4">
        <v>1521.84</v>
      </c>
      <c r="F254" s="4">
        <f t="shared" si="18"/>
        <v>7.3</v>
      </c>
      <c r="G254" s="4">
        <v>60.53</v>
      </c>
      <c r="H254" s="5">
        <v>0</v>
      </c>
      <c r="I254" s="4">
        <v>0</v>
      </c>
      <c r="J254" s="4">
        <v>13.1</v>
      </c>
      <c r="K254" s="4">
        <v>0.55000000000000004</v>
      </c>
      <c r="L254" s="4">
        <v>12.94</v>
      </c>
      <c r="M254" s="10"/>
      <c r="N254" s="4">
        <v>1436.59</v>
      </c>
      <c r="O254" s="4">
        <v>369.48</v>
      </c>
      <c r="P254" s="14">
        <f t="shared" si="19"/>
        <v>1067.1099999999999</v>
      </c>
      <c r="Q254" s="4">
        <v>6.19</v>
      </c>
      <c r="R254" s="4">
        <v>0.82</v>
      </c>
      <c r="S254" s="5">
        <v>0</v>
      </c>
      <c r="T254" s="4">
        <v>0</v>
      </c>
      <c r="U254" s="4">
        <v>74.290000000000006</v>
      </c>
      <c r="V254" s="4">
        <v>0</v>
      </c>
      <c r="W254" s="4">
        <v>41.55</v>
      </c>
      <c r="X254" s="4">
        <v>130.38999999999999</v>
      </c>
      <c r="Y254" s="4">
        <v>-80.86</v>
      </c>
    </row>
    <row r="255" spans="1:25" x14ac:dyDescent="0.2">
      <c r="A255" t="s">
        <v>104</v>
      </c>
      <c r="B255" s="14">
        <f t="shared" si="16"/>
        <v>1723.86</v>
      </c>
      <c r="C255" s="65">
        <f t="shared" ref="C255:C318" si="20">B255-D255</f>
        <v>222.09999999999991</v>
      </c>
      <c r="D255" s="65">
        <f t="shared" si="17"/>
        <v>1501.76</v>
      </c>
      <c r="E255" s="4">
        <v>1544.6</v>
      </c>
      <c r="F255" s="4">
        <f t="shared" si="18"/>
        <v>7.2599999999999989</v>
      </c>
      <c r="G255" s="4">
        <v>61.83</v>
      </c>
      <c r="H255" s="5">
        <v>0</v>
      </c>
      <c r="I255" s="4">
        <v>0</v>
      </c>
      <c r="J255" s="4">
        <v>13.03</v>
      </c>
      <c r="K255" s="4">
        <v>0.52</v>
      </c>
      <c r="L255" s="4">
        <v>12.95</v>
      </c>
      <c r="M255" s="10"/>
      <c r="N255" s="4">
        <v>1444.38</v>
      </c>
      <c r="O255" s="4">
        <v>388.1</v>
      </c>
      <c r="P255" s="14">
        <f t="shared" si="19"/>
        <v>1056.2800000000002</v>
      </c>
      <c r="Q255" s="4">
        <v>6.21</v>
      </c>
      <c r="R255" s="4">
        <v>0.82</v>
      </c>
      <c r="S255" s="5">
        <v>0</v>
      </c>
      <c r="T255" s="4">
        <v>0</v>
      </c>
      <c r="U255" s="4">
        <v>84</v>
      </c>
      <c r="V255" s="4">
        <v>0</v>
      </c>
      <c r="W255" s="4">
        <v>42.84</v>
      </c>
      <c r="X255" s="4">
        <v>138.34</v>
      </c>
      <c r="Y255" s="4">
        <v>-83.67</v>
      </c>
    </row>
    <row r="256" spans="1:25" x14ac:dyDescent="0.2">
      <c r="A256" t="s">
        <v>105</v>
      </c>
      <c r="B256" s="14">
        <f t="shared" si="16"/>
        <v>1659.1100000000001</v>
      </c>
      <c r="C256" s="65">
        <f t="shared" si="20"/>
        <v>220.24</v>
      </c>
      <c r="D256" s="65">
        <f t="shared" si="17"/>
        <v>1438.8700000000001</v>
      </c>
      <c r="E256" s="4">
        <v>1477.67</v>
      </c>
      <c r="F256" s="4">
        <f t="shared" si="18"/>
        <v>6.8500000000000005</v>
      </c>
      <c r="G256" s="4">
        <v>66.209999999999994</v>
      </c>
      <c r="H256" s="5">
        <v>0</v>
      </c>
      <c r="I256" s="4">
        <v>0</v>
      </c>
      <c r="J256" s="4">
        <v>12.91</v>
      </c>
      <c r="K256" s="4">
        <v>0.53</v>
      </c>
      <c r="L256" s="4">
        <v>12.71</v>
      </c>
      <c r="M256" s="10"/>
      <c r="N256" s="4">
        <v>1387.79</v>
      </c>
      <c r="O256" s="4">
        <v>381.93</v>
      </c>
      <c r="P256" s="14">
        <f t="shared" si="19"/>
        <v>1005.8599999999999</v>
      </c>
      <c r="Q256" s="4">
        <v>6.39</v>
      </c>
      <c r="R256" s="4">
        <v>0.82</v>
      </c>
      <c r="S256" s="5">
        <v>0</v>
      </c>
      <c r="T256" s="4">
        <v>0</v>
      </c>
      <c r="U256" s="4">
        <v>83.32</v>
      </c>
      <c r="V256" s="4">
        <v>0</v>
      </c>
      <c r="W256" s="4">
        <v>38.799999999999997</v>
      </c>
      <c r="X256" s="4">
        <v>135.15</v>
      </c>
      <c r="Y256" s="4">
        <v>-82.23</v>
      </c>
    </row>
    <row r="257" spans="1:25" x14ac:dyDescent="0.2">
      <c r="A257" t="s">
        <v>106</v>
      </c>
      <c r="B257" s="14">
        <f t="shared" si="16"/>
        <v>1632.52</v>
      </c>
      <c r="C257" s="65">
        <f t="shared" si="20"/>
        <v>229.05999999999995</v>
      </c>
      <c r="D257" s="65">
        <f t="shared" si="17"/>
        <v>1403.46</v>
      </c>
      <c r="E257" s="4">
        <v>1446.48</v>
      </c>
      <c r="F257" s="4">
        <f t="shared" si="18"/>
        <v>6.9799999999999995</v>
      </c>
      <c r="G257" s="4">
        <v>61.79</v>
      </c>
      <c r="H257" s="5">
        <v>0</v>
      </c>
      <c r="I257" s="4">
        <v>0</v>
      </c>
      <c r="J257" s="4">
        <v>12.65</v>
      </c>
      <c r="K257" s="4">
        <v>0.56999999999999995</v>
      </c>
      <c r="L257" s="4">
        <v>12.79</v>
      </c>
      <c r="M257" s="10"/>
      <c r="N257" s="4">
        <v>1392.5</v>
      </c>
      <c r="O257" s="4">
        <v>383.63</v>
      </c>
      <c r="P257" s="14">
        <f t="shared" si="19"/>
        <v>1008.87</v>
      </c>
      <c r="Q257" s="4">
        <v>6.38</v>
      </c>
      <c r="R257" s="4">
        <v>0.82</v>
      </c>
      <c r="S257" s="5">
        <v>0</v>
      </c>
      <c r="T257" s="4">
        <v>0</v>
      </c>
      <c r="U257" s="4">
        <v>64.36</v>
      </c>
      <c r="V257" s="4">
        <v>0</v>
      </c>
      <c r="W257" s="4">
        <v>43.02</v>
      </c>
      <c r="X257" s="4">
        <v>118.46</v>
      </c>
      <c r="Y257" s="4">
        <v>-91.26</v>
      </c>
    </row>
    <row r="258" spans="1:25" x14ac:dyDescent="0.2">
      <c r="A258" t="s">
        <v>107</v>
      </c>
      <c r="B258" s="14">
        <f t="shared" si="16"/>
        <v>1615.77</v>
      </c>
      <c r="C258" s="65">
        <f t="shared" si="20"/>
        <v>222.95000000000005</v>
      </c>
      <c r="D258" s="65">
        <f t="shared" si="17"/>
        <v>1392.82</v>
      </c>
      <c r="E258" s="4">
        <v>1434.81</v>
      </c>
      <c r="F258" s="4">
        <f t="shared" si="18"/>
        <v>7.2200000000000006</v>
      </c>
      <c r="G258" s="4">
        <v>56.85</v>
      </c>
      <c r="H258" s="5">
        <v>0</v>
      </c>
      <c r="I258" s="4">
        <v>0</v>
      </c>
      <c r="J258" s="4">
        <v>12.41</v>
      </c>
      <c r="K258" s="4">
        <v>0.51</v>
      </c>
      <c r="L258" s="4">
        <v>13.06</v>
      </c>
      <c r="M258" s="10"/>
      <c r="N258" s="4">
        <v>1377.17</v>
      </c>
      <c r="O258" s="4">
        <v>394.34</v>
      </c>
      <c r="P258" s="14">
        <f t="shared" si="19"/>
        <v>982.83000000000015</v>
      </c>
      <c r="Q258" s="4">
        <v>6.35</v>
      </c>
      <c r="R258" s="4">
        <v>0.82</v>
      </c>
      <c r="S258" s="5">
        <v>0</v>
      </c>
      <c r="T258" s="4">
        <v>0</v>
      </c>
      <c r="U258" s="4">
        <v>66.52</v>
      </c>
      <c r="V258" s="4">
        <v>0</v>
      </c>
      <c r="W258" s="4">
        <v>41.99</v>
      </c>
      <c r="X258" s="4">
        <v>115.69</v>
      </c>
      <c r="Y258" s="4">
        <v>-90.91</v>
      </c>
    </row>
    <row r="259" spans="1:25" x14ac:dyDescent="0.2">
      <c r="A259" t="s">
        <v>108</v>
      </c>
      <c r="B259" s="14">
        <f t="shared" si="16"/>
        <v>1611.69</v>
      </c>
      <c r="C259" s="65">
        <f t="shared" si="20"/>
        <v>246.67000000000007</v>
      </c>
      <c r="D259" s="65">
        <f t="shared" si="17"/>
        <v>1365.02</v>
      </c>
      <c r="E259" s="4">
        <v>1409.74</v>
      </c>
      <c r="F259" s="4">
        <f t="shared" si="18"/>
        <v>6.88</v>
      </c>
      <c r="G259" s="4">
        <v>77.349999999999994</v>
      </c>
      <c r="H259" s="5">
        <v>0</v>
      </c>
      <c r="I259" s="4">
        <v>0</v>
      </c>
      <c r="J259" s="4">
        <v>13.03</v>
      </c>
      <c r="K259" s="4">
        <v>0.5</v>
      </c>
      <c r="L259" s="4">
        <v>13.07</v>
      </c>
      <c r="M259" s="10"/>
      <c r="N259" s="4">
        <v>1352.59</v>
      </c>
      <c r="O259" s="4">
        <v>369.95</v>
      </c>
      <c r="P259" s="14">
        <f t="shared" si="19"/>
        <v>982.63999999999987</v>
      </c>
      <c r="Q259" s="4">
        <v>6.69</v>
      </c>
      <c r="R259" s="4">
        <v>0.83</v>
      </c>
      <c r="S259" s="5">
        <v>0</v>
      </c>
      <c r="T259" s="4">
        <v>0</v>
      </c>
      <c r="U259" s="4">
        <v>70.150000000000006</v>
      </c>
      <c r="V259" s="4">
        <v>0</v>
      </c>
      <c r="W259" s="4">
        <v>44.72</v>
      </c>
      <c r="X259" s="4">
        <v>129.83000000000001</v>
      </c>
      <c r="Y259" s="4">
        <v>-91.12</v>
      </c>
    </row>
    <row r="260" spans="1:25" x14ac:dyDescent="0.2">
      <c r="A260" t="s">
        <v>109</v>
      </c>
      <c r="B260" s="14">
        <f t="shared" si="16"/>
        <v>1616.3299999999997</v>
      </c>
      <c r="C260" s="65">
        <f t="shared" si="20"/>
        <v>236.13999999999987</v>
      </c>
      <c r="D260" s="65">
        <f t="shared" si="17"/>
        <v>1380.1899999999998</v>
      </c>
      <c r="E260" s="4">
        <v>1423.87</v>
      </c>
      <c r="F260" s="4">
        <f t="shared" si="18"/>
        <v>7.009999999999998</v>
      </c>
      <c r="G260" s="4">
        <v>66.25</v>
      </c>
      <c r="H260" s="5">
        <v>0</v>
      </c>
      <c r="I260" s="4">
        <v>0</v>
      </c>
      <c r="J260" s="4">
        <v>12.98</v>
      </c>
      <c r="K260" s="4">
        <v>0.62</v>
      </c>
      <c r="L260" s="4">
        <v>13.12</v>
      </c>
      <c r="M260" s="10"/>
      <c r="N260" s="4">
        <v>1393.47</v>
      </c>
      <c r="O260" s="4">
        <v>397.7</v>
      </c>
      <c r="P260" s="14">
        <f t="shared" si="19"/>
        <v>995.77</v>
      </c>
      <c r="Q260" s="4">
        <v>6.73</v>
      </c>
      <c r="R260" s="4">
        <v>0.83</v>
      </c>
      <c r="S260" s="5">
        <v>0</v>
      </c>
      <c r="T260" s="4">
        <v>0</v>
      </c>
      <c r="U260" s="4">
        <v>45.21</v>
      </c>
      <c r="V260" s="4">
        <v>0</v>
      </c>
      <c r="W260" s="4">
        <v>43.68</v>
      </c>
      <c r="X260" s="4">
        <v>119.42</v>
      </c>
      <c r="Y260" s="4">
        <v>-92.48</v>
      </c>
    </row>
    <row r="261" spans="1:25" x14ac:dyDescent="0.2">
      <c r="A261" t="s">
        <v>110</v>
      </c>
      <c r="B261" s="14">
        <f t="shared" si="16"/>
        <v>1633.13</v>
      </c>
      <c r="C261" s="65">
        <f t="shared" si="20"/>
        <v>239.94000000000005</v>
      </c>
      <c r="D261" s="65">
        <f t="shared" si="17"/>
        <v>1393.19</v>
      </c>
      <c r="E261" s="4">
        <v>1440.5</v>
      </c>
      <c r="F261" s="4">
        <f t="shared" si="18"/>
        <v>6.7999999999999989</v>
      </c>
      <c r="G261" s="4">
        <v>66.87</v>
      </c>
      <c r="H261" s="5">
        <v>0</v>
      </c>
      <c r="I261" s="4">
        <v>0</v>
      </c>
      <c r="J261" s="4">
        <v>12.72</v>
      </c>
      <c r="K261" s="4">
        <v>0.53</v>
      </c>
      <c r="L261" s="4">
        <v>13.09</v>
      </c>
      <c r="M261" s="10"/>
      <c r="N261" s="4">
        <v>1412.48</v>
      </c>
      <c r="O261" s="4">
        <v>403.58</v>
      </c>
      <c r="P261" s="14">
        <f t="shared" si="19"/>
        <v>1008.9000000000001</v>
      </c>
      <c r="Q261" s="4">
        <v>6.82</v>
      </c>
      <c r="R261" s="4">
        <v>0.83</v>
      </c>
      <c r="S261" s="5">
        <v>0</v>
      </c>
      <c r="T261" s="4">
        <v>0</v>
      </c>
      <c r="U261" s="4">
        <v>42.14</v>
      </c>
      <c r="V261" s="4">
        <v>0</v>
      </c>
      <c r="W261" s="4">
        <v>47.31</v>
      </c>
      <c r="X261" s="4">
        <v>116.75</v>
      </c>
      <c r="Y261" s="4">
        <v>-92.62</v>
      </c>
    </row>
    <row r="262" spans="1:25" x14ac:dyDescent="0.2">
      <c r="A262" t="s">
        <v>111</v>
      </c>
      <c r="B262" s="14">
        <f t="shared" si="16"/>
        <v>1690.43</v>
      </c>
      <c r="C262" s="65">
        <f t="shared" si="20"/>
        <v>280.46000000000004</v>
      </c>
      <c r="D262" s="65">
        <f t="shared" si="17"/>
        <v>1409.97</v>
      </c>
      <c r="E262" s="4">
        <v>1466.13</v>
      </c>
      <c r="F262" s="4">
        <f t="shared" si="18"/>
        <v>6.5799999999999992</v>
      </c>
      <c r="G262" s="4">
        <v>89.36</v>
      </c>
      <c r="H262" s="5">
        <v>0</v>
      </c>
      <c r="I262" s="4">
        <v>0</v>
      </c>
      <c r="J262" s="4">
        <v>12.47</v>
      </c>
      <c r="K262" s="4">
        <v>0.52</v>
      </c>
      <c r="L262" s="4">
        <v>13.17</v>
      </c>
      <c r="M262" s="10"/>
      <c r="N262" s="4">
        <v>1441.12</v>
      </c>
      <c r="O262" s="4">
        <v>429.61</v>
      </c>
      <c r="P262" s="14">
        <f t="shared" si="19"/>
        <v>1011.5099999999999</v>
      </c>
      <c r="Q262" s="4">
        <v>7.11</v>
      </c>
      <c r="R262" s="4">
        <v>0.83</v>
      </c>
      <c r="S262" s="5">
        <v>0</v>
      </c>
      <c r="T262" s="4">
        <v>0</v>
      </c>
      <c r="U262" s="4">
        <v>57.96</v>
      </c>
      <c r="V262" s="4">
        <v>0</v>
      </c>
      <c r="W262" s="4">
        <v>56.16</v>
      </c>
      <c r="X262" s="4">
        <v>120.66</v>
      </c>
      <c r="Y262" s="4">
        <v>-102.2</v>
      </c>
    </row>
    <row r="263" spans="1:25" x14ac:dyDescent="0.2">
      <c r="A263" t="s">
        <v>112</v>
      </c>
      <c r="B263" s="14">
        <f t="shared" si="16"/>
        <v>1784.13</v>
      </c>
      <c r="C263" s="65">
        <f t="shared" si="20"/>
        <v>291.83000000000015</v>
      </c>
      <c r="D263" s="65">
        <f t="shared" si="17"/>
        <v>1492.3</v>
      </c>
      <c r="E263" s="4">
        <v>1563</v>
      </c>
      <c r="F263" s="4">
        <f t="shared" si="18"/>
        <v>6.5199999999999987</v>
      </c>
      <c r="G263" s="4">
        <v>87.24</v>
      </c>
      <c r="H263" s="5">
        <v>0</v>
      </c>
      <c r="I263" s="4">
        <v>0</v>
      </c>
      <c r="J263" s="4">
        <v>12.12</v>
      </c>
      <c r="K263" s="4">
        <v>0.45</v>
      </c>
      <c r="L263" s="4">
        <v>13.18</v>
      </c>
      <c r="M263" s="10"/>
      <c r="N263" s="4">
        <v>1506.84</v>
      </c>
      <c r="O263" s="4">
        <v>421.87</v>
      </c>
      <c r="P263" s="14">
        <f t="shared" si="19"/>
        <v>1084.9699999999998</v>
      </c>
      <c r="Q263" s="4">
        <v>7.11</v>
      </c>
      <c r="R263" s="4">
        <v>0.82</v>
      </c>
      <c r="S263" s="5">
        <v>0</v>
      </c>
      <c r="T263" s="4">
        <v>0</v>
      </c>
      <c r="U263" s="4">
        <v>70.36</v>
      </c>
      <c r="V263" s="4">
        <v>0</v>
      </c>
      <c r="W263" s="4">
        <v>70.7</v>
      </c>
      <c r="X263" s="4">
        <v>121.78</v>
      </c>
      <c r="Y263" s="4">
        <v>-101.62</v>
      </c>
    </row>
    <row r="264" spans="1:25" x14ac:dyDescent="0.2">
      <c r="A264" t="s">
        <v>113</v>
      </c>
      <c r="B264" s="14">
        <f t="shared" si="16"/>
        <v>1770.9900000000002</v>
      </c>
      <c r="C264" s="65">
        <f t="shared" si="20"/>
        <v>252.98000000000025</v>
      </c>
      <c r="D264" s="65">
        <f t="shared" si="17"/>
        <v>1518.01</v>
      </c>
      <c r="E264" s="4">
        <v>1575.39</v>
      </c>
      <c r="F264" s="4">
        <f t="shared" si="18"/>
        <v>6.4300000000000006</v>
      </c>
      <c r="G264" s="4">
        <v>59.98</v>
      </c>
      <c r="H264" s="5">
        <v>0</v>
      </c>
      <c r="I264" s="4">
        <v>0</v>
      </c>
      <c r="J264" s="4">
        <v>12.07</v>
      </c>
      <c r="K264" s="4">
        <v>0.42</v>
      </c>
      <c r="L264" s="4">
        <v>13.23</v>
      </c>
      <c r="M264" s="10"/>
      <c r="N264" s="4">
        <v>1499.97</v>
      </c>
      <c r="O264" s="4">
        <v>424.22</v>
      </c>
      <c r="P264" s="14">
        <f t="shared" si="19"/>
        <v>1075.75</v>
      </c>
      <c r="Q264" s="4">
        <v>7.22</v>
      </c>
      <c r="R264" s="4">
        <v>0.82</v>
      </c>
      <c r="S264" s="5">
        <v>0</v>
      </c>
      <c r="T264" s="4">
        <v>0</v>
      </c>
      <c r="U264" s="4">
        <v>73.8</v>
      </c>
      <c r="V264" s="4">
        <v>0</v>
      </c>
      <c r="W264" s="4">
        <v>57.38</v>
      </c>
      <c r="X264" s="4">
        <v>125.37</v>
      </c>
      <c r="Y264" s="4">
        <v>-103.47</v>
      </c>
    </row>
    <row r="265" spans="1:25" x14ac:dyDescent="0.2">
      <c r="A265" t="s">
        <v>114</v>
      </c>
      <c r="B265" s="14">
        <f t="shared" si="16"/>
        <v>1793.0899999999997</v>
      </c>
      <c r="C265" s="65">
        <f t="shared" si="20"/>
        <v>262.8299999999997</v>
      </c>
      <c r="D265" s="65">
        <f t="shared" si="17"/>
        <v>1530.26</v>
      </c>
      <c r="E265" s="4">
        <v>1585.82</v>
      </c>
      <c r="F265" s="4">
        <f t="shared" si="18"/>
        <v>11.77</v>
      </c>
      <c r="G265" s="4">
        <v>57.34</v>
      </c>
      <c r="H265" s="5">
        <v>0</v>
      </c>
      <c r="I265" s="4">
        <v>0</v>
      </c>
      <c r="J265" s="4">
        <v>11.68</v>
      </c>
      <c r="K265" s="4">
        <v>6.06</v>
      </c>
      <c r="L265" s="4">
        <v>13.8</v>
      </c>
      <c r="M265" s="10"/>
      <c r="N265" s="4">
        <v>1545.91</v>
      </c>
      <c r="O265" s="4">
        <v>408.39</v>
      </c>
      <c r="P265" s="14">
        <f t="shared" si="19"/>
        <v>1137.52</v>
      </c>
      <c r="Q265" s="4">
        <v>8.09</v>
      </c>
      <c r="R265" s="4">
        <v>0</v>
      </c>
      <c r="S265" s="5">
        <v>0</v>
      </c>
      <c r="T265" s="4">
        <v>0.82</v>
      </c>
      <c r="U265" s="4">
        <v>36.590000000000003</v>
      </c>
      <c r="V265" s="4">
        <v>0</v>
      </c>
      <c r="W265" s="4">
        <v>55.56</v>
      </c>
      <c r="X265" s="4">
        <v>134.36000000000001</v>
      </c>
      <c r="Y265" s="4">
        <v>-106.62</v>
      </c>
    </row>
    <row r="266" spans="1:25" x14ac:dyDescent="0.2">
      <c r="A266" t="s">
        <v>115</v>
      </c>
      <c r="B266" s="14">
        <f t="shared" si="16"/>
        <v>1799.6999999999998</v>
      </c>
      <c r="C266" s="65">
        <f t="shared" si="20"/>
        <v>295.9699999999998</v>
      </c>
      <c r="D266" s="65">
        <f t="shared" si="17"/>
        <v>1503.73</v>
      </c>
      <c r="E266" s="4">
        <v>1557.1</v>
      </c>
      <c r="F266" s="4">
        <f t="shared" si="18"/>
        <v>22.35</v>
      </c>
      <c r="G266" s="4">
        <v>70.75</v>
      </c>
      <c r="H266" s="5">
        <v>0</v>
      </c>
      <c r="I266" s="4">
        <v>0</v>
      </c>
      <c r="J266" s="4">
        <v>12.44</v>
      </c>
      <c r="K266" s="4">
        <v>6.61</v>
      </c>
      <c r="L266" s="4">
        <v>23.98</v>
      </c>
      <c r="M266" s="10"/>
      <c r="N266" s="4">
        <v>1549.62</v>
      </c>
      <c r="O266" s="4">
        <v>430.42</v>
      </c>
      <c r="P266" s="14">
        <f t="shared" si="19"/>
        <v>1119.1999999999998</v>
      </c>
      <c r="Q266" s="4">
        <v>8.24</v>
      </c>
      <c r="R266" s="4">
        <v>0</v>
      </c>
      <c r="S266" s="5">
        <v>0</v>
      </c>
      <c r="T266" s="4">
        <v>0.82</v>
      </c>
      <c r="U266" s="4">
        <v>36.01</v>
      </c>
      <c r="V266" s="4">
        <v>0</v>
      </c>
      <c r="W266" s="4">
        <v>53.37</v>
      </c>
      <c r="X266" s="4">
        <v>129.28</v>
      </c>
      <c r="Y266" s="4">
        <v>-106.47</v>
      </c>
    </row>
    <row r="267" spans="1:25" x14ac:dyDescent="0.2">
      <c r="A267" t="s">
        <v>116</v>
      </c>
      <c r="B267" s="14">
        <f t="shared" si="16"/>
        <v>1773.4099999999999</v>
      </c>
      <c r="C267" s="65">
        <f t="shared" si="20"/>
        <v>302.66999999999985</v>
      </c>
      <c r="D267" s="65">
        <f t="shared" si="17"/>
        <v>1470.74</v>
      </c>
      <c r="E267" s="4">
        <v>1530.11</v>
      </c>
      <c r="F267" s="4">
        <f t="shared" si="18"/>
        <v>23.29</v>
      </c>
      <c r="G267" s="4">
        <v>70.34</v>
      </c>
      <c r="H267" s="5">
        <v>0</v>
      </c>
      <c r="I267" s="4">
        <v>0</v>
      </c>
      <c r="J267" s="4">
        <v>11.23</v>
      </c>
      <c r="K267" s="4">
        <v>7.76</v>
      </c>
      <c r="L267" s="4">
        <v>23.97</v>
      </c>
      <c r="M267" s="10"/>
      <c r="N267" s="4">
        <v>1522.76</v>
      </c>
      <c r="O267" s="4">
        <v>429.35</v>
      </c>
      <c r="P267" s="14">
        <f t="shared" si="19"/>
        <v>1093.4099999999999</v>
      </c>
      <c r="Q267" s="4">
        <v>8.44</v>
      </c>
      <c r="R267" s="4">
        <v>0</v>
      </c>
      <c r="S267" s="5">
        <v>0</v>
      </c>
      <c r="T267" s="4">
        <v>0.82</v>
      </c>
      <c r="U267" s="4">
        <v>34.15</v>
      </c>
      <c r="V267" s="4">
        <v>0</v>
      </c>
      <c r="W267" s="4">
        <v>59.37</v>
      </c>
      <c r="X267" s="4">
        <v>124.58</v>
      </c>
      <c r="Y267" s="4">
        <v>-106.71</v>
      </c>
    </row>
    <row r="268" spans="1:25" x14ac:dyDescent="0.2">
      <c r="A268" t="s">
        <v>117</v>
      </c>
      <c r="B268" s="14">
        <f t="shared" ref="B268:B281" si="21">SUM(E268:L268)-Y268</f>
        <v>1727.1800000000003</v>
      </c>
      <c r="C268" s="65">
        <f t="shared" si="20"/>
        <v>293.35000000000014</v>
      </c>
      <c r="D268" s="65">
        <f t="shared" ref="D268:D330" si="22">E268-W268</f>
        <v>1433.8300000000002</v>
      </c>
      <c r="E268" s="4">
        <v>1490.16</v>
      </c>
      <c r="F268" s="4">
        <f t="shared" ref="F268:F329" si="23">(I268+K268+L268)-(Q268+V268)</f>
        <v>24.13</v>
      </c>
      <c r="G268" s="4">
        <v>59.23</v>
      </c>
      <c r="H268" s="5">
        <v>0</v>
      </c>
      <c r="I268" s="4">
        <v>0</v>
      </c>
      <c r="J268" s="4">
        <v>11.12</v>
      </c>
      <c r="K268" s="4">
        <v>8.65</v>
      </c>
      <c r="L268" s="4">
        <v>24</v>
      </c>
      <c r="M268" s="10"/>
      <c r="N268" s="4">
        <v>1480</v>
      </c>
      <c r="O268" s="4">
        <v>408.35</v>
      </c>
      <c r="P268" s="14">
        <f t="shared" ref="P268:P330" si="24">N268-O268</f>
        <v>1071.6500000000001</v>
      </c>
      <c r="Q268" s="4">
        <v>8.52</v>
      </c>
      <c r="R268" s="4">
        <v>0</v>
      </c>
      <c r="S268" s="5">
        <v>0</v>
      </c>
      <c r="T268" s="4">
        <v>0.82</v>
      </c>
      <c r="U268" s="4">
        <v>38.340000000000003</v>
      </c>
      <c r="V268" s="4">
        <v>0</v>
      </c>
      <c r="W268" s="4">
        <v>56.33</v>
      </c>
      <c r="X268" s="4">
        <v>119.03</v>
      </c>
      <c r="Y268" s="4">
        <v>-109.89</v>
      </c>
    </row>
    <row r="269" spans="1:25" x14ac:dyDescent="0.2">
      <c r="A269" t="s">
        <v>118</v>
      </c>
      <c r="B269" s="14">
        <f t="shared" si="21"/>
        <v>1758.0499999999997</v>
      </c>
      <c r="C269" s="65">
        <f t="shared" si="20"/>
        <v>291.88999999999987</v>
      </c>
      <c r="D269" s="65">
        <f t="shared" si="22"/>
        <v>1466.1599999999999</v>
      </c>
      <c r="E269" s="4">
        <v>1521.81</v>
      </c>
      <c r="F269" s="4">
        <f t="shared" si="23"/>
        <v>26.010000000000005</v>
      </c>
      <c r="G269" s="4">
        <v>55.87</v>
      </c>
      <c r="H269" s="5">
        <v>0</v>
      </c>
      <c r="I269" s="4">
        <v>0</v>
      </c>
      <c r="J269" s="4">
        <v>10.65</v>
      </c>
      <c r="K269" s="4">
        <v>10.27</v>
      </c>
      <c r="L269" s="4">
        <v>24.35</v>
      </c>
      <c r="M269" s="10"/>
      <c r="N269" s="4">
        <v>1435.81</v>
      </c>
      <c r="O269" s="4">
        <v>440</v>
      </c>
      <c r="P269" s="14">
        <f t="shared" si="24"/>
        <v>995.81</v>
      </c>
      <c r="Q269" s="4">
        <v>8.61</v>
      </c>
      <c r="R269" s="4">
        <v>0</v>
      </c>
      <c r="S269" s="5">
        <v>0</v>
      </c>
      <c r="T269" s="4">
        <v>0.82</v>
      </c>
      <c r="U269" s="4">
        <v>110.38</v>
      </c>
      <c r="V269" s="4">
        <v>0</v>
      </c>
      <c r="W269" s="4">
        <v>55.65</v>
      </c>
      <c r="X269" s="4">
        <v>120.77</v>
      </c>
      <c r="Y269" s="4">
        <v>-109.09</v>
      </c>
    </row>
    <row r="270" spans="1:25" x14ac:dyDescent="0.2">
      <c r="A270" t="s">
        <v>119</v>
      </c>
      <c r="B270" s="14">
        <f t="shared" si="21"/>
        <v>1786.4499999999998</v>
      </c>
      <c r="C270" s="65">
        <f t="shared" si="20"/>
        <v>291.14999999999986</v>
      </c>
      <c r="D270" s="65">
        <f t="shared" si="22"/>
        <v>1495.3</v>
      </c>
      <c r="E270" s="4">
        <v>1551.5</v>
      </c>
      <c r="F270" s="4">
        <f t="shared" si="23"/>
        <v>26.000000000000004</v>
      </c>
      <c r="G270" s="4">
        <v>53.06</v>
      </c>
      <c r="H270" s="5">
        <v>0</v>
      </c>
      <c r="I270" s="4">
        <v>0</v>
      </c>
      <c r="J270" s="4">
        <v>10.62</v>
      </c>
      <c r="K270" s="4">
        <v>10.24</v>
      </c>
      <c r="L270" s="4">
        <v>24.53</v>
      </c>
      <c r="M270" s="10"/>
      <c r="N270" s="4">
        <v>1465.12</v>
      </c>
      <c r="O270" s="4">
        <v>411.53</v>
      </c>
      <c r="P270" s="14">
        <f t="shared" si="24"/>
        <v>1053.5899999999999</v>
      </c>
      <c r="Q270" s="4">
        <v>8.77</v>
      </c>
      <c r="R270" s="4">
        <v>0</v>
      </c>
      <c r="S270" s="5">
        <v>0</v>
      </c>
      <c r="T270" s="4">
        <v>0.82</v>
      </c>
      <c r="U270" s="4">
        <v>101.62</v>
      </c>
      <c r="V270" s="4">
        <v>0</v>
      </c>
      <c r="W270" s="4">
        <v>56.2</v>
      </c>
      <c r="X270" s="4">
        <v>127.92</v>
      </c>
      <c r="Y270" s="4">
        <v>-110.5</v>
      </c>
    </row>
    <row r="271" spans="1:25" x14ac:dyDescent="0.2">
      <c r="A271" t="s">
        <v>120</v>
      </c>
      <c r="B271" s="14">
        <f t="shared" si="21"/>
        <v>1755.3</v>
      </c>
      <c r="C271" s="65">
        <f t="shared" si="20"/>
        <v>296.33999999999992</v>
      </c>
      <c r="D271" s="65">
        <f t="shared" si="22"/>
        <v>1458.96</v>
      </c>
      <c r="E271" s="4">
        <v>1515.19</v>
      </c>
      <c r="F271" s="4">
        <f t="shared" si="23"/>
        <v>25.83</v>
      </c>
      <c r="G271" s="4">
        <v>58.24</v>
      </c>
      <c r="H271" s="5">
        <v>0</v>
      </c>
      <c r="I271" s="4">
        <v>0</v>
      </c>
      <c r="J271" s="4">
        <v>11.23</v>
      </c>
      <c r="K271" s="4">
        <v>10.28</v>
      </c>
      <c r="L271" s="4">
        <v>24.55</v>
      </c>
      <c r="M271" s="10"/>
      <c r="N271" s="4">
        <v>1432.95</v>
      </c>
      <c r="O271" s="4">
        <v>401.29</v>
      </c>
      <c r="P271" s="14">
        <f t="shared" si="24"/>
        <v>1031.6600000000001</v>
      </c>
      <c r="Q271" s="4">
        <v>8.77</v>
      </c>
      <c r="R271" s="4">
        <v>0</v>
      </c>
      <c r="S271" s="5">
        <v>0</v>
      </c>
      <c r="T271" s="4">
        <v>0.82</v>
      </c>
      <c r="U271" s="4">
        <v>103.64</v>
      </c>
      <c r="V271" s="4">
        <v>0.23</v>
      </c>
      <c r="W271" s="4">
        <v>56.23</v>
      </c>
      <c r="X271" s="4">
        <v>126.83</v>
      </c>
      <c r="Y271" s="4">
        <v>-109.98</v>
      </c>
    </row>
    <row r="272" spans="1:25" x14ac:dyDescent="0.2">
      <c r="A272" t="s">
        <v>121</v>
      </c>
      <c r="B272" s="14">
        <f t="shared" si="21"/>
        <v>1751.9799999999996</v>
      </c>
      <c r="C272" s="65">
        <f t="shared" si="20"/>
        <v>302.10999999999967</v>
      </c>
      <c r="D272" s="65">
        <f t="shared" si="22"/>
        <v>1449.87</v>
      </c>
      <c r="E272" s="4">
        <v>1509.87</v>
      </c>
      <c r="F272" s="4">
        <f t="shared" si="23"/>
        <v>26.27</v>
      </c>
      <c r="G272" s="4">
        <v>59.1</v>
      </c>
      <c r="H272" s="5">
        <v>0</v>
      </c>
      <c r="I272" s="4">
        <v>0</v>
      </c>
      <c r="J272" s="4">
        <v>11.07</v>
      </c>
      <c r="K272" s="4">
        <v>10.24</v>
      </c>
      <c r="L272" s="4">
        <v>24.8</v>
      </c>
      <c r="M272" s="10"/>
      <c r="N272" s="4">
        <v>1441.74</v>
      </c>
      <c r="O272" s="4">
        <v>441.64</v>
      </c>
      <c r="P272" s="14">
        <f t="shared" si="24"/>
        <v>1000.1</v>
      </c>
      <c r="Q272" s="4">
        <v>8.77</v>
      </c>
      <c r="R272" s="4">
        <v>0</v>
      </c>
      <c r="S272" s="5">
        <v>0</v>
      </c>
      <c r="T272" s="4">
        <v>0.82</v>
      </c>
      <c r="U272" s="4">
        <v>85.39</v>
      </c>
      <c r="V272" s="4">
        <v>0</v>
      </c>
      <c r="W272" s="4">
        <v>60</v>
      </c>
      <c r="X272" s="4">
        <v>129.01</v>
      </c>
      <c r="Y272" s="4">
        <v>-110.63</v>
      </c>
    </row>
    <row r="273" spans="1:25" x14ac:dyDescent="0.2">
      <c r="A273" t="s">
        <v>122</v>
      </c>
      <c r="B273" s="14">
        <f t="shared" si="21"/>
        <v>1814.7700000000002</v>
      </c>
      <c r="C273" s="65">
        <f t="shared" si="20"/>
        <v>318.33000000000015</v>
      </c>
      <c r="D273" s="65">
        <f t="shared" si="22"/>
        <v>1496.44</v>
      </c>
      <c r="E273" s="4">
        <v>1565.98</v>
      </c>
      <c r="F273" s="4">
        <f t="shared" si="23"/>
        <v>24.98</v>
      </c>
      <c r="G273" s="4">
        <v>54.42</v>
      </c>
      <c r="H273" s="5">
        <v>0</v>
      </c>
      <c r="I273" s="4">
        <v>0</v>
      </c>
      <c r="J273" s="4">
        <v>10.94</v>
      </c>
      <c r="K273" s="4">
        <v>10.38</v>
      </c>
      <c r="L273" s="4">
        <v>23.54</v>
      </c>
      <c r="M273" s="10"/>
      <c r="N273" s="4">
        <v>1429.4</v>
      </c>
      <c r="O273" s="4">
        <v>432.28</v>
      </c>
      <c r="P273" s="14">
        <f t="shared" si="24"/>
        <v>997.12000000000012</v>
      </c>
      <c r="Q273" s="4">
        <v>8.8800000000000008</v>
      </c>
      <c r="R273" s="4">
        <v>0</v>
      </c>
      <c r="S273" s="5">
        <v>0</v>
      </c>
      <c r="T273" s="4">
        <v>0.82</v>
      </c>
      <c r="U273" s="4">
        <v>159.15</v>
      </c>
      <c r="V273" s="4">
        <v>0.06</v>
      </c>
      <c r="W273" s="4">
        <v>69.540000000000006</v>
      </c>
      <c r="X273" s="4">
        <v>121.93</v>
      </c>
      <c r="Y273" s="4">
        <v>-124.53</v>
      </c>
    </row>
    <row r="274" spans="1:25" x14ac:dyDescent="0.2">
      <c r="A274" t="s">
        <v>123</v>
      </c>
      <c r="B274" s="14">
        <f t="shared" si="21"/>
        <v>1972.3399999999997</v>
      </c>
      <c r="C274" s="65">
        <f t="shared" si="20"/>
        <v>328.33999999999969</v>
      </c>
      <c r="D274" s="65">
        <f t="shared" si="22"/>
        <v>1644</v>
      </c>
      <c r="E274" s="4">
        <v>1716.67</v>
      </c>
      <c r="F274" s="4">
        <f t="shared" si="23"/>
        <v>24.11</v>
      </c>
      <c r="G274" s="4">
        <v>59.31</v>
      </c>
      <c r="H274" s="5">
        <v>0</v>
      </c>
      <c r="I274" s="4">
        <v>0</v>
      </c>
      <c r="J274" s="4">
        <v>10.72</v>
      </c>
      <c r="K274" s="4">
        <v>10.59</v>
      </c>
      <c r="L274" s="4">
        <v>23.6</v>
      </c>
      <c r="M274" s="10"/>
      <c r="N274" s="4">
        <v>1640.6</v>
      </c>
      <c r="O274" s="4">
        <v>486.14</v>
      </c>
      <c r="P274" s="14">
        <f t="shared" si="24"/>
        <v>1154.46</v>
      </c>
      <c r="Q274" s="4">
        <v>8.8800000000000008</v>
      </c>
      <c r="R274" s="4">
        <v>0</v>
      </c>
      <c r="S274" s="5">
        <v>0</v>
      </c>
      <c r="T274" s="4">
        <v>0.82</v>
      </c>
      <c r="U274" s="4">
        <v>100.44</v>
      </c>
      <c r="V274" s="4">
        <v>1.2</v>
      </c>
      <c r="W274" s="4">
        <v>72.67</v>
      </c>
      <c r="X274" s="4">
        <v>123.62</v>
      </c>
      <c r="Y274" s="4">
        <v>-127.34</v>
      </c>
    </row>
    <row r="275" spans="1:25" x14ac:dyDescent="0.2">
      <c r="A275" t="s">
        <v>124</v>
      </c>
      <c r="B275" s="14">
        <f t="shared" si="21"/>
        <v>1982.97</v>
      </c>
      <c r="C275" s="65">
        <f t="shared" si="20"/>
        <v>335.60000000000014</v>
      </c>
      <c r="D275" s="65">
        <f t="shared" si="22"/>
        <v>1647.37</v>
      </c>
      <c r="E275" s="4">
        <v>1733.58</v>
      </c>
      <c r="F275" s="4">
        <f t="shared" si="23"/>
        <v>25.4</v>
      </c>
      <c r="G275" s="4">
        <v>52.63</v>
      </c>
      <c r="H275" s="5">
        <v>0</v>
      </c>
      <c r="I275" s="4">
        <v>0</v>
      </c>
      <c r="J275" s="4">
        <v>10.53</v>
      </c>
      <c r="K275" s="4">
        <v>10.68</v>
      </c>
      <c r="L275" s="4">
        <v>23.6</v>
      </c>
      <c r="M275" s="10"/>
      <c r="N275" s="4">
        <v>1641.71</v>
      </c>
      <c r="O275" s="4">
        <v>459.5</v>
      </c>
      <c r="P275" s="14">
        <f t="shared" si="24"/>
        <v>1182.21</v>
      </c>
      <c r="Q275" s="4">
        <v>8.8800000000000008</v>
      </c>
      <c r="R275" s="4">
        <v>0</v>
      </c>
      <c r="S275" s="5">
        <v>0</v>
      </c>
      <c r="T275" s="4">
        <v>0.82</v>
      </c>
      <c r="U275" s="4">
        <v>95.92</v>
      </c>
      <c r="V275" s="4">
        <v>0</v>
      </c>
      <c r="W275" s="4">
        <v>86.21</v>
      </c>
      <c r="X275" s="4">
        <v>124.03</v>
      </c>
      <c r="Y275" s="4">
        <v>-126.55</v>
      </c>
    </row>
    <row r="276" spans="1:25" x14ac:dyDescent="0.2">
      <c r="A276" t="s">
        <v>125</v>
      </c>
      <c r="B276" s="14">
        <f t="shared" si="21"/>
        <v>2012.61</v>
      </c>
      <c r="C276" s="65">
        <f t="shared" si="20"/>
        <v>316.63999999999987</v>
      </c>
      <c r="D276" s="65">
        <f t="shared" si="22"/>
        <v>1695.97</v>
      </c>
      <c r="E276" s="4">
        <v>1767.19</v>
      </c>
      <c r="F276" s="4">
        <f t="shared" si="23"/>
        <v>24.489999999999995</v>
      </c>
      <c r="G276" s="4">
        <v>49.66</v>
      </c>
      <c r="H276" s="5">
        <v>0</v>
      </c>
      <c r="I276" s="4">
        <v>0</v>
      </c>
      <c r="J276" s="4">
        <v>10.35</v>
      </c>
      <c r="K276" s="4">
        <v>10.53</v>
      </c>
      <c r="L276" s="4">
        <v>23.56</v>
      </c>
      <c r="M276" s="10"/>
      <c r="N276" s="4">
        <v>1638.98</v>
      </c>
      <c r="O276" s="4">
        <v>462.91</v>
      </c>
      <c r="P276" s="14">
        <f t="shared" si="24"/>
        <v>1176.07</v>
      </c>
      <c r="Q276" s="4">
        <v>9.0299999999999994</v>
      </c>
      <c r="R276" s="4">
        <v>0</v>
      </c>
      <c r="S276" s="5">
        <v>0</v>
      </c>
      <c r="T276" s="4">
        <v>0.82</v>
      </c>
      <c r="U276" s="4">
        <v>148.07</v>
      </c>
      <c r="V276" s="4">
        <v>0.56999999999999995</v>
      </c>
      <c r="W276" s="4">
        <v>71.22</v>
      </c>
      <c r="X276" s="4">
        <v>119.42</v>
      </c>
      <c r="Y276" s="4">
        <v>-126.83</v>
      </c>
    </row>
    <row r="277" spans="1:25" x14ac:dyDescent="0.2">
      <c r="A277" t="s">
        <v>126</v>
      </c>
      <c r="B277" s="14">
        <f t="shared" si="21"/>
        <v>1951.8399999999997</v>
      </c>
      <c r="C277" s="65">
        <f t="shared" si="20"/>
        <v>327.4699999999998</v>
      </c>
      <c r="D277" s="65">
        <f t="shared" si="22"/>
        <v>1624.37</v>
      </c>
      <c r="E277" s="4">
        <v>1698.1</v>
      </c>
      <c r="F277" s="4">
        <f t="shared" si="23"/>
        <v>25.809999999999995</v>
      </c>
      <c r="G277" s="4">
        <v>52.93</v>
      </c>
      <c r="H277" s="5">
        <v>0</v>
      </c>
      <c r="I277" s="4">
        <v>0</v>
      </c>
      <c r="J277" s="4">
        <v>10.220000000000001</v>
      </c>
      <c r="K277" s="4">
        <v>10.87</v>
      </c>
      <c r="L277" s="4">
        <v>24.29</v>
      </c>
      <c r="M277" s="10"/>
      <c r="N277" s="4">
        <v>1569.43</v>
      </c>
      <c r="O277" s="4">
        <v>466.99</v>
      </c>
      <c r="P277" s="14">
        <f t="shared" si="24"/>
        <v>1102.44</v>
      </c>
      <c r="Q277" s="4">
        <v>9.35</v>
      </c>
      <c r="R277" s="4">
        <v>0</v>
      </c>
      <c r="S277" s="5">
        <v>0</v>
      </c>
      <c r="T277" s="4">
        <v>0.82</v>
      </c>
      <c r="U277" s="4">
        <v>155.78</v>
      </c>
      <c r="V277" s="4">
        <v>0</v>
      </c>
      <c r="W277" s="4">
        <v>73.73</v>
      </c>
      <c r="X277" s="4">
        <v>116.91</v>
      </c>
      <c r="Y277" s="4">
        <v>-129.62</v>
      </c>
    </row>
    <row r="278" spans="1:25" x14ac:dyDescent="0.2">
      <c r="A278" t="s">
        <v>127</v>
      </c>
      <c r="B278" s="14">
        <f t="shared" si="21"/>
        <v>1932.07</v>
      </c>
      <c r="C278" s="65">
        <f t="shared" si="20"/>
        <v>331.41000000000008</v>
      </c>
      <c r="D278" s="65">
        <f t="shared" si="22"/>
        <v>1600.6599999999999</v>
      </c>
      <c r="E278" s="4">
        <v>1675.53</v>
      </c>
      <c r="F278" s="4">
        <f t="shared" si="23"/>
        <v>25.82</v>
      </c>
      <c r="G278" s="4">
        <v>53.83</v>
      </c>
      <c r="H278" s="5">
        <v>0</v>
      </c>
      <c r="I278" s="4">
        <v>0</v>
      </c>
      <c r="J278" s="4">
        <v>10.06</v>
      </c>
      <c r="K278" s="4">
        <v>10.93</v>
      </c>
      <c r="L278" s="4">
        <v>24.24</v>
      </c>
      <c r="M278" s="10"/>
      <c r="N278" s="4">
        <v>1540.15</v>
      </c>
      <c r="O278" s="4">
        <v>480.07</v>
      </c>
      <c r="P278" s="14">
        <f t="shared" si="24"/>
        <v>1060.0800000000002</v>
      </c>
      <c r="Q278" s="4">
        <v>9.35</v>
      </c>
      <c r="R278" s="4">
        <v>0</v>
      </c>
      <c r="S278" s="5">
        <v>0</v>
      </c>
      <c r="T278" s="4">
        <v>0.82</v>
      </c>
      <c r="U278" s="4">
        <v>156.54</v>
      </c>
      <c r="V278" s="4">
        <v>0</v>
      </c>
      <c r="W278" s="4">
        <v>74.87</v>
      </c>
      <c r="X278" s="4">
        <v>124.51</v>
      </c>
      <c r="Y278" s="4">
        <v>-131.66</v>
      </c>
    </row>
    <row r="279" spans="1:25" x14ac:dyDescent="0.2">
      <c r="A279" t="s">
        <v>128</v>
      </c>
      <c r="B279" s="14">
        <f t="shared" si="21"/>
        <v>2029.23</v>
      </c>
      <c r="C279" s="65">
        <f t="shared" si="20"/>
        <v>323.64999999999986</v>
      </c>
      <c r="D279" s="65">
        <f t="shared" si="22"/>
        <v>1705.5800000000002</v>
      </c>
      <c r="E279" s="4">
        <v>1777.4</v>
      </c>
      <c r="F279" s="4">
        <f t="shared" si="23"/>
        <v>25.27</v>
      </c>
      <c r="G279" s="4">
        <v>52.24</v>
      </c>
      <c r="H279" s="5">
        <v>0</v>
      </c>
      <c r="I279" s="4">
        <v>0</v>
      </c>
      <c r="J279" s="4">
        <v>10.25</v>
      </c>
      <c r="K279" s="4">
        <v>10.51</v>
      </c>
      <c r="L279" s="4">
        <v>24.21</v>
      </c>
      <c r="M279" s="10"/>
      <c r="N279" s="4">
        <v>1688.12</v>
      </c>
      <c r="O279" s="4">
        <v>455.71</v>
      </c>
      <c r="P279" s="14">
        <f t="shared" si="24"/>
        <v>1232.4099999999999</v>
      </c>
      <c r="Q279" s="4">
        <v>9.4499999999999993</v>
      </c>
      <c r="R279" s="4">
        <v>0</v>
      </c>
      <c r="S279" s="5">
        <v>0</v>
      </c>
      <c r="T279" s="4">
        <v>0.82</v>
      </c>
      <c r="U279" s="4">
        <v>105.55</v>
      </c>
      <c r="V279" s="4">
        <v>0</v>
      </c>
      <c r="W279" s="4">
        <v>71.819999999999993</v>
      </c>
      <c r="X279" s="4">
        <v>128.19</v>
      </c>
      <c r="Y279" s="4">
        <v>-129.35</v>
      </c>
    </row>
    <row r="280" spans="1:25" x14ac:dyDescent="0.2">
      <c r="A280" t="s">
        <v>129</v>
      </c>
      <c r="B280" s="14">
        <f t="shared" si="21"/>
        <v>1927.8399999999997</v>
      </c>
      <c r="C280" s="65">
        <f t="shared" si="20"/>
        <v>317.43999999999983</v>
      </c>
      <c r="D280" s="65">
        <f t="shared" si="22"/>
        <v>1610.3999999999999</v>
      </c>
      <c r="E280" s="4">
        <v>1680.87</v>
      </c>
      <c r="F280" s="4">
        <f t="shared" si="23"/>
        <v>24.930000000000007</v>
      </c>
      <c r="G280" s="4">
        <v>50.32</v>
      </c>
      <c r="H280" s="5">
        <v>0</v>
      </c>
      <c r="I280" s="4">
        <v>0</v>
      </c>
      <c r="J280" s="4">
        <v>9.84</v>
      </c>
      <c r="K280" s="4">
        <v>10.82</v>
      </c>
      <c r="L280" s="4">
        <v>24.19</v>
      </c>
      <c r="M280" s="10"/>
      <c r="N280" s="4">
        <v>1584.79</v>
      </c>
      <c r="O280" s="4">
        <v>456.76</v>
      </c>
      <c r="P280" s="14">
        <f t="shared" si="24"/>
        <v>1128.03</v>
      </c>
      <c r="Q280" s="4">
        <v>9.8699999999999992</v>
      </c>
      <c r="R280" s="4">
        <v>0</v>
      </c>
      <c r="S280" s="5">
        <v>0</v>
      </c>
      <c r="T280" s="4">
        <v>0.82</v>
      </c>
      <c r="U280" s="4">
        <v>107.09</v>
      </c>
      <c r="V280" s="4">
        <v>0.21</v>
      </c>
      <c r="W280" s="4">
        <v>70.47</v>
      </c>
      <c r="X280" s="4">
        <v>129.66999999999999</v>
      </c>
      <c r="Y280" s="4">
        <v>-126.87</v>
      </c>
    </row>
    <row r="281" spans="1:25" x14ac:dyDescent="0.2">
      <c r="A281" t="s">
        <v>130</v>
      </c>
      <c r="B281" s="14">
        <f t="shared" si="21"/>
        <v>1855.98</v>
      </c>
      <c r="C281" s="65">
        <f t="shared" si="20"/>
        <v>321.69000000000005</v>
      </c>
      <c r="D281" s="65">
        <f t="shared" si="22"/>
        <v>1534.29</v>
      </c>
      <c r="E281" s="4">
        <v>1607.86</v>
      </c>
      <c r="F281" s="4">
        <f t="shared" si="23"/>
        <v>24.33</v>
      </c>
      <c r="G281" s="4">
        <v>52.2</v>
      </c>
      <c r="H281" s="5">
        <v>0</v>
      </c>
      <c r="I281" s="4">
        <v>0</v>
      </c>
      <c r="J281" s="4">
        <v>9.75</v>
      </c>
      <c r="K281" s="4">
        <v>9.7100000000000009</v>
      </c>
      <c r="L281" s="4">
        <v>24.43</v>
      </c>
      <c r="M281" s="10"/>
      <c r="N281" s="4">
        <v>1511.65</v>
      </c>
      <c r="O281" s="4">
        <v>489.75</v>
      </c>
      <c r="P281" s="14">
        <f t="shared" si="24"/>
        <v>1021.9000000000001</v>
      </c>
      <c r="Q281" s="4">
        <v>9.81</v>
      </c>
      <c r="R281" s="4">
        <v>0</v>
      </c>
      <c r="S281" s="5">
        <v>0</v>
      </c>
      <c r="T281" s="4">
        <v>0.82</v>
      </c>
      <c r="U281" s="4">
        <v>114.24</v>
      </c>
      <c r="V281" s="4">
        <v>0</v>
      </c>
      <c r="W281" s="4">
        <v>73.569999999999993</v>
      </c>
      <c r="X281" s="4">
        <v>121.56</v>
      </c>
      <c r="Y281" s="4">
        <v>-127.7</v>
      </c>
    </row>
    <row r="282" spans="1:25" x14ac:dyDescent="0.2">
      <c r="A282" t="s">
        <v>131</v>
      </c>
      <c r="B282" s="14">
        <f t="shared" ref="B282:B330" si="25">SUM(E282,G282:L282)</f>
        <v>1691.46</v>
      </c>
      <c r="C282" s="65">
        <f t="shared" si="20"/>
        <v>163.53999999999996</v>
      </c>
      <c r="D282" s="65">
        <f t="shared" si="22"/>
        <v>1527.92</v>
      </c>
      <c r="E282" s="4">
        <v>1598.45</v>
      </c>
      <c r="F282" s="4">
        <f t="shared" si="23"/>
        <v>24.060000000000002</v>
      </c>
      <c r="G282" s="4">
        <v>49.77</v>
      </c>
      <c r="H282" s="5">
        <v>0</v>
      </c>
      <c r="I282" s="4">
        <v>0</v>
      </c>
      <c r="J282" s="4">
        <v>9.33</v>
      </c>
      <c r="K282" s="4">
        <v>9.74</v>
      </c>
      <c r="L282" s="4">
        <v>24.17</v>
      </c>
      <c r="M282" s="10"/>
      <c r="N282" s="4">
        <v>1499.9</v>
      </c>
      <c r="O282" s="4">
        <v>452.29</v>
      </c>
      <c r="P282" s="14">
        <f t="shared" si="24"/>
        <v>1047.6100000000001</v>
      </c>
      <c r="Q282" s="4">
        <v>9.85</v>
      </c>
      <c r="R282" s="4">
        <v>0</v>
      </c>
      <c r="S282" s="5">
        <v>0</v>
      </c>
      <c r="T282" s="4">
        <v>0.82</v>
      </c>
      <c r="U282" s="4">
        <v>106.34</v>
      </c>
      <c r="V282" s="4">
        <v>0</v>
      </c>
      <c r="W282" s="4">
        <v>70.53</v>
      </c>
      <c r="X282" s="4">
        <v>129.13</v>
      </c>
      <c r="Y282" s="4">
        <v>-125.11</v>
      </c>
    </row>
    <row r="283" spans="1:25" x14ac:dyDescent="0.2">
      <c r="A283" t="s">
        <v>132</v>
      </c>
      <c r="B283" s="14">
        <f t="shared" si="25"/>
        <v>1624.8600000000001</v>
      </c>
      <c r="C283" s="65">
        <f t="shared" si="20"/>
        <v>173.72000000000003</v>
      </c>
      <c r="D283" s="65">
        <f t="shared" si="22"/>
        <v>1451.14</v>
      </c>
      <c r="E283" s="4">
        <v>1524.44</v>
      </c>
      <c r="F283" s="4">
        <f t="shared" si="23"/>
        <v>24.310000000000002</v>
      </c>
      <c r="G283" s="4">
        <v>56.21</v>
      </c>
      <c r="H283" s="5">
        <v>0</v>
      </c>
      <c r="I283" s="4">
        <v>0</v>
      </c>
      <c r="J283" s="4">
        <v>10.01</v>
      </c>
      <c r="K283" s="4">
        <v>10.050000000000001</v>
      </c>
      <c r="L283" s="4">
        <v>24.15</v>
      </c>
      <c r="M283" s="10"/>
      <c r="N283" s="4">
        <v>1440.75</v>
      </c>
      <c r="O283" s="4">
        <v>472.18</v>
      </c>
      <c r="P283" s="14">
        <f t="shared" si="24"/>
        <v>968.56999999999994</v>
      </c>
      <c r="Q283" s="4">
        <v>9.89</v>
      </c>
      <c r="R283" s="4">
        <v>0</v>
      </c>
      <c r="S283" s="5">
        <v>0</v>
      </c>
      <c r="T283" s="4">
        <v>0.82</v>
      </c>
      <c r="U283" s="4">
        <v>104.33</v>
      </c>
      <c r="V283" s="4">
        <v>0</v>
      </c>
      <c r="W283" s="4">
        <v>73.3</v>
      </c>
      <c r="X283" s="4">
        <v>122.13</v>
      </c>
      <c r="Y283" s="4">
        <v>-126.35</v>
      </c>
    </row>
    <row r="284" spans="1:25" x14ac:dyDescent="0.2">
      <c r="A284" t="s">
        <v>133</v>
      </c>
      <c r="B284" s="14">
        <f t="shared" si="25"/>
        <v>1657.64</v>
      </c>
      <c r="C284" s="65">
        <f t="shared" si="20"/>
        <v>182.50000000000023</v>
      </c>
      <c r="D284" s="65">
        <f t="shared" si="22"/>
        <v>1475.1399999999999</v>
      </c>
      <c r="E284" s="4">
        <v>1546.33</v>
      </c>
      <c r="F284" s="4">
        <f t="shared" si="23"/>
        <v>22.189999999999998</v>
      </c>
      <c r="G284" s="4">
        <v>69.489999999999995</v>
      </c>
      <c r="H284" s="5">
        <v>0</v>
      </c>
      <c r="I284" s="4">
        <v>0</v>
      </c>
      <c r="J284" s="4">
        <v>9.7799999999999994</v>
      </c>
      <c r="K284" s="4">
        <v>8.91</v>
      </c>
      <c r="L284" s="4">
        <v>23.13</v>
      </c>
      <c r="M284" s="10"/>
      <c r="N284" s="4">
        <v>1430.75</v>
      </c>
      <c r="O284" s="4">
        <v>472.34</v>
      </c>
      <c r="P284" s="14">
        <f t="shared" si="24"/>
        <v>958.41000000000008</v>
      </c>
      <c r="Q284" s="4">
        <v>9.85</v>
      </c>
      <c r="R284" s="4">
        <v>0</v>
      </c>
      <c r="S284" s="5">
        <v>0</v>
      </c>
      <c r="T284" s="4">
        <v>0.82</v>
      </c>
      <c r="U284" s="4">
        <v>152.94999999999999</v>
      </c>
      <c r="V284" s="4">
        <v>0</v>
      </c>
      <c r="W284" s="4">
        <v>71.19</v>
      </c>
      <c r="X284" s="4">
        <v>119.16</v>
      </c>
      <c r="Y284" s="4">
        <v>-127.07</v>
      </c>
    </row>
    <row r="285" spans="1:25" x14ac:dyDescent="0.2">
      <c r="A285" t="s">
        <v>134</v>
      </c>
      <c r="B285" s="14">
        <f t="shared" si="25"/>
        <v>1675.33</v>
      </c>
      <c r="C285" s="65">
        <f t="shared" si="20"/>
        <v>191.74999999999977</v>
      </c>
      <c r="D285" s="65">
        <f t="shared" si="22"/>
        <v>1483.5800000000002</v>
      </c>
      <c r="E285" s="4">
        <v>1564.64</v>
      </c>
      <c r="F285" s="4">
        <f t="shared" si="23"/>
        <v>23.070000000000004</v>
      </c>
      <c r="G285" s="4">
        <v>68.11</v>
      </c>
      <c r="H285" s="5">
        <v>0</v>
      </c>
      <c r="I285" s="4">
        <v>0</v>
      </c>
      <c r="J285" s="4">
        <v>9.67</v>
      </c>
      <c r="K285" s="4">
        <v>9.81</v>
      </c>
      <c r="L285" s="4">
        <v>23.1</v>
      </c>
      <c r="M285" s="10"/>
      <c r="N285" s="4">
        <v>1456.6</v>
      </c>
      <c r="O285" s="4">
        <v>459.85</v>
      </c>
      <c r="P285" s="14">
        <f t="shared" si="24"/>
        <v>996.74999999999989</v>
      </c>
      <c r="Q285" s="4">
        <v>9.84</v>
      </c>
      <c r="R285" s="4">
        <v>0</v>
      </c>
      <c r="S285" s="5">
        <v>0</v>
      </c>
      <c r="T285" s="4">
        <v>0.82</v>
      </c>
      <c r="U285" s="4">
        <v>135.58000000000001</v>
      </c>
      <c r="V285" s="4">
        <v>0</v>
      </c>
      <c r="W285" s="4">
        <v>81.06</v>
      </c>
      <c r="X285" s="4">
        <v>121.15</v>
      </c>
      <c r="Y285" s="4">
        <v>-129.72</v>
      </c>
    </row>
    <row r="286" spans="1:25" x14ac:dyDescent="0.2">
      <c r="A286" t="s">
        <v>135</v>
      </c>
      <c r="B286" s="14">
        <f t="shared" si="25"/>
        <v>1730.1399999999999</v>
      </c>
      <c r="C286" s="65">
        <f t="shared" si="20"/>
        <v>177.64999999999986</v>
      </c>
      <c r="D286" s="65">
        <f t="shared" si="22"/>
        <v>1552.49</v>
      </c>
      <c r="E286" s="4">
        <v>1630.76</v>
      </c>
      <c r="F286" s="4">
        <f t="shared" si="23"/>
        <v>20.6</v>
      </c>
      <c r="G286" s="4">
        <v>58.25</v>
      </c>
      <c r="H286" s="5">
        <v>0</v>
      </c>
      <c r="I286" s="4">
        <v>0</v>
      </c>
      <c r="J286" s="4">
        <v>9.49</v>
      </c>
      <c r="K286" s="4">
        <v>8.5299999999999994</v>
      </c>
      <c r="L286" s="4">
        <v>23.11</v>
      </c>
      <c r="M286" s="10"/>
      <c r="N286" s="4">
        <v>1550.66</v>
      </c>
      <c r="O286" s="4">
        <v>521.4</v>
      </c>
      <c r="P286" s="14">
        <f t="shared" si="24"/>
        <v>1029.2600000000002</v>
      </c>
      <c r="Q286" s="4">
        <v>9.84</v>
      </c>
      <c r="R286" s="4">
        <v>0</v>
      </c>
      <c r="S286" s="5">
        <v>0</v>
      </c>
      <c r="T286" s="4">
        <v>0.82</v>
      </c>
      <c r="U286" s="4">
        <v>93.41</v>
      </c>
      <c r="V286" s="4">
        <v>1.2</v>
      </c>
      <c r="W286" s="4">
        <v>78.27</v>
      </c>
      <c r="X286" s="4">
        <v>125.33</v>
      </c>
      <c r="Y286" s="4">
        <v>-129.38</v>
      </c>
    </row>
    <row r="287" spans="1:25" x14ac:dyDescent="0.2">
      <c r="A287" t="s">
        <v>136</v>
      </c>
      <c r="B287" s="14">
        <f t="shared" si="25"/>
        <v>1746.2100000000003</v>
      </c>
      <c r="C287" s="65">
        <f t="shared" si="20"/>
        <v>192.45000000000027</v>
      </c>
      <c r="D287" s="65">
        <f t="shared" si="22"/>
        <v>1553.76</v>
      </c>
      <c r="E287" s="4">
        <v>1629.91</v>
      </c>
      <c r="F287" s="4">
        <f t="shared" si="23"/>
        <v>21.65</v>
      </c>
      <c r="G287" s="4">
        <v>75.14</v>
      </c>
      <c r="H287" s="5">
        <v>0</v>
      </c>
      <c r="I287" s="4">
        <v>0</v>
      </c>
      <c r="J287" s="4">
        <v>9.41</v>
      </c>
      <c r="K287" s="4">
        <v>8.6300000000000008</v>
      </c>
      <c r="L287" s="4">
        <v>23.12</v>
      </c>
      <c r="M287" s="10"/>
      <c r="N287" s="4">
        <v>1543.89</v>
      </c>
      <c r="O287" s="4">
        <v>469.48</v>
      </c>
      <c r="P287" s="14">
        <f t="shared" si="24"/>
        <v>1074.4100000000001</v>
      </c>
      <c r="Q287" s="4">
        <v>9.82</v>
      </c>
      <c r="R287" s="4">
        <v>0</v>
      </c>
      <c r="S287" s="5">
        <v>0</v>
      </c>
      <c r="T287" s="4">
        <v>0.82</v>
      </c>
      <c r="U287" s="4">
        <v>120.08</v>
      </c>
      <c r="V287" s="4">
        <v>0.28000000000000003</v>
      </c>
      <c r="W287" s="4">
        <v>76.150000000000006</v>
      </c>
      <c r="X287" s="4">
        <v>124.6</v>
      </c>
      <c r="Y287" s="4">
        <v>-129.43</v>
      </c>
    </row>
    <row r="288" spans="1:25" x14ac:dyDescent="0.2">
      <c r="A288" t="s">
        <v>137</v>
      </c>
      <c r="B288" s="14">
        <f t="shared" si="25"/>
        <v>1735.12</v>
      </c>
      <c r="C288" s="65">
        <f t="shared" si="20"/>
        <v>180.46000000000004</v>
      </c>
      <c r="D288" s="65">
        <f t="shared" si="22"/>
        <v>1554.6599999999999</v>
      </c>
      <c r="E288" s="4">
        <v>1630.81</v>
      </c>
      <c r="F288" s="4">
        <f t="shared" si="23"/>
        <v>21.39</v>
      </c>
      <c r="G288" s="4">
        <v>63.63</v>
      </c>
      <c r="H288" s="5">
        <v>0</v>
      </c>
      <c r="I288" s="4">
        <v>0</v>
      </c>
      <c r="J288" s="4">
        <v>9.23</v>
      </c>
      <c r="K288" s="4">
        <v>8.36</v>
      </c>
      <c r="L288" s="4">
        <v>23.09</v>
      </c>
      <c r="M288" s="10"/>
      <c r="N288" s="4">
        <v>1560.36</v>
      </c>
      <c r="O288" s="4">
        <v>478.14</v>
      </c>
      <c r="P288" s="14">
        <f t="shared" si="24"/>
        <v>1082.2199999999998</v>
      </c>
      <c r="Q288" s="4">
        <v>10</v>
      </c>
      <c r="R288" s="4">
        <v>0</v>
      </c>
      <c r="S288" s="5">
        <v>0</v>
      </c>
      <c r="T288" s="4">
        <v>0.82</v>
      </c>
      <c r="U288" s="4">
        <v>94.08</v>
      </c>
      <c r="V288" s="4">
        <v>0.06</v>
      </c>
      <c r="W288" s="4">
        <v>76.150000000000006</v>
      </c>
      <c r="X288" s="4">
        <v>122.46</v>
      </c>
      <c r="Y288" s="4">
        <v>-128.80000000000001</v>
      </c>
    </row>
    <row r="289" spans="1:25" x14ac:dyDescent="0.2">
      <c r="A289" t="s">
        <v>138</v>
      </c>
      <c r="B289" s="14">
        <f t="shared" si="25"/>
        <v>1719.0600000000002</v>
      </c>
      <c r="C289" s="65">
        <f t="shared" si="20"/>
        <v>182.26</v>
      </c>
      <c r="D289" s="65">
        <f t="shared" si="22"/>
        <v>1536.8000000000002</v>
      </c>
      <c r="E289" s="4">
        <v>1609.65</v>
      </c>
      <c r="F289" s="4">
        <f t="shared" si="23"/>
        <v>23.239999999999995</v>
      </c>
      <c r="G289" s="4">
        <v>66.94</v>
      </c>
      <c r="H289" s="5">
        <v>0</v>
      </c>
      <c r="I289" s="4">
        <v>0</v>
      </c>
      <c r="J289" s="4">
        <v>9.1</v>
      </c>
      <c r="K289" s="4">
        <v>8.99</v>
      </c>
      <c r="L289" s="4">
        <v>24.38</v>
      </c>
      <c r="M289" s="10"/>
      <c r="N289" s="4">
        <v>1539.91</v>
      </c>
      <c r="O289" s="4">
        <v>502.27</v>
      </c>
      <c r="P289" s="14">
        <f t="shared" si="24"/>
        <v>1037.6400000000001</v>
      </c>
      <c r="Q289" s="4">
        <v>10.130000000000001</v>
      </c>
      <c r="R289" s="4">
        <v>0</v>
      </c>
      <c r="S289" s="5">
        <v>0</v>
      </c>
      <c r="T289" s="4">
        <v>0.82</v>
      </c>
      <c r="U289" s="4">
        <v>104.09</v>
      </c>
      <c r="V289" s="4">
        <v>0</v>
      </c>
      <c r="W289" s="4">
        <v>72.849999999999994</v>
      </c>
      <c r="X289" s="4">
        <v>156.63</v>
      </c>
      <c r="Y289" s="4">
        <v>-165.38</v>
      </c>
    </row>
    <row r="290" spans="1:25" x14ac:dyDescent="0.2">
      <c r="A290" t="s">
        <v>139</v>
      </c>
      <c r="B290" s="14">
        <f t="shared" si="25"/>
        <v>1794.8999999999999</v>
      </c>
      <c r="C290" s="65">
        <f t="shared" si="20"/>
        <v>176.75999999999976</v>
      </c>
      <c r="D290" s="65">
        <f t="shared" si="22"/>
        <v>1618.14</v>
      </c>
      <c r="E290" s="4">
        <v>1701.91</v>
      </c>
      <c r="F290" s="4">
        <f t="shared" si="23"/>
        <v>23.72</v>
      </c>
      <c r="G290" s="4">
        <v>49.77</v>
      </c>
      <c r="H290" s="5">
        <v>0</v>
      </c>
      <c r="I290" s="4">
        <v>0</v>
      </c>
      <c r="J290" s="4">
        <v>8.83</v>
      </c>
      <c r="K290" s="4">
        <v>10.029999999999999</v>
      </c>
      <c r="L290" s="4">
        <v>24.36</v>
      </c>
      <c r="M290" s="10"/>
      <c r="N290" s="4">
        <v>1605.14</v>
      </c>
      <c r="O290" s="4">
        <v>503.37</v>
      </c>
      <c r="P290" s="14">
        <f t="shared" si="24"/>
        <v>1101.77</v>
      </c>
      <c r="Q290" s="4">
        <v>10.67</v>
      </c>
      <c r="R290" s="4">
        <v>0</v>
      </c>
      <c r="S290" s="5">
        <v>0</v>
      </c>
      <c r="T290" s="4">
        <v>0.82</v>
      </c>
      <c r="U290" s="4">
        <v>103.21</v>
      </c>
      <c r="V290" s="4">
        <v>0</v>
      </c>
      <c r="W290" s="4">
        <v>83.77</v>
      </c>
      <c r="X290" s="4">
        <v>156.85</v>
      </c>
      <c r="Y290" s="4">
        <v>-165.54</v>
      </c>
    </row>
    <row r="291" spans="1:25" x14ac:dyDescent="0.2">
      <c r="A291" t="s">
        <v>140</v>
      </c>
      <c r="B291" s="14">
        <f t="shared" si="25"/>
        <v>1841.4300000000003</v>
      </c>
      <c r="C291" s="65">
        <f t="shared" si="20"/>
        <v>170.46000000000026</v>
      </c>
      <c r="D291" s="65">
        <f t="shared" si="22"/>
        <v>1670.97</v>
      </c>
      <c r="E291" s="4">
        <v>1750.44</v>
      </c>
      <c r="F291" s="4">
        <f t="shared" si="23"/>
        <v>24.14</v>
      </c>
      <c r="G291" s="4">
        <v>47.15</v>
      </c>
      <c r="H291" s="5">
        <v>0</v>
      </c>
      <c r="I291" s="4">
        <v>0</v>
      </c>
      <c r="J291" s="4">
        <v>8.76</v>
      </c>
      <c r="K291" s="4">
        <v>10.43</v>
      </c>
      <c r="L291" s="4">
        <v>24.65</v>
      </c>
      <c r="M291" s="10"/>
      <c r="N291" s="4">
        <v>1652.32</v>
      </c>
      <c r="O291" s="4">
        <v>474.7</v>
      </c>
      <c r="P291" s="14">
        <f t="shared" si="24"/>
        <v>1177.6199999999999</v>
      </c>
      <c r="Q291" s="4">
        <v>10.94</v>
      </c>
      <c r="R291" s="4">
        <v>0</v>
      </c>
      <c r="S291" s="5">
        <v>0</v>
      </c>
      <c r="T291" s="4">
        <v>0.82</v>
      </c>
      <c r="U291" s="4">
        <v>105.93</v>
      </c>
      <c r="V291" s="4">
        <v>0</v>
      </c>
      <c r="W291" s="4">
        <v>79.47</v>
      </c>
      <c r="X291" s="4">
        <v>157.97</v>
      </c>
      <c r="Y291" s="4">
        <v>-166.03</v>
      </c>
    </row>
    <row r="292" spans="1:25" x14ac:dyDescent="0.2">
      <c r="A292" t="s">
        <v>141</v>
      </c>
      <c r="B292" s="14">
        <f t="shared" si="25"/>
        <v>1800.75</v>
      </c>
      <c r="C292" s="65">
        <f t="shared" si="20"/>
        <v>173.88999999999987</v>
      </c>
      <c r="D292" s="65">
        <f t="shared" si="22"/>
        <v>1626.8600000000001</v>
      </c>
      <c r="E292" s="4">
        <v>1705.41</v>
      </c>
      <c r="F292" s="4">
        <f t="shared" si="23"/>
        <v>21.770000000000003</v>
      </c>
      <c r="G292" s="4">
        <v>52.33</v>
      </c>
      <c r="H292" s="5">
        <v>0</v>
      </c>
      <c r="I292" s="4">
        <v>0</v>
      </c>
      <c r="J292" s="4">
        <v>8.3000000000000007</v>
      </c>
      <c r="K292" s="4">
        <v>10.08</v>
      </c>
      <c r="L292" s="4">
        <v>24.63</v>
      </c>
      <c r="M292" s="10"/>
      <c r="N292" s="4">
        <v>1613.93</v>
      </c>
      <c r="O292" s="4">
        <v>503.91</v>
      </c>
      <c r="P292" s="14">
        <f t="shared" si="24"/>
        <v>1110.02</v>
      </c>
      <c r="Q292" s="4">
        <v>12.94</v>
      </c>
      <c r="R292" s="4">
        <v>0</v>
      </c>
      <c r="S292" s="5">
        <v>0</v>
      </c>
      <c r="T292" s="4">
        <v>0.82</v>
      </c>
      <c r="U292" s="4">
        <v>107.12</v>
      </c>
      <c r="V292" s="4">
        <v>0</v>
      </c>
      <c r="W292" s="4">
        <v>78.55</v>
      </c>
      <c r="X292" s="4">
        <v>157.72999999999999</v>
      </c>
      <c r="Y292" s="4">
        <v>-170.33</v>
      </c>
    </row>
    <row r="293" spans="1:25" x14ac:dyDescent="0.2">
      <c r="A293" t="s">
        <v>142</v>
      </c>
      <c r="B293" s="14">
        <f t="shared" si="25"/>
        <v>1825.8600000000001</v>
      </c>
      <c r="C293" s="65">
        <f t="shared" si="20"/>
        <v>173.37000000000012</v>
      </c>
      <c r="D293" s="65">
        <f t="shared" si="22"/>
        <v>1652.49</v>
      </c>
      <c r="E293" s="4">
        <v>1732.98</v>
      </c>
      <c r="F293" s="4">
        <f t="shared" si="23"/>
        <v>21.279999999999994</v>
      </c>
      <c r="G293" s="4">
        <v>50.64</v>
      </c>
      <c r="H293" s="5">
        <v>0</v>
      </c>
      <c r="I293" s="4">
        <v>0</v>
      </c>
      <c r="J293" s="4">
        <v>7.72</v>
      </c>
      <c r="K293" s="4">
        <v>9.94</v>
      </c>
      <c r="L293" s="4">
        <v>24.58</v>
      </c>
      <c r="M293" s="10"/>
      <c r="N293" s="4">
        <v>1614.07</v>
      </c>
      <c r="O293" s="4">
        <v>494.18</v>
      </c>
      <c r="P293" s="14">
        <f t="shared" si="24"/>
        <v>1119.8899999999999</v>
      </c>
      <c r="Q293" s="4">
        <v>13.24</v>
      </c>
      <c r="R293" s="4">
        <v>0</v>
      </c>
      <c r="S293" s="5">
        <v>0</v>
      </c>
      <c r="T293" s="4">
        <v>0.82</v>
      </c>
      <c r="U293" s="4">
        <v>117.46</v>
      </c>
      <c r="V293" s="4">
        <v>0</v>
      </c>
      <c r="W293" s="4">
        <v>80.489999999999995</v>
      </c>
      <c r="X293" s="4">
        <v>167.32</v>
      </c>
      <c r="Y293" s="4">
        <v>-167.53</v>
      </c>
    </row>
    <row r="294" spans="1:25" x14ac:dyDescent="0.2">
      <c r="A294" t="s">
        <v>143</v>
      </c>
      <c r="B294" s="14">
        <f t="shared" si="25"/>
        <v>1812.3299999999997</v>
      </c>
      <c r="C294" s="65">
        <f t="shared" si="20"/>
        <v>161.93999999999983</v>
      </c>
      <c r="D294" s="65">
        <f t="shared" si="22"/>
        <v>1650.3899999999999</v>
      </c>
      <c r="E294" s="4">
        <v>1731.87</v>
      </c>
      <c r="F294" s="4">
        <f t="shared" si="23"/>
        <v>19.13</v>
      </c>
      <c r="G294" s="4">
        <v>40.57</v>
      </c>
      <c r="H294" s="5">
        <v>0</v>
      </c>
      <c r="I294" s="4">
        <v>0</v>
      </c>
      <c r="J294" s="4">
        <v>7.53</v>
      </c>
      <c r="K294" s="4">
        <v>8.07</v>
      </c>
      <c r="L294" s="4">
        <v>24.29</v>
      </c>
      <c r="M294" s="10"/>
      <c r="N294" s="4">
        <v>1540.52</v>
      </c>
      <c r="O294" s="4">
        <v>477.68</v>
      </c>
      <c r="P294" s="14">
        <f t="shared" si="24"/>
        <v>1062.8399999999999</v>
      </c>
      <c r="Q294" s="4">
        <v>13.23</v>
      </c>
      <c r="R294" s="4">
        <v>0</v>
      </c>
      <c r="S294" s="5">
        <v>0</v>
      </c>
      <c r="T294" s="4">
        <v>0.82</v>
      </c>
      <c r="U294" s="4">
        <v>169.66</v>
      </c>
      <c r="V294" s="4">
        <v>0</v>
      </c>
      <c r="W294" s="4">
        <v>81.48</v>
      </c>
      <c r="X294" s="4">
        <v>177.65</v>
      </c>
      <c r="Y294" s="4">
        <v>-171.02</v>
      </c>
    </row>
    <row r="295" spans="1:25" x14ac:dyDescent="0.2">
      <c r="A295" t="s">
        <v>144</v>
      </c>
      <c r="B295" s="14">
        <f t="shared" si="25"/>
        <v>1826.6399999999999</v>
      </c>
      <c r="C295" s="65">
        <f t="shared" si="20"/>
        <v>178.28999999999996</v>
      </c>
      <c r="D295" s="65">
        <f t="shared" si="22"/>
        <v>1648.35</v>
      </c>
      <c r="E295" s="4">
        <v>1730.76</v>
      </c>
      <c r="F295" s="4">
        <f t="shared" si="23"/>
        <v>19.120000000000005</v>
      </c>
      <c r="G295" s="4">
        <v>55.25</v>
      </c>
      <c r="H295" s="5">
        <v>0</v>
      </c>
      <c r="I295" s="4">
        <v>0</v>
      </c>
      <c r="J295" s="4">
        <v>8.32</v>
      </c>
      <c r="K295" s="4">
        <v>8.0399999999999991</v>
      </c>
      <c r="L295" s="4">
        <v>24.27</v>
      </c>
      <c r="M295" s="10"/>
      <c r="N295" s="4">
        <v>1593.64</v>
      </c>
      <c r="O295" s="4">
        <v>505.23</v>
      </c>
      <c r="P295" s="14">
        <f t="shared" si="24"/>
        <v>1088.4100000000001</v>
      </c>
      <c r="Q295" s="4">
        <v>13.19</v>
      </c>
      <c r="R295" s="4">
        <v>0</v>
      </c>
      <c r="S295" s="5">
        <v>0</v>
      </c>
      <c r="T295" s="4">
        <v>0.82</v>
      </c>
      <c r="U295" s="4">
        <v>121.49</v>
      </c>
      <c r="V295" s="4">
        <v>0</v>
      </c>
      <c r="W295" s="4">
        <v>82.41</v>
      </c>
      <c r="X295" s="4">
        <v>184.81</v>
      </c>
      <c r="Y295" s="4">
        <v>-169.7</v>
      </c>
    </row>
    <row r="296" spans="1:25" x14ac:dyDescent="0.2">
      <c r="A296" t="s">
        <v>145</v>
      </c>
      <c r="B296" s="14">
        <f t="shared" si="25"/>
        <v>1720.1</v>
      </c>
      <c r="C296" s="65">
        <f t="shared" si="20"/>
        <v>164.7199999999998</v>
      </c>
      <c r="D296" s="65">
        <f t="shared" si="22"/>
        <v>1555.38</v>
      </c>
      <c r="E296" s="4">
        <v>1634.76</v>
      </c>
      <c r="F296" s="4">
        <f t="shared" si="23"/>
        <v>19.079999999999998</v>
      </c>
      <c r="G296" s="4">
        <v>45.27</v>
      </c>
      <c r="H296" s="5">
        <v>0</v>
      </c>
      <c r="I296" s="4">
        <v>0</v>
      </c>
      <c r="J296" s="4">
        <v>7.81</v>
      </c>
      <c r="K296" s="4">
        <v>9.01</v>
      </c>
      <c r="L296" s="4">
        <v>23.25</v>
      </c>
      <c r="M296" s="10"/>
      <c r="N296" s="4">
        <v>1476.64</v>
      </c>
      <c r="O296" s="4">
        <v>486.79</v>
      </c>
      <c r="P296" s="14">
        <f t="shared" si="24"/>
        <v>989.85000000000014</v>
      </c>
      <c r="Q296" s="4">
        <v>13.18</v>
      </c>
      <c r="R296" s="4">
        <v>0</v>
      </c>
      <c r="S296" s="5">
        <v>0</v>
      </c>
      <c r="T296" s="4">
        <v>0.82</v>
      </c>
      <c r="U296" s="4">
        <v>128.97</v>
      </c>
      <c r="V296" s="4">
        <v>0</v>
      </c>
      <c r="W296" s="4">
        <v>79.38</v>
      </c>
      <c r="X296" s="4">
        <v>189.38</v>
      </c>
      <c r="Y296" s="4">
        <v>-168.27</v>
      </c>
    </row>
    <row r="297" spans="1:25" x14ac:dyDescent="0.2">
      <c r="A297" t="s">
        <v>146</v>
      </c>
      <c r="B297" s="14">
        <f t="shared" si="25"/>
        <v>1763.5600000000002</v>
      </c>
      <c r="C297" s="65">
        <f t="shared" si="20"/>
        <v>162.81000000000017</v>
      </c>
      <c r="D297" s="65">
        <f t="shared" si="22"/>
        <v>1600.75</v>
      </c>
      <c r="E297" s="4">
        <v>1681.26</v>
      </c>
      <c r="F297" s="4">
        <f t="shared" si="23"/>
        <v>18.950000000000003</v>
      </c>
      <c r="G297" s="4">
        <v>42.43</v>
      </c>
      <c r="H297" s="5">
        <v>0</v>
      </c>
      <c r="I297" s="4">
        <v>0</v>
      </c>
      <c r="J297" s="4">
        <v>7.7</v>
      </c>
      <c r="K297" s="4">
        <v>8.94</v>
      </c>
      <c r="L297" s="4">
        <v>23.23</v>
      </c>
      <c r="M297" s="10"/>
      <c r="N297" s="4">
        <v>1531.33</v>
      </c>
      <c r="O297" s="4">
        <v>494.89</v>
      </c>
      <c r="P297" s="14">
        <f t="shared" si="24"/>
        <v>1036.44</v>
      </c>
      <c r="Q297" s="4">
        <v>13.22</v>
      </c>
      <c r="R297" s="4">
        <v>0</v>
      </c>
      <c r="S297" s="5">
        <v>0</v>
      </c>
      <c r="T297" s="4">
        <v>0.82</v>
      </c>
      <c r="U297" s="4">
        <v>112.26</v>
      </c>
      <c r="V297" s="4">
        <v>0</v>
      </c>
      <c r="W297" s="4">
        <v>80.510000000000005</v>
      </c>
      <c r="X297" s="4">
        <v>195.57</v>
      </c>
      <c r="Y297" s="4">
        <v>-170.15</v>
      </c>
    </row>
    <row r="298" spans="1:25" x14ac:dyDescent="0.2">
      <c r="A298" t="s">
        <v>147</v>
      </c>
      <c r="B298" s="14">
        <f t="shared" si="25"/>
        <v>1982.81</v>
      </c>
      <c r="C298" s="65">
        <f t="shared" si="20"/>
        <v>176.18000000000006</v>
      </c>
      <c r="D298" s="65">
        <f t="shared" si="22"/>
        <v>1806.6299999999999</v>
      </c>
      <c r="E298" s="4">
        <v>1890.32</v>
      </c>
      <c r="F298" s="4">
        <f t="shared" si="23"/>
        <v>22.040000000000003</v>
      </c>
      <c r="G298" s="4">
        <v>49.68</v>
      </c>
      <c r="H298" s="5">
        <v>0</v>
      </c>
      <c r="I298" s="4">
        <v>0</v>
      </c>
      <c r="J298" s="4">
        <v>7.57</v>
      </c>
      <c r="K298" s="4">
        <v>11.99</v>
      </c>
      <c r="L298" s="4">
        <v>23.25</v>
      </c>
      <c r="M298" s="10"/>
      <c r="N298" s="4">
        <v>1743.64</v>
      </c>
      <c r="O298" s="4">
        <v>586</v>
      </c>
      <c r="P298" s="14">
        <f t="shared" si="24"/>
        <v>1157.6400000000001</v>
      </c>
      <c r="Q298" s="4">
        <v>13.2</v>
      </c>
      <c r="R298" s="4">
        <v>0</v>
      </c>
      <c r="S298" s="5">
        <v>0</v>
      </c>
      <c r="T298" s="4">
        <v>0.82</v>
      </c>
      <c r="U298" s="4">
        <v>122.35</v>
      </c>
      <c r="V298" s="4">
        <v>0</v>
      </c>
      <c r="W298" s="4">
        <v>83.69</v>
      </c>
      <c r="X298" s="4">
        <v>192.54</v>
      </c>
      <c r="Y298" s="4">
        <v>-173.42</v>
      </c>
    </row>
    <row r="299" spans="1:25" x14ac:dyDescent="0.2">
      <c r="A299" t="s">
        <v>148</v>
      </c>
      <c r="B299" s="14">
        <f t="shared" si="25"/>
        <v>2044.5100000000002</v>
      </c>
      <c r="C299" s="65">
        <f t="shared" si="20"/>
        <v>171.62000000000012</v>
      </c>
      <c r="D299" s="65">
        <f t="shared" si="22"/>
        <v>1872.89</v>
      </c>
      <c r="E299" s="4">
        <v>1953.38</v>
      </c>
      <c r="F299" s="4">
        <f t="shared" si="23"/>
        <v>24.96</v>
      </c>
      <c r="G299" s="4">
        <v>45.39</v>
      </c>
      <c r="H299" s="5">
        <v>0</v>
      </c>
      <c r="I299" s="4">
        <v>0</v>
      </c>
      <c r="J299" s="4">
        <v>7.61</v>
      </c>
      <c r="K299" s="4">
        <v>14.9</v>
      </c>
      <c r="L299" s="4">
        <v>23.23</v>
      </c>
      <c r="M299" s="10"/>
      <c r="N299" s="4">
        <v>1802.7</v>
      </c>
      <c r="O299" s="4">
        <v>520.20000000000005</v>
      </c>
      <c r="P299" s="14">
        <f t="shared" si="24"/>
        <v>1282.5</v>
      </c>
      <c r="Q299" s="4">
        <v>13.17</v>
      </c>
      <c r="R299" s="4">
        <v>0</v>
      </c>
      <c r="S299" s="5">
        <v>0</v>
      </c>
      <c r="T299" s="4">
        <v>0.82</v>
      </c>
      <c r="U299" s="4">
        <v>123.82</v>
      </c>
      <c r="V299" s="4">
        <v>0</v>
      </c>
      <c r="W299" s="4">
        <v>80.489999999999995</v>
      </c>
      <c r="X299" s="4">
        <v>192.81</v>
      </c>
      <c r="Y299" s="4">
        <v>-169.3</v>
      </c>
    </row>
    <row r="300" spans="1:25" x14ac:dyDescent="0.2">
      <c r="A300" t="s">
        <v>149</v>
      </c>
      <c r="B300" s="14">
        <f t="shared" si="25"/>
        <v>2148.5899999999997</v>
      </c>
      <c r="C300" s="65">
        <f t="shared" si="20"/>
        <v>157.9699999999998</v>
      </c>
      <c r="D300" s="65">
        <f t="shared" si="22"/>
        <v>1990.62</v>
      </c>
      <c r="E300" s="4">
        <v>2076.08</v>
      </c>
      <c r="F300" s="4">
        <f t="shared" si="23"/>
        <v>18.729999999999997</v>
      </c>
      <c r="G300" s="4">
        <v>33.18</v>
      </c>
      <c r="H300" s="5">
        <v>0</v>
      </c>
      <c r="I300" s="4">
        <v>0</v>
      </c>
      <c r="J300" s="4">
        <v>7.22</v>
      </c>
      <c r="K300" s="4">
        <v>8.92</v>
      </c>
      <c r="L300" s="4">
        <v>23.19</v>
      </c>
      <c r="M300" s="10"/>
      <c r="N300" s="4">
        <v>1779.94</v>
      </c>
      <c r="O300" s="4">
        <v>520.63</v>
      </c>
      <c r="P300" s="14">
        <f t="shared" si="24"/>
        <v>1259.31</v>
      </c>
      <c r="Q300" s="4">
        <v>13.38</v>
      </c>
      <c r="R300" s="4">
        <v>0</v>
      </c>
      <c r="S300" s="5">
        <v>0</v>
      </c>
      <c r="T300" s="4">
        <v>0.82</v>
      </c>
      <c r="U300" s="4">
        <v>122.1</v>
      </c>
      <c r="V300" s="4">
        <v>0</v>
      </c>
      <c r="W300" s="4">
        <v>85.46</v>
      </c>
      <c r="X300" s="4">
        <v>203.13</v>
      </c>
      <c r="Y300" s="4">
        <v>-56.26</v>
      </c>
    </row>
    <row r="301" spans="1:25" x14ac:dyDescent="0.2">
      <c r="A301" t="s">
        <v>150</v>
      </c>
      <c r="B301" s="14">
        <f t="shared" si="25"/>
        <v>1970.73</v>
      </c>
      <c r="C301" s="65">
        <f t="shared" si="20"/>
        <v>166.96000000000004</v>
      </c>
      <c r="D301" s="65">
        <f t="shared" si="22"/>
        <v>1803.77</v>
      </c>
      <c r="E301" s="4">
        <v>1884.94</v>
      </c>
      <c r="F301" s="4">
        <f t="shared" si="23"/>
        <v>28.950000000000003</v>
      </c>
      <c r="G301" s="4">
        <v>35.92</v>
      </c>
      <c r="H301" s="5">
        <v>0</v>
      </c>
      <c r="I301" s="4">
        <v>0</v>
      </c>
      <c r="J301" s="4">
        <v>7.31</v>
      </c>
      <c r="K301" s="4">
        <v>17.84</v>
      </c>
      <c r="L301" s="4">
        <v>24.72</v>
      </c>
      <c r="M301" s="10"/>
      <c r="N301" s="4">
        <v>1716.65</v>
      </c>
      <c r="O301" s="4">
        <v>558.1</v>
      </c>
      <c r="P301" s="14">
        <f t="shared" si="24"/>
        <v>1158.5500000000002</v>
      </c>
      <c r="Q301" s="4">
        <v>13.46</v>
      </c>
      <c r="R301" s="4">
        <v>0</v>
      </c>
      <c r="S301" s="5">
        <v>0</v>
      </c>
      <c r="T301" s="4">
        <v>0.82</v>
      </c>
      <c r="U301" s="4">
        <v>142.94</v>
      </c>
      <c r="V301" s="4">
        <v>0.15</v>
      </c>
      <c r="W301" s="4">
        <v>81.17</v>
      </c>
      <c r="X301" s="4">
        <v>185.02</v>
      </c>
      <c r="Y301" s="4">
        <v>-169.47</v>
      </c>
    </row>
    <row r="302" spans="1:25" x14ac:dyDescent="0.2">
      <c r="A302" t="s">
        <v>151</v>
      </c>
      <c r="B302" s="14">
        <f t="shared" si="25"/>
        <v>2033.8899999999999</v>
      </c>
      <c r="C302" s="65">
        <f t="shared" si="20"/>
        <v>155.29999999999995</v>
      </c>
      <c r="D302" s="65">
        <f t="shared" si="22"/>
        <v>1878.59</v>
      </c>
      <c r="E302" s="4">
        <v>1965.51</v>
      </c>
      <c r="F302" s="4">
        <f t="shared" si="23"/>
        <v>19.23</v>
      </c>
      <c r="G302" s="4">
        <v>28.29</v>
      </c>
      <c r="H302" s="5">
        <v>0</v>
      </c>
      <c r="I302" s="4">
        <v>0</v>
      </c>
      <c r="J302" s="4">
        <v>7.09</v>
      </c>
      <c r="K302" s="4">
        <v>8.2899999999999991</v>
      </c>
      <c r="L302" s="4">
        <v>24.71</v>
      </c>
      <c r="M302" s="10"/>
      <c r="N302" s="4">
        <v>1784.56</v>
      </c>
      <c r="O302" s="4">
        <v>562.89</v>
      </c>
      <c r="P302" s="14">
        <f t="shared" si="24"/>
        <v>1221.67</v>
      </c>
      <c r="Q302" s="4">
        <v>13.77</v>
      </c>
      <c r="R302" s="4">
        <v>0</v>
      </c>
      <c r="S302" s="5">
        <v>0</v>
      </c>
      <c r="T302" s="4">
        <v>0.82</v>
      </c>
      <c r="U302" s="4">
        <v>139.97999999999999</v>
      </c>
      <c r="V302" s="4">
        <v>0</v>
      </c>
      <c r="W302" s="4">
        <v>86.92</v>
      </c>
      <c r="X302" s="4">
        <v>189.61</v>
      </c>
      <c r="Y302" s="4">
        <v>-181.76</v>
      </c>
    </row>
    <row r="303" spans="1:25" x14ac:dyDescent="0.2">
      <c r="A303" t="s">
        <v>152</v>
      </c>
      <c r="B303" s="14">
        <f t="shared" si="25"/>
        <v>2086.7200000000003</v>
      </c>
      <c r="C303" s="65">
        <f t="shared" si="20"/>
        <v>146.29000000000019</v>
      </c>
      <c r="D303" s="65">
        <f t="shared" si="22"/>
        <v>1940.43</v>
      </c>
      <c r="E303" s="4">
        <v>2018.5</v>
      </c>
      <c r="F303" s="4">
        <f t="shared" si="23"/>
        <v>19.519999999999996</v>
      </c>
      <c r="G303" s="4">
        <v>27.89</v>
      </c>
      <c r="H303" s="5">
        <v>0</v>
      </c>
      <c r="I303" s="4">
        <v>0</v>
      </c>
      <c r="J303" s="4">
        <v>7</v>
      </c>
      <c r="K303" s="4">
        <v>8.34</v>
      </c>
      <c r="L303" s="4">
        <v>24.99</v>
      </c>
      <c r="M303" s="10"/>
      <c r="N303" s="4">
        <v>1804.61</v>
      </c>
      <c r="O303" s="4">
        <v>522.01</v>
      </c>
      <c r="P303" s="14">
        <f t="shared" si="24"/>
        <v>1282.5999999999999</v>
      </c>
      <c r="Q303" s="4">
        <v>13.81</v>
      </c>
      <c r="R303" s="4">
        <v>0</v>
      </c>
      <c r="S303" s="5">
        <v>0</v>
      </c>
      <c r="T303" s="4">
        <v>0.82</v>
      </c>
      <c r="U303" s="4">
        <v>173.15</v>
      </c>
      <c r="V303" s="4">
        <v>0</v>
      </c>
      <c r="W303" s="4">
        <v>78.069999999999993</v>
      </c>
      <c r="X303" s="4">
        <v>184.99</v>
      </c>
      <c r="Y303" s="4">
        <v>-168.73</v>
      </c>
    </row>
    <row r="304" spans="1:25" x14ac:dyDescent="0.2">
      <c r="A304" t="s">
        <v>153</v>
      </c>
      <c r="B304" s="14">
        <f t="shared" si="25"/>
        <v>2059.11</v>
      </c>
      <c r="C304" s="65">
        <f t="shared" si="20"/>
        <v>175.97000000000003</v>
      </c>
      <c r="D304" s="65">
        <f t="shared" si="22"/>
        <v>1883.14</v>
      </c>
      <c r="E304" s="4">
        <v>1962.47</v>
      </c>
      <c r="F304" s="4">
        <f t="shared" si="23"/>
        <v>41.3</v>
      </c>
      <c r="G304" s="4">
        <v>34.74</v>
      </c>
      <c r="H304" s="5">
        <v>0</v>
      </c>
      <c r="I304" s="4">
        <v>0</v>
      </c>
      <c r="J304" s="4">
        <v>6.8</v>
      </c>
      <c r="K304" s="4">
        <v>30.16</v>
      </c>
      <c r="L304" s="4">
        <v>24.94</v>
      </c>
      <c r="M304" s="10"/>
      <c r="N304" s="4">
        <v>1780.47</v>
      </c>
      <c r="O304" s="4">
        <v>556.54999999999995</v>
      </c>
      <c r="P304" s="14">
        <f t="shared" si="24"/>
        <v>1223.92</v>
      </c>
      <c r="Q304" s="4">
        <v>13.8</v>
      </c>
      <c r="R304" s="4">
        <v>0</v>
      </c>
      <c r="S304" s="5">
        <v>0</v>
      </c>
      <c r="T304" s="4">
        <v>0.82</v>
      </c>
      <c r="U304" s="4">
        <v>147.15</v>
      </c>
      <c r="V304" s="4">
        <v>0</v>
      </c>
      <c r="W304" s="4">
        <v>79.33</v>
      </c>
      <c r="X304" s="4">
        <v>182.18</v>
      </c>
      <c r="Y304" s="4">
        <v>-144.63999999999999</v>
      </c>
    </row>
    <row r="305" spans="1:25" x14ac:dyDescent="0.2">
      <c r="A305" t="s">
        <v>154</v>
      </c>
      <c r="B305" s="14">
        <f t="shared" si="25"/>
        <v>2003.95</v>
      </c>
      <c r="C305" s="65">
        <f t="shared" si="20"/>
        <v>183.74000000000024</v>
      </c>
      <c r="D305" s="65">
        <f t="shared" si="22"/>
        <v>1820.2099999999998</v>
      </c>
      <c r="E305" s="4">
        <v>1895.6</v>
      </c>
      <c r="F305" s="4">
        <f t="shared" si="23"/>
        <v>58.390000000000008</v>
      </c>
      <c r="G305" s="4">
        <v>29.3</v>
      </c>
      <c r="H305" s="5">
        <v>0</v>
      </c>
      <c r="I305" s="4">
        <v>0</v>
      </c>
      <c r="J305" s="4">
        <v>6.73</v>
      </c>
      <c r="K305" s="4">
        <v>47.63</v>
      </c>
      <c r="L305" s="4">
        <v>24.69</v>
      </c>
      <c r="M305" s="10"/>
      <c r="N305" s="4">
        <v>1703.72</v>
      </c>
      <c r="O305" s="4">
        <v>537.87</v>
      </c>
      <c r="P305" s="14">
        <f t="shared" si="24"/>
        <v>1165.8499999999999</v>
      </c>
      <c r="Q305" s="4">
        <v>13.93</v>
      </c>
      <c r="R305" s="4">
        <v>0</v>
      </c>
      <c r="S305" s="5">
        <v>0</v>
      </c>
      <c r="T305" s="4">
        <v>0.82</v>
      </c>
      <c r="U305" s="4">
        <v>141.54</v>
      </c>
      <c r="V305" s="4">
        <v>0</v>
      </c>
      <c r="W305" s="4">
        <v>75.39</v>
      </c>
      <c r="X305" s="4">
        <v>193.94</v>
      </c>
      <c r="Y305" s="4">
        <v>-125.4</v>
      </c>
    </row>
    <row r="306" spans="1:25" x14ac:dyDescent="0.2">
      <c r="A306" t="s">
        <v>155</v>
      </c>
      <c r="B306" s="14">
        <f t="shared" si="25"/>
        <v>2076.54</v>
      </c>
      <c r="C306" s="65">
        <f t="shared" si="20"/>
        <v>157.24999999999977</v>
      </c>
      <c r="D306" s="65">
        <f t="shared" si="22"/>
        <v>1919.2900000000002</v>
      </c>
      <c r="E306" s="4">
        <v>1994.9</v>
      </c>
      <c r="F306" s="4">
        <f t="shared" si="23"/>
        <v>28.049999999999997</v>
      </c>
      <c r="G306" s="4">
        <v>32.96</v>
      </c>
      <c r="H306" s="5">
        <v>0</v>
      </c>
      <c r="I306" s="4">
        <v>0</v>
      </c>
      <c r="J306" s="4">
        <v>6.71</v>
      </c>
      <c r="K306" s="4">
        <v>17.329999999999998</v>
      </c>
      <c r="L306" s="4">
        <v>24.64</v>
      </c>
      <c r="M306" s="10"/>
      <c r="N306" s="4">
        <v>1766.3</v>
      </c>
      <c r="O306" s="4">
        <v>554.55999999999995</v>
      </c>
      <c r="P306" s="14">
        <f t="shared" si="24"/>
        <v>1211.74</v>
      </c>
      <c r="Q306" s="4">
        <v>13.92</v>
      </c>
      <c r="R306" s="4">
        <v>0</v>
      </c>
      <c r="S306" s="5">
        <v>0</v>
      </c>
      <c r="T306" s="4">
        <v>0.82</v>
      </c>
      <c r="U306" s="4">
        <v>166.37</v>
      </c>
      <c r="V306" s="4">
        <v>0</v>
      </c>
      <c r="W306" s="4">
        <v>75.61</v>
      </c>
      <c r="X306" s="4">
        <v>206.33</v>
      </c>
      <c r="Y306" s="4">
        <v>-152.82</v>
      </c>
    </row>
    <row r="307" spans="1:25" x14ac:dyDescent="0.2">
      <c r="A307" t="s">
        <v>156</v>
      </c>
      <c r="B307" s="14">
        <f t="shared" si="25"/>
        <v>1992.07</v>
      </c>
      <c r="C307" s="65">
        <f t="shared" si="20"/>
        <v>176.41999999999985</v>
      </c>
      <c r="D307" s="65">
        <f t="shared" si="22"/>
        <v>1815.65</v>
      </c>
      <c r="E307" s="4">
        <v>1894.53</v>
      </c>
      <c r="F307" s="4">
        <f t="shared" si="23"/>
        <v>45.04</v>
      </c>
      <c r="G307" s="4">
        <v>31.15</v>
      </c>
      <c r="H307" s="5">
        <v>0</v>
      </c>
      <c r="I307" s="4">
        <v>0</v>
      </c>
      <c r="J307" s="4">
        <v>7.32</v>
      </c>
      <c r="K307" s="4">
        <v>34.46</v>
      </c>
      <c r="L307" s="4">
        <v>24.61</v>
      </c>
      <c r="M307" s="10"/>
      <c r="N307" s="4">
        <v>1792.04</v>
      </c>
      <c r="O307" s="4">
        <v>545.64</v>
      </c>
      <c r="P307" s="14">
        <f t="shared" si="24"/>
        <v>1246.4000000000001</v>
      </c>
      <c r="Q307" s="4">
        <v>14.03</v>
      </c>
      <c r="R307" s="4">
        <v>0</v>
      </c>
      <c r="S307" s="5">
        <v>0</v>
      </c>
      <c r="T307" s="4">
        <v>0.82</v>
      </c>
      <c r="U307" s="4">
        <v>143.02000000000001</v>
      </c>
      <c r="V307" s="4">
        <v>0</v>
      </c>
      <c r="W307" s="4">
        <v>78.88</v>
      </c>
      <c r="X307" s="4">
        <v>214.27</v>
      </c>
      <c r="Y307" s="4">
        <v>-250.98</v>
      </c>
    </row>
    <row r="308" spans="1:25" x14ac:dyDescent="0.2">
      <c r="A308" t="s">
        <v>157</v>
      </c>
      <c r="B308" s="14">
        <f t="shared" si="25"/>
        <v>1971.8999999999999</v>
      </c>
      <c r="C308" s="65">
        <f t="shared" si="20"/>
        <v>178.46000000000004</v>
      </c>
      <c r="D308" s="65">
        <f t="shared" si="22"/>
        <v>1793.4399999999998</v>
      </c>
      <c r="E308" s="4">
        <v>1869.84</v>
      </c>
      <c r="F308" s="4">
        <f t="shared" si="23"/>
        <v>39.11</v>
      </c>
      <c r="G308" s="4">
        <v>41.49</v>
      </c>
      <c r="H308" s="5">
        <v>0</v>
      </c>
      <c r="I308" s="4">
        <v>0</v>
      </c>
      <c r="J308" s="4">
        <v>7.38</v>
      </c>
      <c r="K308" s="4">
        <v>29.62</v>
      </c>
      <c r="L308" s="4">
        <v>23.57</v>
      </c>
      <c r="M308" s="10"/>
      <c r="N308" s="4">
        <v>1739.55</v>
      </c>
      <c r="O308" s="4">
        <v>525.45000000000005</v>
      </c>
      <c r="P308" s="14">
        <f t="shared" si="24"/>
        <v>1214.0999999999999</v>
      </c>
      <c r="Q308" s="4">
        <v>14.08</v>
      </c>
      <c r="R308" s="4">
        <v>0</v>
      </c>
      <c r="S308" s="5">
        <v>0</v>
      </c>
      <c r="T308" s="4">
        <v>0.82</v>
      </c>
      <c r="U308" s="4">
        <v>155.86000000000001</v>
      </c>
      <c r="V308" s="4">
        <v>0</v>
      </c>
      <c r="W308" s="4">
        <v>76.400000000000006</v>
      </c>
      <c r="X308" s="4">
        <v>220.8</v>
      </c>
      <c r="Y308" s="4">
        <v>-235.61</v>
      </c>
    </row>
    <row r="309" spans="1:25" x14ac:dyDescent="0.2">
      <c r="A309" t="s">
        <v>158</v>
      </c>
      <c r="B309" s="14">
        <f t="shared" si="25"/>
        <v>1957.58</v>
      </c>
      <c r="C309" s="65">
        <f t="shared" si="20"/>
        <v>161.77999999999997</v>
      </c>
      <c r="D309" s="65">
        <f t="shared" si="22"/>
        <v>1795.8</v>
      </c>
      <c r="E309" s="4">
        <v>1872.01</v>
      </c>
      <c r="F309" s="4">
        <f t="shared" si="23"/>
        <v>35.849999999999994</v>
      </c>
      <c r="G309" s="4">
        <v>28.28</v>
      </c>
      <c r="H309" s="5">
        <v>0</v>
      </c>
      <c r="I309" s="4">
        <v>0</v>
      </c>
      <c r="J309" s="4">
        <v>7.14</v>
      </c>
      <c r="K309" s="4">
        <v>26.56</v>
      </c>
      <c r="L309" s="4">
        <v>23.59</v>
      </c>
      <c r="M309" s="10"/>
      <c r="N309" s="4">
        <v>1777.45</v>
      </c>
      <c r="O309" s="4">
        <v>567.35</v>
      </c>
      <c r="P309" s="14">
        <f>N309-O309</f>
        <v>1210.0999999999999</v>
      </c>
      <c r="Q309" s="4">
        <v>14.17</v>
      </c>
      <c r="R309" s="4">
        <v>0</v>
      </c>
      <c r="S309" s="5">
        <v>0</v>
      </c>
      <c r="T309" s="4">
        <v>0.82</v>
      </c>
      <c r="U309" s="4">
        <v>129.41999999999999</v>
      </c>
      <c r="V309" s="4">
        <v>0.13</v>
      </c>
      <c r="W309" s="4">
        <v>76.209999999999994</v>
      </c>
      <c r="X309" s="4">
        <v>242.23</v>
      </c>
      <c r="Y309" s="4">
        <v>-282.83999999999997</v>
      </c>
    </row>
    <row r="310" spans="1:25" x14ac:dyDescent="0.2">
      <c r="A310" t="s">
        <v>159</v>
      </c>
      <c r="B310" s="14">
        <f t="shared" si="25"/>
        <v>2096.8199999999997</v>
      </c>
      <c r="C310" s="65">
        <f t="shared" si="20"/>
        <v>202.77999999999975</v>
      </c>
      <c r="D310" s="65">
        <f t="shared" si="22"/>
        <v>1894.04</v>
      </c>
      <c r="E310" s="4">
        <v>1970.81</v>
      </c>
      <c r="F310" s="4">
        <f t="shared" si="23"/>
        <v>63.04</v>
      </c>
      <c r="G310" s="4">
        <v>42.09</v>
      </c>
      <c r="H310" s="5">
        <v>0</v>
      </c>
      <c r="I310" s="4">
        <v>0</v>
      </c>
      <c r="J310" s="4">
        <v>6.73</v>
      </c>
      <c r="K310" s="4">
        <v>53.59</v>
      </c>
      <c r="L310" s="4">
        <v>23.6</v>
      </c>
      <c r="M310" s="10"/>
      <c r="N310" s="4">
        <v>1900.28</v>
      </c>
      <c r="O310" s="4">
        <v>594.71</v>
      </c>
      <c r="P310" s="14">
        <f t="shared" si="24"/>
        <v>1305.57</v>
      </c>
      <c r="Q310" s="4">
        <v>14.15</v>
      </c>
      <c r="R310" s="4">
        <v>0</v>
      </c>
      <c r="S310" s="5">
        <v>0</v>
      </c>
      <c r="T310" s="4">
        <v>0.82</v>
      </c>
      <c r="U310" s="4">
        <v>119.8</v>
      </c>
      <c r="V310" s="4">
        <v>0</v>
      </c>
      <c r="W310" s="4">
        <v>76.77</v>
      </c>
      <c r="X310" s="4">
        <v>245.04</v>
      </c>
      <c r="Y310" s="4">
        <v>-260.04000000000002</v>
      </c>
    </row>
    <row r="311" spans="1:25" x14ac:dyDescent="0.2">
      <c r="A311" t="s">
        <v>160</v>
      </c>
      <c r="B311" s="14">
        <f t="shared" si="25"/>
        <v>2206.62</v>
      </c>
      <c r="C311" s="65">
        <f t="shared" si="20"/>
        <v>183.09999999999991</v>
      </c>
      <c r="D311" s="65">
        <f t="shared" si="22"/>
        <v>2023.52</v>
      </c>
      <c r="E311" s="4">
        <v>2098.79</v>
      </c>
      <c r="F311" s="4">
        <f t="shared" si="23"/>
        <v>59.339999999999989</v>
      </c>
      <c r="G311" s="4">
        <v>27.6</v>
      </c>
      <c r="H311" s="5">
        <v>0</v>
      </c>
      <c r="I311" s="4">
        <v>0</v>
      </c>
      <c r="J311" s="4">
        <v>6.69</v>
      </c>
      <c r="K311" s="4">
        <v>49.97</v>
      </c>
      <c r="L311" s="4">
        <v>23.57</v>
      </c>
      <c r="M311" s="10"/>
      <c r="N311" s="4">
        <v>1871.2</v>
      </c>
      <c r="O311" s="4">
        <v>540.02</v>
      </c>
      <c r="P311" s="14">
        <f t="shared" si="24"/>
        <v>1331.18</v>
      </c>
      <c r="Q311" s="4">
        <v>14.2</v>
      </c>
      <c r="R311" s="4">
        <v>0</v>
      </c>
      <c r="S311" s="5">
        <v>0</v>
      </c>
      <c r="T311" s="4">
        <v>0.82</v>
      </c>
      <c r="U311" s="4">
        <v>138.91</v>
      </c>
      <c r="V311" s="4">
        <v>0</v>
      </c>
      <c r="W311" s="4">
        <v>75.27</v>
      </c>
      <c r="X311" s="4">
        <v>270.18</v>
      </c>
      <c r="Y311" s="4">
        <v>-163.96</v>
      </c>
    </row>
    <row r="312" spans="1:25" x14ac:dyDescent="0.2">
      <c r="A312" t="s">
        <v>161</v>
      </c>
      <c r="B312" s="14">
        <f t="shared" si="25"/>
        <v>2226.9299999999998</v>
      </c>
      <c r="C312" s="65">
        <f t="shared" si="20"/>
        <v>177.45999999999958</v>
      </c>
      <c r="D312" s="65">
        <f t="shared" si="22"/>
        <v>2049.4700000000003</v>
      </c>
      <c r="E312" s="4">
        <v>2135.71</v>
      </c>
      <c r="F312" s="4">
        <f t="shared" si="23"/>
        <v>42.55</v>
      </c>
      <c r="G312" s="4">
        <v>27.77</v>
      </c>
      <c r="H312" s="5">
        <v>0</v>
      </c>
      <c r="I312" s="4">
        <v>0</v>
      </c>
      <c r="J312" s="4">
        <v>6.5</v>
      </c>
      <c r="K312" s="4">
        <v>33.409999999999997</v>
      </c>
      <c r="L312" s="4">
        <v>23.54</v>
      </c>
      <c r="M312" s="10"/>
      <c r="N312" s="4">
        <v>1899.91</v>
      </c>
      <c r="O312" s="4">
        <v>584.87</v>
      </c>
      <c r="P312" s="14">
        <f t="shared" si="24"/>
        <v>1315.04</v>
      </c>
      <c r="Q312" s="4">
        <v>14.4</v>
      </c>
      <c r="R312" s="4">
        <v>0</v>
      </c>
      <c r="S312" s="5">
        <v>0</v>
      </c>
      <c r="T312" s="4">
        <v>0.82</v>
      </c>
      <c r="U312" s="4">
        <v>121.79</v>
      </c>
      <c r="V312" s="4">
        <v>0</v>
      </c>
      <c r="W312" s="4">
        <v>86.24</v>
      </c>
      <c r="X312" s="4">
        <v>283.25</v>
      </c>
      <c r="Y312" s="4">
        <v>-179.49</v>
      </c>
    </row>
    <row r="313" spans="1:25" x14ac:dyDescent="0.2">
      <c r="A313" t="s">
        <v>162</v>
      </c>
      <c r="B313" s="14">
        <f t="shared" si="25"/>
        <v>2249.5599999999995</v>
      </c>
      <c r="C313" s="65">
        <f t="shared" si="20"/>
        <v>145.42999999999984</v>
      </c>
      <c r="D313" s="65">
        <f t="shared" si="22"/>
        <v>2104.1299999999997</v>
      </c>
      <c r="E313" s="4">
        <v>2183.41</v>
      </c>
      <c r="F313" s="4">
        <f t="shared" si="23"/>
        <v>18.379999999999995</v>
      </c>
      <c r="G313" s="4">
        <v>26.47</v>
      </c>
      <c r="H313" s="5">
        <v>0</v>
      </c>
      <c r="I313" s="4">
        <v>0</v>
      </c>
      <c r="J313" s="4">
        <v>6.67</v>
      </c>
      <c r="K313" s="4">
        <v>8.2899999999999991</v>
      </c>
      <c r="L313" s="4">
        <v>24.72</v>
      </c>
      <c r="M313" s="10"/>
      <c r="N313" s="4">
        <v>1953.75</v>
      </c>
      <c r="O313" s="4">
        <v>573.4</v>
      </c>
      <c r="P313" s="14">
        <f t="shared" si="24"/>
        <v>1380.35</v>
      </c>
      <c r="Q313" s="4">
        <v>14.63</v>
      </c>
      <c r="R313" s="4">
        <v>0</v>
      </c>
      <c r="S313" s="5">
        <v>0</v>
      </c>
      <c r="T313" s="4">
        <v>0.82</v>
      </c>
      <c r="U313" s="4">
        <v>158.52000000000001</v>
      </c>
      <c r="V313" s="4">
        <v>0</v>
      </c>
      <c r="W313" s="4">
        <v>79.28</v>
      </c>
      <c r="X313" s="4">
        <v>237.92</v>
      </c>
      <c r="Y313" s="4">
        <v>-195.36</v>
      </c>
    </row>
    <row r="314" spans="1:25" x14ac:dyDescent="0.2">
      <c r="A314" t="s">
        <v>163</v>
      </c>
      <c r="B314" s="14">
        <f t="shared" si="25"/>
        <v>2282.48</v>
      </c>
      <c r="C314" s="65">
        <f t="shared" si="20"/>
        <v>185.15000000000009</v>
      </c>
      <c r="D314" s="65">
        <f t="shared" si="22"/>
        <v>2097.33</v>
      </c>
      <c r="E314" s="4">
        <v>2182.9</v>
      </c>
      <c r="F314" s="4">
        <f t="shared" si="23"/>
        <v>47.150000000000006</v>
      </c>
      <c r="G314" s="4">
        <v>31.08</v>
      </c>
      <c r="H314" s="5">
        <v>0</v>
      </c>
      <c r="I314" s="4">
        <v>0</v>
      </c>
      <c r="J314" s="4">
        <v>6.49</v>
      </c>
      <c r="K314" s="4">
        <v>37.28</v>
      </c>
      <c r="L314" s="4">
        <v>24.73</v>
      </c>
      <c r="M314" s="10"/>
      <c r="N314" s="4">
        <v>1996.73</v>
      </c>
      <c r="O314" s="4">
        <v>565.35</v>
      </c>
      <c r="P314" s="14">
        <f t="shared" si="24"/>
        <v>1431.38</v>
      </c>
      <c r="Q314" s="4">
        <v>14.86</v>
      </c>
      <c r="R314" s="4">
        <v>0</v>
      </c>
      <c r="S314" s="5">
        <v>0</v>
      </c>
      <c r="T314" s="4">
        <v>0.82</v>
      </c>
      <c r="U314" s="4">
        <v>145.97</v>
      </c>
      <c r="V314" s="4">
        <v>0</v>
      </c>
      <c r="W314" s="4">
        <v>85.57</v>
      </c>
      <c r="X314" s="4">
        <v>222.31</v>
      </c>
      <c r="Y314" s="4">
        <v>-183.77</v>
      </c>
    </row>
    <row r="315" spans="1:25" x14ac:dyDescent="0.2">
      <c r="A315" t="s">
        <v>164</v>
      </c>
      <c r="B315" s="14">
        <f t="shared" si="25"/>
        <v>2246.29</v>
      </c>
      <c r="C315" s="65">
        <f t="shared" si="20"/>
        <v>189.60000000000036</v>
      </c>
      <c r="D315" s="65">
        <f t="shared" si="22"/>
        <v>2056.6899999999996</v>
      </c>
      <c r="E315" s="4">
        <v>2155.9899999999998</v>
      </c>
      <c r="F315" s="4">
        <f t="shared" si="23"/>
        <v>26.98</v>
      </c>
      <c r="G315" s="4">
        <v>40.17</v>
      </c>
      <c r="H315" s="5">
        <v>0</v>
      </c>
      <c r="I315" s="4">
        <v>0</v>
      </c>
      <c r="J315" s="4">
        <v>6.67</v>
      </c>
      <c r="K315" s="4">
        <v>18.73</v>
      </c>
      <c r="L315" s="4">
        <v>24.73</v>
      </c>
      <c r="M315" s="10"/>
      <c r="N315" s="4">
        <v>1967.4</v>
      </c>
      <c r="O315" s="4">
        <v>592.08000000000004</v>
      </c>
      <c r="P315" s="14">
        <f t="shared" si="24"/>
        <v>1375.3200000000002</v>
      </c>
      <c r="Q315" s="4">
        <v>16.48</v>
      </c>
      <c r="R315" s="4">
        <v>0</v>
      </c>
      <c r="S315" s="5">
        <v>0</v>
      </c>
      <c r="T315" s="4">
        <v>0.82</v>
      </c>
      <c r="U315" s="4">
        <v>165.82</v>
      </c>
      <c r="V315" s="4">
        <v>0</v>
      </c>
      <c r="W315" s="4">
        <v>99.3</v>
      </c>
      <c r="X315" s="4">
        <v>211.95</v>
      </c>
      <c r="Y315" s="4">
        <v>-215.5</v>
      </c>
    </row>
    <row r="316" spans="1:25" x14ac:dyDescent="0.2">
      <c r="A316" t="s">
        <v>165</v>
      </c>
      <c r="B316" s="14">
        <f t="shared" si="25"/>
        <v>1733.54</v>
      </c>
      <c r="C316" s="65">
        <f t="shared" si="20"/>
        <v>171.49</v>
      </c>
      <c r="D316" s="65">
        <f t="shared" si="22"/>
        <v>1562.05</v>
      </c>
      <c r="E316" s="4">
        <v>1660.48</v>
      </c>
      <c r="F316" s="4">
        <f t="shared" si="23"/>
        <v>20.470000000000002</v>
      </c>
      <c r="G316" s="4">
        <v>29.61</v>
      </c>
      <c r="H316" s="5">
        <v>0</v>
      </c>
      <c r="I316" s="4">
        <v>0</v>
      </c>
      <c r="J316" s="4">
        <v>6.42</v>
      </c>
      <c r="K316" s="4">
        <v>12.04</v>
      </c>
      <c r="L316" s="4">
        <v>24.99</v>
      </c>
      <c r="M316" s="10"/>
      <c r="N316" s="4">
        <v>1964.26</v>
      </c>
      <c r="O316" s="4">
        <v>583.03</v>
      </c>
      <c r="P316" s="14">
        <f t="shared" si="24"/>
        <v>1381.23</v>
      </c>
      <c r="Q316" s="4">
        <v>16.559999999999999</v>
      </c>
      <c r="R316" s="4">
        <v>0</v>
      </c>
      <c r="S316" s="5">
        <v>0</v>
      </c>
      <c r="T316" s="4">
        <v>0.82</v>
      </c>
      <c r="U316" s="4">
        <v>145.69999999999999</v>
      </c>
      <c r="V316" s="4">
        <v>0</v>
      </c>
      <c r="W316" s="4">
        <v>98.43</v>
      </c>
      <c r="X316" s="4">
        <v>213.83</v>
      </c>
      <c r="Y316" s="4">
        <v>-706.05</v>
      </c>
    </row>
    <row r="317" spans="1:25" x14ac:dyDescent="0.2">
      <c r="A317" t="s">
        <v>166</v>
      </c>
      <c r="B317" s="14">
        <f t="shared" si="25"/>
        <v>2119.29</v>
      </c>
      <c r="C317" s="65">
        <f t="shared" si="20"/>
        <v>197.02999999999997</v>
      </c>
      <c r="D317" s="65">
        <f t="shared" si="22"/>
        <v>1922.26</v>
      </c>
      <c r="E317" s="4">
        <v>2035.01</v>
      </c>
      <c r="F317" s="4">
        <f t="shared" si="23"/>
        <v>32.410000000000004</v>
      </c>
      <c r="G317" s="4">
        <v>28.83</v>
      </c>
      <c r="H317" s="5">
        <v>0</v>
      </c>
      <c r="I317" s="4">
        <v>0</v>
      </c>
      <c r="J317" s="4">
        <v>6.5</v>
      </c>
      <c r="K317" s="4">
        <v>24</v>
      </c>
      <c r="L317" s="4">
        <v>24.95</v>
      </c>
      <c r="M317" s="10"/>
      <c r="N317" s="4">
        <v>1746.22</v>
      </c>
      <c r="O317" s="4">
        <v>581.53</v>
      </c>
      <c r="P317" s="14">
        <f t="shared" si="24"/>
        <v>1164.69</v>
      </c>
      <c r="Q317" s="4">
        <v>16.54</v>
      </c>
      <c r="R317" s="4">
        <v>0</v>
      </c>
      <c r="S317" s="5">
        <v>0</v>
      </c>
      <c r="T317" s="4">
        <v>0.82</v>
      </c>
      <c r="U317" s="4">
        <v>245.33</v>
      </c>
      <c r="V317" s="4">
        <v>0</v>
      </c>
      <c r="W317" s="4">
        <v>112.75</v>
      </c>
      <c r="X317" s="4">
        <v>218.21</v>
      </c>
      <c r="Y317" s="4">
        <v>-220.57</v>
      </c>
    </row>
    <row r="318" spans="1:25" x14ac:dyDescent="0.2">
      <c r="A318" t="s">
        <v>167</v>
      </c>
      <c r="B318" s="14">
        <f t="shared" si="25"/>
        <v>2145.4699999999998</v>
      </c>
      <c r="C318" s="65">
        <f t="shared" si="20"/>
        <v>191.14999999999964</v>
      </c>
      <c r="D318" s="65">
        <f t="shared" si="22"/>
        <v>1954.3200000000002</v>
      </c>
      <c r="E318" s="4">
        <v>2060.61</v>
      </c>
      <c r="F318" s="4">
        <f t="shared" si="23"/>
        <v>25.320000000000004</v>
      </c>
      <c r="G318" s="4">
        <v>36.340000000000003</v>
      </c>
      <c r="H318" s="5">
        <v>0</v>
      </c>
      <c r="I318" s="4">
        <v>0</v>
      </c>
      <c r="J318" s="4">
        <v>6.68</v>
      </c>
      <c r="K318" s="4">
        <v>17.2</v>
      </c>
      <c r="L318" s="4">
        <v>24.64</v>
      </c>
      <c r="M318" s="10"/>
      <c r="N318" s="4">
        <v>1829.63</v>
      </c>
      <c r="O318" s="4">
        <v>596.14</v>
      </c>
      <c r="P318" s="14">
        <f t="shared" si="24"/>
        <v>1233.4900000000002</v>
      </c>
      <c r="Q318" s="4">
        <v>16.52</v>
      </c>
      <c r="R318" s="4">
        <v>0</v>
      </c>
      <c r="S318" s="5">
        <v>0</v>
      </c>
      <c r="T318" s="4">
        <v>0.82</v>
      </c>
      <c r="U318" s="4">
        <v>164.06</v>
      </c>
      <c r="V318" s="4">
        <v>0</v>
      </c>
      <c r="W318" s="4">
        <v>106.29</v>
      </c>
      <c r="X318" s="4">
        <v>225.68</v>
      </c>
      <c r="Y318" s="4">
        <v>-197.53</v>
      </c>
    </row>
    <row r="319" spans="1:25" x14ac:dyDescent="0.2">
      <c r="A319" t="s">
        <v>168</v>
      </c>
      <c r="B319" s="14">
        <f t="shared" si="25"/>
        <v>2120.7600000000002</v>
      </c>
      <c r="C319" s="65">
        <f t="shared" ref="C319:C330" si="26">B319-D319</f>
        <v>183.41000000000031</v>
      </c>
      <c r="D319" s="65">
        <f t="shared" si="22"/>
        <v>1937.35</v>
      </c>
      <c r="E319" s="4">
        <v>2041.5</v>
      </c>
      <c r="F319" s="4">
        <f t="shared" si="23"/>
        <v>26.25</v>
      </c>
      <c r="G319" s="4">
        <v>29.44</v>
      </c>
      <c r="H319" s="5">
        <v>0</v>
      </c>
      <c r="I319" s="4">
        <v>0</v>
      </c>
      <c r="J319" s="4">
        <v>7.07</v>
      </c>
      <c r="K319" s="4">
        <v>19.09</v>
      </c>
      <c r="L319" s="4">
        <v>23.66</v>
      </c>
      <c r="M319" s="10"/>
      <c r="N319" s="4">
        <v>1805.76</v>
      </c>
      <c r="O319" s="4">
        <v>548.28</v>
      </c>
      <c r="P319" s="14">
        <f t="shared" si="24"/>
        <v>1257.48</v>
      </c>
      <c r="Q319" s="4">
        <v>16.5</v>
      </c>
      <c r="R319" s="4">
        <v>0</v>
      </c>
      <c r="S319" s="5">
        <v>0</v>
      </c>
      <c r="T319" s="4">
        <v>0.82</v>
      </c>
      <c r="U319" s="4">
        <v>159.66999999999999</v>
      </c>
      <c r="V319" s="4">
        <v>0</v>
      </c>
      <c r="W319" s="4">
        <v>104.15</v>
      </c>
      <c r="X319" s="4">
        <v>229.78</v>
      </c>
      <c r="Y319" s="4">
        <v>-195.92</v>
      </c>
    </row>
    <row r="320" spans="1:25" x14ac:dyDescent="0.2">
      <c r="A320" t="s">
        <v>169</v>
      </c>
      <c r="B320" s="14">
        <f t="shared" si="25"/>
        <v>2053.7600000000002</v>
      </c>
      <c r="C320" s="65">
        <f t="shared" si="26"/>
        <v>177.17000000000007</v>
      </c>
      <c r="D320" s="65">
        <f t="shared" si="22"/>
        <v>1876.5900000000001</v>
      </c>
      <c r="E320" s="4">
        <v>1974.91</v>
      </c>
      <c r="F320" s="4">
        <f t="shared" si="23"/>
        <v>25.879999999999995</v>
      </c>
      <c r="G320" s="4">
        <v>29.44</v>
      </c>
      <c r="H320" s="5">
        <v>0</v>
      </c>
      <c r="I320" s="4">
        <v>0</v>
      </c>
      <c r="J320" s="4">
        <v>6.75</v>
      </c>
      <c r="K320" s="4">
        <v>19.04</v>
      </c>
      <c r="L320" s="4">
        <v>23.62</v>
      </c>
      <c r="M320" s="10"/>
      <c r="N320" s="4">
        <v>1759.36</v>
      </c>
      <c r="O320" s="4">
        <v>585.54</v>
      </c>
      <c r="P320" s="14">
        <f t="shared" si="24"/>
        <v>1173.82</v>
      </c>
      <c r="Q320" s="4">
        <v>16.64</v>
      </c>
      <c r="R320" s="4">
        <v>0</v>
      </c>
      <c r="S320" s="5">
        <v>0</v>
      </c>
      <c r="T320" s="4">
        <v>0.82</v>
      </c>
      <c r="U320" s="4">
        <v>137.18</v>
      </c>
      <c r="V320" s="4">
        <v>0.14000000000000001</v>
      </c>
      <c r="W320" s="4">
        <v>98.32</v>
      </c>
      <c r="X320" s="4">
        <v>232.66</v>
      </c>
      <c r="Y320" s="4">
        <v>-191.36</v>
      </c>
    </row>
    <row r="321" spans="1:25" x14ac:dyDescent="0.2">
      <c r="A321" t="s">
        <v>170</v>
      </c>
      <c r="B321" s="14">
        <f t="shared" si="25"/>
        <v>2016.47</v>
      </c>
      <c r="C321" s="65">
        <f t="shared" si="26"/>
        <v>188.34999999999991</v>
      </c>
      <c r="D321" s="65">
        <f t="shared" si="22"/>
        <v>1828.1200000000001</v>
      </c>
      <c r="E321" s="4">
        <v>1927.47</v>
      </c>
      <c r="F321" s="4">
        <f t="shared" si="23"/>
        <v>25.93</v>
      </c>
      <c r="G321" s="4">
        <v>40.15</v>
      </c>
      <c r="H321" s="5">
        <v>0</v>
      </c>
      <c r="I321" s="4">
        <v>0</v>
      </c>
      <c r="J321" s="4">
        <v>6.32</v>
      </c>
      <c r="K321" s="4">
        <v>18.91</v>
      </c>
      <c r="L321" s="4">
        <v>23.62</v>
      </c>
      <c r="M321" s="10"/>
      <c r="N321" s="4">
        <v>1717.44</v>
      </c>
      <c r="O321" s="4">
        <v>578.34</v>
      </c>
      <c r="P321" s="14">
        <f t="shared" si="24"/>
        <v>1139.0999999999999</v>
      </c>
      <c r="Q321" s="4">
        <v>16.600000000000001</v>
      </c>
      <c r="R321" s="4">
        <v>0</v>
      </c>
      <c r="S321" s="5">
        <v>0</v>
      </c>
      <c r="T321" s="4">
        <v>0.82</v>
      </c>
      <c r="U321" s="4">
        <v>111.81</v>
      </c>
      <c r="V321" s="4">
        <v>0</v>
      </c>
      <c r="W321" s="4">
        <v>99.35</v>
      </c>
      <c r="X321" s="4">
        <v>260.11</v>
      </c>
      <c r="Y321" s="4">
        <v>-189.67</v>
      </c>
    </row>
    <row r="322" spans="1:25" x14ac:dyDescent="0.2">
      <c r="A322" t="s">
        <v>171</v>
      </c>
      <c r="B322" s="14">
        <f t="shared" si="25"/>
        <v>2186.84</v>
      </c>
      <c r="C322" s="65">
        <f t="shared" si="26"/>
        <v>235.78999999999996</v>
      </c>
      <c r="D322" s="65">
        <f t="shared" si="22"/>
        <v>1951.0500000000002</v>
      </c>
      <c r="E322" s="4">
        <v>2064.5300000000002</v>
      </c>
      <c r="F322" s="4">
        <f t="shared" si="23"/>
        <v>38.6</v>
      </c>
      <c r="G322" s="4">
        <v>60.64</v>
      </c>
      <c r="H322" s="5">
        <v>0</v>
      </c>
      <c r="I322" s="4">
        <v>0</v>
      </c>
      <c r="J322" s="4">
        <v>6.46</v>
      </c>
      <c r="K322" s="4">
        <v>31.62</v>
      </c>
      <c r="L322" s="4">
        <v>23.59</v>
      </c>
      <c r="M322" s="10"/>
      <c r="N322" s="4">
        <v>1847.5</v>
      </c>
      <c r="O322" s="4">
        <v>612.83000000000004</v>
      </c>
      <c r="P322" s="14">
        <f t="shared" si="24"/>
        <v>1234.67</v>
      </c>
      <c r="Q322" s="4">
        <v>16.55</v>
      </c>
      <c r="R322" s="4">
        <v>0</v>
      </c>
      <c r="S322" s="5">
        <v>0</v>
      </c>
      <c r="T322" s="4">
        <v>0.82</v>
      </c>
      <c r="U322" s="4">
        <v>115.79</v>
      </c>
      <c r="V322" s="4">
        <v>0.06</v>
      </c>
      <c r="W322" s="4">
        <v>113.48</v>
      </c>
      <c r="X322" s="4">
        <v>278.39</v>
      </c>
      <c r="Y322" s="4">
        <v>-185.74</v>
      </c>
    </row>
    <row r="323" spans="1:25" x14ac:dyDescent="0.2">
      <c r="A323" t="s">
        <v>172</v>
      </c>
      <c r="B323" s="14">
        <f t="shared" si="25"/>
        <v>2123.3999999999996</v>
      </c>
      <c r="C323" s="65">
        <f t="shared" si="26"/>
        <v>215.75999999999954</v>
      </c>
      <c r="D323" s="65">
        <f t="shared" si="22"/>
        <v>1907.64</v>
      </c>
      <c r="E323" s="4">
        <v>2017.95</v>
      </c>
      <c r="F323" s="4">
        <f t="shared" si="23"/>
        <v>18.829999999999995</v>
      </c>
      <c r="G323" s="4">
        <v>63.71</v>
      </c>
      <c r="H323" s="5">
        <v>0</v>
      </c>
      <c r="I323" s="4">
        <v>0</v>
      </c>
      <c r="J323" s="4">
        <v>6.29</v>
      </c>
      <c r="K323" s="4">
        <v>11.87</v>
      </c>
      <c r="L323" s="4">
        <v>23.58</v>
      </c>
      <c r="M323" s="10"/>
      <c r="N323" s="4">
        <v>1815.94</v>
      </c>
      <c r="O323" s="4">
        <v>602.91</v>
      </c>
      <c r="P323" s="14">
        <f t="shared" si="24"/>
        <v>1213.0300000000002</v>
      </c>
      <c r="Q323" s="4">
        <v>16.62</v>
      </c>
      <c r="R323" s="4">
        <v>0</v>
      </c>
      <c r="S323" s="5">
        <v>0</v>
      </c>
      <c r="T323" s="4">
        <v>0.82</v>
      </c>
      <c r="U323" s="4">
        <v>116.19</v>
      </c>
      <c r="V323" s="4">
        <v>0</v>
      </c>
      <c r="W323" s="4">
        <v>110.31</v>
      </c>
      <c r="X323" s="4">
        <v>265.73</v>
      </c>
      <c r="Y323" s="4">
        <v>-202.21</v>
      </c>
    </row>
    <row r="324" spans="1:25" x14ac:dyDescent="0.2">
      <c r="A324" t="s">
        <v>173</v>
      </c>
      <c r="B324" s="14">
        <f t="shared" si="25"/>
        <v>2259.2400000000002</v>
      </c>
      <c r="C324" s="65">
        <f t="shared" si="26"/>
        <v>296.12000000000012</v>
      </c>
      <c r="D324" s="65">
        <f t="shared" si="22"/>
        <v>1963.1200000000001</v>
      </c>
      <c r="E324" s="4">
        <v>2067.44</v>
      </c>
      <c r="F324" s="4">
        <f t="shared" si="23"/>
        <v>114.07000000000001</v>
      </c>
      <c r="G324" s="4">
        <v>54</v>
      </c>
      <c r="H324" s="5">
        <v>0</v>
      </c>
      <c r="I324" s="4">
        <v>0</v>
      </c>
      <c r="J324" s="4">
        <v>5.9</v>
      </c>
      <c r="K324" s="4">
        <v>108.36</v>
      </c>
      <c r="L324" s="4">
        <v>23.54</v>
      </c>
      <c r="M324" s="10"/>
      <c r="N324" s="4">
        <v>1938.7</v>
      </c>
      <c r="O324" s="4">
        <v>615.91999999999996</v>
      </c>
      <c r="P324" s="14">
        <f t="shared" si="24"/>
        <v>1322.7800000000002</v>
      </c>
      <c r="Q324" s="4">
        <v>17.829999999999998</v>
      </c>
      <c r="R324" s="4">
        <v>0</v>
      </c>
      <c r="S324" s="5">
        <v>0</v>
      </c>
      <c r="T324" s="4">
        <v>0.82</v>
      </c>
      <c r="U324" s="4">
        <v>125.1</v>
      </c>
      <c r="V324" s="4">
        <v>0</v>
      </c>
      <c r="W324" s="4">
        <v>104.32</v>
      </c>
      <c r="X324" s="4">
        <v>258.39</v>
      </c>
      <c r="Y324" s="4">
        <v>-185.92</v>
      </c>
    </row>
    <row r="325" spans="1:25" x14ac:dyDescent="0.2">
      <c r="A325" t="s">
        <v>174</v>
      </c>
      <c r="B325" s="14">
        <f t="shared" si="25"/>
        <v>2261.96</v>
      </c>
      <c r="C325" s="65">
        <f t="shared" si="26"/>
        <v>296.46000000000026</v>
      </c>
      <c r="D325" s="65">
        <f t="shared" si="22"/>
        <v>1965.4999999999998</v>
      </c>
      <c r="E325" s="4">
        <v>2074.4899999999998</v>
      </c>
      <c r="F325" s="4">
        <f t="shared" si="23"/>
        <v>21.980000000000004</v>
      </c>
      <c r="G325" s="4">
        <v>141.88</v>
      </c>
      <c r="H325" s="5">
        <v>0</v>
      </c>
      <c r="I325" s="4">
        <v>0</v>
      </c>
      <c r="J325" s="4">
        <v>5.78</v>
      </c>
      <c r="K325" s="4">
        <v>14.87</v>
      </c>
      <c r="L325" s="4">
        <v>24.94</v>
      </c>
      <c r="M325" s="10"/>
      <c r="N325" s="4">
        <v>1871</v>
      </c>
      <c r="O325" s="4">
        <v>586.41</v>
      </c>
      <c r="P325" s="14">
        <f t="shared" si="24"/>
        <v>1284.5900000000001</v>
      </c>
      <c r="Q325" s="4">
        <v>17.829999999999998</v>
      </c>
      <c r="R325" s="4">
        <v>0</v>
      </c>
      <c r="S325" s="5">
        <v>0</v>
      </c>
      <c r="T325" s="4">
        <v>0.82</v>
      </c>
      <c r="U325" s="4">
        <v>221.13</v>
      </c>
      <c r="V325" s="4">
        <v>0</v>
      </c>
      <c r="W325" s="4">
        <v>108.99</v>
      </c>
      <c r="X325" s="4">
        <v>251.09</v>
      </c>
      <c r="Y325" s="4">
        <v>-208.89</v>
      </c>
    </row>
    <row r="326" spans="1:25" x14ac:dyDescent="0.2">
      <c r="A326" t="s">
        <v>175</v>
      </c>
      <c r="B326" s="14">
        <f t="shared" si="25"/>
        <v>2306.04</v>
      </c>
      <c r="C326" s="65">
        <f t="shared" si="26"/>
        <v>288.75999999999976</v>
      </c>
      <c r="D326" s="65">
        <f t="shared" si="22"/>
        <v>2017.2800000000002</v>
      </c>
      <c r="E326" s="4">
        <v>2125.86</v>
      </c>
      <c r="F326" s="4">
        <f t="shared" si="23"/>
        <v>17.739999999999998</v>
      </c>
      <c r="G326" s="4">
        <v>138.43</v>
      </c>
      <c r="H326" s="5">
        <v>0</v>
      </c>
      <c r="I326" s="4">
        <v>0</v>
      </c>
      <c r="J326" s="4">
        <v>5.6</v>
      </c>
      <c r="K326" s="4">
        <v>11.25</v>
      </c>
      <c r="L326" s="4">
        <v>24.9</v>
      </c>
      <c r="M326" s="10"/>
      <c r="N326" s="4">
        <v>1963.53</v>
      </c>
      <c r="O326" s="4">
        <v>592.54</v>
      </c>
      <c r="P326" s="14">
        <f t="shared" si="24"/>
        <v>1370.99</v>
      </c>
      <c r="Q326" s="4">
        <v>18.41</v>
      </c>
      <c r="R326" s="4">
        <v>0</v>
      </c>
      <c r="S326" s="5">
        <v>0</v>
      </c>
      <c r="T326" s="4">
        <v>0.82</v>
      </c>
      <c r="U326" s="4">
        <v>182.95</v>
      </c>
      <c r="V326" s="4">
        <v>0</v>
      </c>
      <c r="W326" s="4">
        <v>108.58</v>
      </c>
      <c r="X326" s="4">
        <v>243.99</v>
      </c>
      <c r="Y326" s="4">
        <v>-212.23</v>
      </c>
    </row>
    <row r="327" spans="1:25" x14ac:dyDescent="0.2">
      <c r="A327" t="s">
        <v>176</v>
      </c>
      <c r="B327" s="14">
        <f t="shared" si="25"/>
        <v>2335.7200000000003</v>
      </c>
      <c r="C327" s="65">
        <f t="shared" si="26"/>
        <v>368.46000000000026</v>
      </c>
      <c r="D327" s="65">
        <f t="shared" si="22"/>
        <v>1967.26</v>
      </c>
      <c r="E327" s="4">
        <v>2143.94</v>
      </c>
      <c r="F327" s="4">
        <f t="shared" si="23"/>
        <v>28.81</v>
      </c>
      <c r="G327" s="4">
        <v>138.82</v>
      </c>
      <c r="H327" s="5">
        <v>0</v>
      </c>
      <c r="I327" s="4">
        <v>0</v>
      </c>
      <c r="J327" s="4">
        <v>5.52</v>
      </c>
      <c r="K327" s="4">
        <v>22.27</v>
      </c>
      <c r="L327" s="4">
        <v>25.17</v>
      </c>
      <c r="M327" s="10"/>
      <c r="N327" s="4">
        <v>1960.69</v>
      </c>
      <c r="O327" s="4">
        <v>602.52</v>
      </c>
      <c r="P327" s="14">
        <f t="shared" si="24"/>
        <v>1358.17</v>
      </c>
      <c r="Q327" s="4">
        <v>18.559999999999999</v>
      </c>
      <c r="R327" s="4">
        <v>0</v>
      </c>
      <c r="S327" s="5">
        <v>0</v>
      </c>
      <c r="T327" s="4">
        <v>0.82</v>
      </c>
      <c r="U327" s="4">
        <v>200.19</v>
      </c>
      <c r="V327" s="4">
        <v>7.0000000000000007E-2</v>
      </c>
      <c r="W327" s="4">
        <v>176.68</v>
      </c>
      <c r="X327" s="4">
        <v>241.18</v>
      </c>
      <c r="Y327" s="4">
        <v>-262.45999999999998</v>
      </c>
    </row>
    <row r="328" spans="1:25" x14ac:dyDescent="0.2">
      <c r="A328" t="s">
        <v>177</v>
      </c>
      <c r="B328" s="14">
        <f t="shared" si="25"/>
        <v>2310.34</v>
      </c>
      <c r="C328" s="65">
        <f t="shared" si="26"/>
        <v>341.67000000000007</v>
      </c>
      <c r="D328" s="65">
        <f t="shared" si="22"/>
        <v>1968.67</v>
      </c>
      <c r="E328" s="4">
        <v>2119.79</v>
      </c>
      <c r="F328" s="4">
        <f t="shared" si="23"/>
        <v>33.68</v>
      </c>
      <c r="G328" s="4">
        <v>132.38</v>
      </c>
      <c r="H328" s="5">
        <v>0</v>
      </c>
      <c r="I328" s="4">
        <v>0</v>
      </c>
      <c r="J328" s="4">
        <v>5.36</v>
      </c>
      <c r="K328" s="4">
        <v>27.64</v>
      </c>
      <c r="L328" s="4">
        <v>25.17</v>
      </c>
      <c r="M328" s="10"/>
      <c r="N328" s="4">
        <v>1943.96</v>
      </c>
      <c r="O328" s="4">
        <v>569.29</v>
      </c>
      <c r="P328" s="14">
        <f t="shared" si="24"/>
        <v>1374.67</v>
      </c>
      <c r="Q328" s="4">
        <v>18.96</v>
      </c>
      <c r="R328" s="4">
        <v>0</v>
      </c>
      <c r="S328" s="5">
        <v>0</v>
      </c>
      <c r="T328" s="4">
        <v>0.82</v>
      </c>
      <c r="U328" s="4">
        <v>206.66</v>
      </c>
      <c r="V328" s="4">
        <v>0.17</v>
      </c>
      <c r="W328" s="4">
        <v>151.12</v>
      </c>
      <c r="X328" s="4">
        <v>240.23</v>
      </c>
      <c r="Y328" s="4">
        <v>-251.57</v>
      </c>
    </row>
    <row r="329" spans="1:25" x14ac:dyDescent="0.2">
      <c r="A329" t="s">
        <v>178</v>
      </c>
      <c r="B329" s="14">
        <f t="shared" si="25"/>
        <v>2407.1600000000003</v>
      </c>
      <c r="C329" s="65">
        <f t="shared" si="26"/>
        <v>496.57000000000039</v>
      </c>
      <c r="D329" s="65">
        <f t="shared" si="22"/>
        <v>1910.59</v>
      </c>
      <c r="E329" s="4">
        <v>2211.4299999999998</v>
      </c>
      <c r="F329" s="4">
        <f t="shared" si="23"/>
        <v>26.879999999999995</v>
      </c>
      <c r="G329" s="4">
        <v>144.82</v>
      </c>
      <c r="H329" s="5">
        <v>0</v>
      </c>
      <c r="I329" s="4">
        <v>0</v>
      </c>
      <c r="J329" s="4">
        <v>5.1100000000000003</v>
      </c>
      <c r="K329" s="4">
        <v>20.59</v>
      </c>
      <c r="L329" s="4">
        <v>25.21</v>
      </c>
      <c r="M329" s="10"/>
      <c r="N329" s="4">
        <v>1903.42</v>
      </c>
      <c r="O329" s="4">
        <v>601.84</v>
      </c>
      <c r="P329" s="14">
        <f t="shared" si="24"/>
        <v>1301.58</v>
      </c>
      <c r="Q329" s="4">
        <v>18.82</v>
      </c>
      <c r="R329" s="4">
        <v>0</v>
      </c>
      <c r="S329" s="5">
        <v>0</v>
      </c>
      <c r="T329" s="4">
        <v>0</v>
      </c>
      <c r="U329" s="4">
        <v>209.64</v>
      </c>
      <c r="V329" s="4">
        <v>0.1</v>
      </c>
      <c r="W329" s="4">
        <v>300.83999999999997</v>
      </c>
      <c r="X329" s="4">
        <v>246.55</v>
      </c>
      <c r="Y329" s="4">
        <v>-272.2</v>
      </c>
    </row>
    <row r="330" spans="1:25" x14ac:dyDescent="0.2">
      <c r="A330" t="s">
        <v>179</v>
      </c>
      <c r="B330" s="14">
        <f t="shared" si="25"/>
        <v>2731.5899999999997</v>
      </c>
      <c r="C330" s="65">
        <f t="shared" si="26"/>
        <v>690.81999999999994</v>
      </c>
      <c r="D330" s="65">
        <f t="shared" si="22"/>
        <v>2040.7699999999998</v>
      </c>
      <c r="E330" s="4">
        <v>2547.4499999999998</v>
      </c>
      <c r="F330" s="4">
        <f>(I330+K330+L330)-(Q330+V330)</f>
        <v>22.49</v>
      </c>
      <c r="G330" s="4">
        <v>137.27000000000001</v>
      </c>
      <c r="H330" s="5">
        <v>0</v>
      </c>
      <c r="I330" s="4">
        <v>0</v>
      </c>
      <c r="J330" s="4">
        <v>5.69</v>
      </c>
      <c r="K330" s="4">
        <v>16.27</v>
      </c>
      <c r="L330" s="4">
        <v>24.91</v>
      </c>
      <c r="M330" s="10"/>
      <c r="N330" s="4">
        <v>1973.95</v>
      </c>
      <c r="O330" s="4">
        <v>583.1</v>
      </c>
      <c r="P330" s="14">
        <f t="shared" si="24"/>
        <v>1390.85</v>
      </c>
      <c r="Q330" s="4">
        <v>18.5</v>
      </c>
      <c r="R330" s="4">
        <v>0</v>
      </c>
      <c r="S330" s="5">
        <v>0</v>
      </c>
      <c r="T330" s="4">
        <v>0</v>
      </c>
      <c r="U330" s="4">
        <v>248.25</v>
      </c>
      <c r="V330" s="4">
        <v>0.19</v>
      </c>
      <c r="W330" s="4">
        <v>506.68</v>
      </c>
      <c r="X330" s="4">
        <v>254.01</v>
      </c>
      <c r="Y330" s="4">
        <v>-270</v>
      </c>
    </row>
  </sheetData>
  <mergeCells count="18">
    <mergeCell ref="R2:R3"/>
    <mergeCell ref="S2:S3"/>
    <mergeCell ref="T2:T3"/>
    <mergeCell ref="B2:B3"/>
    <mergeCell ref="E2:E3"/>
    <mergeCell ref="G2:G3"/>
    <mergeCell ref="H2:H3"/>
    <mergeCell ref="I2:I3"/>
    <mergeCell ref="J2:J3"/>
    <mergeCell ref="K2:K3"/>
    <mergeCell ref="L2:L3"/>
    <mergeCell ref="N2:P2"/>
    <mergeCell ref="Q2:Q3"/>
    <mergeCell ref="U2:U3"/>
    <mergeCell ref="V2:V3"/>
    <mergeCell ref="W2:W3"/>
    <mergeCell ref="X2:X3"/>
    <mergeCell ref="Y2:Y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K804"/>
  <sheetViews>
    <sheetView workbookViewId="0">
      <pane xSplit="3" ySplit="2" topLeftCell="D12" activePane="bottomRight" state="frozen"/>
      <selection pane="topRight" activeCell="D1" sqref="D1"/>
      <selection pane="bottomLeft" activeCell="A3" sqref="A3"/>
      <selection pane="bottomRight" activeCell="OD24" sqref="OD24"/>
    </sheetView>
  </sheetViews>
  <sheetFormatPr baseColWidth="10" defaultColWidth="10.83203125" defaultRowHeight="15" x14ac:dyDescent="0.2"/>
  <cols>
    <col min="1" max="1" width="11.83203125" style="34" customWidth="1"/>
    <col min="2" max="2" width="26.83203125" style="34" customWidth="1"/>
    <col min="3" max="3" width="18.83203125" style="34" customWidth="1"/>
    <col min="4" max="4" width="11.83203125" style="34" customWidth="1"/>
    <col min="5" max="5" width="12" style="34" customWidth="1"/>
    <col min="6" max="6" width="12.5" style="34" customWidth="1"/>
    <col min="7" max="7" width="13.33203125" style="34" customWidth="1"/>
    <col min="8" max="8" width="12" style="38" customWidth="1"/>
    <col min="9" max="9" width="14.33203125" style="34" customWidth="1"/>
    <col min="10" max="10" width="10.83203125" style="34" customWidth="1"/>
    <col min="11" max="11" width="12.1640625" style="34" customWidth="1"/>
    <col min="12" max="16" width="10.83203125" style="34"/>
    <col min="17" max="17" width="13.1640625" style="34" customWidth="1"/>
    <col min="18" max="18" width="12.83203125" style="34" bestFit="1" customWidth="1"/>
    <col min="19" max="218" width="10.83203125" style="34"/>
    <col min="219" max="219" width="11.6640625" style="34" bestFit="1" customWidth="1"/>
    <col min="220" max="237" width="10.83203125" style="34"/>
    <col min="238" max="238" width="12.33203125" style="34" customWidth="1"/>
    <col min="239" max="239" width="12.83203125" style="34" customWidth="1"/>
    <col min="240" max="266" width="10.83203125" style="34"/>
    <col min="267" max="267" width="12.83203125" style="34" customWidth="1"/>
    <col min="268" max="268" width="12.5" style="34" bestFit="1" customWidth="1"/>
    <col min="269" max="269" width="10.83203125" style="34"/>
    <col min="270" max="270" width="12.6640625" style="34" customWidth="1"/>
    <col min="271" max="271" width="11.83203125" style="34" customWidth="1"/>
    <col min="272" max="272" width="12" style="34" customWidth="1"/>
    <col min="273" max="274" width="12.1640625" style="34" customWidth="1"/>
    <col min="275" max="275" width="12" style="34" customWidth="1"/>
    <col min="276" max="276" width="12.5" style="34" customWidth="1"/>
    <col min="277" max="277" width="11.33203125" style="34" customWidth="1"/>
    <col min="278" max="288" width="10.83203125" style="34"/>
    <col min="289" max="289" width="12.33203125" style="34" customWidth="1"/>
    <col min="290" max="290" width="10.83203125" style="34"/>
    <col min="291" max="291" width="13.33203125" style="34" customWidth="1"/>
    <col min="292" max="292" width="11.83203125" style="34" bestFit="1" customWidth="1"/>
    <col min="293" max="294" width="11.6640625" style="34" customWidth="1"/>
    <col min="295" max="299" width="10.83203125" style="34"/>
    <col min="300" max="300" width="13" style="34" customWidth="1"/>
    <col min="301" max="302" width="10.83203125" style="34"/>
    <col min="303" max="303" width="12" style="34" customWidth="1"/>
    <col min="304" max="304" width="11.83203125" style="34" customWidth="1"/>
    <col min="305" max="308" width="10.83203125" style="34"/>
    <col min="309" max="309" width="12.33203125" style="34" customWidth="1"/>
    <col min="310" max="310" width="14.1640625" style="34" bestFit="1" customWidth="1"/>
    <col min="311" max="399" width="10.83203125" style="34"/>
    <col min="400" max="400" width="11.83203125" style="34" bestFit="1" customWidth="1"/>
    <col min="401" max="16384" width="10.83203125" style="34"/>
  </cols>
  <sheetData>
    <row r="1" spans="1:401" ht="16" thickBot="1" x14ac:dyDescent="0.25">
      <c r="A1" s="86"/>
      <c r="B1" s="86"/>
      <c r="C1" s="86" t="s">
        <v>551</v>
      </c>
      <c r="D1" s="46">
        <v>1983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8">
        <v>1984</v>
      </c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>
        <v>1985</v>
      </c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>
        <v>1986</v>
      </c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>
        <v>1987</v>
      </c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>
        <v>1988</v>
      </c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>
        <v>1989</v>
      </c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>
        <v>1990</v>
      </c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>
        <v>1991</v>
      </c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>
        <v>1992</v>
      </c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>
        <v>1993</v>
      </c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>
        <v>1994</v>
      </c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>
        <v>1995</v>
      </c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>
        <v>1996</v>
      </c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>
        <v>1997</v>
      </c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>
        <v>1998</v>
      </c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>
        <v>1999</v>
      </c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>
        <v>2000</v>
      </c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>
        <v>2001</v>
      </c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>
        <v>2002</v>
      </c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>
        <v>2003</v>
      </c>
      <c r="IK1" s="58"/>
      <c r="IL1" s="58"/>
      <c r="IM1" s="58"/>
      <c r="IN1" s="58"/>
      <c r="IO1" s="58"/>
      <c r="IP1" s="58"/>
      <c r="IQ1" s="58"/>
      <c r="IR1" s="58"/>
      <c r="IS1" s="58"/>
      <c r="IT1" s="58"/>
      <c r="IU1" s="58"/>
      <c r="IV1" s="58">
        <v>2004</v>
      </c>
      <c r="IW1" s="58"/>
      <c r="IX1" s="58"/>
      <c r="IY1" s="58"/>
      <c r="IZ1" s="58"/>
      <c r="JA1" s="58"/>
      <c r="JB1" s="58"/>
      <c r="JC1" s="58"/>
      <c r="JD1" s="58"/>
      <c r="JE1" s="58"/>
      <c r="JF1" s="58"/>
      <c r="JG1" s="58"/>
      <c r="JH1" s="58">
        <v>2005</v>
      </c>
      <c r="JI1" s="58"/>
      <c r="JJ1" s="58"/>
      <c r="JK1" s="58"/>
      <c r="JL1" s="58"/>
      <c r="JM1" s="58"/>
      <c r="JN1" s="58"/>
      <c r="JO1" s="58"/>
      <c r="JP1" s="58"/>
      <c r="JQ1" s="58"/>
      <c r="JR1" s="58"/>
      <c r="JS1" s="58"/>
      <c r="JT1" s="58">
        <v>2006</v>
      </c>
      <c r="JU1" s="58"/>
      <c r="JV1" s="58"/>
      <c r="JW1" s="58"/>
      <c r="JX1" s="58"/>
      <c r="JY1" s="58"/>
      <c r="JZ1" s="58"/>
      <c r="KA1" s="58"/>
      <c r="KB1" s="58"/>
      <c r="KC1" s="58"/>
      <c r="KD1" s="58"/>
      <c r="KE1" s="58"/>
      <c r="KF1" s="58">
        <v>2007</v>
      </c>
      <c r="KG1" s="58"/>
      <c r="KH1" s="58"/>
      <c r="KI1" s="58"/>
      <c r="KJ1" s="58"/>
      <c r="KK1" s="58"/>
      <c r="KL1" s="58"/>
      <c r="KM1" s="58"/>
      <c r="KN1" s="58"/>
      <c r="KO1" s="58"/>
      <c r="KP1" s="58"/>
      <c r="KQ1" s="58"/>
      <c r="KR1" s="58">
        <v>2008</v>
      </c>
      <c r="KS1" s="58"/>
      <c r="KT1" s="58"/>
      <c r="KU1" s="58"/>
      <c r="KV1" s="58"/>
      <c r="KW1" s="58"/>
      <c r="KX1" s="58"/>
      <c r="KY1" s="58"/>
      <c r="KZ1" s="58"/>
      <c r="LA1" s="58"/>
      <c r="LB1" s="58"/>
      <c r="LC1" s="58"/>
      <c r="LD1" s="58">
        <v>2009</v>
      </c>
      <c r="LE1" s="58"/>
      <c r="LF1" s="58"/>
      <c r="LG1" s="58"/>
      <c r="LH1" s="58"/>
      <c r="LI1" s="58"/>
      <c r="LJ1" s="58"/>
      <c r="LK1" s="58"/>
      <c r="LL1" s="58"/>
      <c r="LM1" s="58"/>
      <c r="LN1" s="58"/>
      <c r="LO1" s="58"/>
      <c r="LP1" s="58">
        <v>2010</v>
      </c>
      <c r="LQ1" s="58"/>
      <c r="LR1" s="58"/>
      <c r="LS1" s="58"/>
      <c r="LT1" s="58"/>
      <c r="LU1" s="58"/>
      <c r="LV1" s="58"/>
      <c r="LW1" s="58"/>
      <c r="LX1" s="58"/>
      <c r="LY1" s="58"/>
      <c r="LZ1" s="58"/>
      <c r="MA1" s="58"/>
      <c r="MB1" s="58">
        <v>2011</v>
      </c>
      <c r="MC1" s="58"/>
      <c r="MD1" s="58"/>
      <c r="ME1" s="58"/>
      <c r="MF1" s="58"/>
      <c r="MG1" s="58"/>
      <c r="MH1" s="58"/>
      <c r="MI1" s="58"/>
      <c r="MJ1" s="58"/>
      <c r="MK1" s="58"/>
      <c r="ML1" s="58"/>
      <c r="MM1" s="58"/>
      <c r="MN1" s="58">
        <v>2012</v>
      </c>
      <c r="MO1" s="58"/>
      <c r="MP1" s="58"/>
      <c r="MQ1" s="58"/>
      <c r="MR1" s="58"/>
      <c r="MS1" s="58"/>
      <c r="MT1" s="58"/>
      <c r="MU1" s="58"/>
      <c r="MV1" s="58"/>
      <c r="MW1" s="58"/>
      <c r="MX1" s="58"/>
      <c r="MY1" s="58"/>
      <c r="MZ1" s="58">
        <v>2013</v>
      </c>
      <c r="NA1" s="58"/>
      <c r="NB1" s="58"/>
      <c r="NC1" s="58"/>
      <c r="ND1" s="58"/>
      <c r="NE1" s="58"/>
      <c r="NF1" s="58"/>
      <c r="NG1" s="58"/>
      <c r="NH1" s="58"/>
      <c r="NI1" s="58"/>
      <c r="NJ1" s="58"/>
      <c r="NK1" s="58"/>
      <c r="NL1" s="58">
        <v>2014</v>
      </c>
      <c r="NM1" s="58"/>
      <c r="NN1" s="58"/>
      <c r="NO1" s="58"/>
      <c r="NP1" s="58"/>
      <c r="NQ1" s="58"/>
      <c r="NR1" s="58"/>
      <c r="NS1" s="58"/>
      <c r="NT1" s="58"/>
      <c r="NU1" s="58"/>
      <c r="NV1" s="58"/>
      <c r="NW1" s="58"/>
      <c r="NX1" s="58">
        <v>2015</v>
      </c>
      <c r="NY1" s="58"/>
      <c r="NZ1" s="58"/>
      <c r="OA1" s="58"/>
      <c r="OB1" s="58"/>
      <c r="OC1" s="58"/>
      <c r="OD1" s="58"/>
      <c r="OE1" s="58"/>
      <c r="OF1" s="58"/>
      <c r="OG1" s="58"/>
      <c r="OH1" s="58"/>
      <c r="OI1" s="58"/>
      <c r="OJ1" s="59">
        <v>2016</v>
      </c>
    </row>
    <row r="2" spans="1:401" ht="16" thickTop="1" x14ac:dyDescent="0.2">
      <c r="A2" s="87" t="s">
        <v>629</v>
      </c>
      <c r="B2" s="72" t="s">
        <v>660</v>
      </c>
      <c r="C2" s="72" t="s">
        <v>550</v>
      </c>
      <c r="D2" s="72" t="s">
        <v>278</v>
      </c>
      <c r="E2" s="73" t="s">
        <v>303</v>
      </c>
      <c r="F2" s="73" t="s">
        <v>304</v>
      </c>
      <c r="G2" s="73" t="s">
        <v>305</v>
      </c>
      <c r="H2" s="73" t="s">
        <v>306</v>
      </c>
      <c r="I2" s="73" t="s">
        <v>307</v>
      </c>
      <c r="J2" s="73" t="s">
        <v>308</v>
      </c>
      <c r="K2" s="73" t="s">
        <v>309</v>
      </c>
      <c r="L2" s="73" t="s">
        <v>310</v>
      </c>
      <c r="M2" s="73" t="s">
        <v>311</v>
      </c>
      <c r="N2" s="73" t="s">
        <v>312</v>
      </c>
      <c r="O2" s="73" t="s">
        <v>313</v>
      </c>
      <c r="P2" s="73" t="s">
        <v>314</v>
      </c>
      <c r="Q2" s="73" t="s">
        <v>315</v>
      </c>
      <c r="R2" s="73" t="s">
        <v>316</v>
      </c>
      <c r="S2" s="73" t="s">
        <v>317</v>
      </c>
      <c r="T2" s="73" t="s">
        <v>318</v>
      </c>
      <c r="U2" s="73" t="s">
        <v>319</v>
      </c>
      <c r="V2" s="73" t="s">
        <v>320</v>
      </c>
      <c r="W2" s="73" t="s">
        <v>321</v>
      </c>
      <c r="X2" s="73" t="s">
        <v>322</v>
      </c>
      <c r="Y2" s="73" t="s">
        <v>323</v>
      </c>
      <c r="Z2" s="73" t="s">
        <v>324</v>
      </c>
      <c r="AA2" s="73" t="s">
        <v>325</v>
      </c>
      <c r="AB2" s="73" t="s">
        <v>326</v>
      </c>
      <c r="AC2" s="73" t="s">
        <v>327</v>
      </c>
      <c r="AD2" s="73" t="s">
        <v>328</v>
      </c>
      <c r="AE2" s="73" t="s">
        <v>329</v>
      </c>
      <c r="AF2" s="73" t="s">
        <v>330</v>
      </c>
      <c r="AG2" s="73" t="s">
        <v>331</v>
      </c>
      <c r="AH2" s="73" t="s">
        <v>332</v>
      </c>
      <c r="AI2" s="73" t="s">
        <v>333</v>
      </c>
      <c r="AJ2" s="73" t="s">
        <v>334</v>
      </c>
      <c r="AK2" s="73" t="s">
        <v>335</v>
      </c>
      <c r="AL2" s="73" t="s">
        <v>336</v>
      </c>
      <c r="AM2" s="73" t="s">
        <v>337</v>
      </c>
      <c r="AN2" s="73" t="s">
        <v>338</v>
      </c>
      <c r="AO2" s="73" t="s">
        <v>339</v>
      </c>
      <c r="AP2" s="73" t="s">
        <v>340</v>
      </c>
      <c r="AQ2" s="73" t="s">
        <v>341</v>
      </c>
      <c r="AR2" s="73" t="s">
        <v>342</v>
      </c>
      <c r="AS2" s="73" t="s">
        <v>343</v>
      </c>
      <c r="AT2" s="73" t="s">
        <v>344</v>
      </c>
      <c r="AU2" s="73" t="s">
        <v>345</v>
      </c>
      <c r="AV2" s="73" t="s">
        <v>346</v>
      </c>
      <c r="AW2" s="73" t="s">
        <v>347</v>
      </c>
      <c r="AX2" s="73" t="s">
        <v>348</v>
      </c>
      <c r="AY2" s="73" t="s">
        <v>349</v>
      </c>
      <c r="AZ2" s="73" t="s">
        <v>350</v>
      </c>
      <c r="BA2" s="73" t="s">
        <v>351</v>
      </c>
      <c r="BB2" s="73" t="s">
        <v>352</v>
      </c>
      <c r="BC2" s="73" t="s">
        <v>353</v>
      </c>
      <c r="BD2" s="73" t="s">
        <v>354</v>
      </c>
      <c r="BE2" s="73" t="s">
        <v>355</v>
      </c>
      <c r="BF2" s="73" t="s">
        <v>356</v>
      </c>
      <c r="BG2" s="73" t="s">
        <v>357</v>
      </c>
      <c r="BH2" s="73" t="s">
        <v>358</v>
      </c>
      <c r="BI2" s="73" t="s">
        <v>359</v>
      </c>
      <c r="BJ2" s="73" t="s">
        <v>360</v>
      </c>
      <c r="BK2" s="73" t="s">
        <v>361</v>
      </c>
      <c r="BL2" s="73" t="s">
        <v>362</v>
      </c>
      <c r="BM2" s="73" t="s">
        <v>363</v>
      </c>
      <c r="BN2" s="73" t="s">
        <v>364</v>
      </c>
      <c r="BO2" s="73" t="s">
        <v>365</v>
      </c>
      <c r="BP2" s="73" t="s">
        <v>366</v>
      </c>
      <c r="BQ2" s="73" t="s">
        <v>367</v>
      </c>
      <c r="BR2" s="73" t="s">
        <v>368</v>
      </c>
      <c r="BS2" s="73" t="s">
        <v>369</v>
      </c>
      <c r="BT2" s="73" t="s">
        <v>370</v>
      </c>
      <c r="BU2" s="73" t="s">
        <v>371</v>
      </c>
      <c r="BV2" s="73" t="s">
        <v>372</v>
      </c>
      <c r="BW2" s="73" t="s">
        <v>373</v>
      </c>
      <c r="BX2" s="73" t="s">
        <v>374</v>
      </c>
      <c r="BY2" s="73" t="s">
        <v>375</v>
      </c>
      <c r="BZ2" s="73" t="s">
        <v>376</v>
      </c>
      <c r="CA2" s="73" t="s">
        <v>377</v>
      </c>
      <c r="CB2" s="73" t="s">
        <v>378</v>
      </c>
      <c r="CC2" s="73" t="s">
        <v>379</v>
      </c>
      <c r="CD2" s="73" t="s">
        <v>380</v>
      </c>
      <c r="CE2" s="73" t="s">
        <v>381</v>
      </c>
      <c r="CF2" s="73" t="s">
        <v>382</v>
      </c>
      <c r="CG2" s="73" t="s">
        <v>383</v>
      </c>
      <c r="CH2" s="73" t="s">
        <v>384</v>
      </c>
      <c r="CI2" s="73" t="s">
        <v>385</v>
      </c>
      <c r="CJ2" s="73" t="s">
        <v>386</v>
      </c>
      <c r="CK2" s="73" t="s">
        <v>387</v>
      </c>
      <c r="CL2" s="73" t="s">
        <v>388</v>
      </c>
      <c r="CM2" s="73" t="s">
        <v>389</v>
      </c>
      <c r="CN2" s="73" t="s">
        <v>390</v>
      </c>
      <c r="CO2" s="73" t="s">
        <v>391</v>
      </c>
      <c r="CP2" s="73" t="s">
        <v>392</v>
      </c>
      <c r="CQ2" s="73" t="s">
        <v>393</v>
      </c>
      <c r="CR2" s="73" t="s">
        <v>394</v>
      </c>
      <c r="CS2" s="73" t="s">
        <v>395</v>
      </c>
      <c r="CT2" s="73" t="s">
        <v>396</v>
      </c>
      <c r="CU2" s="73" t="s">
        <v>397</v>
      </c>
      <c r="CV2" s="73" t="s">
        <v>398</v>
      </c>
      <c r="CW2" s="73" t="s">
        <v>399</v>
      </c>
      <c r="CX2" s="73" t="s">
        <v>400</v>
      </c>
      <c r="CY2" s="73" t="s">
        <v>401</v>
      </c>
      <c r="CZ2" s="73" t="s">
        <v>402</v>
      </c>
      <c r="DA2" s="73" t="s">
        <v>403</v>
      </c>
      <c r="DB2" s="73" t="s">
        <v>404</v>
      </c>
      <c r="DC2" s="73" t="s">
        <v>405</v>
      </c>
      <c r="DD2" s="73" t="s">
        <v>406</v>
      </c>
      <c r="DE2" s="73" t="s">
        <v>407</v>
      </c>
      <c r="DF2" s="73" t="s">
        <v>408</v>
      </c>
      <c r="DG2" s="73" t="s">
        <v>409</v>
      </c>
      <c r="DH2" s="73" t="s">
        <v>410</v>
      </c>
      <c r="DI2" s="73" t="s">
        <v>411</v>
      </c>
      <c r="DJ2" s="73" t="s">
        <v>412</v>
      </c>
      <c r="DK2" s="73" t="s">
        <v>413</v>
      </c>
      <c r="DL2" s="73" t="s">
        <v>414</v>
      </c>
      <c r="DM2" s="73" t="s">
        <v>415</v>
      </c>
      <c r="DN2" s="73" t="s">
        <v>416</v>
      </c>
      <c r="DO2" s="73" t="s">
        <v>417</v>
      </c>
      <c r="DP2" s="73" t="s">
        <v>418</v>
      </c>
      <c r="DQ2" s="73" t="s">
        <v>419</v>
      </c>
      <c r="DR2" s="73" t="s">
        <v>420</v>
      </c>
      <c r="DS2" s="73" t="s">
        <v>421</v>
      </c>
      <c r="DT2" s="73" t="s">
        <v>422</v>
      </c>
      <c r="DU2" s="73" t="s">
        <v>423</v>
      </c>
      <c r="DV2" s="73" t="s">
        <v>424</v>
      </c>
      <c r="DW2" s="73" t="s">
        <v>425</v>
      </c>
      <c r="DX2" s="73" t="s">
        <v>426</v>
      </c>
      <c r="DY2" s="73" t="s">
        <v>427</v>
      </c>
      <c r="DZ2" s="73" t="s">
        <v>428</v>
      </c>
      <c r="EA2" s="73" t="s">
        <v>429</v>
      </c>
      <c r="EB2" s="73" t="s">
        <v>430</v>
      </c>
      <c r="EC2" s="73" t="s">
        <v>431</v>
      </c>
      <c r="ED2" s="73" t="s">
        <v>432</v>
      </c>
      <c r="EE2" s="73" t="s">
        <v>433</v>
      </c>
      <c r="EF2" s="73" t="s">
        <v>434</v>
      </c>
      <c r="EG2" s="73" t="s">
        <v>435</v>
      </c>
      <c r="EH2" s="73" t="s">
        <v>436</v>
      </c>
      <c r="EI2" s="73" t="s">
        <v>437</v>
      </c>
      <c r="EJ2" s="73" t="s">
        <v>438</v>
      </c>
      <c r="EK2" s="73" t="s">
        <v>439</v>
      </c>
      <c r="EL2" s="73" t="s">
        <v>440</v>
      </c>
      <c r="EM2" s="73" t="s">
        <v>441</v>
      </c>
      <c r="EN2" s="73" t="s">
        <v>442</v>
      </c>
      <c r="EO2" s="73" t="s">
        <v>443</v>
      </c>
      <c r="EP2" s="73" t="s">
        <v>444</v>
      </c>
      <c r="EQ2" s="73" t="s">
        <v>445</v>
      </c>
      <c r="ER2" s="73" t="s">
        <v>446</v>
      </c>
      <c r="ES2" s="73" t="s">
        <v>447</v>
      </c>
      <c r="ET2" s="73" t="s">
        <v>448</v>
      </c>
      <c r="EU2" s="73" t="s">
        <v>449</v>
      </c>
      <c r="EV2" s="73" t="s">
        <v>450</v>
      </c>
      <c r="EW2" s="73" t="s">
        <v>451</v>
      </c>
      <c r="EX2" s="73" t="s">
        <v>452</v>
      </c>
      <c r="EY2" s="73" t="s">
        <v>453</v>
      </c>
      <c r="EZ2" s="73" t="s">
        <v>454</v>
      </c>
      <c r="FA2" s="73" t="s">
        <v>455</v>
      </c>
      <c r="FB2" s="73" t="s">
        <v>456</v>
      </c>
      <c r="FC2" s="73" t="s">
        <v>457</v>
      </c>
      <c r="FD2" s="73" t="s">
        <v>458</v>
      </c>
      <c r="FE2" s="73" t="s">
        <v>459</v>
      </c>
      <c r="FF2" s="73" t="s">
        <v>460</v>
      </c>
      <c r="FG2" s="73" t="s">
        <v>461</v>
      </c>
      <c r="FH2" s="73" t="s">
        <v>462</v>
      </c>
      <c r="FI2" s="73" t="s">
        <v>463</v>
      </c>
      <c r="FJ2" s="73" t="s">
        <v>464</v>
      </c>
      <c r="FK2" s="73" t="s">
        <v>465</v>
      </c>
      <c r="FL2" s="73" t="s">
        <v>466</v>
      </c>
      <c r="FM2" s="73" t="s">
        <v>467</v>
      </c>
      <c r="FN2" s="73" t="s">
        <v>468</v>
      </c>
      <c r="FO2" s="73" t="s">
        <v>469</v>
      </c>
      <c r="FP2" s="73" t="s">
        <v>470</v>
      </c>
      <c r="FQ2" s="73" t="s">
        <v>471</v>
      </c>
      <c r="FR2" s="73" t="s">
        <v>472</v>
      </c>
      <c r="FS2" s="73" t="s">
        <v>473</v>
      </c>
      <c r="FT2" s="73" t="s">
        <v>474</v>
      </c>
      <c r="FU2" s="73" t="s">
        <v>475</v>
      </c>
      <c r="FV2" s="73" t="s">
        <v>476</v>
      </c>
      <c r="FW2" s="73" t="s">
        <v>477</v>
      </c>
      <c r="FX2" s="73" t="s">
        <v>478</v>
      </c>
      <c r="FY2" s="73" t="s">
        <v>479</v>
      </c>
      <c r="FZ2" s="73" t="s">
        <v>480</v>
      </c>
      <c r="GA2" s="73" t="s">
        <v>481</v>
      </c>
      <c r="GB2" s="73" t="s">
        <v>482</v>
      </c>
      <c r="GC2" s="73" t="s">
        <v>483</v>
      </c>
      <c r="GD2" s="73" t="s">
        <v>484</v>
      </c>
      <c r="GE2" s="73" t="s">
        <v>485</v>
      </c>
      <c r="GF2" s="73" t="s">
        <v>486</v>
      </c>
      <c r="GG2" s="73" t="s">
        <v>487</v>
      </c>
      <c r="GH2" s="73" t="s">
        <v>488</v>
      </c>
      <c r="GI2" s="73" t="s">
        <v>489</v>
      </c>
      <c r="GJ2" s="73" t="s">
        <v>490</v>
      </c>
      <c r="GK2" s="73" t="s">
        <v>491</v>
      </c>
      <c r="GL2" s="73" t="s">
        <v>492</v>
      </c>
      <c r="GM2" s="73" t="s">
        <v>493</v>
      </c>
      <c r="GN2" s="73" t="s">
        <v>494</v>
      </c>
      <c r="GO2" s="73" t="s">
        <v>495</v>
      </c>
      <c r="GP2" s="73" t="s">
        <v>496</v>
      </c>
      <c r="GQ2" s="73" t="s">
        <v>497</v>
      </c>
      <c r="GR2" s="73" t="s">
        <v>498</v>
      </c>
      <c r="GS2" s="73" t="s">
        <v>499</v>
      </c>
      <c r="GT2" s="73" t="s">
        <v>500</v>
      </c>
      <c r="GU2" s="73" t="s">
        <v>501</v>
      </c>
      <c r="GV2" s="73" t="s">
        <v>502</v>
      </c>
      <c r="GW2" s="73" t="s">
        <v>503</v>
      </c>
      <c r="GX2" s="73" t="s">
        <v>504</v>
      </c>
      <c r="GY2" s="73" t="s">
        <v>505</v>
      </c>
      <c r="GZ2" s="73" t="s">
        <v>506</v>
      </c>
      <c r="HA2" s="73" t="s">
        <v>507</v>
      </c>
      <c r="HB2" s="73" t="s">
        <v>508</v>
      </c>
      <c r="HC2" s="73" t="s">
        <v>509</v>
      </c>
      <c r="HD2" s="73" t="s">
        <v>510</v>
      </c>
      <c r="HE2" s="73" t="s">
        <v>511</v>
      </c>
      <c r="HF2" s="73" t="s">
        <v>512</v>
      </c>
      <c r="HG2" s="73" t="s">
        <v>513</v>
      </c>
      <c r="HH2" s="73" t="s">
        <v>514</v>
      </c>
      <c r="HI2" s="73" t="s">
        <v>515</v>
      </c>
      <c r="HJ2" s="73" t="s">
        <v>516</v>
      </c>
      <c r="HK2" s="73" t="s">
        <v>517</v>
      </c>
      <c r="HL2" s="73" t="s">
        <v>518</v>
      </c>
      <c r="HM2" s="73" t="s">
        <v>519</v>
      </c>
      <c r="HN2" s="73" t="s">
        <v>520</v>
      </c>
      <c r="HO2" s="73" t="s">
        <v>521</v>
      </c>
      <c r="HP2" s="73" t="s">
        <v>522</v>
      </c>
      <c r="HQ2" s="73" t="s">
        <v>523</v>
      </c>
      <c r="HR2" s="73" t="s">
        <v>524</v>
      </c>
      <c r="HS2" s="73" t="s">
        <v>525</v>
      </c>
      <c r="HT2" s="73" t="s">
        <v>526</v>
      </c>
      <c r="HU2" s="73" t="s">
        <v>527</v>
      </c>
      <c r="HV2" s="73" t="s">
        <v>528</v>
      </c>
      <c r="HW2" s="73" t="s">
        <v>83</v>
      </c>
      <c r="HX2" s="73" t="s">
        <v>88</v>
      </c>
      <c r="HY2" s="73" t="s">
        <v>89</v>
      </c>
      <c r="HZ2" s="73" t="s">
        <v>90</v>
      </c>
      <c r="IA2" s="73" t="s">
        <v>91</v>
      </c>
      <c r="IB2" s="73" t="s">
        <v>92</v>
      </c>
      <c r="IC2" s="73" t="s">
        <v>93</v>
      </c>
      <c r="ID2" s="73" t="s">
        <v>94</v>
      </c>
      <c r="IE2" s="73" t="s">
        <v>95</v>
      </c>
      <c r="IF2" s="73" t="s">
        <v>96</v>
      </c>
      <c r="IG2" s="73" t="s">
        <v>97</v>
      </c>
      <c r="IH2" s="73" t="s">
        <v>98</v>
      </c>
      <c r="II2" s="73" t="s">
        <v>99</v>
      </c>
      <c r="IJ2" s="73" t="s">
        <v>100</v>
      </c>
      <c r="IK2" s="73" t="s">
        <v>101</v>
      </c>
      <c r="IL2" s="73" t="s">
        <v>102</v>
      </c>
      <c r="IM2" s="73" t="s">
        <v>103</v>
      </c>
      <c r="IN2" s="73" t="s">
        <v>104</v>
      </c>
      <c r="IO2" s="73" t="s">
        <v>105</v>
      </c>
      <c r="IP2" s="73" t="s">
        <v>106</v>
      </c>
      <c r="IQ2" s="73" t="s">
        <v>107</v>
      </c>
      <c r="IR2" s="73" t="s">
        <v>108</v>
      </c>
      <c r="IS2" s="73" t="s">
        <v>109</v>
      </c>
      <c r="IT2" s="73" t="s">
        <v>110</v>
      </c>
      <c r="IU2" s="73" t="s">
        <v>111</v>
      </c>
      <c r="IV2" s="73" t="s">
        <v>112</v>
      </c>
      <c r="IW2" s="73" t="s">
        <v>113</v>
      </c>
      <c r="IX2" s="73" t="s">
        <v>114</v>
      </c>
      <c r="IY2" s="73" t="s">
        <v>115</v>
      </c>
      <c r="IZ2" s="73" t="s">
        <v>116</v>
      </c>
      <c r="JA2" s="73" t="s">
        <v>117</v>
      </c>
      <c r="JB2" s="73" t="s">
        <v>118</v>
      </c>
      <c r="JC2" s="73" t="s">
        <v>119</v>
      </c>
      <c r="JD2" s="73" t="s">
        <v>120</v>
      </c>
      <c r="JE2" s="73" t="s">
        <v>121</v>
      </c>
      <c r="JF2" s="73" t="s">
        <v>122</v>
      </c>
      <c r="JG2" s="73" t="s">
        <v>123</v>
      </c>
      <c r="JH2" s="73" t="s">
        <v>124</v>
      </c>
      <c r="JI2" s="73" t="s">
        <v>125</v>
      </c>
      <c r="JJ2" s="73" t="s">
        <v>126</v>
      </c>
      <c r="JK2" s="73" t="s">
        <v>127</v>
      </c>
      <c r="JL2" s="73" t="s">
        <v>128</v>
      </c>
      <c r="JM2" s="73" t="s">
        <v>129</v>
      </c>
      <c r="JN2" s="73" t="s">
        <v>130</v>
      </c>
      <c r="JO2" s="73" t="s">
        <v>131</v>
      </c>
      <c r="JP2" s="73" t="s">
        <v>132</v>
      </c>
      <c r="JQ2" s="73" t="s">
        <v>133</v>
      </c>
      <c r="JR2" s="73" t="s">
        <v>134</v>
      </c>
      <c r="JS2" s="73" t="s">
        <v>135</v>
      </c>
      <c r="JT2" s="73" t="s">
        <v>136</v>
      </c>
      <c r="JU2" s="73" t="s">
        <v>137</v>
      </c>
      <c r="JV2" s="73" t="s">
        <v>138</v>
      </c>
      <c r="JW2" s="73" t="s">
        <v>139</v>
      </c>
      <c r="JX2" s="73" t="s">
        <v>140</v>
      </c>
      <c r="JY2" s="73" t="s">
        <v>141</v>
      </c>
      <c r="JZ2" s="73" t="s">
        <v>142</v>
      </c>
      <c r="KA2" s="73" t="s">
        <v>143</v>
      </c>
      <c r="KB2" s="73" t="s">
        <v>144</v>
      </c>
      <c r="KC2" s="73" t="s">
        <v>145</v>
      </c>
      <c r="KD2" s="73" t="s">
        <v>146</v>
      </c>
      <c r="KE2" s="73" t="s">
        <v>147</v>
      </c>
      <c r="KF2" s="73" t="s">
        <v>148</v>
      </c>
      <c r="KG2" s="73" t="s">
        <v>149</v>
      </c>
      <c r="KH2" s="73" t="s">
        <v>150</v>
      </c>
      <c r="KI2" s="73" t="s">
        <v>151</v>
      </c>
      <c r="KJ2" s="73" t="s">
        <v>152</v>
      </c>
      <c r="KK2" s="73" t="s">
        <v>153</v>
      </c>
      <c r="KL2" s="73" t="s">
        <v>154</v>
      </c>
      <c r="KM2" s="73" t="s">
        <v>155</v>
      </c>
      <c r="KN2" s="73" t="s">
        <v>156</v>
      </c>
      <c r="KO2" s="73" t="s">
        <v>157</v>
      </c>
      <c r="KP2" s="73" t="s">
        <v>158</v>
      </c>
      <c r="KQ2" s="73" t="s">
        <v>159</v>
      </c>
      <c r="KR2" s="73" t="s">
        <v>160</v>
      </c>
      <c r="KS2" s="73" t="s">
        <v>161</v>
      </c>
      <c r="KT2" s="73" t="s">
        <v>162</v>
      </c>
      <c r="KU2" s="73" t="s">
        <v>163</v>
      </c>
      <c r="KV2" s="73" t="s">
        <v>164</v>
      </c>
      <c r="KW2" s="73" t="s">
        <v>165</v>
      </c>
      <c r="KX2" s="73" t="s">
        <v>166</v>
      </c>
      <c r="KY2" s="73" t="s">
        <v>167</v>
      </c>
      <c r="KZ2" s="73" t="s">
        <v>168</v>
      </c>
      <c r="LA2" s="73" t="s">
        <v>169</v>
      </c>
      <c r="LB2" s="73" t="s">
        <v>170</v>
      </c>
      <c r="LC2" s="73" t="s">
        <v>171</v>
      </c>
      <c r="LD2" s="73" t="s">
        <v>172</v>
      </c>
      <c r="LE2" s="73" t="s">
        <v>173</v>
      </c>
      <c r="LF2" s="73" t="s">
        <v>174</v>
      </c>
      <c r="LG2" s="73" t="s">
        <v>175</v>
      </c>
      <c r="LH2" s="73" t="s">
        <v>176</v>
      </c>
      <c r="LI2" s="73" t="s">
        <v>177</v>
      </c>
      <c r="LJ2" s="73" t="s">
        <v>178</v>
      </c>
      <c r="LK2" s="73" t="s">
        <v>179</v>
      </c>
      <c r="LL2" s="73" t="s">
        <v>180</v>
      </c>
      <c r="LM2" s="73">
        <v>40087</v>
      </c>
      <c r="LN2" s="73" t="s">
        <v>181</v>
      </c>
      <c r="LO2" s="73" t="s">
        <v>182</v>
      </c>
      <c r="LP2" s="73" t="s">
        <v>183</v>
      </c>
      <c r="LQ2" s="73" t="s">
        <v>184</v>
      </c>
      <c r="LR2" s="73" t="s">
        <v>185</v>
      </c>
      <c r="LS2" s="73" t="s">
        <v>186</v>
      </c>
      <c r="LT2" s="73" t="s">
        <v>187</v>
      </c>
      <c r="LU2" s="73" t="s">
        <v>188</v>
      </c>
      <c r="LV2" s="73" t="s">
        <v>189</v>
      </c>
      <c r="LW2" s="73" t="s">
        <v>190</v>
      </c>
      <c r="LX2" s="73" t="s">
        <v>191</v>
      </c>
      <c r="LY2" s="73" t="s">
        <v>192</v>
      </c>
      <c r="LZ2" s="73" t="s">
        <v>193</v>
      </c>
      <c r="MA2" s="73" t="s">
        <v>194</v>
      </c>
      <c r="MB2" s="73" t="s">
        <v>195</v>
      </c>
      <c r="MC2" s="73" t="s">
        <v>196</v>
      </c>
      <c r="MD2" s="73" t="s">
        <v>197</v>
      </c>
      <c r="ME2" s="73" t="s">
        <v>198</v>
      </c>
      <c r="MF2" s="73" t="s">
        <v>199</v>
      </c>
      <c r="MG2" s="73" t="s">
        <v>200</v>
      </c>
      <c r="MH2" s="73" t="s">
        <v>201</v>
      </c>
      <c r="MI2" s="73" t="s">
        <v>202</v>
      </c>
      <c r="MJ2" s="73" t="s">
        <v>203</v>
      </c>
      <c r="MK2" s="73" t="s">
        <v>204</v>
      </c>
      <c r="ML2" s="73" t="s">
        <v>205</v>
      </c>
      <c r="MM2" s="73" t="s">
        <v>206</v>
      </c>
      <c r="MN2" s="73" t="s">
        <v>207</v>
      </c>
      <c r="MO2" s="73" t="s">
        <v>208</v>
      </c>
      <c r="MP2" s="73" t="s">
        <v>209</v>
      </c>
      <c r="MQ2" s="73" t="s">
        <v>210</v>
      </c>
      <c r="MR2" s="73" t="s">
        <v>211</v>
      </c>
      <c r="MS2" s="73" t="s">
        <v>212</v>
      </c>
      <c r="MT2" s="73" t="s">
        <v>213</v>
      </c>
      <c r="MU2" s="73" t="s">
        <v>214</v>
      </c>
      <c r="MV2" s="73" t="s">
        <v>215</v>
      </c>
      <c r="MW2" s="73" t="s">
        <v>216</v>
      </c>
      <c r="MX2" s="73" t="s">
        <v>217</v>
      </c>
      <c r="MY2" s="73" t="s">
        <v>218</v>
      </c>
      <c r="MZ2" s="73" t="s">
        <v>219</v>
      </c>
      <c r="NA2" s="73" t="s">
        <v>220</v>
      </c>
      <c r="NB2" s="73" t="s">
        <v>221</v>
      </c>
      <c r="NC2" s="73" t="s">
        <v>222</v>
      </c>
      <c r="ND2" s="73" t="s">
        <v>223</v>
      </c>
      <c r="NE2" s="73" t="s">
        <v>224</v>
      </c>
      <c r="NF2" s="73" t="s">
        <v>225</v>
      </c>
      <c r="NG2" s="73" t="s">
        <v>226</v>
      </c>
      <c r="NH2" s="73" t="s">
        <v>227</v>
      </c>
      <c r="NI2" s="73" t="s">
        <v>228</v>
      </c>
      <c r="NJ2" s="73" t="s">
        <v>229</v>
      </c>
      <c r="NK2" s="73" t="s">
        <v>230</v>
      </c>
      <c r="NL2" s="73" t="s">
        <v>231</v>
      </c>
      <c r="NM2" s="73" t="s">
        <v>232</v>
      </c>
      <c r="NN2" s="73" t="s">
        <v>233</v>
      </c>
      <c r="NO2" s="73" t="s">
        <v>234</v>
      </c>
      <c r="NP2" s="73" t="s">
        <v>235</v>
      </c>
      <c r="NQ2" s="73" t="s">
        <v>236</v>
      </c>
      <c r="NR2" s="73" t="s">
        <v>237</v>
      </c>
      <c r="NS2" s="73" t="s">
        <v>238</v>
      </c>
      <c r="NT2" s="73" t="s">
        <v>239</v>
      </c>
      <c r="NU2" s="73" t="s">
        <v>240</v>
      </c>
      <c r="NV2" s="73" t="s">
        <v>241</v>
      </c>
      <c r="NW2" s="73" t="s">
        <v>242</v>
      </c>
      <c r="NX2" s="73" t="s">
        <v>243</v>
      </c>
      <c r="NY2" s="73" t="s">
        <v>244</v>
      </c>
      <c r="NZ2" s="73" t="s">
        <v>245</v>
      </c>
      <c r="OA2" s="73" t="s">
        <v>246</v>
      </c>
      <c r="OB2" s="73" t="s">
        <v>247</v>
      </c>
      <c r="OC2" s="73" t="s">
        <v>248</v>
      </c>
      <c r="OD2" s="73" t="s">
        <v>249</v>
      </c>
      <c r="OE2" s="73" t="s">
        <v>250</v>
      </c>
      <c r="OF2" s="73" t="s">
        <v>251</v>
      </c>
      <c r="OG2" s="73" t="s">
        <v>252</v>
      </c>
      <c r="OH2" s="73" t="s">
        <v>253</v>
      </c>
      <c r="OI2" s="73" t="s">
        <v>254</v>
      </c>
      <c r="OJ2" s="74" t="s">
        <v>85</v>
      </c>
    </row>
    <row r="3" spans="1:401" ht="47" customHeight="1" x14ac:dyDescent="0.2">
      <c r="A3" s="47"/>
      <c r="B3" s="99" t="s">
        <v>661</v>
      </c>
      <c r="C3" s="51" t="s">
        <v>548</v>
      </c>
      <c r="D3" s="103">
        <v>135030000</v>
      </c>
      <c r="E3" s="103">
        <v>138840000</v>
      </c>
      <c r="F3" s="103">
        <v>153650000</v>
      </c>
      <c r="G3" s="103">
        <v>153860000</v>
      </c>
      <c r="H3" s="103">
        <v>160740000</v>
      </c>
      <c r="I3" s="103">
        <v>154960000</v>
      </c>
      <c r="J3" s="103">
        <v>158120000</v>
      </c>
      <c r="K3" s="103">
        <v>159580000</v>
      </c>
      <c r="L3" s="103">
        <v>152070000</v>
      </c>
      <c r="M3" s="103">
        <v>135170000</v>
      </c>
      <c r="N3" s="103">
        <v>127470000</v>
      </c>
      <c r="O3" s="103">
        <v>141400000</v>
      </c>
      <c r="P3" s="103">
        <v>148750000</v>
      </c>
      <c r="Q3" s="103">
        <v>153230000</v>
      </c>
      <c r="R3" s="103">
        <v>167260000</v>
      </c>
      <c r="S3" s="103">
        <v>195700000</v>
      </c>
      <c r="T3" s="103">
        <v>205360000</v>
      </c>
      <c r="U3" s="103">
        <v>211580000</v>
      </c>
      <c r="V3" s="103">
        <v>213020000</v>
      </c>
      <c r="W3" s="103">
        <v>206790000</v>
      </c>
      <c r="X3" s="103">
        <v>206530000</v>
      </c>
      <c r="Y3" s="103">
        <v>198430000</v>
      </c>
      <c r="Z3" s="103">
        <v>191260000</v>
      </c>
      <c r="AA3" s="103">
        <v>207960000</v>
      </c>
      <c r="AB3" s="103">
        <v>213230000</v>
      </c>
      <c r="AC3" s="103">
        <v>212560000</v>
      </c>
      <c r="AD3" s="103">
        <v>231280000</v>
      </c>
      <c r="AE3" s="103">
        <v>249750000</v>
      </c>
      <c r="AF3" s="103">
        <v>252140000</v>
      </c>
      <c r="AG3" s="103">
        <v>246940000</v>
      </c>
      <c r="AH3" s="103">
        <v>245460000</v>
      </c>
      <c r="AI3" s="103">
        <v>237680000</v>
      </c>
      <c r="AJ3" s="103">
        <v>243570000</v>
      </c>
      <c r="AK3" s="103">
        <v>247490000</v>
      </c>
      <c r="AL3" s="103">
        <v>256500000</v>
      </c>
      <c r="AM3" s="103">
        <v>275360000</v>
      </c>
      <c r="AN3" s="103">
        <v>264570000</v>
      </c>
      <c r="AO3" s="103">
        <v>272740000</v>
      </c>
      <c r="AP3" s="103">
        <v>309580000</v>
      </c>
      <c r="AQ3" s="103">
        <v>329620000</v>
      </c>
      <c r="AR3" s="103">
        <v>329680000</v>
      </c>
      <c r="AS3" s="103">
        <v>343590000</v>
      </c>
      <c r="AT3" s="103">
        <v>340710000</v>
      </c>
      <c r="AU3" s="103">
        <v>352240000</v>
      </c>
      <c r="AV3" s="103">
        <v>341970000</v>
      </c>
      <c r="AW3" s="103">
        <v>352770000</v>
      </c>
      <c r="AX3" s="103">
        <v>351120000</v>
      </c>
      <c r="AY3" s="103">
        <v>390770000</v>
      </c>
      <c r="AZ3" s="103">
        <v>384830000</v>
      </c>
      <c r="BA3" s="103">
        <v>392420000</v>
      </c>
      <c r="BB3" s="103">
        <v>414080000</v>
      </c>
      <c r="BC3" s="103">
        <v>430980000</v>
      </c>
      <c r="BD3" s="103">
        <v>424870000</v>
      </c>
      <c r="BE3" s="103">
        <v>427750000</v>
      </c>
      <c r="BF3" s="103">
        <v>428440000</v>
      </c>
      <c r="BG3" s="103">
        <v>404460000</v>
      </c>
      <c r="BH3" s="103">
        <v>383090000</v>
      </c>
      <c r="BI3" s="103">
        <v>393010000</v>
      </c>
      <c r="BJ3" s="103">
        <v>404950000</v>
      </c>
      <c r="BK3" s="103">
        <v>425940000</v>
      </c>
      <c r="BL3" s="103">
        <v>403290000</v>
      </c>
      <c r="BM3" s="103">
        <v>411270000</v>
      </c>
      <c r="BN3" s="103">
        <v>426310000</v>
      </c>
      <c r="BO3" s="103">
        <v>453910000</v>
      </c>
      <c r="BP3" s="103">
        <v>466080000</v>
      </c>
      <c r="BQ3" s="103">
        <v>450620000</v>
      </c>
      <c r="BR3" s="103">
        <v>452310000</v>
      </c>
      <c r="BS3" s="103">
        <v>437720000</v>
      </c>
      <c r="BT3" s="103">
        <v>424810000</v>
      </c>
      <c r="BU3" s="103">
        <v>403010000</v>
      </c>
      <c r="BV3" s="103">
        <v>396280000</v>
      </c>
      <c r="BW3" s="103">
        <v>426020000</v>
      </c>
      <c r="BX3" s="103">
        <v>398580000</v>
      </c>
      <c r="BY3" s="103">
        <v>406860000</v>
      </c>
      <c r="BZ3" s="103">
        <v>427910000</v>
      </c>
      <c r="CA3" s="103">
        <v>446290000</v>
      </c>
      <c r="CB3" s="103">
        <v>450100000</v>
      </c>
      <c r="CC3" s="103">
        <v>449100000</v>
      </c>
      <c r="CD3" s="103">
        <v>437370000</v>
      </c>
      <c r="CE3" s="103">
        <v>434100000</v>
      </c>
      <c r="CF3" s="103">
        <v>416080000</v>
      </c>
      <c r="CG3" s="103">
        <v>433090000</v>
      </c>
      <c r="CH3" s="103">
        <v>444120000</v>
      </c>
      <c r="CI3" s="103">
        <v>486420000</v>
      </c>
      <c r="CJ3" s="103">
        <v>455270000</v>
      </c>
      <c r="CK3" s="103">
        <v>446750000</v>
      </c>
      <c r="CL3" s="103">
        <v>467340000</v>
      </c>
      <c r="CM3" s="103">
        <v>454230000</v>
      </c>
      <c r="CN3" s="103">
        <v>476800000</v>
      </c>
      <c r="CO3" s="103">
        <v>485510000</v>
      </c>
      <c r="CP3" s="103">
        <v>488740000</v>
      </c>
      <c r="CQ3" s="103">
        <v>485920000</v>
      </c>
      <c r="CR3" s="103">
        <v>486490000</v>
      </c>
      <c r="CS3" s="103">
        <v>497870000</v>
      </c>
      <c r="CT3" s="103">
        <v>519470000</v>
      </c>
      <c r="CU3" s="103">
        <v>549790000</v>
      </c>
      <c r="CV3" s="103">
        <v>559360000</v>
      </c>
      <c r="CW3" s="103">
        <v>563640000</v>
      </c>
      <c r="CX3" s="103">
        <v>578750000</v>
      </c>
      <c r="CY3" s="103">
        <v>573950000</v>
      </c>
      <c r="CZ3" s="103">
        <v>570410000</v>
      </c>
      <c r="DA3" s="103">
        <v>583750000</v>
      </c>
      <c r="DB3" s="103">
        <v>568710000</v>
      </c>
      <c r="DC3" s="103">
        <v>577640000</v>
      </c>
      <c r="DD3" s="103">
        <v>566360000</v>
      </c>
      <c r="DE3" s="103">
        <v>571880000</v>
      </c>
      <c r="DF3" s="103">
        <v>562400000</v>
      </c>
      <c r="DG3" s="103">
        <v>595220000</v>
      </c>
      <c r="DH3" s="103">
        <v>598380000</v>
      </c>
      <c r="DI3" s="103">
        <v>626730000</v>
      </c>
      <c r="DJ3" s="103">
        <v>675810000</v>
      </c>
      <c r="DK3" s="103">
        <v>687170000</v>
      </c>
      <c r="DL3" s="103">
        <v>694610000</v>
      </c>
      <c r="DM3" s="103">
        <v>696010000</v>
      </c>
      <c r="DN3" s="103">
        <v>719490000</v>
      </c>
      <c r="DO3" s="103">
        <v>749920000</v>
      </c>
      <c r="DP3" s="103">
        <v>746680000</v>
      </c>
      <c r="DQ3" s="103">
        <v>723250000</v>
      </c>
      <c r="DR3" s="103">
        <v>718600000</v>
      </c>
      <c r="DS3" s="103">
        <v>754000000</v>
      </c>
      <c r="DT3" s="103">
        <v>747270000</v>
      </c>
      <c r="DU3" s="103">
        <v>744050000</v>
      </c>
      <c r="DV3" s="103">
        <v>744950000</v>
      </c>
      <c r="DW3" s="103">
        <v>748690000</v>
      </c>
      <c r="DX3" s="103">
        <v>750310000</v>
      </c>
      <c r="DY3" s="103">
        <v>731910000</v>
      </c>
      <c r="DZ3" s="103">
        <v>724260000</v>
      </c>
      <c r="EA3" s="103">
        <v>697850000</v>
      </c>
      <c r="EB3" s="103">
        <v>689220000</v>
      </c>
      <c r="EC3" s="103">
        <v>681590000</v>
      </c>
      <c r="ED3" s="103">
        <v>681730000</v>
      </c>
      <c r="EE3" s="103">
        <v>726640000</v>
      </c>
      <c r="EF3" s="103">
        <v>700110000</v>
      </c>
      <c r="EG3" s="103">
        <v>735690000</v>
      </c>
      <c r="EH3" s="103">
        <v>742620000</v>
      </c>
      <c r="EI3" s="103">
        <v>725650000</v>
      </c>
      <c r="EJ3" s="103">
        <v>762640000</v>
      </c>
      <c r="EK3" s="103">
        <v>741600000</v>
      </c>
      <c r="EL3" s="103">
        <v>707710000</v>
      </c>
      <c r="EM3" s="103">
        <v>710960000</v>
      </c>
      <c r="EN3" s="103">
        <v>690060000</v>
      </c>
      <c r="EO3" s="103">
        <v>668180000</v>
      </c>
      <c r="EP3" s="103">
        <v>664040000</v>
      </c>
      <c r="EQ3" s="103">
        <v>706090000</v>
      </c>
      <c r="ER3" s="103">
        <v>690960000</v>
      </c>
      <c r="ES3" s="103">
        <v>695540000</v>
      </c>
      <c r="ET3" s="103">
        <v>730220000</v>
      </c>
      <c r="EU3" s="103">
        <v>742620000</v>
      </c>
      <c r="EV3" s="103">
        <v>757660000</v>
      </c>
      <c r="EW3" s="103">
        <v>774330000</v>
      </c>
      <c r="EX3" s="103">
        <v>758130000</v>
      </c>
      <c r="EY3" s="103">
        <v>763490000</v>
      </c>
      <c r="EZ3" s="103">
        <v>761820000</v>
      </c>
      <c r="FA3" s="103">
        <v>793030000</v>
      </c>
      <c r="FB3" s="103">
        <v>824270000</v>
      </c>
      <c r="FC3" s="103">
        <v>844910000</v>
      </c>
      <c r="FD3" s="103">
        <v>836070000</v>
      </c>
      <c r="FE3" s="103">
        <v>839810000</v>
      </c>
      <c r="FF3" s="103">
        <v>833770000</v>
      </c>
      <c r="FG3" s="103">
        <v>821940000</v>
      </c>
      <c r="FH3" s="103">
        <v>807460000</v>
      </c>
      <c r="FI3" s="103">
        <v>804460000</v>
      </c>
      <c r="FJ3" s="103">
        <v>802130000</v>
      </c>
      <c r="FK3" s="103">
        <v>792820000</v>
      </c>
      <c r="FL3" s="103">
        <v>778660000</v>
      </c>
      <c r="FM3" s="103">
        <v>769910000</v>
      </c>
      <c r="FN3" s="103">
        <v>775900000</v>
      </c>
      <c r="FO3" s="103">
        <v>786670000</v>
      </c>
      <c r="FP3" s="103">
        <v>789420000</v>
      </c>
      <c r="FQ3" s="103">
        <v>784940000</v>
      </c>
      <c r="FR3" s="103">
        <v>814740000</v>
      </c>
      <c r="FS3" s="103">
        <v>810130000</v>
      </c>
      <c r="FT3" s="103">
        <v>806340000</v>
      </c>
      <c r="FU3" s="103">
        <v>819810000</v>
      </c>
      <c r="FV3" s="103">
        <v>790590000</v>
      </c>
      <c r="FW3" s="103">
        <v>776300000</v>
      </c>
      <c r="FX3" s="103">
        <v>769070000</v>
      </c>
      <c r="FY3" s="103">
        <v>778300000</v>
      </c>
      <c r="FZ3" s="103">
        <v>765680000</v>
      </c>
      <c r="GA3" s="103">
        <v>831180000</v>
      </c>
      <c r="GB3" s="103">
        <v>835650000</v>
      </c>
      <c r="GC3" s="103">
        <v>869740000</v>
      </c>
      <c r="GD3" s="103">
        <v>859070000</v>
      </c>
      <c r="GE3" s="103">
        <v>874350000</v>
      </c>
      <c r="GF3" s="103">
        <v>864060000</v>
      </c>
      <c r="GG3" s="103">
        <v>879750000</v>
      </c>
      <c r="GH3" s="103">
        <v>846820000</v>
      </c>
      <c r="GI3" s="103">
        <v>857820000</v>
      </c>
      <c r="GJ3" s="103">
        <v>863220000</v>
      </c>
      <c r="GK3" s="103">
        <v>874390000</v>
      </c>
      <c r="GL3" s="103">
        <v>880850000</v>
      </c>
      <c r="GM3" s="103">
        <v>974050000</v>
      </c>
      <c r="GN3" s="103">
        <v>970760000</v>
      </c>
      <c r="GO3" s="103">
        <v>963440000</v>
      </c>
      <c r="GP3" s="103">
        <v>997420000</v>
      </c>
      <c r="GQ3" s="103">
        <v>988250000</v>
      </c>
      <c r="GR3" s="103">
        <v>945720000</v>
      </c>
      <c r="GS3" s="103">
        <v>943930000</v>
      </c>
      <c r="GT3" s="103">
        <v>947830000</v>
      </c>
      <c r="GU3" s="103">
        <v>899880000</v>
      </c>
      <c r="GV3" s="103">
        <v>872700000</v>
      </c>
      <c r="GW3" s="103">
        <v>882130000</v>
      </c>
      <c r="GX3" s="103">
        <v>920430000</v>
      </c>
      <c r="GY3" s="103">
        <v>992590000</v>
      </c>
      <c r="GZ3" s="103">
        <v>951080000</v>
      </c>
      <c r="HA3" s="103">
        <v>959970000</v>
      </c>
      <c r="HB3" s="103">
        <v>999890000</v>
      </c>
      <c r="HC3" s="103">
        <v>1027030000</v>
      </c>
      <c r="HD3" s="103">
        <v>1013620000</v>
      </c>
      <c r="HE3" s="103">
        <v>970670000</v>
      </c>
      <c r="HF3" s="103">
        <v>967010000</v>
      </c>
      <c r="HG3" s="103">
        <v>957890000</v>
      </c>
      <c r="HH3" s="103">
        <v>920440000</v>
      </c>
      <c r="HI3" s="103">
        <v>931340000</v>
      </c>
      <c r="HJ3" s="103">
        <v>960930000</v>
      </c>
      <c r="HK3" s="103">
        <v>1043319999.9999999</v>
      </c>
      <c r="HL3" s="103">
        <v>1001760000</v>
      </c>
      <c r="HM3" s="103">
        <v>1010070000</v>
      </c>
      <c r="HN3" s="103">
        <v>1022510000</v>
      </c>
      <c r="HO3" s="103">
        <v>1049599999.9999999</v>
      </c>
      <c r="HP3" s="103">
        <v>1074440000</v>
      </c>
      <c r="HQ3" s="103">
        <v>1049690000</v>
      </c>
      <c r="HR3" s="103">
        <v>1064849999.9999999</v>
      </c>
      <c r="HS3" s="103">
        <v>1100620000</v>
      </c>
      <c r="HT3" s="103">
        <v>1103230000</v>
      </c>
      <c r="HU3" s="103">
        <v>1131680000</v>
      </c>
      <c r="HV3" s="103">
        <v>1153770000</v>
      </c>
      <c r="HW3" s="103">
        <v>1177010000</v>
      </c>
      <c r="HX3" s="103">
        <v>1174930000</v>
      </c>
      <c r="HY3" s="103">
        <v>1177490000</v>
      </c>
      <c r="HZ3" s="103">
        <v>1179620000</v>
      </c>
      <c r="IA3" s="103">
        <v>1225360000</v>
      </c>
      <c r="IB3" s="103">
        <v>1243700000</v>
      </c>
      <c r="IC3" s="103">
        <v>1251270000</v>
      </c>
      <c r="ID3" s="103">
        <v>1466670000</v>
      </c>
      <c r="IE3" s="103">
        <v>1353860000</v>
      </c>
      <c r="IF3" s="103">
        <v>1326390000</v>
      </c>
      <c r="IG3" s="103">
        <v>1346780000</v>
      </c>
      <c r="IH3" s="103">
        <v>1354060000</v>
      </c>
      <c r="II3" s="103">
        <v>1338680000</v>
      </c>
      <c r="IJ3" s="103">
        <v>1392700000</v>
      </c>
      <c r="IK3" s="103">
        <v>1424410000</v>
      </c>
      <c r="IL3" s="103">
        <v>1424410000</v>
      </c>
      <c r="IM3" s="103">
        <v>1480290000</v>
      </c>
      <c r="IN3" s="103">
        <v>1501750000</v>
      </c>
      <c r="IO3" s="103">
        <v>1438870000</v>
      </c>
      <c r="IP3" s="103">
        <v>1403460000</v>
      </c>
      <c r="IQ3" s="103">
        <v>1392820000</v>
      </c>
      <c r="IR3" s="103">
        <v>1365020000</v>
      </c>
      <c r="IS3" s="103">
        <v>1380190000</v>
      </c>
      <c r="IT3" s="103">
        <v>1393190000</v>
      </c>
      <c r="IU3" s="103">
        <v>1409970000</v>
      </c>
      <c r="IV3" s="103">
        <v>1492290000</v>
      </c>
      <c r="IW3" s="103">
        <v>1518010000</v>
      </c>
      <c r="IX3" s="103">
        <v>1530260000</v>
      </c>
      <c r="IY3" s="103">
        <v>1503730000</v>
      </c>
      <c r="IZ3" s="103">
        <v>1470740000</v>
      </c>
      <c r="JA3" s="103">
        <v>1433830000</v>
      </c>
      <c r="JB3" s="103">
        <v>1466160000</v>
      </c>
      <c r="JC3" s="103">
        <v>1495300000</v>
      </c>
      <c r="JD3" s="103">
        <v>1458960000</v>
      </c>
      <c r="JE3" s="103">
        <v>1449880000</v>
      </c>
      <c r="JF3" s="103">
        <v>1496430000</v>
      </c>
      <c r="JG3" s="103">
        <v>1644000000</v>
      </c>
      <c r="JH3" s="103">
        <v>1647370000</v>
      </c>
      <c r="JI3" s="103">
        <v>1695970000</v>
      </c>
      <c r="JJ3" s="103">
        <v>1624370000</v>
      </c>
      <c r="JK3" s="103">
        <v>1600660000</v>
      </c>
      <c r="JL3" s="103">
        <v>1705590000</v>
      </c>
      <c r="JM3" s="103">
        <v>1610400000</v>
      </c>
      <c r="JN3" s="103">
        <v>1534290000</v>
      </c>
      <c r="JO3" s="103">
        <v>1527920000</v>
      </c>
      <c r="JP3" s="103">
        <v>1451140000</v>
      </c>
      <c r="JQ3" s="103">
        <v>1475140000</v>
      </c>
      <c r="JR3" s="103">
        <v>1483590000</v>
      </c>
      <c r="JS3" s="103">
        <v>1552490000</v>
      </c>
      <c r="JT3" s="103">
        <v>1553750000</v>
      </c>
      <c r="JU3" s="103">
        <v>1554660000</v>
      </c>
      <c r="JV3" s="103">
        <v>1536800000</v>
      </c>
      <c r="JW3" s="103">
        <v>1618150000</v>
      </c>
      <c r="JX3" s="103">
        <v>1670960000</v>
      </c>
      <c r="JY3" s="103">
        <v>1626860000</v>
      </c>
      <c r="JZ3" s="103">
        <v>1652490000</v>
      </c>
      <c r="KA3" s="103">
        <v>1650390000</v>
      </c>
      <c r="KB3" s="103">
        <v>1648360000</v>
      </c>
      <c r="KC3" s="103">
        <v>1555380000</v>
      </c>
      <c r="KD3" s="103">
        <v>1600740000</v>
      </c>
      <c r="KE3" s="103">
        <v>1806630000</v>
      </c>
      <c r="KF3" s="103">
        <v>1872890000</v>
      </c>
      <c r="KG3" s="103">
        <v>1990620000</v>
      </c>
      <c r="KH3" s="103">
        <v>1803770000</v>
      </c>
      <c r="KI3" s="103">
        <v>1878600000</v>
      </c>
      <c r="KJ3" s="103">
        <v>1940430000</v>
      </c>
      <c r="KK3" s="103">
        <v>1883140000</v>
      </c>
      <c r="KL3" s="103">
        <v>1820200000</v>
      </c>
      <c r="KM3" s="103">
        <v>1919290000</v>
      </c>
      <c r="KN3" s="103">
        <v>1815650000</v>
      </c>
      <c r="KO3" s="103">
        <v>1793440000</v>
      </c>
      <c r="KP3" s="103">
        <v>1795800000</v>
      </c>
      <c r="KQ3" s="103">
        <v>1894050000</v>
      </c>
      <c r="KR3" s="103">
        <v>2023520000</v>
      </c>
      <c r="KS3" s="103">
        <v>2049469999.9999998</v>
      </c>
      <c r="KT3" s="103">
        <v>2104130000</v>
      </c>
      <c r="KU3" s="103">
        <v>2097330000</v>
      </c>
      <c r="KV3" s="103">
        <v>2056679999.9999998</v>
      </c>
      <c r="KW3" s="103">
        <v>1562050000</v>
      </c>
      <c r="KX3" s="103">
        <v>1922260000</v>
      </c>
      <c r="KY3" s="103">
        <v>1954310000</v>
      </c>
      <c r="KZ3" s="103">
        <v>1935180000</v>
      </c>
      <c r="LA3" s="103">
        <v>1874410000</v>
      </c>
      <c r="LB3" s="103">
        <v>1825950000</v>
      </c>
      <c r="LC3" s="103">
        <v>1948880000</v>
      </c>
      <c r="LD3" s="103">
        <v>1905460000</v>
      </c>
      <c r="LE3" s="103">
        <v>1959910000</v>
      </c>
      <c r="LF3" s="103">
        <v>1962950000</v>
      </c>
      <c r="LG3" s="103">
        <v>2014770000</v>
      </c>
      <c r="LH3" s="103">
        <v>1964740000</v>
      </c>
      <c r="LI3" s="103">
        <v>1966160000</v>
      </c>
      <c r="LJ3" s="103">
        <v>1908090000</v>
      </c>
      <c r="LK3" s="103">
        <v>2038260000</v>
      </c>
      <c r="LL3" s="103">
        <v>1947240000</v>
      </c>
      <c r="LM3" s="103">
        <v>1832750000</v>
      </c>
      <c r="LN3" s="103">
        <v>1786930000</v>
      </c>
      <c r="LO3" s="103">
        <v>1863430000</v>
      </c>
      <c r="LP3" s="103">
        <v>1825580000</v>
      </c>
      <c r="LQ3" s="103">
        <v>1914510000</v>
      </c>
      <c r="LR3" s="103">
        <v>1902770000</v>
      </c>
      <c r="LS3" s="103">
        <v>1921140000</v>
      </c>
      <c r="LT3" s="103">
        <v>1879100000</v>
      </c>
      <c r="LU3" s="103">
        <v>1850470000</v>
      </c>
      <c r="LV3" s="103">
        <v>1770120000</v>
      </c>
      <c r="LW3" s="103">
        <v>1939720000</v>
      </c>
      <c r="LX3" s="103">
        <v>1857350000</v>
      </c>
      <c r="LY3" s="103">
        <v>1616090000</v>
      </c>
      <c r="LZ3" s="103">
        <v>1829680000</v>
      </c>
      <c r="MA3" s="103">
        <v>2017450000</v>
      </c>
      <c r="MB3" s="103">
        <v>2006090000</v>
      </c>
      <c r="MC3" s="103">
        <v>2014620000</v>
      </c>
      <c r="MD3" s="103">
        <v>1955160000</v>
      </c>
      <c r="ME3" s="103">
        <v>1943270000</v>
      </c>
      <c r="MF3" s="103">
        <v>2012860000</v>
      </c>
      <c r="MG3" s="103">
        <v>1984030000</v>
      </c>
      <c r="MH3" s="103">
        <v>2012260000</v>
      </c>
      <c r="MI3" s="103">
        <v>1990900000</v>
      </c>
      <c r="MJ3" s="103">
        <v>1973440000</v>
      </c>
      <c r="MK3" s="103">
        <v>1884410000</v>
      </c>
      <c r="ML3" s="103">
        <v>1915440000</v>
      </c>
      <c r="MM3" s="103">
        <v>2087469999.9999998</v>
      </c>
      <c r="MN3" s="103">
        <v>2122340000.0000002</v>
      </c>
      <c r="MO3" s="103">
        <v>2236890000</v>
      </c>
      <c r="MP3" s="103">
        <v>2256430000</v>
      </c>
      <c r="MQ3" s="103">
        <v>2282620000</v>
      </c>
      <c r="MR3" s="103">
        <v>2334590000</v>
      </c>
      <c r="MS3" s="103">
        <v>2202930000</v>
      </c>
      <c r="MT3" s="103">
        <v>2120050000.0000002</v>
      </c>
      <c r="MU3" s="103">
        <v>2166130000</v>
      </c>
      <c r="MV3" s="103">
        <v>2081080000</v>
      </c>
      <c r="MW3" s="103">
        <v>2051949999.9999998</v>
      </c>
      <c r="MX3" s="103">
        <v>2114920000</v>
      </c>
      <c r="MY3" s="103">
        <v>2171150000</v>
      </c>
      <c r="MZ3" s="103">
        <v>2205500000</v>
      </c>
      <c r="NA3" s="103">
        <v>2320220000</v>
      </c>
      <c r="NB3" s="103">
        <v>2508710000</v>
      </c>
      <c r="NC3" s="103">
        <v>2539910000</v>
      </c>
      <c r="ND3" s="103">
        <v>2470680000</v>
      </c>
      <c r="NE3" s="103">
        <v>2387620000</v>
      </c>
      <c r="NF3" s="103">
        <v>2387280000</v>
      </c>
      <c r="NG3" s="103">
        <v>2369980000</v>
      </c>
      <c r="NH3" s="103">
        <v>2434650000</v>
      </c>
      <c r="NI3" s="103">
        <v>2343210000</v>
      </c>
      <c r="NJ3" s="103">
        <v>2202280000</v>
      </c>
      <c r="NK3" s="103">
        <v>2305550000</v>
      </c>
      <c r="NL3" s="103">
        <v>2435200000</v>
      </c>
      <c r="NM3" s="103">
        <v>2580920000</v>
      </c>
      <c r="NN3" s="103">
        <v>2703880000</v>
      </c>
      <c r="NO3" s="103">
        <v>2811970000</v>
      </c>
      <c r="NP3" s="103">
        <v>2853980000</v>
      </c>
      <c r="NQ3" s="103">
        <v>2903220000</v>
      </c>
      <c r="NR3" s="103">
        <v>2869630000</v>
      </c>
      <c r="NS3" s="103">
        <v>2925400000</v>
      </c>
      <c r="NT3" s="103">
        <v>3016180000</v>
      </c>
      <c r="NU3" s="103">
        <v>2993630000</v>
      </c>
      <c r="NV3" s="103">
        <v>3013750000</v>
      </c>
      <c r="NW3" s="103">
        <v>3136020000</v>
      </c>
      <c r="NX3" s="103">
        <v>3257550000</v>
      </c>
      <c r="NY3" s="103">
        <v>3272910000</v>
      </c>
      <c r="NZ3" s="103">
        <v>3333540000</v>
      </c>
      <c r="OA3" s="103">
        <v>3421780000</v>
      </c>
      <c r="OB3" s="103">
        <v>3501460000</v>
      </c>
      <c r="OC3" s="103">
        <v>3533850000</v>
      </c>
      <c r="OD3" s="103">
        <v>3552290000</v>
      </c>
      <c r="OE3" s="103">
        <v>3553970000</v>
      </c>
      <c r="OF3" s="103">
        <v>3521910000</v>
      </c>
      <c r="OG3" s="103">
        <v>3451980000</v>
      </c>
      <c r="OH3" s="103">
        <v>3503440000</v>
      </c>
      <c r="OI3" s="103">
        <v>3697550000</v>
      </c>
      <c r="OJ3" s="104">
        <v>3890650000</v>
      </c>
    </row>
    <row r="4" spans="1:401" ht="47" customHeight="1" x14ac:dyDescent="0.2">
      <c r="A4" s="42"/>
      <c r="B4" s="100" t="s">
        <v>662</v>
      </c>
      <c r="C4" s="43" t="s">
        <v>549</v>
      </c>
      <c r="D4" s="105">
        <v>75880000</v>
      </c>
      <c r="E4" s="105">
        <v>75770000.000000015</v>
      </c>
      <c r="F4" s="105">
        <v>93620000</v>
      </c>
      <c r="G4" s="105">
        <v>93890000.000000015</v>
      </c>
      <c r="H4" s="105">
        <v>98980000.000000015</v>
      </c>
      <c r="I4" s="105">
        <v>94030000</v>
      </c>
      <c r="J4" s="105">
        <v>97900000</v>
      </c>
      <c r="K4" s="105">
        <v>95280000.000000015</v>
      </c>
      <c r="L4" s="105">
        <v>87500000</v>
      </c>
      <c r="M4" s="105">
        <v>70509999.999999985</v>
      </c>
      <c r="N4" s="105">
        <v>60440000</v>
      </c>
      <c r="O4" s="105">
        <v>75180000</v>
      </c>
      <c r="P4" s="105">
        <v>81790000</v>
      </c>
      <c r="Q4" s="105">
        <v>83710000</v>
      </c>
      <c r="R4" s="105">
        <v>100240000</v>
      </c>
      <c r="S4" s="105">
        <v>129799999.99999999</v>
      </c>
      <c r="T4" s="105">
        <v>140480000.00000003</v>
      </c>
      <c r="U4" s="105">
        <v>146440000</v>
      </c>
      <c r="V4" s="105">
        <v>150940000</v>
      </c>
      <c r="W4" s="105">
        <v>143950000</v>
      </c>
      <c r="X4" s="105">
        <v>148700000</v>
      </c>
      <c r="Y4" s="105">
        <v>136900000</v>
      </c>
      <c r="Z4" s="105">
        <v>132810000</v>
      </c>
      <c r="AA4" s="105">
        <v>152590000</v>
      </c>
      <c r="AB4" s="105">
        <v>155459999.99999997</v>
      </c>
      <c r="AC4" s="105">
        <v>159280000</v>
      </c>
      <c r="AD4" s="105">
        <v>178100000</v>
      </c>
      <c r="AE4" s="105">
        <v>196740000</v>
      </c>
      <c r="AF4" s="105">
        <v>199630000</v>
      </c>
      <c r="AG4" s="105">
        <v>196400000</v>
      </c>
      <c r="AH4" s="105">
        <v>194340000</v>
      </c>
      <c r="AI4" s="105">
        <v>189090000</v>
      </c>
      <c r="AJ4" s="105">
        <v>195959999.99999997</v>
      </c>
      <c r="AK4" s="105">
        <v>196050000</v>
      </c>
      <c r="AL4" s="105">
        <v>208020000</v>
      </c>
      <c r="AM4" s="105">
        <v>228900000</v>
      </c>
      <c r="AN4" s="105">
        <v>220970000</v>
      </c>
      <c r="AO4" s="105">
        <v>226560000</v>
      </c>
      <c r="AP4" s="105">
        <v>264169999.99999997</v>
      </c>
      <c r="AQ4" s="105">
        <v>276130000</v>
      </c>
      <c r="AR4" s="105">
        <v>291830000</v>
      </c>
      <c r="AS4" s="105">
        <v>298940000</v>
      </c>
      <c r="AT4" s="105">
        <v>300320000</v>
      </c>
      <c r="AU4" s="105">
        <v>310290000</v>
      </c>
      <c r="AV4" s="105">
        <v>299560000.00000006</v>
      </c>
      <c r="AW4" s="105">
        <v>313340000</v>
      </c>
      <c r="AX4" s="105">
        <v>313110000</v>
      </c>
      <c r="AY4" s="105">
        <v>348729999.99999994</v>
      </c>
      <c r="AZ4" s="105">
        <v>340030000</v>
      </c>
      <c r="BA4" s="105">
        <v>351690000</v>
      </c>
      <c r="BB4" s="105">
        <v>369549999.99999994</v>
      </c>
      <c r="BC4" s="105">
        <v>383250000</v>
      </c>
      <c r="BD4" s="105">
        <v>381070000</v>
      </c>
      <c r="BE4" s="105">
        <v>383760000</v>
      </c>
      <c r="BF4" s="105">
        <v>384270000</v>
      </c>
      <c r="BG4" s="105">
        <v>363609999.99999994</v>
      </c>
      <c r="BH4" s="105">
        <v>339059999.99999994</v>
      </c>
      <c r="BI4" s="105">
        <v>342330000</v>
      </c>
      <c r="BJ4" s="105">
        <v>355580000</v>
      </c>
      <c r="BK4" s="105">
        <v>377159999.99999994</v>
      </c>
      <c r="BL4" s="105">
        <v>355460000.00000006</v>
      </c>
      <c r="BM4" s="105">
        <v>364500000</v>
      </c>
      <c r="BN4" s="105">
        <v>381760000</v>
      </c>
      <c r="BO4" s="105">
        <v>410940000.00000006</v>
      </c>
      <c r="BP4" s="105">
        <v>420870000</v>
      </c>
      <c r="BQ4" s="105">
        <v>408990000</v>
      </c>
      <c r="BR4" s="105">
        <v>408570000</v>
      </c>
      <c r="BS4" s="105">
        <v>393640000.00000006</v>
      </c>
      <c r="BT4" s="105">
        <v>378640000</v>
      </c>
      <c r="BU4" s="105">
        <v>364550000</v>
      </c>
      <c r="BV4" s="105">
        <v>351710000</v>
      </c>
      <c r="BW4" s="105">
        <v>384929999.99999994</v>
      </c>
      <c r="BX4" s="105">
        <v>354900000</v>
      </c>
      <c r="BY4" s="105">
        <v>361990000</v>
      </c>
      <c r="BZ4" s="105">
        <v>390430000</v>
      </c>
      <c r="CA4" s="105">
        <v>405170000</v>
      </c>
      <c r="CB4" s="105">
        <v>412310000</v>
      </c>
      <c r="CC4" s="105">
        <v>407580000.00000006</v>
      </c>
      <c r="CD4" s="105">
        <v>397230000</v>
      </c>
      <c r="CE4" s="105">
        <v>391930000</v>
      </c>
      <c r="CF4" s="105">
        <v>377490000</v>
      </c>
      <c r="CG4" s="105">
        <v>386090000</v>
      </c>
      <c r="CH4" s="105">
        <v>403300000</v>
      </c>
      <c r="CI4" s="105">
        <v>445670000</v>
      </c>
      <c r="CJ4" s="105">
        <v>412370000</v>
      </c>
      <c r="CK4" s="105">
        <v>409330000</v>
      </c>
      <c r="CL4" s="105">
        <v>430450000</v>
      </c>
      <c r="CM4" s="105">
        <v>414930000</v>
      </c>
      <c r="CN4" s="105">
        <v>437720000</v>
      </c>
      <c r="CO4" s="105">
        <v>452409999.99999994</v>
      </c>
      <c r="CP4" s="105">
        <v>454450000</v>
      </c>
      <c r="CQ4" s="105">
        <v>448880000</v>
      </c>
      <c r="CR4" s="105">
        <v>446460000.00000006</v>
      </c>
      <c r="CS4" s="105">
        <v>460540000</v>
      </c>
      <c r="CT4" s="105">
        <v>475570000.00000006</v>
      </c>
      <c r="CU4" s="105">
        <v>515659999.99999994</v>
      </c>
      <c r="CV4" s="105">
        <v>527240000</v>
      </c>
      <c r="CW4" s="105">
        <v>521319999.99999994</v>
      </c>
      <c r="CX4" s="105">
        <v>540620000</v>
      </c>
      <c r="CY4" s="105">
        <v>530130000</v>
      </c>
      <c r="CZ4" s="105">
        <v>529650000</v>
      </c>
      <c r="DA4" s="105">
        <v>545810000</v>
      </c>
      <c r="DB4" s="105">
        <v>532490000</v>
      </c>
      <c r="DC4" s="105">
        <v>539130000</v>
      </c>
      <c r="DD4" s="105">
        <v>526490000</v>
      </c>
      <c r="DE4" s="105">
        <v>521980000</v>
      </c>
      <c r="DF4" s="105">
        <v>518740000</v>
      </c>
      <c r="DG4" s="105">
        <v>550060000</v>
      </c>
      <c r="DH4" s="105">
        <v>558030000</v>
      </c>
      <c r="DI4" s="105">
        <v>582480000</v>
      </c>
      <c r="DJ4" s="105">
        <v>628770000</v>
      </c>
      <c r="DK4" s="105">
        <v>644109999.99999988</v>
      </c>
      <c r="DL4" s="105">
        <v>650390000</v>
      </c>
      <c r="DM4" s="105">
        <v>648180000</v>
      </c>
      <c r="DN4" s="105">
        <v>675670000</v>
      </c>
      <c r="DO4" s="105">
        <v>710199999.99999988</v>
      </c>
      <c r="DP4" s="105">
        <v>691839999.99999988</v>
      </c>
      <c r="DQ4" s="105">
        <v>675980000</v>
      </c>
      <c r="DR4" s="105">
        <v>673220000</v>
      </c>
      <c r="DS4" s="105">
        <v>710660000</v>
      </c>
      <c r="DT4" s="105">
        <v>699550000</v>
      </c>
      <c r="DU4" s="105">
        <v>694079999.99999988</v>
      </c>
      <c r="DV4" s="105">
        <v>696600000</v>
      </c>
      <c r="DW4" s="105">
        <v>714360000</v>
      </c>
      <c r="DX4" s="105">
        <v>717089999.99999988</v>
      </c>
      <c r="DY4" s="105">
        <v>701069999.99999988</v>
      </c>
      <c r="DZ4" s="105">
        <v>688610000</v>
      </c>
      <c r="EA4" s="105">
        <v>668960000</v>
      </c>
      <c r="EB4" s="105">
        <v>651440000</v>
      </c>
      <c r="EC4" s="105">
        <v>645920000.00000012</v>
      </c>
      <c r="ED4" s="105">
        <v>645570000</v>
      </c>
      <c r="EE4" s="105">
        <v>701260000</v>
      </c>
      <c r="EF4" s="105">
        <v>664320000</v>
      </c>
      <c r="EG4" s="105">
        <v>696980000</v>
      </c>
      <c r="EH4" s="105">
        <v>706010000</v>
      </c>
      <c r="EI4" s="105">
        <v>696280000</v>
      </c>
      <c r="EJ4" s="105">
        <v>726180000</v>
      </c>
      <c r="EK4" s="105">
        <v>694920000.00000012</v>
      </c>
      <c r="EL4" s="105">
        <v>667610000</v>
      </c>
      <c r="EM4" s="105">
        <v>660590000</v>
      </c>
      <c r="EN4" s="105">
        <v>654540000</v>
      </c>
      <c r="EO4" s="105">
        <v>639859999.99999988</v>
      </c>
      <c r="EP4" s="105">
        <v>624400000</v>
      </c>
      <c r="EQ4" s="105">
        <v>674540000.00000012</v>
      </c>
      <c r="ER4" s="105">
        <v>652380000</v>
      </c>
      <c r="ES4" s="105">
        <v>646209999.99999988</v>
      </c>
      <c r="ET4" s="105">
        <v>688610000</v>
      </c>
      <c r="EU4" s="105">
        <v>716260000</v>
      </c>
      <c r="EV4" s="105">
        <v>728900000</v>
      </c>
      <c r="EW4" s="105">
        <v>742650000.00000012</v>
      </c>
      <c r="EX4" s="105">
        <v>722920000</v>
      </c>
      <c r="EY4" s="105">
        <v>726900000</v>
      </c>
      <c r="EZ4" s="105">
        <v>734950000</v>
      </c>
      <c r="FA4" s="105">
        <v>776500000</v>
      </c>
      <c r="FB4" s="105">
        <v>791699999.99999988</v>
      </c>
      <c r="FC4" s="105">
        <v>818089999.99999988</v>
      </c>
      <c r="FD4" s="105">
        <v>798790000.00000012</v>
      </c>
      <c r="FE4" s="105">
        <v>801410000</v>
      </c>
      <c r="FF4" s="105">
        <v>796310000</v>
      </c>
      <c r="FG4" s="105">
        <v>797750000</v>
      </c>
      <c r="FH4" s="105">
        <v>783410000.00000012</v>
      </c>
      <c r="FI4" s="105">
        <v>781540000.00000012</v>
      </c>
      <c r="FJ4" s="105">
        <v>770320000</v>
      </c>
      <c r="FK4" s="105">
        <v>765880000</v>
      </c>
      <c r="FL4" s="105">
        <v>742060000</v>
      </c>
      <c r="FM4" s="105">
        <v>742260000</v>
      </c>
      <c r="FN4" s="105">
        <v>749410000</v>
      </c>
      <c r="FO4" s="105">
        <v>759660000</v>
      </c>
      <c r="FP4" s="105">
        <v>758589999.99999988</v>
      </c>
      <c r="FQ4" s="105">
        <v>753200000</v>
      </c>
      <c r="FR4" s="105">
        <v>778400000</v>
      </c>
      <c r="FS4" s="105">
        <v>787430000</v>
      </c>
      <c r="FT4" s="105">
        <v>787660000.00000012</v>
      </c>
      <c r="FU4" s="105">
        <v>794079999.99999988</v>
      </c>
      <c r="FV4" s="105">
        <v>764440000</v>
      </c>
      <c r="FW4" s="105">
        <v>747229999.99999988</v>
      </c>
      <c r="FX4" s="105">
        <v>737730000</v>
      </c>
      <c r="FY4" s="105">
        <v>752740000</v>
      </c>
      <c r="FZ4" s="105">
        <v>748670000</v>
      </c>
      <c r="GA4" s="105">
        <v>816069999.99999988</v>
      </c>
      <c r="GB4" s="105">
        <v>816390000</v>
      </c>
      <c r="GC4" s="105">
        <v>849120000</v>
      </c>
      <c r="GD4" s="105">
        <v>837590000</v>
      </c>
      <c r="GE4" s="105">
        <v>855870000</v>
      </c>
      <c r="GF4" s="105">
        <v>852180000</v>
      </c>
      <c r="GG4" s="105">
        <v>861450000</v>
      </c>
      <c r="GH4" s="105">
        <v>834530000.00000012</v>
      </c>
      <c r="GI4" s="105">
        <v>839010000.00000012</v>
      </c>
      <c r="GJ4" s="105">
        <v>846600000</v>
      </c>
      <c r="GK4" s="105">
        <v>866540000</v>
      </c>
      <c r="GL4" s="105">
        <v>873290000.00000012</v>
      </c>
      <c r="GM4" s="105">
        <v>958810000</v>
      </c>
      <c r="GN4" s="105">
        <v>952760000</v>
      </c>
      <c r="GO4" s="105">
        <v>944650000.00000012</v>
      </c>
      <c r="GP4" s="105">
        <v>977280000</v>
      </c>
      <c r="GQ4" s="105">
        <v>972480000</v>
      </c>
      <c r="GR4" s="105">
        <v>927910000.00000012</v>
      </c>
      <c r="GS4" s="105">
        <v>926380000</v>
      </c>
      <c r="GT4" s="105">
        <v>927250000</v>
      </c>
      <c r="GU4" s="105">
        <v>874060000</v>
      </c>
      <c r="GV4" s="105">
        <v>840480000</v>
      </c>
      <c r="GW4" s="105">
        <v>863390000</v>
      </c>
      <c r="GX4" s="105">
        <v>900190000</v>
      </c>
      <c r="GY4" s="105">
        <v>971080000</v>
      </c>
      <c r="GZ4" s="105">
        <v>924270000.00000012</v>
      </c>
      <c r="HA4" s="105">
        <v>936780000</v>
      </c>
      <c r="HB4" s="105">
        <v>978800000</v>
      </c>
      <c r="HC4" s="105">
        <v>1003370000</v>
      </c>
      <c r="HD4" s="105">
        <v>991580000</v>
      </c>
      <c r="HE4" s="105">
        <v>949280000</v>
      </c>
      <c r="HF4" s="105">
        <v>939720000</v>
      </c>
      <c r="HG4" s="105">
        <v>931970000</v>
      </c>
      <c r="HH4" s="105">
        <v>892750000</v>
      </c>
      <c r="HI4" s="105">
        <v>910630000</v>
      </c>
      <c r="HJ4" s="105">
        <v>934620000</v>
      </c>
      <c r="HK4" s="105">
        <v>1016069999.9999999</v>
      </c>
      <c r="HL4" s="105">
        <v>975420000</v>
      </c>
      <c r="HM4" s="105">
        <v>983110000</v>
      </c>
      <c r="HN4" s="105">
        <v>995600000</v>
      </c>
      <c r="HO4" s="105">
        <v>1028359999.9999999</v>
      </c>
      <c r="HP4" s="105">
        <v>1050310000</v>
      </c>
      <c r="HQ4" s="105">
        <v>1024900000.0000001</v>
      </c>
      <c r="HR4" s="105">
        <v>1040040000</v>
      </c>
      <c r="HS4" s="105">
        <v>1076120000</v>
      </c>
      <c r="HT4" s="105">
        <v>1077720000</v>
      </c>
      <c r="HU4" s="105">
        <v>1110920000</v>
      </c>
      <c r="HV4" s="105">
        <v>1126200000</v>
      </c>
      <c r="HW4" s="105">
        <v>1204250000</v>
      </c>
      <c r="HX4" s="105">
        <v>1199620000</v>
      </c>
      <c r="HY4" s="105">
        <v>1198110000</v>
      </c>
      <c r="HZ4" s="105">
        <v>1212820000</v>
      </c>
      <c r="IA4" s="105">
        <v>1244470000</v>
      </c>
      <c r="IB4" s="105">
        <v>1261600000</v>
      </c>
      <c r="IC4" s="105">
        <v>1261240000</v>
      </c>
      <c r="ID4" s="105">
        <v>1264270000</v>
      </c>
      <c r="IE4" s="105">
        <v>1239450000</v>
      </c>
      <c r="IF4" s="105">
        <v>1219880000</v>
      </c>
      <c r="IG4" s="105">
        <v>1221930000</v>
      </c>
      <c r="IH4" s="105">
        <v>1253480000</v>
      </c>
      <c r="II4" s="105">
        <v>1304800000</v>
      </c>
      <c r="IJ4" s="105">
        <v>1346680000</v>
      </c>
      <c r="IK4" s="105">
        <v>1383830000</v>
      </c>
      <c r="IL4" s="105">
        <v>1368730000</v>
      </c>
      <c r="IM4" s="105">
        <v>1437410000</v>
      </c>
      <c r="IN4" s="105">
        <v>1445210000</v>
      </c>
      <c r="IO4" s="105">
        <v>1388610000</v>
      </c>
      <c r="IP4" s="105">
        <v>1393320000</v>
      </c>
      <c r="IQ4" s="105">
        <v>1378000000</v>
      </c>
      <c r="IR4" s="105">
        <v>1353420000</v>
      </c>
      <c r="IS4" s="105">
        <v>1394290000</v>
      </c>
      <c r="IT4" s="105">
        <v>1413310000</v>
      </c>
      <c r="IU4" s="105">
        <v>1441950000</v>
      </c>
      <c r="IV4" s="105">
        <v>1507660000</v>
      </c>
      <c r="IW4" s="105">
        <v>1500790000</v>
      </c>
      <c r="IX4" s="105">
        <v>1545910000</v>
      </c>
      <c r="IY4" s="105">
        <v>1549620000</v>
      </c>
      <c r="IZ4" s="105">
        <v>1522760000</v>
      </c>
      <c r="JA4" s="105">
        <v>1480000000</v>
      </c>
      <c r="JB4" s="105">
        <v>1435810000</v>
      </c>
      <c r="JC4" s="105">
        <v>1465120000</v>
      </c>
      <c r="JD4" s="105">
        <v>1432950000</v>
      </c>
      <c r="JE4" s="105">
        <v>1441740000</v>
      </c>
      <c r="JF4" s="105">
        <v>1429400000</v>
      </c>
      <c r="JG4" s="105">
        <v>1640600000</v>
      </c>
      <c r="JH4" s="105">
        <v>1641710000</v>
      </c>
      <c r="JI4" s="105">
        <v>1638980000</v>
      </c>
      <c r="JJ4" s="105">
        <v>1569430000</v>
      </c>
      <c r="JK4" s="105">
        <v>1540150000</v>
      </c>
      <c r="JL4" s="105">
        <v>1688120000</v>
      </c>
      <c r="JM4" s="105">
        <v>1584790000</v>
      </c>
      <c r="JN4" s="105">
        <v>1511650000</v>
      </c>
      <c r="JO4" s="105">
        <v>1499900000</v>
      </c>
      <c r="JP4" s="105">
        <v>1440750000</v>
      </c>
      <c r="JQ4" s="105">
        <v>1430750000</v>
      </c>
      <c r="JR4" s="105">
        <v>1456600000</v>
      </c>
      <c r="JS4" s="105">
        <v>1550660000</v>
      </c>
      <c r="JT4" s="105">
        <v>1543890000</v>
      </c>
      <c r="JU4" s="105">
        <v>1560360000</v>
      </c>
      <c r="JV4" s="105">
        <v>1539910000</v>
      </c>
      <c r="JW4" s="105">
        <v>1605140000</v>
      </c>
      <c r="JX4" s="105">
        <v>1652320000</v>
      </c>
      <c r="JY4" s="105">
        <v>1613930000</v>
      </c>
      <c r="JZ4" s="105">
        <v>1614070000</v>
      </c>
      <c r="KA4" s="105">
        <v>1540520000</v>
      </c>
      <c r="KB4" s="105">
        <v>1593640000</v>
      </c>
      <c r="KC4" s="105">
        <v>1476640000</v>
      </c>
      <c r="KD4" s="105">
        <v>1531330000</v>
      </c>
      <c r="KE4" s="105">
        <v>1743640000</v>
      </c>
      <c r="KF4" s="105">
        <v>1802700000</v>
      </c>
      <c r="KG4" s="105">
        <v>1779940000</v>
      </c>
      <c r="KH4" s="105">
        <v>1716650000</v>
      </c>
      <c r="KI4" s="105">
        <v>1784560000</v>
      </c>
      <c r="KJ4" s="105">
        <v>1804610000</v>
      </c>
      <c r="KK4" s="105">
        <v>1780470000</v>
      </c>
      <c r="KL4" s="105">
        <v>1703720000</v>
      </c>
      <c r="KM4" s="105">
        <v>1766300000</v>
      </c>
      <c r="KN4" s="105">
        <v>1792040000</v>
      </c>
      <c r="KO4" s="105">
        <v>1739550000</v>
      </c>
      <c r="KP4" s="105">
        <v>1777450000</v>
      </c>
      <c r="KQ4" s="105">
        <v>1900280000</v>
      </c>
      <c r="KR4" s="105">
        <v>1871200000</v>
      </c>
      <c r="KS4" s="105">
        <v>1899910000</v>
      </c>
      <c r="KT4" s="105">
        <v>1953750000</v>
      </c>
      <c r="KU4" s="105">
        <v>1996730000</v>
      </c>
      <c r="KV4" s="105">
        <v>1967400000</v>
      </c>
      <c r="KW4" s="105">
        <v>1964260000</v>
      </c>
      <c r="KX4" s="105">
        <v>1746220000</v>
      </c>
      <c r="KY4" s="105">
        <v>1829630000</v>
      </c>
      <c r="KZ4" s="105">
        <v>1805760000</v>
      </c>
      <c r="LA4" s="105">
        <v>1759360000</v>
      </c>
      <c r="LB4" s="105">
        <v>1717440000</v>
      </c>
      <c r="LC4" s="105">
        <v>1847500000</v>
      </c>
      <c r="LD4" s="105">
        <v>1815940000</v>
      </c>
      <c r="LE4" s="105">
        <v>1938700000</v>
      </c>
      <c r="LF4" s="105">
        <v>1871000000</v>
      </c>
      <c r="LG4" s="105">
        <v>1963530000</v>
      </c>
      <c r="LH4" s="105">
        <v>1960690000</v>
      </c>
      <c r="LI4" s="105">
        <v>1943960000</v>
      </c>
      <c r="LJ4" s="105">
        <v>1903420000</v>
      </c>
      <c r="LK4" s="105">
        <v>1973950000</v>
      </c>
      <c r="LL4" s="105">
        <v>1938080000</v>
      </c>
      <c r="LM4" s="105">
        <v>1848080000</v>
      </c>
      <c r="LN4" s="105">
        <v>1838070000</v>
      </c>
      <c r="LO4" s="105">
        <v>1909780000</v>
      </c>
      <c r="LP4" s="105">
        <v>1929410000</v>
      </c>
      <c r="LQ4" s="105">
        <v>2001560000</v>
      </c>
      <c r="LR4" s="105">
        <v>1966740000</v>
      </c>
      <c r="LS4" s="105">
        <v>2016510000</v>
      </c>
      <c r="LT4" s="105">
        <v>1993760000</v>
      </c>
      <c r="LU4" s="105">
        <v>2019770000</v>
      </c>
      <c r="LV4" s="105">
        <v>1952710000</v>
      </c>
      <c r="LW4" s="105">
        <v>1935830000</v>
      </c>
      <c r="LX4" s="105">
        <v>2018520000</v>
      </c>
      <c r="LY4" s="105">
        <v>2001300000</v>
      </c>
      <c r="LZ4" s="105">
        <v>1978900000</v>
      </c>
      <c r="MA4" s="105">
        <v>2172850000</v>
      </c>
      <c r="MB4" s="105">
        <v>2243810000</v>
      </c>
      <c r="MC4" s="105">
        <v>2265930000</v>
      </c>
      <c r="MD4" s="105">
        <v>2242830000</v>
      </c>
      <c r="ME4" s="105">
        <v>2237140000</v>
      </c>
      <c r="MF4" s="105">
        <v>2312010000</v>
      </c>
      <c r="MG4" s="105">
        <v>2303690000</v>
      </c>
      <c r="MH4" s="105">
        <v>2359720000</v>
      </c>
      <c r="MI4" s="105">
        <v>2345240000</v>
      </c>
      <c r="MJ4" s="105">
        <v>2326210000</v>
      </c>
      <c r="MK4" s="105">
        <v>2328910000</v>
      </c>
      <c r="ML4" s="105">
        <v>2310720000</v>
      </c>
      <c r="MM4" s="105">
        <v>2459870000</v>
      </c>
      <c r="MN4" s="105">
        <v>2551160000</v>
      </c>
      <c r="MO4" s="105">
        <v>2685910000</v>
      </c>
      <c r="MP4" s="105">
        <v>2675650000</v>
      </c>
      <c r="MQ4" s="105">
        <v>2663720000</v>
      </c>
      <c r="MR4" s="105">
        <v>2752800000</v>
      </c>
      <c r="MS4" s="105">
        <v>2665100000</v>
      </c>
      <c r="MT4" s="105">
        <v>2653560000</v>
      </c>
      <c r="MU4" s="105">
        <v>2707340000</v>
      </c>
      <c r="MV4" s="105">
        <v>2627700000</v>
      </c>
      <c r="MW4" s="105">
        <v>2559140000</v>
      </c>
      <c r="MX4" s="105">
        <v>2569570000</v>
      </c>
      <c r="MY4" s="105">
        <v>2622390000</v>
      </c>
      <c r="MZ4" s="105">
        <v>2714380000</v>
      </c>
      <c r="NA4" s="105">
        <v>2826420000</v>
      </c>
      <c r="NB4" s="105">
        <v>3033800000</v>
      </c>
      <c r="NC4" s="105">
        <v>3071370000</v>
      </c>
      <c r="ND4" s="105">
        <v>3028070000</v>
      </c>
      <c r="NE4" s="105">
        <v>2952070000</v>
      </c>
      <c r="NF4" s="105">
        <v>3023050000</v>
      </c>
      <c r="NG4" s="105">
        <v>2992230000</v>
      </c>
      <c r="NH4" s="105">
        <v>3064440000</v>
      </c>
      <c r="NI4" s="105">
        <v>3002590000</v>
      </c>
      <c r="NJ4" s="105">
        <v>2871810000</v>
      </c>
      <c r="NK4" s="105">
        <v>2937740000</v>
      </c>
      <c r="NL4" s="105">
        <v>3038850000</v>
      </c>
      <c r="NM4" s="105">
        <v>3199840000</v>
      </c>
      <c r="NN4" s="105">
        <v>3351760000</v>
      </c>
      <c r="NO4" s="105">
        <v>3424170000</v>
      </c>
      <c r="NP4" s="105">
        <v>3450280000</v>
      </c>
      <c r="NQ4" s="105">
        <v>3487850000</v>
      </c>
      <c r="NR4" s="105">
        <v>3435150000</v>
      </c>
      <c r="NS4" s="105">
        <v>3493140000</v>
      </c>
      <c r="NT4" s="105">
        <v>3516080000</v>
      </c>
      <c r="NU4" s="105">
        <v>3502310000</v>
      </c>
      <c r="NV4" s="105">
        <v>3488850000</v>
      </c>
      <c r="NW4" s="105">
        <v>3485660000</v>
      </c>
      <c r="NX4" s="105">
        <v>3552760000</v>
      </c>
      <c r="NY4" s="105">
        <v>3530470000</v>
      </c>
      <c r="NZ4" s="105">
        <v>3596080000</v>
      </c>
      <c r="OA4" s="105">
        <v>3658520000</v>
      </c>
      <c r="OB4" s="105">
        <v>3710830000</v>
      </c>
      <c r="OC4" s="105">
        <v>3797220000</v>
      </c>
      <c r="OD4" s="105">
        <v>3781270000</v>
      </c>
      <c r="OE4" s="105">
        <v>3740890000</v>
      </c>
      <c r="OF4" s="105">
        <v>3751930000</v>
      </c>
      <c r="OG4" s="105">
        <v>3660020000</v>
      </c>
      <c r="OH4" s="105">
        <v>3704320000</v>
      </c>
      <c r="OI4" s="105">
        <v>3778830000</v>
      </c>
      <c r="OJ4" s="106">
        <v>3968480000</v>
      </c>
    </row>
    <row r="5" spans="1:401" ht="39" customHeight="1" x14ac:dyDescent="0.2">
      <c r="A5" s="47"/>
      <c r="B5" s="51"/>
      <c r="C5" s="82" t="s">
        <v>555</v>
      </c>
      <c r="D5" s="107">
        <f>D3/D4</f>
        <v>1.7795202952029521</v>
      </c>
      <c r="E5" s="107">
        <f t="shared" ref="E5:BO5" si="0">E3/E4</f>
        <v>1.8323874884518936</v>
      </c>
      <c r="F5" s="107">
        <f t="shared" si="0"/>
        <v>1.641209143345439</v>
      </c>
      <c r="G5" s="107">
        <f t="shared" si="0"/>
        <v>1.6387261689210777</v>
      </c>
      <c r="H5" s="107">
        <f t="shared" si="0"/>
        <v>1.6239644372600524</v>
      </c>
      <c r="I5" s="107">
        <f t="shared" si="0"/>
        <v>1.647984685738594</v>
      </c>
      <c r="J5" s="107">
        <f t="shared" si="0"/>
        <v>1.6151174668028601</v>
      </c>
      <c r="K5" s="107">
        <f t="shared" si="0"/>
        <v>1.6748530646515531</v>
      </c>
      <c r="L5" s="107">
        <f t="shared" si="0"/>
        <v>1.7379428571428572</v>
      </c>
      <c r="M5" s="107">
        <f t="shared" si="0"/>
        <v>1.9170330449581623</v>
      </c>
      <c r="N5" s="107">
        <f t="shared" si="0"/>
        <v>2.1090337524818001</v>
      </c>
      <c r="O5" s="107">
        <f t="shared" si="0"/>
        <v>1.8808193668528863</v>
      </c>
      <c r="P5" s="107">
        <f t="shared" si="0"/>
        <v>1.8186819904633817</v>
      </c>
      <c r="Q5" s="107">
        <f t="shared" si="0"/>
        <v>1.8304862023653088</v>
      </c>
      <c r="R5" s="107">
        <f t="shared" si="0"/>
        <v>1.6685953711093375</v>
      </c>
      <c r="S5" s="107">
        <f t="shared" si="0"/>
        <v>1.5077041602465333</v>
      </c>
      <c r="T5" s="107">
        <f t="shared" si="0"/>
        <v>1.4618451025056944</v>
      </c>
      <c r="U5" s="107">
        <f t="shared" si="0"/>
        <v>1.4448238186287901</v>
      </c>
      <c r="V5" s="107">
        <f t="shared" si="0"/>
        <v>1.4112892540082151</v>
      </c>
      <c r="W5" s="107">
        <f t="shared" si="0"/>
        <v>1.4365404654393887</v>
      </c>
      <c r="X5" s="107">
        <f t="shared" si="0"/>
        <v>1.3889038332212509</v>
      </c>
      <c r="Y5" s="107">
        <f t="shared" si="0"/>
        <v>1.4494521548575603</v>
      </c>
      <c r="Z5" s="107">
        <f t="shared" si="0"/>
        <v>1.4401024019275657</v>
      </c>
      <c r="AA5" s="107">
        <f t="shared" si="0"/>
        <v>1.3628678157153156</v>
      </c>
      <c r="AB5" s="107">
        <f t="shared" si="0"/>
        <v>1.3716068442042972</v>
      </c>
      <c r="AC5" s="107">
        <f t="shared" si="0"/>
        <v>1.3345052737317931</v>
      </c>
      <c r="AD5" s="107">
        <f t="shared" si="0"/>
        <v>1.2985962942167322</v>
      </c>
      <c r="AE5" s="107">
        <f t="shared" si="0"/>
        <v>1.2694419030192132</v>
      </c>
      <c r="AF5" s="107">
        <f t="shared" si="0"/>
        <v>1.2630366177428243</v>
      </c>
      <c r="AG5" s="107">
        <f t="shared" si="0"/>
        <v>1.2573319755600814</v>
      </c>
      <c r="AH5" s="107">
        <f t="shared" si="0"/>
        <v>1.263044149428836</v>
      </c>
      <c r="AI5" s="107">
        <f t="shared" si="0"/>
        <v>1.2569675815749115</v>
      </c>
      <c r="AJ5" s="107">
        <f t="shared" si="0"/>
        <v>1.2429577464788735</v>
      </c>
      <c r="AK5" s="107">
        <f t="shared" si="0"/>
        <v>1.2623820453965826</v>
      </c>
      <c r="AL5" s="107">
        <f t="shared" si="0"/>
        <v>1.2330545139890394</v>
      </c>
      <c r="AM5" s="107">
        <f t="shared" si="0"/>
        <v>1.2029707295762342</v>
      </c>
      <c r="AN5" s="107">
        <f t="shared" si="0"/>
        <v>1.1973118522876409</v>
      </c>
      <c r="AO5" s="107">
        <f t="shared" si="0"/>
        <v>1.2038312146892656</v>
      </c>
      <c r="AP5" s="107">
        <f t="shared" si="0"/>
        <v>1.1718968845818982</v>
      </c>
      <c r="AQ5" s="107">
        <f t="shared" si="0"/>
        <v>1.1937131061456561</v>
      </c>
      <c r="AR5" s="107">
        <f t="shared" si="0"/>
        <v>1.1296987972449715</v>
      </c>
      <c r="AS5" s="107">
        <f t="shared" si="0"/>
        <v>1.1493610758011641</v>
      </c>
      <c r="AT5" s="107">
        <f t="shared" si="0"/>
        <v>1.1344898774640384</v>
      </c>
      <c r="AU5" s="107">
        <f t="shared" si="0"/>
        <v>1.135196106867769</v>
      </c>
      <c r="AV5" s="107">
        <f t="shared" si="0"/>
        <v>1.1415743089865134</v>
      </c>
      <c r="AW5" s="107">
        <f t="shared" si="0"/>
        <v>1.1258377481330184</v>
      </c>
      <c r="AX5" s="107">
        <f t="shared" si="0"/>
        <v>1.1213950368879946</v>
      </c>
      <c r="AY5" s="107">
        <f t="shared" si="0"/>
        <v>1.1205517162274541</v>
      </c>
      <c r="AZ5" s="107">
        <f t="shared" si="0"/>
        <v>1.1317530806105343</v>
      </c>
      <c r="BA5" s="107">
        <f t="shared" si="0"/>
        <v>1.1158122209900765</v>
      </c>
      <c r="BB5" s="107">
        <f t="shared" si="0"/>
        <v>1.1204979028548236</v>
      </c>
      <c r="BC5" s="107">
        <f t="shared" si="0"/>
        <v>1.1245401174168297</v>
      </c>
      <c r="BD5" s="107">
        <f t="shared" si="0"/>
        <v>1.1149395124255386</v>
      </c>
      <c r="BE5" s="107">
        <f t="shared" si="0"/>
        <v>1.114628934750886</v>
      </c>
      <c r="BF5" s="107">
        <f t="shared" si="0"/>
        <v>1.1149452208082857</v>
      </c>
      <c r="BG5" s="107">
        <f t="shared" si="0"/>
        <v>1.112345645059267</v>
      </c>
      <c r="BH5" s="107">
        <f t="shared" si="0"/>
        <v>1.1298590220020057</v>
      </c>
      <c r="BI5" s="107">
        <f t="shared" si="0"/>
        <v>1.1480442847544767</v>
      </c>
      <c r="BJ5" s="107">
        <f t="shared" si="0"/>
        <v>1.1388435795039091</v>
      </c>
      <c r="BK5" s="107">
        <f t="shared" si="0"/>
        <v>1.1293350302258991</v>
      </c>
      <c r="BL5" s="107">
        <f t="shared" si="0"/>
        <v>1.1345580374725706</v>
      </c>
      <c r="BM5" s="107">
        <f t="shared" si="0"/>
        <v>1.128312757201646</v>
      </c>
      <c r="BN5" s="107">
        <f t="shared" si="0"/>
        <v>1.1166963537300922</v>
      </c>
      <c r="BO5" s="107">
        <f t="shared" si="0"/>
        <v>1.1045651433299264</v>
      </c>
      <c r="BP5" s="107">
        <f t="shared" ref="BP5:EA5" si="1">BP3/BP4</f>
        <v>1.1074203435740253</v>
      </c>
      <c r="BQ5" s="107">
        <f t="shared" si="1"/>
        <v>1.1017873297635639</v>
      </c>
      <c r="BR5" s="107">
        <f t="shared" si="1"/>
        <v>1.1070563183787356</v>
      </c>
      <c r="BS5" s="107">
        <f t="shared" si="1"/>
        <v>1.1119804897876231</v>
      </c>
      <c r="BT5" s="107">
        <f t="shared" si="1"/>
        <v>1.1219364039721107</v>
      </c>
      <c r="BU5" s="107">
        <f t="shared" si="1"/>
        <v>1.1054999314223015</v>
      </c>
      <c r="BV5" s="107">
        <f t="shared" si="1"/>
        <v>1.1267237212476189</v>
      </c>
      <c r="BW5" s="107">
        <f t="shared" si="1"/>
        <v>1.1067466812147666</v>
      </c>
      <c r="BX5" s="107">
        <f t="shared" si="1"/>
        <v>1.1230769230769231</v>
      </c>
      <c r="BY5" s="107">
        <f t="shared" si="1"/>
        <v>1.1239537003784634</v>
      </c>
      <c r="BZ5" s="107">
        <f t="shared" si="1"/>
        <v>1.0959967215634046</v>
      </c>
      <c r="CA5" s="107">
        <f t="shared" si="1"/>
        <v>1.1014882641854036</v>
      </c>
      <c r="CB5" s="107">
        <f t="shared" si="1"/>
        <v>1.0916543377555723</v>
      </c>
      <c r="CC5" s="107">
        <f t="shared" si="1"/>
        <v>1.1018695716178417</v>
      </c>
      <c r="CD5" s="107">
        <f t="shared" si="1"/>
        <v>1.10104976965486</v>
      </c>
      <c r="CE5" s="107">
        <f t="shared" si="1"/>
        <v>1.1075957441379838</v>
      </c>
      <c r="CF5" s="107">
        <f t="shared" si="1"/>
        <v>1.1022278735860553</v>
      </c>
      <c r="CG5" s="107">
        <f t="shared" si="1"/>
        <v>1.1217332746250874</v>
      </c>
      <c r="CH5" s="107">
        <f t="shared" si="1"/>
        <v>1.1012149764443342</v>
      </c>
      <c r="CI5" s="107">
        <f t="shared" si="1"/>
        <v>1.091435366975565</v>
      </c>
      <c r="CJ5" s="107">
        <f t="shared" si="1"/>
        <v>1.1040327860901618</v>
      </c>
      <c r="CK5" s="107">
        <f t="shared" si="1"/>
        <v>1.0914176825544182</v>
      </c>
      <c r="CL5" s="107">
        <f t="shared" si="1"/>
        <v>1.0857010105703333</v>
      </c>
      <c r="CM5" s="107">
        <f t="shared" si="1"/>
        <v>1.0947147711662208</v>
      </c>
      <c r="CN5" s="107">
        <f t="shared" si="1"/>
        <v>1.0892808187882665</v>
      </c>
      <c r="CO5" s="107">
        <f t="shared" si="1"/>
        <v>1.0731637231714597</v>
      </c>
      <c r="CP5" s="107">
        <f t="shared" si="1"/>
        <v>1.0754538453075146</v>
      </c>
      <c r="CQ5" s="107">
        <f t="shared" si="1"/>
        <v>1.0825164854749598</v>
      </c>
      <c r="CR5" s="107">
        <f t="shared" si="1"/>
        <v>1.0896608878734935</v>
      </c>
      <c r="CS5" s="107">
        <f t="shared" si="1"/>
        <v>1.0810570200199765</v>
      </c>
      <c r="CT5" s="107">
        <f t="shared" si="1"/>
        <v>1.0923102802952245</v>
      </c>
      <c r="CU5" s="107">
        <f t="shared" si="1"/>
        <v>1.0661870224566576</v>
      </c>
      <c r="CV5" s="107">
        <f t="shared" si="1"/>
        <v>1.0609210226841665</v>
      </c>
      <c r="CW5" s="107">
        <f t="shared" si="1"/>
        <v>1.0811785467659021</v>
      </c>
      <c r="CX5" s="107">
        <f t="shared" si="1"/>
        <v>1.0705301320705856</v>
      </c>
      <c r="CY5" s="107">
        <f t="shared" si="1"/>
        <v>1.0826589704412126</v>
      </c>
      <c r="CZ5" s="107">
        <f t="shared" si="1"/>
        <v>1.0769564806947984</v>
      </c>
      <c r="DA5" s="107">
        <f t="shared" si="1"/>
        <v>1.0695113684249098</v>
      </c>
      <c r="DB5" s="107">
        <f t="shared" si="1"/>
        <v>1.06802005671468</v>
      </c>
      <c r="DC5" s="107">
        <f t="shared" si="1"/>
        <v>1.0714298963144324</v>
      </c>
      <c r="DD5" s="107">
        <f t="shared" si="1"/>
        <v>1.0757279340538282</v>
      </c>
      <c r="DE5" s="107">
        <f t="shared" si="1"/>
        <v>1.0955975324725085</v>
      </c>
      <c r="DF5" s="107">
        <f t="shared" si="1"/>
        <v>1.0841654778887304</v>
      </c>
      <c r="DG5" s="107">
        <f t="shared" si="1"/>
        <v>1.0821001345307784</v>
      </c>
      <c r="DH5" s="107">
        <f t="shared" si="1"/>
        <v>1.07230794043331</v>
      </c>
      <c r="DI5" s="107">
        <f t="shared" si="1"/>
        <v>1.0759682735887928</v>
      </c>
      <c r="DJ5" s="107">
        <f t="shared" si="1"/>
        <v>1.0748127296149625</v>
      </c>
      <c r="DK5" s="107">
        <f t="shared" si="1"/>
        <v>1.0668519352284549</v>
      </c>
      <c r="DL5" s="107">
        <f t="shared" si="1"/>
        <v>1.0679899752456219</v>
      </c>
      <c r="DM5" s="107">
        <f t="shared" si="1"/>
        <v>1.0737912308309421</v>
      </c>
      <c r="DN5" s="107">
        <f t="shared" si="1"/>
        <v>1.0648541447748161</v>
      </c>
      <c r="DO5" s="107">
        <f t="shared" si="1"/>
        <v>1.0559279076316532</v>
      </c>
      <c r="DP5" s="107">
        <f t="shared" si="1"/>
        <v>1.0792668825161889</v>
      </c>
      <c r="DQ5" s="107">
        <f t="shared" si="1"/>
        <v>1.0699281043817865</v>
      </c>
      <c r="DR5" s="107">
        <f t="shared" si="1"/>
        <v>1.0674073854015032</v>
      </c>
      <c r="DS5" s="107">
        <f t="shared" si="1"/>
        <v>1.0609855627163483</v>
      </c>
      <c r="DT5" s="107">
        <f t="shared" si="1"/>
        <v>1.0682152812522336</v>
      </c>
      <c r="DU5" s="107">
        <f t="shared" si="1"/>
        <v>1.071994582757031</v>
      </c>
      <c r="DV5" s="107">
        <f t="shared" si="1"/>
        <v>1.0694085558426645</v>
      </c>
      <c r="DW5" s="107">
        <f t="shared" si="1"/>
        <v>1.0480570020717845</v>
      </c>
      <c r="DX5" s="107">
        <f t="shared" si="1"/>
        <v>1.046326123638595</v>
      </c>
      <c r="DY5" s="107">
        <f t="shared" si="1"/>
        <v>1.0439899011510978</v>
      </c>
      <c r="DZ5" s="107">
        <f t="shared" si="1"/>
        <v>1.0517709588881952</v>
      </c>
      <c r="EA5" s="107">
        <f t="shared" si="1"/>
        <v>1.0431864386510403</v>
      </c>
      <c r="EB5" s="107">
        <f t="shared" ref="EB5:GM5" si="2">EB3/EB4</f>
        <v>1.0579945965860249</v>
      </c>
      <c r="EC5" s="107">
        <f t="shared" si="2"/>
        <v>1.055223557096854</v>
      </c>
      <c r="ED5" s="107">
        <f t="shared" si="2"/>
        <v>1.0560125160710689</v>
      </c>
      <c r="EE5" s="107">
        <f t="shared" si="2"/>
        <v>1.0361919972620712</v>
      </c>
      <c r="EF5" s="107">
        <f t="shared" si="2"/>
        <v>1.0538746387283238</v>
      </c>
      <c r="EG5" s="107">
        <f t="shared" si="2"/>
        <v>1.0555396137622313</v>
      </c>
      <c r="EH5" s="107">
        <f t="shared" si="2"/>
        <v>1.0518547895922155</v>
      </c>
      <c r="EI5" s="107">
        <f t="shared" si="2"/>
        <v>1.0421813063710001</v>
      </c>
      <c r="EJ5" s="107">
        <f t="shared" si="2"/>
        <v>1.0502079374259825</v>
      </c>
      <c r="EK5" s="107">
        <f t="shared" si="2"/>
        <v>1.0671731997927818</v>
      </c>
      <c r="EL5" s="107">
        <f t="shared" si="2"/>
        <v>1.0600650080136607</v>
      </c>
      <c r="EM5" s="107">
        <f t="shared" si="2"/>
        <v>1.0762500189224784</v>
      </c>
      <c r="EN5" s="107">
        <f t="shared" si="2"/>
        <v>1.0542671188926573</v>
      </c>
      <c r="EO5" s="107">
        <f t="shared" si="2"/>
        <v>1.0442596818053951</v>
      </c>
      <c r="EP5" s="107">
        <f t="shared" si="2"/>
        <v>1.0634849455477258</v>
      </c>
      <c r="EQ5" s="107">
        <f t="shared" si="2"/>
        <v>1.0467726154119843</v>
      </c>
      <c r="ER5" s="107">
        <f t="shared" si="2"/>
        <v>1.0591373126092154</v>
      </c>
      <c r="ES5" s="107">
        <f t="shared" si="2"/>
        <v>1.0763374135343002</v>
      </c>
      <c r="ET5" s="107">
        <f t="shared" si="2"/>
        <v>1.0604260757177502</v>
      </c>
      <c r="EU5" s="107">
        <f t="shared" si="2"/>
        <v>1.03680227850222</v>
      </c>
      <c r="EV5" s="107">
        <f t="shared" si="2"/>
        <v>1.0394567155988477</v>
      </c>
      <c r="EW5" s="107">
        <f t="shared" si="2"/>
        <v>1.0426580488790143</v>
      </c>
      <c r="EX5" s="107">
        <f t="shared" si="2"/>
        <v>1.0487052509267969</v>
      </c>
      <c r="EY5" s="107">
        <f t="shared" si="2"/>
        <v>1.0503370477369651</v>
      </c>
      <c r="EZ5" s="107">
        <f t="shared" si="2"/>
        <v>1.0365603102251855</v>
      </c>
      <c r="FA5" s="107">
        <f t="shared" si="2"/>
        <v>1.0212878300064392</v>
      </c>
      <c r="FB5" s="107">
        <f t="shared" si="2"/>
        <v>1.0411393204496655</v>
      </c>
      <c r="FC5" s="107">
        <f t="shared" si="2"/>
        <v>1.0327836790573166</v>
      </c>
      <c r="FD5" s="107">
        <f t="shared" si="2"/>
        <v>1.0466705892662651</v>
      </c>
      <c r="FE5" s="107">
        <f t="shared" si="2"/>
        <v>1.0479155488451604</v>
      </c>
      <c r="FF5" s="107">
        <f t="shared" si="2"/>
        <v>1.047041981137999</v>
      </c>
      <c r="FG5" s="107">
        <f t="shared" si="2"/>
        <v>1.0303227828267001</v>
      </c>
      <c r="FH5" s="107">
        <f t="shared" si="2"/>
        <v>1.030699123064551</v>
      </c>
      <c r="FI5" s="107">
        <f t="shared" si="2"/>
        <v>1.0293267139237914</v>
      </c>
      <c r="FJ5" s="107">
        <f t="shared" si="2"/>
        <v>1.041294526949839</v>
      </c>
      <c r="FK5" s="107">
        <f t="shared" si="2"/>
        <v>1.0351752232725753</v>
      </c>
      <c r="FL5" s="107">
        <f t="shared" si="2"/>
        <v>1.0493221572379592</v>
      </c>
      <c r="FM5" s="107">
        <f t="shared" si="2"/>
        <v>1.0372510979980061</v>
      </c>
      <c r="FN5" s="107">
        <f t="shared" si="2"/>
        <v>1.0353478069414606</v>
      </c>
      <c r="FO5" s="107">
        <f t="shared" si="2"/>
        <v>1.0355553800384383</v>
      </c>
      <c r="FP5" s="107">
        <f t="shared" si="2"/>
        <v>1.0406411895753966</v>
      </c>
      <c r="FQ5" s="107">
        <f t="shared" si="2"/>
        <v>1.0421402018056294</v>
      </c>
      <c r="FR5" s="107">
        <f t="shared" si="2"/>
        <v>1.0466855087358684</v>
      </c>
      <c r="FS5" s="107">
        <f t="shared" si="2"/>
        <v>1.0288279593106688</v>
      </c>
      <c r="FT5" s="107">
        <f t="shared" si="2"/>
        <v>1.0237158164690348</v>
      </c>
      <c r="FU5" s="107">
        <f t="shared" si="2"/>
        <v>1.0324022768486805</v>
      </c>
      <c r="FV5" s="107">
        <f t="shared" si="2"/>
        <v>1.0342080477212077</v>
      </c>
      <c r="FW5" s="107">
        <f t="shared" si="2"/>
        <v>1.0389036842739185</v>
      </c>
      <c r="FX5" s="107">
        <f t="shared" si="2"/>
        <v>1.0424816667344421</v>
      </c>
      <c r="FY5" s="107">
        <f t="shared" si="2"/>
        <v>1.0339559476047506</v>
      </c>
      <c r="FZ5" s="107">
        <f t="shared" si="2"/>
        <v>1.0227202906487505</v>
      </c>
      <c r="GA5" s="107">
        <f t="shared" si="2"/>
        <v>1.0185155685174068</v>
      </c>
      <c r="GB5" s="107">
        <f t="shared" si="2"/>
        <v>1.023591665747988</v>
      </c>
      <c r="GC5" s="107">
        <f t="shared" si="2"/>
        <v>1.0242839645750894</v>
      </c>
      <c r="GD5" s="107">
        <f t="shared" si="2"/>
        <v>1.0256450053128618</v>
      </c>
      <c r="GE5" s="107">
        <f t="shared" si="2"/>
        <v>1.0215920642153598</v>
      </c>
      <c r="GF5" s="107">
        <f t="shared" si="2"/>
        <v>1.0139407167499823</v>
      </c>
      <c r="GG5" s="107">
        <f t="shared" si="2"/>
        <v>1.0212432526554065</v>
      </c>
      <c r="GH5" s="107">
        <f t="shared" si="2"/>
        <v>1.0147268522401829</v>
      </c>
      <c r="GI5" s="107">
        <f t="shared" si="2"/>
        <v>1.0224192798655556</v>
      </c>
      <c r="GJ5" s="107">
        <f t="shared" si="2"/>
        <v>1.0196314670446491</v>
      </c>
      <c r="GK5" s="107">
        <f t="shared" si="2"/>
        <v>1.0090590163177695</v>
      </c>
      <c r="GL5" s="107">
        <f t="shared" si="2"/>
        <v>1.0086569180913556</v>
      </c>
      <c r="GM5" s="107">
        <f t="shared" si="2"/>
        <v>1.01589470280869</v>
      </c>
      <c r="GN5" s="107">
        <f t="shared" ref="GN5:IY5" si="3">GN3/GN4</f>
        <v>1.0188924807926445</v>
      </c>
      <c r="GO5" s="107">
        <f t="shared" si="3"/>
        <v>1.0198909649076375</v>
      </c>
      <c r="GP5" s="107">
        <f t="shared" si="3"/>
        <v>1.0206082187295351</v>
      </c>
      <c r="GQ5" s="107">
        <f t="shared" si="3"/>
        <v>1.0162162717999341</v>
      </c>
      <c r="GR5" s="107">
        <f t="shared" si="3"/>
        <v>1.0191936718000667</v>
      </c>
      <c r="GS5" s="107">
        <f t="shared" si="3"/>
        <v>1.0189447095144541</v>
      </c>
      <c r="GT5" s="107">
        <f t="shared" si="3"/>
        <v>1.0221946616338635</v>
      </c>
      <c r="GU5" s="107">
        <f t="shared" si="3"/>
        <v>1.0295403061574719</v>
      </c>
      <c r="GV5" s="107">
        <f t="shared" si="3"/>
        <v>1.0383352370074244</v>
      </c>
      <c r="GW5" s="107">
        <f t="shared" si="3"/>
        <v>1.0217051390449277</v>
      </c>
      <c r="GX5" s="107">
        <f t="shared" si="3"/>
        <v>1.0224841422366389</v>
      </c>
      <c r="GY5" s="107">
        <f t="shared" si="3"/>
        <v>1.0221505952135765</v>
      </c>
      <c r="GZ5" s="107">
        <f t="shared" si="3"/>
        <v>1.029006675538533</v>
      </c>
      <c r="HA5" s="107">
        <f t="shared" si="3"/>
        <v>1.0247550118491</v>
      </c>
      <c r="HB5" s="107">
        <f t="shared" si="3"/>
        <v>1.0215467919901922</v>
      </c>
      <c r="HC5" s="107">
        <f t="shared" si="3"/>
        <v>1.023580533601762</v>
      </c>
      <c r="HD5" s="107">
        <f t="shared" si="3"/>
        <v>1.0222271526251034</v>
      </c>
      <c r="HE5" s="107">
        <f t="shared" si="3"/>
        <v>1.0225328670150009</v>
      </c>
      <c r="HF5" s="107">
        <f t="shared" si="3"/>
        <v>1.0290405652747627</v>
      </c>
      <c r="HG5" s="107">
        <f t="shared" si="3"/>
        <v>1.0278120540360742</v>
      </c>
      <c r="HH5" s="107">
        <f t="shared" si="3"/>
        <v>1.0310165219826379</v>
      </c>
      <c r="HI5" s="107">
        <f t="shared" si="3"/>
        <v>1.0227424969526591</v>
      </c>
      <c r="HJ5" s="107">
        <f t="shared" si="3"/>
        <v>1.0281504782692432</v>
      </c>
      <c r="HK5" s="107">
        <f t="shared" si="3"/>
        <v>1.0268190183747183</v>
      </c>
      <c r="HL5" s="107">
        <f t="shared" si="3"/>
        <v>1.0270037522298088</v>
      </c>
      <c r="HM5" s="107">
        <f t="shared" si="3"/>
        <v>1.0274231774674247</v>
      </c>
      <c r="HN5" s="107">
        <f t="shared" si="3"/>
        <v>1.0270289272800321</v>
      </c>
      <c r="HO5" s="107">
        <f t="shared" si="3"/>
        <v>1.0206542455949279</v>
      </c>
      <c r="HP5" s="107">
        <f t="shared" si="3"/>
        <v>1.0229741695309005</v>
      </c>
      <c r="HQ5" s="107">
        <f t="shared" si="3"/>
        <v>1.0241877256317689</v>
      </c>
      <c r="HR5" s="107">
        <f t="shared" si="3"/>
        <v>1.0238548517364716</v>
      </c>
      <c r="HS5" s="107">
        <f t="shared" si="3"/>
        <v>1.022766977660484</v>
      </c>
      <c r="HT5" s="107">
        <f t="shared" si="3"/>
        <v>1.0236703410904502</v>
      </c>
      <c r="HU5" s="107">
        <f t="shared" si="3"/>
        <v>1.0186872142008425</v>
      </c>
      <c r="HV5" s="107">
        <f t="shared" si="3"/>
        <v>1.0244805540756525</v>
      </c>
      <c r="HW5" s="107">
        <f t="shared" si="3"/>
        <v>0.9773801121029686</v>
      </c>
      <c r="HX5" s="107">
        <f t="shared" si="3"/>
        <v>0.97941848251946451</v>
      </c>
      <c r="HY5" s="107">
        <f t="shared" si="3"/>
        <v>0.98278956022401953</v>
      </c>
      <c r="HZ5" s="107">
        <f t="shared" si="3"/>
        <v>0.97262578123711685</v>
      </c>
      <c r="IA5" s="107">
        <f t="shared" si="3"/>
        <v>0.98464406534508664</v>
      </c>
      <c r="IB5" s="107">
        <f t="shared" si="3"/>
        <v>0.98581166772352569</v>
      </c>
      <c r="IC5" s="107">
        <f t="shared" si="3"/>
        <v>0.99209508103136601</v>
      </c>
      <c r="ID5" s="107">
        <f t="shared" si="3"/>
        <v>1.1600923853290832</v>
      </c>
      <c r="IE5" s="107">
        <f t="shared" si="3"/>
        <v>1.0923070716850216</v>
      </c>
      <c r="IF5" s="107">
        <f t="shared" si="3"/>
        <v>1.0873118667409909</v>
      </c>
      <c r="IG5" s="107">
        <f t="shared" si="3"/>
        <v>1.10217442897711</v>
      </c>
      <c r="IH5" s="107">
        <f t="shared" si="3"/>
        <v>1.0802406101413664</v>
      </c>
      <c r="II5" s="107">
        <f t="shared" si="3"/>
        <v>1.0259656652360516</v>
      </c>
      <c r="IJ5" s="107">
        <f t="shared" si="3"/>
        <v>1.0341729289809012</v>
      </c>
      <c r="IK5" s="107">
        <f t="shared" si="3"/>
        <v>1.0293244112354842</v>
      </c>
      <c r="IL5" s="107">
        <f t="shared" si="3"/>
        <v>1.0406800464664323</v>
      </c>
      <c r="IM5" s="107">
        <f t="shared" si="3"/>
        <v>1.0298314329244962</v>
      </c>
      <c r="IN5" s="107">
        <f t="shared" si="3"/>
        <v>1.0391223420817737</v>
      </c>
      <c r="IO5" s="107">
        <f t="shared" si="3"/>
        <v>1.0361944678491442</v>
      </c>
      <c r="IP5" s="107">
        <f t="shared" si="3"/>
        <v>1.0072775816036517</v>
      </c>
      <c r="IQ5" s="107">
        <f t="shared" si="3"/>
        <v>1.0107547169811322</v>
      </c>
      <c r="IR5" s="107">
        <f t="shared" si="3"/>
        <v>1.0085708796973594</v>
      </c>
      <c r="IS5" s="107">
        <f t="shared" si="3"/>
        <v>0.98988732616600561</v>
      </c>
      <c r="IT5" s="107">
        <f t="shared" si="3"/>
        <v>0.98576391591370616</v>
      </c>
      <c r="IU5" s="107">
        <f t="shared" si="3"/>
        <v>0.97782169978154587</v>
      </c>
      <c r="IV5" s="107">
        <f t="shared" si="3"/>
        <v>0.98980539378905064</v>
      </c>
      <c r="IW5" s="107">
        <f t="shared" si="3"/>
        <v>1.0114739570492874</v>
      </c>
      <c r="IX5" s="107">
        <f t="shared" si="3"/>
        <v>0.98987651286297396</v>
      </c>
      <c r="IY5" s="107">
        <f t="shared" si="3"/>
        <v>0.97038628825131323</v>
      </c>
      <c r="IZ5" s="107">
        <f t="shared" ref="IZ5:LK5" si="4">IZ3/IZ4</f>
        <v>0.96583834616091835</v>
      </c>
      <c r="JA5" s="107">
        <f t="shared" si="4"/>
        <v>0.96880405405405401</v>
      </c>
      <c r="JB5" s="107">
        <f t="shared" si="4"/>
        <v>1.0211378942896345</v>
      </c>
      <c r="JC5" s="107">
        <f t="shared" si="4"/>
        <v>1.020598995304139</v>
      </c>
      <c r="JD5" s="107">
        <f t="shared" si="4"/>
        <v>1.0181513660630168</v>
      </c>
      <c r="JE5" s="107">
        <f t="shared" si="4"/>
        <v>1.0056459555814501</v>
      </c>
      <c r="JF5" s="107">
        <f t="shared" si="4"/>
        <v>1.0468938015950748</v>
      </c>
      <c r="JG5" s="107">
        <f t="shared" si="4"/>
        <v>1.0020724125320004</v>
      </c>
      <c r="JH5" s="107">
        <f t="shared" si="4"/>
        <v>1.0034476247327482</v>
      </c>
      <c r="JI5" s="107">
        <f t="shared" si="4"/>
        <v>1.0347716262553539</v>
      </c>
      <c r="JJ5" s="107">
        <f t="shared" si="4"/>
        <v>1.0350063398813583</v>
      </c>
      <c r="JK5" s="107">
        <f t="shared" si="4"/>
        <v>1.0392883810018505</v>
      </c>
      <c r="JL5" s="107">
        <f t="shared" si="4"/>
        <v>1.0103487903703527</v>
      </c>
      <c r="JM5" s="107">
        <f t="shared" si="4"/>
        <v>1.0161598697619243</v>
      </c>
      <c r="JN5" s="107">
        <f t="shared" si="4"/>
        <v>1.0149770118744419</v>
      </c>
      <c r="JO5" s="107">
        <f t="shared" si="4"/>
        <v>1.0186812454163612</v>
      </c>
      <c r="JP5" s="107">
        <f t="shared" si="4"/>
        <v>1.0072115217768522</v>
      </c>
      <c r="JQ5" s="107">
        <f t="shared" si="4"/>
        <v>1.0310256858291107</v>
      </c>
      <c r="JR5" s="107">
        <f t="shared" si="4"/>
        <v>1.0185294521488397</v>
      </c>
      <c r="JS5" s="107">
        <f t="shared" si="4"/>
        <v>1.0011801426489366</v>
      </c>
      <c r="JT5" s="107">
        <f t="shared" si="4"/>
        <v>1.0063864653569878</v>
      </c>
      <c r="JU5" s="107">
        <f t="shared" si="4"/>
        <v>0.99634699684688144</v>
      </c>
      <c r="JV5" s="107">
        <f t="shared" si="4"/>
        <v>0.99798040145203293</v>
      </c>
      <c r="JW5" s="107">
        <f t="shared" si="4"/>
        <v>1.0081052120064293</v>
      </c>
      <c r="JX5" s="107">
        <f t="shared" si="4"/>
        <v>1.0112811077757335</v>
      </c>
      <c r="JY5" s="107">
        <f t="shared" si="4"/>
        <v>1.0080114998791769</v>
      </c>
      <c r="JZ5" s="107">
        <f t="shared" si="4"/>
        <v>1.0238031807790244</v>
      </c>
      <c r="KA5" s="107">
        <f t="shared" si="4"/>
        <v>1.0713200737413342</v>
      </c>
      <c r="KB5" s="107">
        <f t="shared" si="4"/>
        <v>1.0343364875379635</v>
      </c>
      <c r="KC5" s="107">
        <f t="shared" si="4"/>
        <v>1.0533237620543938</v>
      </c>
      <c r="KD5" s="107">
        <f t="shared" si="4"/>
        <v>1.0453266115076436</v>
      </c>
      <c r="KE5" s="107">
        <f t="shared" si="4"/>
        <v>1.0361255763804456</v>
      </c>
      <c r="KF5" s="107">
        <f t="shared" si="4"/>
        <v>1.0389360403838686</v>
      </c>
      <c r="KG5" s="107">
        <f t="shared" si="4"/>
        <v>1.1183635403440566</v>
      </c>
      <c r="KH5" s="107">
        <f t="shared" si="4"/>
        <v>1.050750007281624</v>
      </c>
      <c r="KI5" s="107">
        <f t="shared" si="4"/>
        <v>1.052696462993679</v>
      </c>
      <c r="KJ5" s="107">
        <f t="shared" si="4"/>
        <v>1.0752627991643624</v>
      </c>
      <c r="KK5" s="107">
        <f t="shared" si="4"/>
        <v>1.0576645492482322</v>
      </c>
      <c r="KL5" s="107">
        <f t="shared" si="4"/>
        <v>1.0683680416969925</v>
      </c>
      <c r="KM5" s="107">
        <f t="shared" si="4"/>
        <v>1.0866160901319142</v>
      </c>
      <c r="KN5" s="107">
        <f t="shared" si="4"/>
        <v>1.0131749291310461</v>
      </c>
      <c r="KO5" s="107">
        <f t="shared" si="4"/>
        <v>1.0309792762496048</v>
      </c>
      <c r="KP5" s="107">
        <f t="shared" si="4"/>
        <v>1.010323778446651</v>
      </c>
      <c r="KQ5" s="107">
        <f t="shared" si="4"/>
        <v>0.9967215357736755</v>
      </c>
      <c r="KR5" s="107">
        <f t="shared" si="4"/>
        <v>1.0814023086789226</v>
      </c>
      <c r="KS5" s="107">
        <f t="shared" si="4"/>
        <v>1.0787195182929716</v>
      </c>
      <c r="KT5" s="107">
        <f t="shared" si="4"/>
        <v>1.0769699296225208</v>
      </c>
      <c r="KU5" s="107">
        <f t="shared" si="4"/>
        <v>1.0503823751834249</v>
      </c>
      <c r="KV5" s="107">
        <f t="shared" si="4"/>
        <v>1.0453796889295515</v>
      </c>
      <c r="KW5" s="107">
        <f t="shared" si="4"/>
        <v>0.79523586490586784</v>
      </c>
      <c r="KX5" s="107">
        <f t="shared" si="4"/>
        <v>1.1008120397200811</v>
      </c>
      <c r="KY5" s="107">
        <f t="shared" si="4"/>
        <v>1.0681449254767357</v>
      </c>
      <c r="KZ5" s="107">
        <f t="shared" si="4"/>
        <v>1.0716706539074961</v>
      </c>
      <c r="LA5" s="107">
        <f t="shared" si="4"/>
        <v>1.0653930974899963</v>
      </c>
      <c r="LB5" s="107">
        <f t="shared" si="4"/>
        <v>1.0631812465064281</v>
      </c>
      <c r="LC5" s="107">
        <f t="shared" si="4"/>
        <v>1.0548741542625168</v>
      </c>
      <c r="LD5" s="107">
        <f t="shared" si="4"/>
        <v>1.0492967829333568</v>
      </c>
      <c r="LE5" s="107">
        <f t="shared" si="4"/>
        <v>1.0109403208335483</v>
      </c>
      <c r="LF5" s="107">
        <f t="shared" si="4"/>
        <v>1.0491448423303047</v>
      </c>
      <c r="LG5" s="107">
        <f t="shared" si="4"/>
        <v>1.0260958579700845</v>
      </c>
      <c r="LH5" s="107">
        <f t="shared" si="4"/>
        <v>1.0020655993553289</v>
      </c>
      <c r="LI5" s="107">
        <f t="shared" si="4"/>
        <v>1.0114199880655981</v>
      </c>
      <c r="LJ5" s="107">
        <f t="shared" si="4"/>
        <v>1.0024534784755861</v>
      </c>
      <c r="LK5" s="107">
        <f t="shared" si="4"/>
        <v>1.0325793459814079</v>
      </c>
      <c r="LL5" s="107">
        <f t="shared" ref="LL5:NW5" si="5">LL3/LL4</f>
        <v>1.0047263270866011</v>
      </c>
      <c r="LM5" s="107">
        <f t="shared" si="5"/>
        <v>0.9917049045495866</v>
      </c>
      <c r="LN5" s="107">
        <f t="shared" si="5"/>
        <v>0.97217733818624974</v>
      </c>
      <c r="LO5" s="107">
        <f t="shared" si="5"/>
        <v>0.97573018881756013</v>
      </c>
      <c r="LP5" s="107">
        <f t="shared" si="5"/>
        <v>0.94618562151123919</v>
      </c>
      <c r="LQ5" s="107">
        <f t="shared" si="5"/>
        <v>0.95650892304002877</v>
      </c>
      <c r="LR5" s="107">
        <f t="shared" si="5"/>
        <v>0.96747409418631847</v>
      </c>
      <c r="LS5" s="107">
        <f t="shared" si="5"/>
        <v>0.95270541678444443</v>
      </c>
      <c r="LT5" s="107">
        <f t="shared" si="5"/>
        <v>0.94249057058021024</v>
      </c>
      <c r="LU5" s="107">
        <f t="shared" si="5"/>
        <v>0.91617857478821851</v>
      </c>
      <c r="LV5" s="107">
        <f t="shared" si="5"/>
        <v>0.90649405185613841</v>
      </c>
      <c r="LW5" s="107">
        <f t="shared" si="5"/>
        <v>1.0020094739724046</v>
      </c>
      <c r="LX5" s="107">
        <f t="shared" si="5"/>
        <v>0.92015437052890237</v>
      </c>
      <c r="LY5" s="107">
        <f t="shared" si="5"/>
        <v>0.80752011192724726</v>
      </c>
      <c r="LZ5" s="107">
        <f t="shared" si="5"/>
        <v>0.92459447167618369</v>
      </c>
      <c r="MA5" s="107">
        <f t="shared" si="5"/>
        <v>0.92848102722231174</v>
      </c>
      <c r="MB5" s="107">
        <f t="shared" si="5"/>
        <v>0.89405520075229183</v>
      </c>
      <c r="MC5" s="107">
        <f t="shared" si="5"/>
        <v>0.88909189604268446</v>
      </c>
      <c r="MD5" s="107">
        <f t="shared" si="5"/>
        <v>0.8717379382298257</v>
      </c>
      <c r="ME5" s="107">
        <f t="shared" si="5"/>
        <v>0.86864031754829829</v>
      </c>
      <c r="MF5" s="107">
        <f t="shared" si="5"/>
        <v>0.87061042123520227</v>
      </c>
      <c r="MG5" s="107">
        <f t="shared" si="5"/>
        <v>0.86124001059170285</v>
      </c>
      <c r="MH5" s="107">
        <f t="shared" si="5"/>
        <v>0.85275371654264065</v>
      </c>
      <c r="MI5" s="107">
        <f t="shared" si="5"/>
        <v>0.84891098565605227</v>
      </c>
      <c r="MJ5" s="107">
        <f t="shared" si="5"/>
        <v>0.84834989102445613</v>
      </c>
      <c r="MK5" s="107">
        <f t="shared" si="5"/>
        <v>0.80913818052221853</v>
      </c>
      <c r="ML5" s="107">
        <f t="shared" si="5"/>
        <v>0.82893643539675943</v>
      </c>
      <c r="MM5" s="107">
        <f t="shared" si="5"/>
        <v>0.84860988588827857</v>
      </c>
      <c r="MN5" s="107">
        <f t="shared" si="5"/>
        <v>0.83191175778861393</v>
      </c>
      <c r="MO5" s="107">
        <f t="shared" si="5"/>
        <v>0.83282388464244894</v>
      </c>
      <c r="MP5" s="107">
        <f t="shared" si="5"/>
        <v>0.84332031468988844</v>
      </c>
      <c r="MQ5" s="107">
        <f t="shared" si="5"/>
        <v>0.85692940699472919</v>
      </c>
      <c r="MR5" s="107">
        <f t="shared" si="5"/>
        <v>0.84807832025573959</v>
      </c>
      <c r="MS5" s="107">
        <f t="shared" si="5"/>
        <v>0.82658436831638593</v>
      </c>
      <c r="MT5" s="107">
        <f t="shared" si="5"/>
        <v>0.79894556746408607</v>
      </c>
      <c r="MU5" s="107">
        <f t="shared" si="5"/>
        <v>0.80009529649028199</v>
      </c>
      <c r="MV5" s="107">
        <f t="shared" si="5"/>
        <v>0.79197777524070478</v>
      </c>
      <c r="MW5" s="107">
        <f t="shared" si="5"/>
        <v>0.80181232757879595</v>
      </c>
      <c r="MX5" s="107">
        <f t="shared" si="5"/>
        <v>0.82306378109956135</v>
      </c>
      <c r="MY5" s="107">
        <f t="shared" si="5"/>
        <v>0.8279279588467009</v>
      </c>
      <c r="MZ5" s="107">
        <f t="shared" si="5"/>
        <v>0.81252440704691309</v>
      </c>
      <c r="NA5" s="107">
        <f t="shared" si="5"/>
        <v>0.82090418267631848</v>
      </c>
      <c r="NB5" s="107">
        <f t="shared" si="5"/>
        <v>0.82692003428044036</v>
      </c>
      <c r="NC5" s="107">
        <f t="shared" si="5"/>
        <v>0.82696321185659816</v>
      </c>
      <c r="ND5" s="107">
        <f t="shared" si="5"/>
        <v>0.81592565561562314</v>
      </c>
      <c r="NE5" s="107">
        <f t="shared" si="5"/>
        <v>0.80879518439603393</v>
      </c>
      <c r="NF5" s="107">
        <f t="shared" si="5"/>
        <v>0.78969252906832499</v>
      </c>
      <c r="NG5" s="107">
        <f t="shared" si="5"/>
        <v>0.79204472918191449</v>
      </c>
      <c r="NH5" s="107">
        <f t="shared" si="5"/>
        <v>0.79448447350902607</v>
      </c>
      <c r="NI5" s="107">
        <f t="shared" si="5"/>
        <v>0.78039625789734868</v>
      </c>
      <c r="NJ5" s="107">
        <f t="shared" si="5"/>
        <v>0.7668613174269886</v>
      </c>
      <c r="NK5" s="107">
        <f t="shared" si="5"/>
        <v>0.7848039649526507</v>
      </c>
      <c r="NL5" s="107">
        <f t="shared" si="5"/>
        <v>0.80135577603369701</v>
      </c>
      <c r="NM5" s="107">
        <f t="shared" si="5"/>
        <v>0.80657782889144458</v>
      </c>
      <c r="NN5" s="107">
        <f t="shared" si="5"/>
        <v>0.80670453731770775</v>
      </c>
      <c r="NO5" s="107">
        <f t="shared" si="5"/>
        <v>0.82121214776135532</v>
      </c>
      <c r="NP5" s="107">
        <f t="shared" si="5"/>
        <v>0.82717344679272409</v>
      </c>
      <c r="NQ5" s="107">
        <f t="shared" si="5"/>
        <v>0.83238097968662639</v>
      </c>
      <c r="NR5" s="107">
        <f t="shared" si="5"/>
        <v>0.83537254559480667</v>
      </c>
      <c r="NS5" s="107">
        <f t="shared" si="5"/>
        <v>0.83747001265337206</v>
      </c>
      <c r="NT5" s="107">
        <f t="shared" si="5"/>
        <v>0.85782462287547501</v>
      </c>
      <c r="NU5" s="107">
        <f t="shared" si="5"/>
        <v>0.85475871639003975</v>
      </c>
      <c r="NV5" s="107">
        <f t="shared" si="5"/>
        <v>0.86382332287143326</v>
      </c>
      <c r="NW5" s="107">
        <f t="shared" si="5"/>
        <v>0.8996918804473184</v>
      </c>
      <c r="NX5" s="107">
        <f t="shared" ref="NX5:OJ5" si="6">NX3/NX4</f>
        <v>0.91690685551514883</v>
      </c>
      <c r="NY5" s="107">
        <f t="shared" si="6"/>
        <v>0.9270465405455931</v>
      </c>
      <c r="NZ5" s="107">
        <f t="shared" si="6"/>
        <v>0.92699272541211541</v>
      </c>
      <c r="OA5" s="107">
        <f t="shared" si="6"/>
        <v>0.93529077331817234</v>
      </c>
      <c r="OB5" s="107">
        <f t="shared" si="6"/>
        <v>0.94357866029971726</v>
      </c>
      <c r="OC5" s="107">
        <f t="shared" si="6"/>
        <v>0.93064136394520203</v>
      </c>
      <c r="OD5" s="107">
        <f t="shared" si="6"/>
        <v>0.93944362608330001</v>
      </c>
      <c r="OE5" s="107">
        <f t="shared" si="6"/>
        <v>0.95003328085027894</v>
      </c>
      <c r="OF5" s="107">
        <f t="shared" si="6"/>
        <v>0.93869288606130707</v>
      </c>
      <c r="OG5" s="107">
        <f t="shared" si="6"/>
        <v>0.94315878055311175</v>
      </c>
      <c r="OH5" s="107">
        <f t="shared" si="6"/>
        <v>0.94577142363510713</v>
      </c>
      <c r="OI5" s="107">
        <f t="shared" si="6"/>
        <v>0.97849069685590517</v>
      </c>
      <c r="OJ5" s="108">
        <f t="shared" si="6"/>
        <v>0.98038795710196347</v>
      </c>
    </row>
    <row r="6" spans="1:401" ht="52" customHeight="1" x14ac:dyDescent="0.2">
      <c r="A6" s="42">
        <v>2</v>
      </c>
      <c r="B6" s="43"/>
      <c r="C6" s="83" t="s">
        <v>634</v>
      </c>
      <c r="D6" s="109"/>
      <c r="E6" s="110">
        <f>E5</f>
        <v>1.8323874884518936</v>
      </c>
      <c r="F6" s="110">
        <f t="shared" ref="F6:BQ6" si="7">0.3*F5+0.7*E6</f>
        <v>1.7750339849199572</v>
      </c>
      <c r="G6" s="110">
        <f t="shared" si="7"/>
        <v>1.7341416401202934</v>
      </c>
      <c r="H6" s="110">
        <f t="shared" si="7"/>
        <v>1.701088479262221</v>
      </c>
      <c r="I6" s="110">
        <f t="shared" si="7"/>
        <v>1.6851573412051328</v>
      </c>
      <c r="J6" s="110">
        <f t="shared" si="7"/>
        <v>1.6641453788844509</v>
      </c>
      <c r="K6" s="110">
        <f t="shared" si="7"/>
        <v>1.6673576846145814</v>
      </c>
      <c r="L6" s="110">
        <f t="shared" si="7"/>
        <v>1.6885332363730641</v>
      </c>
      <c r="M6" s="110">
        <f t="shared" si="7"/>
        <v>1.7570831789485934</v>
      </c>
      <c r="N6" s="110">
        <f t="shared" si="7"/>
        <v>1.8626683510085553</v>
      </c>
      <c r="O6" s="110">
        <f t="shared" si="7"/>
        <v>1.8681136557618545</v>
      </c>
      <c r="P6" s="110">
        <f t="shared" si="7"/>
        <v>1.8532841561723128</v>
      </c>
      <c r="Q6" s="110">
        <f t="shared" si="7"/>
        <v>1.8464447700302116</v>
      </c>
      <c r="R6" s="110">
        <f t="shared" si="7"/>
        <v>1.7930899503539492</v>
      </c>
      <c r="S6" s="110">
        <f t="shared" si="7"/>
        <v>1.7074742133217244</v>
      </c>
      <c r="T6" s="110">
        <f t="shared" si="7"/>
        <v>1.6337854800769154</v>
      </c>
      <c r="U6" s="110">
        <f t="shared" si="7"/>
        <v>1.5770969816424778</v>
      </c>
      <c r="V6" s="110">
        <f t="shared" si="7"/>
        <v>1.527354663352199</v>
      </c>
      <c r="W6" s="110">
        <f t="shared" si="7"/>
        <v>1.5001104039783559</v>
      </c>
      <c r="X6" s="110">
        <f t="shared" si="7"/>
        <v>1.4667484327512244</v>
      </c>
      <c r="Y6" s="110">
        <f t="shared" si="7"/>
        <v>1.461559549383125</v>
      </c>
      <c r="Z6" s="110">
        <f t="shared" si="7"/>
        <v>1.4551224051464571</v>
      </c>
      <c r="AA6" s="110">
        <f t="shared" si="7"/>
        <v>1.4274460283171146</v>
      </c>
      <c r="AB6" s="110">
        <f t="shared" si="7"/>
        <v>1.4106942730832692</v>
      </c>
      <c r="AC6" s="110">
        <f t="shared" si="7"/>
        <v>1.3878375732778263</v>
      </c>
      <c r="AD6" s="110">
        <f t="shared" si="7"/>
        <v>1.3610651895594978</v>
      </c>
      <c r="AE6" s="110">
        <f t="shared" si="7"/>
        <v>1.3335782035974124</v>
      </c>
      <c r="AF6" s="110">
        <f t="shared" si="7"/>
        <v>1.312415727841036</v>
      </c>
      <c r="AG6" s="110">
        <f t="shared" si="7"/>
        <v>1.2958906021567496</v>
      </c>
      <c r="AH6" s="110">
        <f t="shared" si="7"/>
        <v>1.2860366663383753</v>
      </c>
      <c r="AI6" s="110">
        <f t="shared" si="7"/>
        <v>1.277315940909336</v>
      </c>
      <c r="AJ6" s="110">
        <f t="shared" si="7"/>
        <v>1.267008482580197</v>
      </c>
      <c r="AK6" s="110">
        <f t="shared" si="7"/>
        <v>1.2656205514251126</v>
      </c>
      <c r="AL6" s="110">
        <f t="shared" si="7"/>
        <v>1.2558507401942907</v>
      </c>
      <c r="AM6" s="110">
        <f t="shared" si="7"/>
        <v>1.2399867370088735</v>
      </c>
      <c r="AN6" s="110">
        <f t="shared" si="7"/>
        <v>1.2271842715925037</v>
      </c>
      <c r="AO6" s="110">
        <f t="shared" si="7"/>
        <v>1.2201783545215321</v>
      </c>
      <c r="AP6" s="110">
        <f t="shared" si="7"/>
        <v>1.2056939135396418</v>
      </c>
      <c r="AQ6" s="110">
        <f t="shared" si="7"/>
        <v>1.202099671321446</v>
      </c>
      <c r="AR6" s="110">
        <f t="shared" si="7"/>
        <v>1.1803794090985036</v>
      </c>
      <c r="AS6" s="110">
        <f t="shared" si="7"/>
        <v>1.1710739091093016</v>
      </c>
      <c r="AT6" s="110">
        <f t="shared" si="7"/>
        <v>1.1600986996157225</v>
      </c>
      <c r="AU6" s="110">
        <f t="shared" si="7"/>
        <v>1.1526279217913364</v>
      </c>
      <c r="AV6" s="110">
        <f t="shared" si="7"/>
        <v>1.1493118379498894</v>
      </c>
      <c r="AW6" s="110">
        <f t="shared" si="7"/>
        <v>1.142269611004828</v>
      </c>
      <c r="AX6" s="110">
        <f t="shared" si="7"/>
        <v>1.1360072387697779</v>
      </c>
      <c r="AY6" s="110">
        <f t="shared" si="7"/>
        <v>1.1313705820070807</v>
      </c>
      <c r="AZ6" s="110">
        <f t="shared" si="7"/>
        <v>1.1314853315881168</v>
      </c>
      <c r="BA6" s="110">
        <f t="shared" si="7"/>
        <v>1.1267833984087048</v>
      </c>
      <c r="BB6" s="110">
        <f t="shared" si="7"/>
        <v>1.1248977497425403</v>
      </c>
      <c r="BC6" s="110">
        <f t="shared" si="7"/>
        <v>1.1247904600448271</v>
      </c>
      <c r="BD6" s="110">
        <f t="shared" si="7"/>
        <v>1.1218351757590403</v>
      </c>
      <c r="BE6" s="110">
        <f t="shared" si="7"/>
        <v>1.119673303456594</v>
      </c>
      <c r="BF6" s="110">
        <f t="shared" si="7"/>
        <v>1.1182548786621014</v>
      </c>
      <c r="BG6" s="110">
        <f t="shared" si="7"/>
        <v>1.1164821085812511</v>
      </c>
      <c r="BH6" s="110">
        <f t="shared" si="7"/>
        <v>1.1204951826074774</v>
      </c>
      <c r="BI6" s="110">
        <f t="shared" si="7"/>
        <v>1.1287599132515771</v>
      </c>
      <c r="BJ6" s="110">
        <f t="shared" si="7"/>
        <v>1.1317850131272766</v>
      </c>
      <c r="BK6" s="110">
        <f t="shared" si="7"/>
        <v>1.1310500182568632</v>
      </c>
      <c r="BL6" s="110">
        <f t="shared" si="7"/>
        <v>1.1321024240215753</v>
      </c>
      <c r="BM6" s="110">
        <f t="shared" si="7"/>
        <v>1.1309655239755965</v>
      </c>
      <c r="BN6" s="110">
        <f t="shared" si="7"/>
        <v>1.1266847729019451</v>
      </c>
      <c r="BO6" s="110">
        <f t="shared" si="7"/>
        <v>1.1200488840303393</v>
      </c>
      <c r="BP6" s="110">
        <f t="shared" si="7"/>
        <v>1.116260321893445</v>
      </c>
      <c r="BQ6" s="110">
        <f t="shared" si="7"/>
        <v>1.1119184242544806</v>
      </c>
      <c r="BR6" s="110">
        <f t="shared" ref="BR6:EC6" si="8">0.3*BR5+0.7*BQ6</f>
        <v>1.1104597924917572</v>
      </c>
      <c r="BS6" s="110">
        <f t="shared" si="8"/>
        <v>1.1109160016805169</v>
      </c>
      <c r="BT6" s="110">
        <f t="shared" si="8"/>
        <v>1.1142221223679949</v>
      </c>
      <c r="BU6" s="110">
        <f t="shared" si="8"/>
        <v>1.1116054650842868</v>
      </c>
      <c r="BV6" s="110">
        <f t="shared" si="8"/>
        <v>1.1161409419332864</v>
      </c>
      <c r="BW6" s="110">
        <f t="shared" si="8"/>
        <v>1.1133226637177305</v>
      </c>
      <c r="BX6" s="110">
        <f t="shared" si="8"/>
        <v>1.1162489415254881</v>
      </c>
      <c r="BY6" s="110">
        <f t="shared" si="8"/>
        <v>1.1185603691813806</v>
      </c>
      <c r="BZ6" s="110">
        <f t="shared" si="8"/>
        <v>1.1117912748959877</v>
      </c>
      <c r="CA6" s="110">
        <f t="shared" si="8"/>
        <v>1.1087003716828123</v>
      </c>
      <c r="CB6" s="110">
        <f t="shared" si="8"/>
        <v>1.1035865615046403</v>
      </c>
      <c r="CC6" s="110">
        <f t="shared" si="8"/>
        <v>1.1030714645386008</v>
      </c>
      <c r="CD6" s="110">
        <f t="shared" si="8"/>
        <v>1.1024649560734785</v>
      </c>
      <c r="CE6" s="110">
        <f t="shared" si="8"/>
        <v>1.1040041924928301</v>
      </c>
      <c r="CF6" s="110">
        <f t="shared" si="8"/>
        <v>1.1034712968207976</v>
      </c>
      <c r="CG6" s="110">
        <f t="shared" si="8"/>
        <v>1.1089498901620845</v>
      </c>
      <c r="CH6" s="110">
        <f t="shared" si="8"/>
        <v>1.1066294160467594</v>
      </c>
      <c r="CI6" s="110">
        <f t="shared" si="8"/>
        <v>1.102071201325401</v>
      </c>
      <c r="CJ6" s="110">
        <f t="shared" si="8"/>
        <v>1.1026596767548291</v>
      </c>
      <c r="CK6" s="110">
        <f t="shared" si="8"/>
        <v>1.0992870784947057</v>
      </c>
      <c r="CL6" s="110">
        <f t="shared" si="8"/>
        <v>1.0952112581173941</v>
      </c>
      <c r="CM6" s="110">
        <f t="shared" si="8"/>
        <v>1.095062312032042</v>
      </c>
      <c r="CN6" s="110">
        <f t="shared" si="8"/>
        <v>1.0933278640589092</v>
      </c>
      <c r="CO6" s="110">
        <f t="shared" si="8"/>
        <v>1.0872786217926742</v>
      </c>
      <c r="CP6" s="110">
        <f t="shared" si="8"/>
        <v>1.0837311888471262</v>
      </c>
      <c r="CQ6" s="110">
        <f t="shared" si="8"/>
        <v>1.0833667778354761</v>
      </c>
      <c r="CR6" s="110">
        <f t="shared" si="8"/>
        <v>1.0852550108468813</v>
      </c>
      <c r="CS6" s="110">
        <f t="shared" si="8"/>
        <v>1.0839956135988098</v>
      </c>
      <c r="CT6" s="110">
        <f t="shared" si="8"/>
        <v>1.086490013607734</v>
      </c>
      <c r="CU6" s="110">
        <f t="shared" si="8"/>
        <v>1.0803991162624111</v>
      </c>
      <c r="CV6" s="110">
        <f t="shared" si="8"/>
        <v>1.0745556881889378</v>
      </c>
      <c r="CW6" s="110">
        <f t="shared" si="8"/>
        <v>1.076542545762027</v>
      </c>
      <c r="CX6" s="110">
        <f t="shared" si="8"/>
        <v>1.0747388216545946</v>
      </c>
      <c r="CY6" s="110">
        <f t="shared" si="8"/>
        <v>1.0771148662905801</v>
      </c>
      <c r="CZ6" s="110">
        <f t="shared" si="8"/>
        <v>1.0770673506118456</v>
      </c>
      <c r="DA6" s="110">
        <f t="shared" si="8"/>
        <v>1.0748005559557647</v>
      </c>
      <c r="DB6" s="110">
        <f t="shared" si="8"/>
        <v>1.0727664061834392</v>
      </c>
      <c r="DC6" s="110">
        <f t="shared" si="8"/>
        <v>1.0723654532227371</v>
      </c>
      <c r="DD6" s="110">
        <f t="shared" si="8"/>
        <v>1.0733741974720643</v>
      </c>
      <c r="DE6" s="110">
        <f t="shared" si="8"/>
        <v>1.0800411979721976</v>
      </c>
      <c r="DF6" s="110">
        <f t="shared" si="8"/>
        <v>1.0812784819471575</v>
      </c>
      <c r="DG6" s="110">
        <f t="shared" si="8"/>
        <v>1.0815249777222435</v>
      </c>
      <c r="DH6" s="110">
        <f t="shared" si="8"/>
        <v>1.0787598665355635</v>
      </c>
      <c r="DI6" s="110">
        <f t="shared" si="8"/>
        <v>1.0779223886515323</v>
      </c>
      <c r="DJ6" s="110">
        <f t="shared" si="8"/>
        <v>1.0769894909405613</v>
      </c>
      <c r="DK6" s="110">
        <f t="shared" si="8"/>
        <v>1.0739482242269291</v>
      </c>
      <c r="DL6" s="110">
        <f t="shared" si="8"/>
        <v>1.0721607495325369</v>
      </c>
      <c r="DM6" s="110">
        <f t="shared" si="8"/>
        <v>1.0726498939220583</v>
      </c>
      <c r="DN6" s="110">
        <f t="shared" si="8"/>
        <v>1.0703111691778857</v>
      </c>
      <c r="DO6" s="110">
        <f t="shared" si="8"/>
        <v>1.0659961907140159</v>
      </c>
      <c r="DP6" s="110">
        <f t="shared" si="8"/>
        <v>1.0699773982546676</v>
      </c>
      <c r="DQ6" s="110">
        <f t="shared" si="8"/>
        <v>1.0699626100928032</v>
      </c>
      <c r="DR6" s="110">
        <f t="shared" si="8"/>
        <v>1.0691960426854132</v>
      </c>
      <c r="DS6" s="110">
        <f t="shared" si="8"/>
        <v>1.0667328986946938</v>
      </c>
      <c r="DT6" s="110">
        <f t="shared" si="8"/>
        <v>1.0671776134619557</v>
      </c>
      <c r="DU6" s="110">
        <f t="shared" si="8"/>
        <v>1.0686227042504783</v>
      </c>
      <c r="DV6" s="110">
        <f t="shared" si="8"/>
        <v>1.0688584597281341</v>
      </c>
      <c r="DW6" s="110">
        <f t="shared" si="8"/>
        <v>1.0626180224312292</v>
      </c>
      <c r="DX6" s="110">
        <f t="shared" si="8"/>
        <v>1.0577304527934388</v>
      </c>
      <c r="DY6" s="110">
        <f t="shared" si="8"/>
        <v>1.0536082873007364</v>
      </c>
      <c r="DZ6" s="110">
        <f t="shared" si="8"/>
        <v>1.0530570887769741</v>
      </c>
      <c r="EA6" s="110">
        <f t="shared" si="8"/>
        <v>1.050095893739194</v>
      </c>
      <c r="EB6" s="110">
        <f t="shared" si="8"/>
        <v>1.0524655045932432</v>
      </c>
      <c r="EC6" s="110">
        <f t="shared" si="8"/>
        <v>1.0532929203443264</v>
      </c>
      <c r="ED6" s="110">
        <f t="shared" ref="ED6:GO6" si="9">0.3*ED5+0.7*EC6</f>
        <v>1.0541087990623492</v>
      </c>
      <c r="EE6" s="110">
        <f t="shared" si="9"/>
        <v>1.0487337585222658</v>
      </c>
      <c r="EF6" s="110">
        <f t="shared" si="9"/>
        <v>1.0502760225840833</v>
      </c>
      <c r="EG6" s="110">
        <f t="shared" si="9"/>
        <v>1.0518550999375276</v>
      </c>
      <c r="EH6" s="110">
        <f t="shared" si="9"/>
        <v>1.0518550068339338</v>
      </c>
      <c r="EI6" s="110">
        <f t="shared" si="9"/>
        <v>1.0489528966950536</v>
      </c>
      <c r="EJ6" s="110">
        <f t="shared" si="9"/>
        <v>1.0493294089143324</v>
      </c>
      <c r="EK6" s="110">
        <f t="shared" si="9"/>
        <v>1.0546825461778671</v>
      </c>
      <c r="EL6" s="110">
        <f t="shared" si="9"/>
        <v>1.0562972847286052</v>
      </c>
      <c r="EM6" s="110">
        <f t="shared" si="9"/>
        <v>1.0622831049867671</v>
      </c>
      <c r="EN6" s="110">
        <f t="shared" si="9"/>
        <v>1.0598783091585342</v>
      </c>
      <c r="EO6" s="110">
        <f t="shared" si="9"/>
        <v>1.0551927209525924</v>
      </c>
      <c r="EP6" s="110">
        <f t="shared" si="9"/>
        <v>1.0576803883311325</v>
      </c>
      <c r="EQ6" s="110">
        <f t="shared" si="9"/>
        <v>1.0544080564553879</v>
      </c>
      <c r="ER6" s="110">
        <f t="shared" si="9"/>
        <v>1.0558268333015361</v>
      </c>
      <c r="ES6" s="110">
        <f t="shared" si="9"/>
        <v>1.0619800073713652</v>
      </c>
      <c r="ET6" s="110">
        <f t="shared" si="9"/>
        <v>1.0615138278752805</v>
      </c>
      <c r="EU6" s="110">
        <f t="shared" si="9"/>
        <v>1.0541003630633623</v>
      </c>
      <c r="EV6" s="110">
        <f t="shared" si="9"/>
        <v>1.0497072688240079</v>
      </c>
      <c r="EW6" s="110">
        <f t="shared" si="9"/>
        <v>1.0475925028405098</v>
      </c>
      <c r="EX6" s="110">
        <f t="shared" si="9"/>
        <v>1.0479263272663959</v>
      </c>
      <c r="EY6" s="110">
        <f t="shared" si="9"/>
        <v>1.0486495434075667</v>
      </c>
      <c r="EZ6" s="110">
        <f t="shared" si="9"/>
        <v>1.0450227734528523</v>
      </c>
      <c r="FA6" s="110">
        <f t="shared" si="9"/>
        <v>1.0379022904189283</v>
      </c>
      <c r="FB6" s="110">
        <f t="shared" si="9"/>
        <v>1.0388733994281494</v>
      </c>
      <c r="FC6" s="110">
        <f t="shared" si="9"/>
        <v>1.0370464833168995</v>
      </c>
      <c r="FD6" s="110">
        <f t="shared" si="9"/>
        <v>1.0399337151017092</v>
      </c>
      <c r="FE6" s="110">
        <f t="shared" si="9"/>
        <v>1.0423282652247445</v>
      </c>
      <c r="FF6" s="110">
        <f t="shared" si="9"/>
        <v>1.0437423799987209</v>
      </c>
      <c r="FG6" s="110">
        <f t="shared" si="9"/>
        <v>1.0397165008471145</v>
      </c>
      <c r="FH6" s="110">
        <f t="shared" si="9"/>
        <v>1.0370112875123454</v>
      </c>
      <c r="FI6" s="110">
        <f t="shared" si="9"/>
        <v>1.0347059154357792</v>
      </c>
      <c r="FJ6" s="110">
        <f t="shared" si="9"/>
        <v>1.0366824988899972</v>
      </c>
      <c r="FK6" s="110">
        <f t="shared" si="9"/>
        <v>1.0362303162047706</v>
      </c>
      <c r="FL6" s="110">
        <f t="shared" si="9"/>
        <v>1.040157868514727</v>
      </c>
      <c r="FM6" s="110">
        <f t="shared" si="9"/>
        <v>1.0392858373597107</v>
      </c>
      <c r="FN6" s="110">
        <f t="shared" si="9"/>
        <v>1.0381044282342355</v>
      </c>
      <c r="FO6" s="110">
        <f t="shared" si="9"/>
        <v>1.0373397137754963</v>
      </c>
      <c r="FP6" s="110">
        <f t="shared" si="9"/>
        <v>1.0383301565154663</v>
      </c>
      <c r="FQ6" s="110">
        <f t="shared" si="9"/>
        <v>1.0394731701025153</v>
      </c>
      <c r="FR6" s="110">
        <f t="shared" si="9"/>
        <v>1.0416368716925213</v>
      </c>
      <c r="FS6" s="110">
        <f t="shared" si="9"/>
        <v>1.0377941979779655</v>
      </c>
      <c r="FT6" s="110">
        <f t="shared" si="9"/>
        <v>1.0335706835252862</v>
      </c>
      <c r="FU6" s="110">
        <f t="shared" si="9"/>
        <v>1.0332201615223044</v>
      </c>
      <c r="FV6" s="110">
        <f t="shared" si="9"/>
        <v>1.0335165273819753</v>
      </c>
      <c r="FW6" s="110">
        <f t="shared" si="9"/>
        <v>1.0351326744495584</v>
      </c>
      <c r="FX6" s="110">
        <f t="shared" si="9"/>
        <v>1.0373373721350234</v>
      </c>
      <c r="FY6" s="110">
        <f t="shared" si="9"/>
        <v>1.0363229447759414</v>
      </c>
      <c r="FZ6" s="110">
        <f t="shared" si="9"/>
        <v>1.0322421485377842</v>
      </c>
      <c r="GA6" s="110">
        <f t="shared" si="9"/>
        <v>1.0281241745316709</v>
      </c>
      <c r="GB6" s="110">
        <f t="shared" si="9"/>
        <v>1.0267644218965659</v>
      </c>
      <c r="GC6" s="110">
        <f t="shared" si="9"/>
        <v>1.026020284700123</v>
      </c>
      <c r="GD6" s="110">
        <f t="shared" si="9"/>
        <v>1.0259077008839446</v>
      </c>
      <c r="GE6" s="110">
        <f t="shared" si="9"/>
        <v>1.0246130098833692</v>
      </c>
      <c r="GF6" s="110">
        <f t="shared" si="9"/>
        <v>1.0214113219433532</v>
      </c>
      <c r="GG6" s="110">
        <f t="shared" si="9"/>
        <v>1.0213609011569691</v>
      </c>
      <c r="GH6" s="110">
        <f t="shared" si="9"/>
        <v>1.0193706864819332</v>
      </c>
      <c r="GI6" s="110">
        <f t="shared" si="9"/>
        <v>1.0202852644970197</v>
      </c>
      <c r="GJ6" s="110">
        <f t="shared" si="9"/>
        <v>1.0200891252613085</v>
      </c>
      <c r="GK6" s="110">
        <f t="shared" si="9"/>
        <v>1.0167800925782466</v>
      </c>
      <c r="GL6" s="110">
        <f t="shared" si="9"/>
        <v>1.0143431402321794</v>
      </c>
      <c r="GM6" s="110">
        <f t="shared" si="9"/>
        <v>1.0148086090051325</v>
      </c>
      <c r="GN6" s="110">
        <f t="shared" si="9"/>
        <v>1.016033770541386</v>
      </c>
      <c r="GO6" s="110">
        <f t="shared" si="9"/>
        <v>1.0171909288512615</v>
      </c>
      <c r="GP6" s="110">
        <f t="shared" ref="GP6:JA6" si="10">0.3*GP5+0.7*GO6</f>
        <v>1.0182161158147436</v>
      </c>
      <c r="GQ6" s="110">
        <f t="shared" si="10"/>
        <v>1.0176161626103006</v>
      </c>
      <c r="GR6" s="110">
        <f t="shared" si="10"/>
        <v>1.0180894153672304</v>
      </c>
      <c r="GS6" s="110">
        <f t="shared" si="10"/>
        <v>1.0183460036113976</v>
      </c>
      <c r="GT6" s="110">
        <f t="shared" si="10"/>
        <v>1.0195006010181373</v>
      </c>
      <c r="GU6" s="110">
        <f t="shared" si="10"/>
        <v>1.0225125125599377</v>
      </c>
      <c r="GV6" s="110">
        <f t="shared" si="10"/>
        <v>1.0272593298941837</v>
      </c>
      <c r="GW6" s="110">
        <f t="shared" si="10"/>
        <v>1.0255930726394067</v>
      </c>
      <c r="GX6" s="110">
        <f t="shared" si="10"/>
        <v>1.0246603935185763</v>
      </c>
      <c r="GY6" s="110">
        <f t="shared" si="10"/>
        <v>1.0239074540270763</v>
      </c>
      <c r="GZ6" s="110">
        <f t="shared" si="10"/>
        <v>1.0254372204805131</v>
      </c>
      <c r="HA6" s="110">
        <f t="shared" si="10"/>
        <v>1.0252325578910892</v>
      </c>
      <c r="HB6" s="110">
        <f t="shared" si="10"/>
        <v>1.0241268281208202</v>
      </c>
      <c r="HC6" s="110">
        <f t="shared" si="10"/>
        <v>1.0239629397651027</v>
      </c>
      <c r="HD6" s="110">
        <f t="shared" si="10"/>
        <v>1.0234422036231028</v>
      </c>
      <c r="HE6" s="110">
        <f t="shared" si="10"/>
        <v>1.0231694026406721</v>
      </c>
      <c r="HF6" s="110">
        <f t="shared" si="10"/>
        <v>1.0249307514308992</v>
      </c>
      <c r="HG6" s="110">
        <f t="shared" si="10"/>
        <v>1.0257951422124516</v>
      </c>
      <c r="HH6" s="110">
        <f t="shared" si="10"/>
        <v>1.0273615561435074</v>
      </c>
      <c r="HI6" s="110">
        <f t="shared" si="10"/>
        <v>1.0259758383862529</v>
      </c>
      <c r="HJ6" s="110">
        <f t="shared" si="10"/>
        <v>1.02662823035115</v>
      </c>
      <c r="HK6" s="110">
        <f t="shared" si="10"/>
        <v>1.0266854667582206</v>
      </c>
      <c r="HL6" s="110">
        <f t="shared" si="10"/>
        <v>1.0267809523996969</v>
      </c>
      <c r="HM6" s="110">
        <f t="shared" si="10"/>
        <v>1.0269736199200152</v>
      </c>
      <c r="HN6" s="110">
        <f t="shared" si="10"/>
        <v>1.0269902121280203</v>
      </c>
      <c r="HO6" s="110">
        <f t="shared" si="10"/>
        <v>1.0250894221680924</v>
      </c>
      <c r="HP6" s="110">
        <f t="shared" si="10"/>
        <v>1.0244548463769347</v>
      </c>
      <c r="HQ6" s="110">
        <f t="shared" si="10"/>
        <v>1.0243747101533849</v>
      </c>
      <c r="HR6" s="110">
        <f t="shared" si="10"/>
        <v>1.0242187526283109</v>
      </c>
      <c r="HS6" s="110">
        <f t="shared" si="10"/>
        <v>1.0237832201379629</v>
      </c>
      <c r="HT6" s="110">
        <f t="shared" si="10"/>
        <v>1.023749356423709</v>
      </c>
      <c r="HU6" s="110">
        <f t="shared" si="10"/>
        <v>1.0222307137568489</v>
      </c>
      <c r="HV6" s="110">
        <f t="shared" si="10"/>
        <v>1.02290566585249</v>
      </c>
      <c r="HW6" s="110">
        <f t="shared" si="10"/>
        <v>1.0092479997276336</v>
      </c>
      <c r="HX6" s="110">
        <f t="shared" si="10"/>
        <v>1.0002991445651828</v>
      </c>
      <c r="HY6" s="110">
        <f t="shared" si="10"/>
        <v>0.99504626926283368</v>
      </c>
      <c r="HZ6" s="110">
        <f t="shared" si="10"/>
        <v>0.98832012285511861</v>
      </c>
      <c r="IA6" s="110">
        <f t="shared" si="10"/>
        <v>0.98721730560210896</v>
      </c>
      <c r="IB6" s="110">
        <f t="shared" si="10"/>
        <v>0.9867956142385339</v>
      </c>
      <c r="IC6" s="110">
        <f t="shared" si="10"/>
        <v>0.98838545427638347</v>
      </c>
      <c r="ID6" s="110">
        <f t="shared" si="10"/>
        <v>1.0398975335921934</v>
      </c>
      <c r="IE6" s="110">
        <f t="shared" si="10"/>
        <v>1.0556203950200418</v>
      </c>
      <c r="IF6" s="110">
        <f t="shared" si="10"/>
        <v>1.0651278365363264</v>
      </c>
      <c r="IG6" s="110">
        <f t="shared" si="10"/>
        <v>1.0762418142685615</v>
      </c>
      <c r="IH6" s="110">
        <f t="shared" si="10"/>
        <v>1.0774414530304028</v>
      </c>
      <c r="II6" s="110">
        <f t="shared" si="10"/>
        <v>1.0619987166920974</v>
      </c>
      <c r="IJ6" s="110">
        <f t="shared" si="10"/>
        <v>1.0536509803787386</v>
      </c>
      <c r="IK6" s="110">
        <f t="shared" si="10"/>
        <v>1.0463530096357623</v>
      </c>
      <c r="IL6" s="110">
        <f t="shared" si="10"/>
        <v>1.0446511206849634</v>
      </c>
      <c r="IM6" s="110">
        <f t="shared" si="10"/>
        <v>1.0402052143568232</v>
      </c>
      <c r="IN6" s="110">
        <f t="shared" si="10"/>
        <v>1.0398803526743083</v>
      </c>
      <c r="IO6" s="110">
        <f t="shared" si="10"/>
        <v>1.0387745872267591</v>
      </c>
      <c r="IP6" s="110">
        <f t="shared" si="10"/>
        <v>1.0293254855398268</v>
      </c>
      <c r="IQ6" s="110">
        <f t="shared" si="10"/>
        <v>1.0237542549722183</v>
      </c>
      <c r="IR6" s="110">
        <f t="shared" si="10"/>
        <v>1.0191992423897605</v>
      </c>
      <c r="IS6" s="110">
        <f t="shared" si="10"/>
        <v>1.0104056675226338</v>
      </c>
      <c r="IT6" s="110">
        <f t="shared" si="10"/>
        <v>1.0030131420399555</v>
      </c>
      <c r="IU6" s="110">
        <f t="shared" si="10"/>
        <v>0.99545570936243255</v>
      </c>
      <c r="IV6" s="110">
        <f t="shared" si="10"/>
        <v>0.99376061469041788</v>
      </c>
      <c r="IW6" s="110">
        <f t="shared" si="10"/>
        <v>0.99907461739807868</v>
      </c>
      <c r="IX6" s="110">
        <f t="shared" si="10"/>
        <v>0.99631518603754721</v>
      </c>
      <c r="IY6" s="110">
        <f t="shared" si="10"/>
        <v>0.98853651670167686</v>
      </c>
      <c r="IZ6" s="110">
        <f t="shared" si="10"/>
        <v>0.98172706553944922</v>
      </c>
      <c r="JA6" s="110">
        <f t="shared" si="10"/>
        <v>0.97785016209383058</v>
      </c>
      <c r="JB6" s="110">
        <f t="shared" ref="JB6:LM6" si="11">0.3*JB5+0.7*JA6</f>
        <v>0.99083648175257166</v>
      </c>
      <c r="JC6" s="110">
        <f t="shared" si="11"/>
        <v>0.99976523581804178</v>
      </c>
      <c r="JD6" s="110">
        <f t="shared" si="11"/>
        <v>1.0052810748915342</v>
      </c>
      <c r="JE6" s="110">
        <f t="shared" si="11"/>
        <v>1.005390539098509</v>
      </c>
      <c r="JF6" s="110">
        <f t="shared" si="11"/>
        <v>1.0178415178474787</v>
      </c>
      <c r="JG6" s="110">
        <f t="shared" si="11"/>
        <v>1.0131107862528352</v>
      </c>
      <c r="JH6" s="110">
        <f t="shared" si="11"/>
        <v>1.010211837796809</v>
      </c>
      <c r="JI6" s="110">
        <f t="shared" si="11"/>
        <v>1.0175797743343724</v>
      </c>
      <c r="JJ6" s="110">
        <f t="shared" si="11"/>
        <v>1.0228077439984682</v>
      </c>
      <c r="JK6" s="110">
        <f t="shared" si="11"/>
        <v>1.0277519350994828</v>
      </c>
      <c r="JL6" s="110">
        <f t="shared" si="11"/>
        <v>1.0225309916807437</v>
      </c>
      <c r="JM6" s="110">
        <f t="shared" si="11"/>
        <v>1.0206196551050979</v>
      </c>
      <c r="JN6" s="110">
        <f t="shared" si="11"/>
        <v>1.0189268621359011</v>
      </c>
      <c r="JO6" s="110">
        <f t="shared" si="11"/>
        <v>1.0188531771200391</v>
      </c>
      <c r="JP6" s="110">
        <f t="shared" si="11"/>
        <v>1.0153606805170829</v>
      </c>
      <c r="JQ6" s="110">
        <f t="shared" si="11"/>
        <v>1.0200601821106912</v>
      </c>
      <c r="JR6" s="110">
        <f t="shared" si="11"/>
        <v>1.0196009631221357</v>
      </c>
      <c r="JS6" s="110">
        <f t="shared" si="11"/>
        <v>1.0140747169801758</v>
      </c>
      <c r="JT6" s="110">
        <f t="shared" si="11"/>
        <v>1.0117682414932194</v>
      </c>
      <c r="JU6" s="110">
        <f t="shared" si="11"/>
        <v>1.007141868099318</v>
      </c>
      <c r="JV6" s="110">
        <f t="shared" si="11"/>
        <v>1.0043934281051325</v>
      </c>
      <c r="JW6" s="110">
        <f t="shared" si="11"/>
        <v>1.0055069632755216</v>
      </c>
      <c r="JX6" s="110">
        <f t="shared" si="11"/>
        <v>1.0072392066255851</v>
      </c>
      <c r="JY6" s="110">
        <f t="shared" si="11"/>
        <v>1.0074708946016626</v>
      </c>
      <c r="JZ6" s="110">
        <f t="shared" si="11"/>
        <v>1.012370580454871</v>
      </c>
      <c r="KA6" s="110">
        <f t="shared" si="11"/>
        <v>1.0300554284408099</v>
      </c>
      <c r="KB6" s="110">
        <f t="shared" si="11"/>
        <v>1.0313397461699561</v>
      </c>
      <c r="KC6" s="110">
        <f t="shared" si="11"/>
        <v>1.0379349509352873</v>
      </c>
      <c r="KD6" s="110">
        <f t="shared" si="11"/>
        <v>1.0401524491069942</v>
      </c>
      <c r="KE6" s="110">
        <f t="shared" si="11"/>
        <v>1.0389443872890296</v>
      </c>
      <c r="KF6" s="110">
        <f t="shared" si="11"/>
        <v>1.0389418832174813</v>
      </c>
      <c r="KG6" s="110">
        <f t="shared" si="11"/>
        <v>1.062768380355454</v>
      </c>
      <c r="KH6" s="110">
        <f t="shared" si="11"/>
        <v>1.059162868433305</v>
      </c>
      <c r="KI6" s="110">
        <f t="shared" si="11"/>
        <v>1.0572229468014172</v>
      </c>
      <c r="KJ6" s="110">
        <f t="shared" si="11"/>
        <v>1.0626349025103008</v>
      </c>
      <c r="KK6" s="110">
        <f t="shared" si="11"/>
        <v>1.0611437965316801</v>
      </c>
      <c r="KL6" s="110">
        <f t="shared" si="11"/>
        <v>1.0633110700812738</v>
      </c>
      <c r="KM6" s="110">
        <f t="shared" si="11"/>
        <v>1.070302576096466</v>
      </c>
      <c r="KN6" s="110">
        <f t="shared" si="11"/>
        <v>1.0531642820068399</v>
      </c>
      <c r="KO6" s="110">
        <f t="shared" si="11"/>
        <v>1.0465087802796693</v>
      </c>
      <c r="KP6" s="110">
        <f t="shared" si="11"/>
        <v>1.0356532797297637</v>
      </c>
      <c r="KQ6" s="110">
        <f t="shared" si="11"/>
        <v>1.0239737565429372</v>
      </c>
      <c r="KR6" s="110">
        <f t="shared" si="11"/>
        <v>1.0412023221837328</v>
      </c>
      <c r="KS6" s="110">
        <f t="shared" si="11"/>
        <v>1.0524574810165044</v>
      </c>
      <c r="KT6" s="110">
        <f t="shared" si="11"/>
        <v>1.0598112155983093</v>
      </c>
      <c r="KU6" s="110">
        <f t="shared" si="11"/>
        <v>1.0569825634738439</v>
      </c>
      <c r="KV6" s="110">
        <f t="shared" si="11"/>
        <v>1.0535017011105561</v>
      </c>
      <c r="KW6" s="110">
        <f t="shared" si="11"/>
        <v>0.97602195024914951</v>
      </c>
      <c r="KX6" s="110">
        <f t="shared" si="11"/>
        <v>1.013458977090429</v>
      </c>
      <c r="KY6" s="110">
        <f t="shared" si="11"/>
        <v>1.029864761606321</v>
      </c>
      <c r="KZ6" s="110">
        <f t="shared" si="11"/>
        <v>1.0424065292966733</v>
      </c>
      <c r="LA6" s="110">
        <f t="shared" si="11"/>
        <v>1.0493024997546703</v>
      </c>
      <c r="LB6" s="110">
        <f t="shared" si="11"/>
        <v>1.0534661237801977</v>
      </c>
      <c r="LC6" s="110">
        <f t="shared" si="11"/>
        <v>1.0538885329248933</v>
      </c>
      <c r="LD6" s="110">
        <f t="shared" si="11"/>
        <v>1.0525110079274322</v>
      </c>
      <c r="LE6" s="110">
        <f t="shared" si="11"/>
        <v>1.0400398017992669</v>
      </c>
      <c r="LF6" s="110">
        <f t="shared" si="11"/>
        <v>1.0427713139585781</v>
      </c>
      <c r="LG6" s="110">
        <f t="shared" si="11"/>
        <v>1.03776867716203</v>
      </c>
      <c r="LH6" s="110">
        <f t="shared" si="11"/>
        <v>1.0270577538200196</v>
      </c>
      <c r="LI6" s="110">
        <f t="shared" si="11"/>
        <v>1.0223664240936932</v>
      </c>
      <c r="LJ6" s="110">
        <f t="shared" si="11"/>
        <v>1.016392540408261</v>
      </c>
      <c r="LK6" s="110">
        <f t="shared" si="11"/>
        <v>1.0212485820802051</v>
      </c>
      <c r="LL6" s="110">
        <f t="shared" si="11"/>
        <v>1.0162919055821238</v>
      </c>
      <c r="LM6" s="110">
        <f t="shared" si="11"/>
        <v>1.0089158052723626</v>
      </c>
      <c r="LN6" s="110">
        <f t="shared" ref="LN6:NY6" si="12">0.3*LN5+0.7*LM6</f>
        <v>0.99789426514652868</v>
      </c>
      <c r="LO6" s="110">
        <f t="shared" si="12"/>
        <v>0.99124504224783805</v>
      </c>
      <c r="LP6" s="110">
        <f t="shared" si="12"/>
        <v>0.97772721602685841</v>
      </c>
      <c r="LQ6" s="110">
        <f t="shared" si="12"/>
        <v>0.97136172813080934</v>
      </c>
      <c r="LR6" s="110">
        <f t="shared" si="12"/>
        <v>0.97019543794746199</v>
      </c>
      <c r="LS6" s="110">
        <f t="shared" si="12"/>
        <v>0.9649484315985567</v>
      </c>
      <c r="LT6" s="110">
        <f t="shared" si="12"/>
        <v>0.95821107329305266</v>
      </c>
      <c r="LU6" s="110">
        <f t="shared" si="12"/>
        <v>0.94560132374160233</v>
      </c>
      <c r="LV6" s="110">
        <f t="shared" si="12"/>
        <v>0.93386914217596306</v>
      </c>
      <c r="LW6" s="110">
        <f t="shared" si="12"/>
        <v>0.95431124171489534</v>
      </c>
      <c r="LX6" s="110">
        <f t="shared" si="12"/>
        <v>0.94406418035909745</v>
      </c>
      <c r="LY6" s="110">
        <f t="shared" si="12"/>
        <v>0.9031009598295423</v>
      </c>
      <c r="LZ6" s="110">
        <f t="shared" si="12"/>
        <v>0.90954901338353467</v>
      </c>
      <c r="MA6" s="110">
        <f t="shared" si="12"/>
        <v>0.91522861753516771</v>
      </c>
      <c r="MB6" s="110">
        <f t="shared" si="12"/>
        <v>0.90887659250030484</v>
      </c>
      <c r="MC6" s="110">
        <f t="shared" si="12"/>
        <v>0.90294118356301867</v>
      </c>
      <c r="MD6" s="110">
        <f t="shared" si="12"/>
        <v>0.89358020996306076</v>
      </c>
      <c r="ME6" s="110">
        <f t="shared" si="12"/>
        <v>0.88609824223863198</v>
      </c>
      <c r="MF6" s="110">
        <f t="shared" si="12"/>
        <v>0.88145189593760298</v>
      </c>
      <c r="MG6" s="110">
        <f t="shared" si="12"/>
        <v>0.8753883303338329</v>
      </c>
      <c r="MH6" s="110">
        <f t="shared" si="12"/>
        <v>0.86859794619647512</v>
      </c>
      <c r="MI6" s="110">
        <f t="shared" si="12"/>
        <v>0.86269185803434834</v>
      </c>
      <c r="MJ6" s="110">
        <f t="shared" si="12"/>
        <v>0.8583892679313806</v>
      </c>
      <c r="MK6" s="110">
        <f t="shared" si="12"/>
        <v>0.84361394170863191</v>
      </c>
      <c r="ML6" s="110">
        <f t="shared" si="12"/>
        <v>0.83921068981507019</v>
      </c>
      <c r="MM6" s="110">
        <f t="shared" si="12"/>
        <v>0.84203044863703258</v>
      </c>
      <c r="MN6" s="110">
        <f t="shared" si="12"/>
        <v>0.83899484138250702</v>
      </c>
      <c r="MO6" s="110">
        <f t="shared" si="12"/>
        <v>0.83714355436048948</v>
      </c>
      <c r="MP6" s="110">
        <f t="shared" si="12"/>
        <v>0.83899658245930908</v>
      </c>
      <c r="MQ6" s="110">
        <f t="shared" si="12"/>
        <v>0.84437642981993499</v>
      </c>
      <c r="MR6" s="110">
        <f t="shared" si="12"/>
        <v>0.84548699695067631</v>
      </c>
      <c r="MS6" s="110">
        <f t="shared" si="12"/>
        <v>0.83981620836038906</v>
      </c>
      <c r="MT6" s="110">
        <f t="shared" si="12"/>
        <v>0.82755501609149817</v>
      </c>
      <c r="MU6" s="110">
        <f t="shared" si="12"/>
        <v>0.81931710021113324</v>
      </c>
      <c r="MV6" s="110">
        <f t="shared" si="12"/>
        <v>0.81111530272000465</v>
      </c>
      <c r="MW6" s="110">
        <f t="shared" si="12"/>
        <v>0.80832441017764201</v>
      </c>
      <c r="MX6" s="110">
        <f t="shared" si="12"/>
        <v>0.81274622145421782</v>
      </c>
      <c r="MY6" s="110">
        <f t="shared" si="12"/>
        <v>0.81730074267196273</v>
      </c>
      <c r="MZ6" s="110">
        <f t="shared" si="12"/>
        <v>0.81586784198444784</v>
      </c>
      <c r="NA6" s="110">
        <f t="shared" si="12"/>
        <v>0.81737874419200907</v>
      </c>
      <c r="NB6" s="110">
        <f t="shared" si="12"/>
        <v>0.82024113121853837</v>
      </c>
      <c r="NC6" s="110">
        <f t="shared" si="12"/>
        <v>0.82225775540995627</v>
      </c>
      <c r="ND6" s="110">
        <f t="shared" si="12"/>
        <v>0.82035812547165632</v>
      </c>
      <c r="NE6" s="110">
        <f t="shared" si="12"/>
        <v>0.8168892431489696</v>
      </c>
      <c r="NF6" s="110">
        <f t="shared" si="12"/>
        <v>0.8087302289247762</v>
      </c>
      <c r="NG6" s="110">
        <f t="shared" si="12"/>
        <v>0.80372457900191763</v>
      </c>
      <c r="NH6" s="110">
        <f t="shared" si="12"/>
        <v>0.80095254735405019</v>
      </c>
      <c r="NI6" s="110">
        <f t="shared" si="12"/>
        <v>0.79478566051703969</v>
      </c>
      <c r="NJ6" s="110">
        <f t="shared" si="12"/>
        <v>0.78640835759002437</v>
      </c>
      <c r="NK6" s="110">
        <f t="shared" si="12"/>
        <v>0.78592703979881218</v>
      </c>
      <c r="NL6" s="110">
        <f t="shared" si="12"/>
        <v>0.79055566066927763</v>
      </c>
      <c r="NM6" s="110">
        <f t="shared" si="12"/>
        <v>0.7953623111359277</v>
      </c>
      <c r="NN6" s="110">
        <f t="shared" si="12"/>
        <v>0.79876497899046162</v>
      </c>
      <c r="NO6" s="110">
        <f t="shared" si="12"/>
        <v>0.80549912962172976</v>
      </c>
      <c r="NP6" s="110">
        <f t="shared" si="12"/>
        <v>0.81200142477302806</v>
      </c>
      <c r="NQ6" s="110">
        <f t="shared" si="12"/>
        <v>0.81811529124710747</v>
      </c>
      <c r="NR6" s="110">
        <f t="shared" si="12"/>
        <v>0.82329246755141727</v>
      </c>
      <c r="NS6" s="110">
        <f t="shared" si="12"/>
        <v>0.82754573108200358</v>
      </c>
      <c r="NT6" s="110">
        <f t="shared" si="12"/>
        <v>0.83662939862004493</v>
      </c>
      <c r="NU6" s="110">
        <f t="shared" si="12"/>
        <v>0.84206819395104338</v>
      </c>
      <c r="NV6" s="110">
        <f t="shared" si="12"/>
        <v>0.84859473262716023</v>
      </c>
      <c r="NW6" s="110">
        <f t="shared" si="12"/>
        <v>0.86392387697320761</v>
      </c>
      <c r="NX6" s="110">
        <f t="shared" si="12"/>
        <v>0.87981877053578983</v>
      </c>
      <c r="NY6" s="110">
        <f t="shared" si="12"/>
        <v>0.89398710153873073</v>
      </c>
      <c r="NZ6" s="110">
        <f t="shared" ref="NZ6:OI6" si="13">0.3*NZ5+0.7*NY6</f>
        <v>0.90388878870074607</v>
      </c>
      <c r="OA6" s="110">
        <f t="shared" si="13"/>
        <v>0.91330938408597384</v>
      </c>
      <c r="OB6" s="110">
        <f t="shared" si="13"/>
        <v>0.92239016695009679</v>
      </c>
      <c r="OC6" s="110">
        <f t="shared" si="13"/>
        <v>0.92486552604862826</v>
      </c>
      <c r="OD6" s="110">
        <f t="shared" si="13"/>
        <v>0.92923895605902973</v>
      </c>
      <c r="OE6" s="110">
        <f t="shared" si="13"/>
        <v>0.93547725349640443</v>
      </c>
      <c r="OF6" s="110">
        <f t="shared" si="13"/>
        <v>0.93644194326587504</v>
      </c>
      <c r="OG6" s="110">
        <f t="shared" si="13"/>
        <v>0.938456994452046</v>
      </c>
      <c r="OH6" s="110">
        <f t="shared" si="13"/>
        <v>0.94065132320696432</v>
      </c>
      <c r="OI6" s="110">
        <f t="shared" si="13"/>
        <v>0.9520031353016466</v>
      </c>
      <c r="OJ6" s="111"/>
    </row>
    <row r="7" spans="1:401" x14ac:dyDescent="0.2">
      <c r="A7" s="47"/>
      <c r="B7" s="51"/>
      <c r="C7" s="49" t="s">
        <v>552</v>
      </c>
      <c r="D7" s="102">
        <v>170740000</v>
      </c>
      <c r="E7" s="102">
        <v>173450000</v>
      </c>
      <c r="F7" s="102">
        <v>161779999.99999997</v>
      </c>
      <c r="G7" s="102">
        <v>163010000.00000003</v>
      </c>
      <c r="H7" s="102">
        <v>160000000</v>
      </c>
      <c r="I7" s="102">
        <v>167549999.99999997</v>
      </c>
      <c r="J7" s="102">
        <v>163430000.00000003</v>
      </c>
      <c r="K7" s="102">
        <v>178409999.99999997</v>
      </c>
      <c r="L7" s="102">
        <v>177219999.99999997</v>
      </c>
      <c r="M7" s="102">
        <v>180680000</v>
      </c>
      <c r="N7" s="102">
        <v>186870000</v>
      </c>
      <c r="O7" s="102">
        <v>201190000</v>
      </c>
      <c r="P7" s="102">
        <v>200390000</v>
      </c>
      <c r="Q7" s="102">
        <v>202480000.00000003</v>
      </c>
      <c r="R7" s="102">
        <v>273189999.99999994</v>
      </c>
      <c r="S7" s="102">
        <v>268910000.00000006</v>
      </c>
      <c r="T7" s="102">
        <v>263399999.99999997</v>
      </c>
      <c r="U7" s="102">
        <v>268260000.00000006</v>
      </c>
      <c r="V7" s="102">
        <v>265579999.99999997</v>
      </c>
      <c r="W7" s="102">
        <v>264750000</v>
      </c>
      <c r="X7" s="102">
        <v>256440000</v>
      </c>
      <c r="Y7" s="102">
        <v>268039999.99999997</v>
      </c>
      <c r="Z7" s="102">
        <v>269300000</v>
      </c>
      <c r="AA7" s="102">
        <v>263159999.99999997</v>
      </c>
      <c r="AB7" s="102">
        <v>259440000</v>
      </c>
      <c r="AC7" s="102">
        <v>261519999.99999997</v>
      </c>
      <c r="AD7" s="102">
        <v>257689999.99999994</v>
      </c>
      <c r="AE7" s="102">
        <v>256800000</v>
      </c>
      <c r="AF7" s="102">
        <v>252800000</v>
      </c>
      <c r="AG7" s="102">
        <v>254260000.00000003</v>
      </c>
      <c r="AH7" s="102">
        <v>261240000</v>
      </c>
      <c r="AI7" s="102">
        <v>246179999.99999997</v>
      </c>
      <c r="AJ7" s="102">
        <v>247930000</v>
      </c>
      <c r="AK7" s="102">
        <v>253999999.99999994</v>
      </c>
      <c r="AL7" s="102">
        <v>245909999.99999994</v>
      </c>
      <c r="AM7" s="102">
        <v>244309999.99999997</v>
      </c>
      <c r="AN7" s="102">
        <v>240160000</v>
      </c>
      <c r="AO7" s="102">
        <v>256050000.00000006</v>
      </c>
      <c r="AP7" s="102">
        <v>246840000.00000003</v>
      </c>
      <c r="AQ7" s="102">
        <v>230089999.99999997</v>
      </c>
      <c r="AR7" s="102">
        <v>221770000.00000003</v>
      </c>
      <c r="AS7" s="102">
        <v>231190000</v>
      </c>
      <c r="AT7" s="102">
        <v>230570000</v>
      </c>
      <c r="AU7" s="102">
        <v>231079999.99999997</v>
      </c>
      <c r="AV7" s="102">
        <v>242539999.99999997</v>
      </c>
      <c r="AW7" s="102">
        <v>239760000.00000006</v>
      </c>
      <c r="AX7" s="102">
        <v>237459999.99999991</v>
      </c>
      <c r="AY7" s="102">
        <v>244769999.99999991</v>
      </c>
      <c r="AZ7" s="102">
        <v>253020000.00000009</v>
      </c>
      <c r="BA7" s="102">
        <v>246280000.00000003</v>
      </c>
      <c r="BB7" s="102">
        <v>252890000</v>
      </c>
      <c r="BC7" s="102">
        <v>241590000.00000015</v>
      </c>
      <c r="BD7" s="102">
        <v>239280000.00000003</v>
      </c>
      <c r="BE7" s="102">
        <v>237469999.99999991</v>
      </c>
      <c r="BF7" s="102">
        <v>243480000.00000003</v>
      </c>
      <c r="BG7" s="102">
        <v>240479999.99999997</v>
      </c>
      <c r="BH7" s="102">
        <v>249399999.99999985</v>
      </c>
      <c r="BI7" s="102">
        <v>248629999.99999994</v>
      </c>
      <c r="BJ7" s="102">
        <v>260030000.00000015</v>
      </c>
      <c r="BK7" s="102">
        <v>264980000.00000003</v>
      </c>
      <c r="BL7" s="102">
        <v>249049999.99999994</v>
      </c>
      <c r="BM7" s="102">
        <v>243480000.00000003</v>
      </c>
      <c r="BN7" s="102">
        <v>248799999.99999994</v>
      </c>
      <c r="BO7" s="102">
        <v>214959999.99999991</v>
      </c>
      <c r="BP7" s="102">
        <v>220679999.99999994</v>
      </c>
      <c r="BQ7" s="102">
        <v>225250000</v>
      </c>
      <c r="BR7" s="102">
        <v>219500000.00000006</v>
      </c>
      <c r="BS7" s="102">
        <v>228829999.99999997</v>
      </c>
      <c r="BT7" s="102">
        <v>223880000</v>
      </c>
      <c r="BU7" s="102">
        <v>232239999.99999994</v>
      </c>
      <c r="BV7" s="102">
        <v>244129999.99999994</v>
      </c>
      <c r="BW7" s="102">
        <v>247580000.00000003</v>
      </c>
      <c r="BX7" s="102">
        <v>234839999.99999991</v>
      </c>
      <c r="BY7" s="102">
        <v>235290000.00000009</v>
      </c>
      <c r="BZ7" s="102">
        <v>227079999.99999997</v>
      </c>
      <c r="CA7" s="102">
        <v>215009999.99999994</v>
      </c>
      <c r="CB7" s="102">
        <v>209719999.99999997</v>
      </c>
      <c r="CC7" s="102">
        <v>225929999.99999994</v>
      </c>
      <c r="CD7" s="102">
        <v>229010000</v>
      </c>
      <c r="CE7" s="102">
        <v>233119999.99999994</v>
      </c>
      <c r="CF7" s="102">
        <v>236320000.00000006</v>
      </c>
      <c r="CG7" s="102">
        <v>243700000.00000009</v>
      </c>
      <c r="CH7" s="102">
        <v>246190000</v>
      </c>
      <c r="CI7" s="102">
        <v>239959999.99999997</v>
      </c>
      <c r="CJ7" s="102">
        <v>229890000</v>
      </c>
      <c r="CK7" s="102">
        <v>229879999.99999994</v>
      </c>
      <c r="CL7" s="102">
        <v>219270000.00000003</v>
      </c>
      <c r="CM7" s="102">
        <v>191730000.00000009</v>
      </c>
      <c r="CN7" s="102">
        <v>200749999.99999988</v>
      </c>
      <c r="CO7" s="102">
        <v>200100000.00000003</v>
      </c>
      <c r="CP7" s="102">
        <v>194400000.00000003</v>
      </c>
      <c r="CQ7" s="102">
        <v>218460000.00000003</v>
      </c>
      <c r="CR7" s="102">
        <v>226610000</v>
      </c>
      <c r="CS7" s="102">
        <v>227380000.00000006</v>
      </c>
      <c r="CT7" s="102">
        <v>240589999.99999991</v>
      </c>
      <c r="CU7" s="102">
        <v>250330000.00000003</v>
      </c>
      <c r="CV7" s="102">
        <v>228260000</v>
      </c>
      <c r="CW7" s="102">
        <v>241330000.00000015</v>
      </c>
      <c r="CX7" s="102">
        <v>230160000.00000009</v>
      </c>
      <c r="CY7" s="102">
        <v>204159999.99999997</v>
      </c>
      <c r="CZ7" s="102">
        <v>197469999.99999991</v>
      </c>
      <c r="DA7" s="102">
        <v>193919999.99999997</v>
      </c>
      <c r="DB7" s="102">
        <v>193159999.99999997</v>
      </c>
      <c r="DC7" s="102">
        <v>208090000.00000015</v>
      </c>
      <c r="DD7" s="102">
        <v>204590000.00000003</v>
      </c>
      <c r="DE7" s="102">
        <v>229249999.99999988</v>
      </c>
      <c r="DF7" s="102">
        <v>237419999.99999997</v>
      </c>
      <c r="DG7" s="102">
        <v>249710000.00000015</v>
      </c>
      <c r="DH7" s="102">
        <v>226909999.99999997</v>
      </c>
      <c r="DI7" s="102">
        <v>214020000.00000009</v>
      </c>
      <c r="DJ7" s="102">
        <v>187300000.00000006</v>
      </c>
      <c r="DK7" s="102">
        <v>189400000.00000009</v>
      </c>
      <c r="DL7" s="102">
        <v>190409999.99999997</v>
      </c>
      <c r="DM7" s="102">
        <v>189939999.99999994</v>
      </c>
      <c r="DN7" s="102">
        <v>192390000.00000021</v>
      </c>
      <c r="DO7" s="102">
        <v>202030000.00000009</v>
      </c>
      <c r="DP7" s="102">
        <v>215100000.00000003</v>
      </c>
      <c r="DQ7" s="102">
        <v>237700000.00000006</v>
      </c>
      <c r="DR7" s="102">
        <v>226209999.99999991</v>
      </c>
      <c r="DS7" s="102">
        <v>230719999.99999991</v>
      </c>
      <c r="DT7" s="102">
        <v>222490000.00000012</v>
      </c>
      <c r="DU7" s="102">
        <v>222890000.00000009</v>
      </c>
      <c r="DV7" s="102">
        <v>201249999.99999988</v>
      </c>
      <c r="DW7" s="102">
        <v>185310000.00000006</v>
      </c>
      <c r="DX7" s="102">
        <v>169370000.00000012</v>
      </c>
      <c r="DY7" s="102">
        <v>174020000.00000009</v>
      </c>
      <c r="DZ7" s="102">
        <v>177079999.99999994</v>
      </c>
      <c r="EA7" s="102">
        <v>178859999.99999991</v>
      </c>
      <c r="EB7" s="102">
        <v>191059999.99999994</v>
      </c>
      <c r="EC7" s="102">
        <v>196789999.99999997</v>
      </c>
      <c r="ED7" s="102">
        <v>198469999.99999991</v>
      </c>
      <c r="EE7" s="102">
        <v>199919999.99999985</v>
      </c>
      <c r="EF7" s="102">
        <v>206790000.00000009</v>
      </c>
      <c r="EG7" s="102">
        <v>208040000.00000009</v>
      </c>
      <c r="EH7" s="102">
        <v>201250000.00000012</v>
      </c>
      <c r="EI7" s="102">
        <v>185279999.99999997</v>
      </c>
      <c r="EJ7" s="102">
        <v>193640000</v>
      </c>
      <c r="EK7" s="102">
        <v>206079999.99999994</v>
      </c>
      <c r="EL7" s="102">
        <v>203539999.99999997</v>
      </c>
      <c r="EM7" s="102">
        <v>226740000</v>
      </c>
      <c r="EN7" s="102">
        <v>219079999.99999994</v>
      </c>
      <c r="EO7" s="102">
        <v>205480000.00000003</v>
      </c>
      <c r="EP7" s="102">
        <v>217460000.00000003</v>
      </c>
      <c r="EQ7" s="102">
        <v>226210000.00000003</v>
      </c>
      <c r="ER7" s="102">
        <v>222280000.00000009</v>
      </c>
      <c r="ES7" s="102">
        <v>236730000.00000003</v>
      </c>
      <c r="ET7" s="102">
        <v>211659999.99999997</v>
      </c>
      <c r="EU7" s="102">
        <v>196850000.00000015</v>
      </c>
      <c r="EV7" s="102">
        <v>189459999.99999991</v>
      </c>
      <c r="EW7" s="102">
        <v>194899999.99999985</v>
      </c>
      <c r="EX7" s="102">
        <v>213000000</v>
      </c>
      <c r="EY7" s="102">
        <v>211930000.00000006</v>
      </c>
      <c r="EZ7" s="102">
        <v>204150000.00000009</v>
      </c>
      <c r="FA7" s="102">
        <v>191039999.99999997</v>
      </c>
      <c r="FB7" s="102">
        <v>204789999.99999997</v>
      </c>
      <c r="FC7" s="102">
        <v>205440000.00000006</v>
      </c>
      <c r="FD7" s="102">
        <v>216819999.99999982</v>
      </c>
      <c r="FE7" s="102">
        <v>218730000.00000003</v>
      </c>
      <c r="FF7" s="102">
        <v>214450000.00000006</v>
      </c>
      <c r="FG7" s="102">
        <v>161440000.00000018</v>
      </c>
      <c r="FH7" s="102">
        <v>158549999.99999994</v>
      </c>
      <c r="FI7" s="102">
        <v>160390000</v>
      </c>
      <c r="FJ7" s="102">
        <v>199279999.99999997</v>
      </c>
      <c r="FK7" s="102">
        <v>198280000.00000009</v>
      </c>
      <c r="FL7" s="102">
        <v>202549999.99999994</v>
      </c>
      <c r="FM7" s="102">
        <v>197069999.99999994</v>
      </c>
      <c r="FN7" s="102">
        <v>198750000</v>
      </c>
      <c r="FO7" s="102">
        <v>206120000</v>
      </c>
      <c r="FP7" s="102">
        <v>210640000.00000009</v>
      </c>
      <c r="FQ7" s="102">
        <v>210600000.00000015</v>
      </c>
      <c r="FR7" s="102">
        <v>196819999.99999994</v>
      </c>
      <c r="FS7" s="102">
        <v>168720000.00000003</v>
      </c>
      <c r="FT7" s="102">
        <v>170809999.99999994</v>
      </c>
      <c r="FU7" s="102">
        <v>193159999.99999985</v>
      </c>
      <c r="FV7" s="102">
        <v>191479999.99999991</v>
      </c>
      <c r="FW7" s="102">
        <v>193660000.00000009</v>
      </c>
      <c r="FX7" s="102">
        <v>199730000.00000003</v>
      </c>
      <c r="FY7" s="102">
        <v>198899999.99999997</v>
      </c>
      <c r="FZ7" s="102">
        <v>190340000.00000015</v>
      </c>
      <c r="GA7" s="102">
        <v>184410000.00000009</v>
      </c>
      <c r="GB7" s="102">
        <v>194909999.99999997</v>
      </c>
      <c r="GC7" s="102">
        <v>198640000</v>
      </c>
      <c r="GD7" s="102">
        <v>181920000.00000006</v>
      </c>
      <c r="GE7" s="102">
        <v>174060000.00000006</v>
      </c>
      <c r="GF7" s="102">
        <v>171680000.00000006</v>
      </c>
      <c r="GG7" s="102">
        <v>182049999.99999973</v>
      </c>
      <c r="GH7" s="102">
        <v>187709999.99999991</v>
      </c>
      <c r="GI7" s="102">
        <v>191669999.99999997</v>
      </c>
      <c r="GJ7" s="102">
        <v>191319999.99999982</v>
      </c>
      <c r="GK7" s="102">
        <v>184469999.99999979</v>
      </c>
      <c r="GL7" s="102">
        <v>189179999.99999994</v>
      </c>
      <c r="GM7" s="102">
        <v>205410000.00000009</v>
      </c>
      <c r="GN7" s="102">
        <v>209010000</v>
      </c>
      <c r="GO7" s="102">
        <v>208699999.99999982</v>
      </c>
      <c r="GP7" s="102">
        <v>204089999.99999991</v>
      </c>
      <c r="GQ7" s="102">
        <v>193569999.99999994</v>
      </c>
      <c r="GR7" s="102">
        <v>195760000</v>
      </c>
      <c r="GS7" s="102">
        <v>193509999.99999988</v>
      </c>
      <c r="GT7" s="102">
        <v>211839999.99999991</v>
      </c>
      <c r="GU7" s="102">
        <v>215150000.00000009</v>
      </c>
      <c r="GV7" s="102">
        <v>221900000.00000009</v>
      </c>
      <c r="GW7" s="102">
        <v>215160000.00000021</v>
      </c>
      <c r="GX7" s="102">
        <v>218689999.99999994</v>
      </c>
      <c r="GY7" s="102">
        <v>227649999.99999997</v>
      </c>
      <c r="GZ7" s="102">
        <v>227159999.99999973</v>
      </c>
      <c r="HA7" s="102">
        <v>221429999.99999961</v>
      </c>
      <c r="HB7" s="102">
        <v>234000000</v>
      </c>
      <c r="HC7" s="102">
        <v>232319999.99999982</v>
      </c>
      <c r="HD7" s="102">
        <v>221380000</v>
      </c>
      <c r="HE7" s="102">
        <v>219139999.99999964</v>
      </c>
      <c r="HF7" s="102">
        <v>231610000.00000012</v>
      </c>
      <c r="HG7" s="102">
        <v>227190000.00000006</v>
      </c>
      <c r="HH7" s="102">
        <v>239570000.00000015</v>
      </c>
      <c r="HI7" s="102">
        <v>235920000.00000018</v>
      </c>
      <c r="HJ7" s="102">
        <v>236100000.00000003</v>
      </c>
      <c r="HK7" s="102">
        <v>280100000.00000012</v>
      </c>
      <c r="HL7" s="102">
        <v>294019999.99999964</v>
      </c>
      <c r="HM7" s="102">
        <v>278999999.99999988</v>
      </c>
      <c r="HN7" s="102">
        <v>243880000</v>
      </c>
      <c r="HO7" s="102">
        <v>223549999.99999994</v>
      </c>
      <c r="HP7" s="102">
        <v>224889999.99999988</v>
      </c>
      <c r="HQ7" s="102">
        <v>226440000.00000006</v>
      </c>
      <c r="HR7" s="102">
        <v>232069999.99999994</v>
      </c>
      <c r="HS7" s="102">
        <v>229660000.00000009</v>
      </c>
      <c r="HT7" s="102">
        <v>231870000.00000012</v>
      </c>
      <c r="HU7" s="102">
        <v>225229999.99999979</v>
      </c>
      <c r="HV7" s="102">
        <v>239510000</v>
      </c>
      <c r="HW7" s="102">
        <v>262730000.00000003</v>
      </c>
      <c r="HX7" s="102">
        <v>257470000.00000003</v>
      </c>
      <c r="HY7" s="102">
        <v>257210000.00000003</v>
      </c>
      <c r="HZ7" s="102">
        <v>263970000.00000003</v>
      </c>
      <c r="IA7" s="102">
        <v>247250000</v>
      </c>
      <c r="IB7" s="102">
        <v>249519999.99999997</v>
      </c>
      <c r="IC7" s="102">
        <v>251260000</v>
      </c>
      <c r="ID7" s="102">
        <v>237039999.99999997</v>
      </c>
      <c r="IE7" s="102">
        <v>236850000.00000015</v>
      </c>
      <c r="IF7" s="102">
        <v>245529999.99999997</v>
      </c>
      <c r="IG7" s="102">
        <v>243470000.00000003</v>
      </c>
      <c r="IH7" s="102">
        <v>232260000</v>
      </c>
      <c r="II7" s="102">
        <v>239879999.99999988</v>
      </c>
      <c r="IJ7" s="102">
        <v>243000000</v>
      </c>
      <c r="IK7" s="102">
        <v>239529999.99999997</v>
      </c>
      <c r="IL7" s="102">
        <v>235869999.99999988</v>
      </c>
      <c r="IM7" s="102">
        <v>235539999.99999997</v>
      </c>
      <c r="IN7" s="102">
        <v>240140000.00000009</v>
      </c>
      <c r="IO7" s="102">
        <v>240130000.00000012</v>
      </c>
      <c r="IP7" s="102">
        <v>239430000.00000006</v>
      </c>
      <c r="IQ7" s="102">
        <v>233340000.00000015</v>
      </c>
      <c r="IR7" s="102">
        <v>256450000.00000006</v>
      </c>
      <c r="IS7" s="102">
        <v>246510000</v>
      </c>
      <c r="IT7" s="102">
        <v>249940000.00000006</v>
      </c>
      <c r="IU7" s="102">
        <v>280670000.00000006</v>
      </c>
      <c r="IV7" s="102">
        <v>292299999.99999994</v>
      </c>
      <c r="IW7" s="102">
        <v>254010000</v>
      </c>
      <c r="IX7" s="102">
        <v>260620000.00000012</v>
      </c>
      <c r="IY7" s="102">
        <v>282730000</v>
      </c>
      <c r="IZ7" s="102">
        <v>288420000.00000006</v>
      </c>
      <c r="JA7" s="102">
        <v>278370000.00000012</v>
      </c>
      <c r="JB7" s="102">
        <v>275599999.99999988</v>
      </c>
      <c r="JC7" s="102">
        <v>273510000</v>
      </c>
      <c r="JD7" s="102">
        <v>278990000</v>
      </c>
      <c r="JE7" s="102">
        <v>283579999.99999994</v>
      </c>
      <c r="JF7" s="102">
        <v>286970000</v>
      </c>
      <c r="JG7" s="102">
        <v>297250000</v>
      </c>
      <c r="JH7" s="102">
        <v>303870000.00000012</v>
      </c>
      <c r="JI7" s="102">
        <v>285420000.00000006</v>
      </c>
      <c r="JJ7" s="102">
        <v>293590000.00000012</v>
      </c>
      <c r="JK7" s="102">
        <v>294679999.99999982</v>
      </c>
      <c r="JL7" s="102">
        <v>289690000.00000006</v>
      </c>
      <c r="JM7" s="102">
        <v>286740000</v>
      </c>
      <c r="JN7" s="102">
        <v>290630000.00000012</v>
      </c>
      <c r="JO7" s="102">
        <v>284579999.99999994</v>
      </c>
      <c r="JP7" s="102">
        <v>294229999.99999976</v>
      </c>
      <c r="JQ7" s="102">
        <v>302339999.99999994</v>
      </c>
      <c r="JR7" s="102">
        <v>311370000.00000012</v>
      </c>
      <c r="JS7" s="102">
        <v>297520000</v>
      </c>
      <c r="JT7" s="102">
        <v>311630000.00000012</v>
      </c>
      <c r="JU7" s="102">
        <v>299629999.99999988</v>
      </c>
      <c r="JV7" s="102">
        <v>325630000.00000012</v>
      </c>
      <c r="JW7" s="102">
        <v>313510000</v>
      </c>
      <c r="JX7" s="102">
        <v>306670000.00000006</v>
      </c>
      <c r="JY7" s="102">
        <v>308950000.00000006</v>
      </c>
      <c r="JZ7" s="102">
        <v>315420000.00000006</v>
      </c>
      <c r="KA7" s="102">
        <v>303539999.99999994</v>
      </c>
      <c r="KB7" s="102">
        <v>319260000</v>
      </c>
      <c r="KC7" s="102">
        <v>305030000</v>
      </c>
      <c r="KD7" s="102">
        <v>303589999.99999994</v>
      </c>
      <c r="KE7" s="102">
        <v>316639999.99999988</v>
      </c>
      <c r="KF7" s="102">
        <v>303109999.99999988</v>
      </c>
      <c r="KG7" s="102">
        <v>286440000.00000006</v>
      </c>
      <c r="KH7" s="102">
        <v>299369999.99999988</v>
      </c>
      <c r="KI7" s="102">
        <v>287550000.00000018</v>
      </c>
      <c r="KJ7" s="102">
        <v>278129999.99999988</v>
      </c>
      <c r="KK7" s="102">
        <v>306990000</v>
      </c>
      <c r="KL7" s="102">
        <v>314229999.99999976</v>
      </c>
      <c r="KM7" s="102">
        <v>287460000.00000006</v>
      </c>
      <c r="KN7" s="102">
        <v>305119999.99999988</v>
      </c>
      <c r="KO7" s="102">
        <v>307489999.99999976</v>
      </c>
      <c r="KP7" s="102">
        <v>293129999.99999988</v>
      </c>
      <c r="KQ7" s="102">
        <v>339640000.00000012</v>
      </c>
      <c r="KR7" s="102">
        <v>323849999.99999988</v>
      </c>
      <c r="KS7" s="102">
        <v>317470000.00000024</v>
      </c>
      <c r="KT7" s="102">
        <v>272449999.99999982</v>
      </c>
      <c r="KU7" s="102">
        <v>333980000</v>
      </c>
      <c r="KV7" s="102">
        <v>338800000.00000018</v>
      </c>
      <c r="KW7" s="102">
        <v>826290000.00000024</v>
      </c>
      <c r="KX7" s="102">
        <v>354149999.99999988</v>
      </c>
      <c r="KY7" s="102">
        <v>338639999.99999988</v>
      </c>
      <c r="KZ7" s="102">
        <v>324049999.99999994</v>
      </c>
      <c r="LA7" s="102">
        <v>317620000.00000012</v>
      </c>
      <c r="LB7" s="102">
        <v>328189999.99999982</v>
      </c>
      <c r="LC7" s="102">
        <v>358589999.9999997</v>
      </c>
      <c r="LD7" s="102">
        <v>357829999.99999994</v>
      </c>
      <c r="LE7" s="102">
        <v>427459999.99999982</v>
      </c>
      <c r="LF7" s="102">
        <v>441379999.99999988</v>
      </c>
      <c r="LG7" s="102">
        <v>435440000.00000006</v>
      </c>
      <c r="LH7" s="102">
        <v>512069999.99999994</v>
      </c>
      <c r="LI7" s="102">
        <v>486049999.99999994</v>
      </c>
      <c r="LJ7" s="102">
        <v>648060000.00000012</v>
      </c>
      <c r="LK7" s="102">
        <v>634129999.99999988</v>
      </c>
      <c r="LL7" s="102">
        <v>668399999.99999988</v>
      </c>
      <c r="LM7" s="102">
        <v>662400000.00000012</v>
      </c>
      <c r="LN7" s="102">
        <v>686189999.99999988</v>
      </c>
      <c r="LO7" s="102">
        <v>672530000</v>
      </c>
      <c r="LP7" s="102">
        <v>704460000</v>
      </c>
      <c r="LQ7" s="102">
        <v>694100000.00000012</v>
      </c>
      <c r="LR7" s="102">
        <v>698210000</v>
      </c>
      <c r="LS7" s="102">
        <v>734499999.99999976</v>
      </c>
      <c r="LT7" s="102">
        <v>723240000.00000024</v>
      </c>
      <c r="LU7" s="102">
        <v>807729999.99999976</v>
      </c>
      <c r="LV7" s="102">
        <v>840880000.00000012</v>
      </c>
      <c r="LW7" s="102">
        <v>787720000</v>
      </c>
      <c r="LX7" s="102">
        <v>835040000</v>
      </c>
      <c r="LY7" s="102">
        <v>572129999.99999988</v>
      </c>
      <c r="LZ7" s="102">
        <v>866589999.99999988</v>
      </c>
      <c r="MA7" s="102">
        <v>852910000.00000012</v>
      </c>
      <c r="MB7" s="102">
        <v>905480000.00000024</v>
      </c>
      <c r="MC7" s="102">
        <v>905940000</v>
      </c>
      <c r="MD7" s="102">
        <v>905829999.99999964</v>
      </c>
      <c r="ME7" s="102">
        <v>963150000.00000012</v>
      </c>
      <c r="MF7" s="102">
        <v>939069999.99999988</v>
      </c>
      <c r="MG7" s="102">
        <v>1008250000.0000002</v>
      </c>
      <c r="MH7" s="102">
        <v>1080229999.9999998</v>
      </c>
      <c r="MI7" s="102">
        <v>1092310000</v>
      </c>
      <c r="MJ7" s="102">
        <v>1071739999.9999998</v>
      </c>
      <c r="MK7" s="102">
        <v>1094090000</v>
      </c>
      <c r="ML7" s="102">
        <v>1077900000</v>
      </c>
      <c r="MM7" s="102">
        <v>1057280000.0000002</v>
      </c>
      <c r="MN7" s="102">
        <v>1133259999.9999998</v>
      </c>
      <c r="MO7" s="102">
        <v>1121870000.0000002</v>
      </c>
      <c r="MP7" s="102">
        <v>1090300000.0000002</v>
      </c>
      <c r="MQ7" s="102">
        <v>1099050000.0000002</v>
      </c>
      <c r="MR7" s="102">
        <v>1110270000</v>
      </c>
      <c r="MS7" s="102">
        <v>1202490000.0000002</v>
      </c>
      <c r="MT7" s="102">
        <v>1204710000</v>
      </c>
      <c r="MU7" s="102">
        <v>1225420000</v>
      </c>
      <c r="MV7" s="102">
        <v>1227780000.0000002</v>
      </c>
      <c r="MW7" s="102">
        <v>1176680000.0000002</v>
      </c>
      <c r="MX7" s="102">
        <v>1161330000</v>
      </c>
      <c r="MY7" s="102">
        <v>1270279999.9999998</v>
      </c>
      <c r="MZ7" s="102">
        <v>1291659999.9999998</v>
      </c>
      <c r="NA7" s="102">
        <v>1287760000.0000002</v>
      </c>
      <c r="NB7" s="102">
        <v>1230150000</v>
      </c>
      <c r="NC7" s="102">
        <v>1239520000</v>
      </c>
      <c r="ND7" s="102">
        <v>1212360000.0000002</v>
      </c>
      <c r="NE7" s="102">
        <v>1227350000</v>
      </c>
      <c r="NF7" s="102">
        <v>1292469999.9999998</v>
      </c>
      <c r="NG7" s="102">
        <v>1225310000</v>
      </c>
      <c r="NH7" s="102">
        <v>1239860000.0000002</v>
      </c>
      <c r="NI7" s="102">
        <v>1263850000</v>
      </c>
      <c r="NJ7" s="102">
        <v>1287520000</v>
      </c>
      <c r="NK7" s="102">
        <v>1265589999.9999998</v>
      </c>
      <c r="NL7" s="102">
        <v>1268240000.0000002</v>
      </c>
      <c r="NM7" s="102">
        <v>1247319999.9999998</v>
      </c>
      <c r="NN7" s="102">
        <v>1218839999.9999998</v>
      </c>
      <c r="NO7" s="102">
        <v>1224240000.0000002</v>
      </c>
      <c r="NP7" s="102">
        <v>1207110000.0000002</v>
      </c>
      <c r="NQ7" s="102">
        <v>1136930000.0000002</v>
      </c>
      <c r="NR7" s="102">
        <v>1161790000</v>
      </c>
      <c r="NS7" s="102">
        <v>1139210000</v>
      </c>
      <c r="NT7" s="102">
        <v>1108549999.9999998</v>
      </c>
      <c r="NU7" s="102">
        <v>1092690000</v>
      </c>
      <c r="NV7" s="102">
        <v>1075550000.0000002</v>
      </c>
      <c r="NW7" s="102">
        <v>1113679999.9999998</v>
      </c>
      <c r="NX7" s="102">
        <v>1033679999.9999994</v>
      </c>
      <c r="NY7" s="102">
        <v>1023610000.0000006</v>
      </c>
      <c r="NZ7" s="102">
        <v>1030699999.9999998</v>
      </c>
      <c r="OA7" s="102">
        <v>1034379999.9999996</v>
      </c>
      <c r="OB7" s="102">
        <v>1044649999.9999996</v>
      </c>
      <c r="OC7" s="102">
        <v>978139999.99999988</v>
      </c>
      <c r="OD7" s="102">
        <v>971109999.99999964</v>
      </c>
      <c r="OE7" s="102">
        <v>956920000.00000048</v>
      </c>
      <c r="OF7" s="102">
        <v>955329999.99999988</v>
      </c>
      <c r="OG7" s="102">
        <v>936879999.99999964</v>
      </c>
      <c r="OH7" s="102">
        <v>931509999.99999976</v>
      </c>
      <c r="OI7" s="102">
        <v>899170000.00000012</v>
      </c>
      <c r="OJ7" s="102">
        <v>901360000.00000012</v>
      </c>
    </row>
    <row r="8" spans="1:401" ht="30" x14ac:dyDescent="0.2">
      <c r="A8" s="42">
        <v>3</v>
      </c>
      <c r="B8" s="43"/>
      <c r="C8" s="84" t="s">
        <v>560</v>
      </c>
      <c r="D8" s="110">
        <f>D7/D$4</f>
        <v>2.250131787032156</v>
      </c>
      <c r="E8" s="110">
        <f t="shared" ref="E8:BP8" si="14">E7/E4</f>
        <v>2.28916457700937</v>
      </c>
      <c r="F8" s="110">
        <f t="shared" si="14"/>
        <v>1.7280495620593888</v>
      </c>
      <c r="G8" s="110">
        <f t="shared" si="14"/>
        <v>1.7361806369155395</v>
      </c>
      <c r="H8" s="110">
        <f t="shared" si="14"/>
        <v>1.6164881794301877</v>
      </c>
      <c r="I8" s="110">
        <f t="shared" si="14"/>
        <v>1.7818781240029775</v>
      </c>
      <c r="J8" s="110">
        <f t="shared" si="14"/>
        <v>1.6693564862104191</v>
      </c>
      <c r="K8" s="110">
        <f t="shared" si="14"/>
        <v>1.872481108312342</v>
      </c>
      <c r="L8" s="110">
        <f t="shared" si="14"/>
        <v>2.0253714285714284</v>
      </c>
      <c r="M8" s="110">
        <f t="shared" si="14"/>
        <v>2.5624734080272309</v>
      </c>
      <c r="N8" s="110">
        <f t="shared" si="14"/>
        <v>3.091826604897419</v>
      </c>
      <c r="O8" s="110">
        <f t="shared" si="14"/>
        <v>2.6761106677307795</v>
      </c>
      <c r="P8" s="110">
        <f t="shared" si="14"/>
        <v>2.4500550189509722</v>
      </c>
      <c r="Q8" s="110">
        <f t="shared" si="14"/>
        <v>2.4188269024011473</v>
      </c>
      <c r="R8" s="110">
        <f t="shared" si="14"/>
        <v>2.7253591380686348</v>
      </c>
      <c r="S8" s="110">
        <f t="shared" si="14"/>
        <v>2.0717257318952242</v>
      </c>
      <c r="T8" s="110">
        <f t="shared" si="14"/>
        <v>1.8749999999999993</v>
      </c>
      <c r="U8" s="110">
        <f t="shared" si="14"/>
        <v>1.831876536465447</v>
      </c>
      <c r="V8" s="110">
        <f t="shared" si="14"/>
        <v>1.7595070889095004</v>
      </c>
      <c r="W8" s="110">
        <f t="shared" si="14"/>
        <v>1.8391802709274054</v>
      </c>
      <c r="X8" s="110">
        <f t="shared" si="14"/>
        <v>1.7245460659045058</v>
      </c>
      <c r="Y8" s="110">
        <f t="shared" si="14"/>
        <v>1.957925493060628</v>
      </c>
      <c r="Z8" s="110">
        <f t="shared" si="14"/>
        <v>2.0277087568707177</v>
      </c>
      <c r="AA8" s="110">
        <f t="shared" si="14"/>
        <v>1.7246215348319023</v>
      </c>
      <c r="AB8" s="110">
        <f t="shared" si="14"/>
        <v>1.668853724430722</v>
      </c>
      <c r="AC8" s="110">
        <f t="shared" si="14"/>
        <v>1.6418884982420892</v>
      </c>
      <c r="AD8" s="110">
        <f t="shared" si="14"/>
        <v>1.446883773161145</v>
      </c>
      <c r="AE8" s="110">
        <f t="shared" si="14"/>
        <v>1.3052759987801159</v>
      </c>
      <c r="AF8" s="110">
        <f t="shared" si="14"/>
        <v>1.2663427340580073</v>
      </c>
      <c r="AG8" s="110">
        <f t="shared" si="14"/>
        <v>1.294602851323829</v>
      </c>
      <c r="AH8" s="110">
        <f t="shared" si="14"/>
        <v>1.3442420500154368</v>
      </c>
      <c r="AI8" s="110">
        <f t="shared" si="14"/>
        <v>1.3019197207678881</v>
      </c>
      <c r="AJ8" s="110">
        <f t="shared" si="14"/>
        <v>1.2652071851398246</v>
      </c>
      <c r="AK8" s="110">
        <f t="shared" si="14"/>
        <v>1.2955878602397344</v>
      </c>
      <c r="AL8" s="110">
        <f t="shared" si="14"/>
        <v>1.1821459475050473</v>
      </c>
      <c r="AM8" s="110">
        <f t="shared" si="14"/>
        <v>1.067321974661424</v>
      </c>
      <c r="AN8" s="110">
        <f t="shared" si="14"/>
        <v>1.0868443680137576</v>
      </c>
      <c r="AO8" s="110">
        <f t="shared" si="14"/>
        <v>1.1301641949152545</v>
      </c>
      <c r="AP8" s="110">
        <f t="shared" si="14"/>
        <v>0.9343983041223457</v>
      </c>
      <c r="AQ8" s="110">
        <f t="shared" si="14"/>
        <v>0.83326693948502506</v>
      </c>
      <c r="AR8" s="110">
        <f t="shared" si="14"/>
        <v>0.75992872562793412</v>
      </c>
      <c r="AS8" s="110">
        <f t="shared" si="14"/>
        <v>0.77336589282130197</v>
      </c>
      <c r="AT8" s="110">
        <f t="shared" si="14"/>
        <v>0.76774773574853494</v>
      </c>
      <c r="AU8" s="110">
        <f t="shared" si="14"/>
        <v>0.74472267878436293</v>
      </c>
      <c r="AV8" s="110">
        <f t="shared" si="14"/>
        <v>0.80965415943383601</v>
      </c>
      <c r="AW8" s="110">
        <f t="shared" si="14"/>
        <v>0.76517520903810576</v>
      </c>
      <c r="AX8" s="110">
        <f t="shared" si="14"/>
        <v>0.75839161955862133</v>
      </c>
      <c r="AY8" s="110">
        <f t="shared" si="14"/>
        <v>0.7018897141054683</v>
      </c>
      <c r="AZ8" s="110">
        <f t="shared" si="14"/>
        <v>0.74411081375172805</v>
      </c>
      <c r="BA8" s="110">
        <f t="shared" si="14"/>
        <v>0.70027581108362491</v>
      </c>
      <c r="BB8" s="110">
        <f t="shared" si="14"/>
        <v>0.68431876606683817</v>
      </c>
      <c r="BC8" s="110">
        <f t="shared" si="14"/>
        <v>0.63037181996086145</v>
      </c>
      <c r="BD8" s="110">
        <f t="shared" si="14"/>
        <v>0.62791613089458642</v>
      </c>
      <c r="BE8" s="110">
        <f t="shared" si="14"/>
        <v>0.61879820721284118</v>
      </c>
      <c r="BF8" s="110">
        <f t="shared" si="14"/>
        <v>0.63361698805527367</v>
      </c>
      <c r="BG8" s="110">
        <f t="shared" si="14"/>
        <v>0.66136794917631536</v>
      </c>
      <c r="BH8" s="110">
        <f t="shared" si="14"/>
        <v>0.73556302719282696</v>
      </c>
      <c r="BI8" s="110">
        <f t="shared" si="14"/>
        <v>0.72628750036514456</v>
      </c>
      <c r="BJ8" s="110">
        <f t="shared" si="14"/>
        <v>0.73128409921817916</v>
      </c>
      <c r="BK8" s="110">
        <f t="shared" si="14"/>
        <v>0.70256655000530299</v>
      </c>
      <c r="BL8" s="110">
        <f t="shared" si="14"/>
        <v>0.7006414223822649</v>
      </c>
      <c r="BM8" s="110">
        <f t="shared" si="14"/>
        <v>0.66798353909465025</v>
      </c>
      <c r="BN8" s="110">
        <f t="shared" si="14"/>
        <v>0.65171835708298387</v>
      </c>
      <c r="BO8" s="110">
        <f t="shared" si="14"/>
        <v>0.52309339562953194</v>
      </c>
      <c r="BP8" s="110">
        <f t="shared" si="14"/>
        <v>0.52434243353054377</v>
      </c>
      <c r="BQ8" s="110">
        <f t="shared" ref="BQ8:EB8" si="15">BQ7/BQ4</f>
        <v>0.55074696202841145</v>
      </c>
      <c r="BR8" s="110">
        <f t="shared" si="15"/>
        <v>0.53723964069804453</v>
      </c>
      <c r="BS8" s="110">
        <f t="shared" si="15"/>
        <v>0.5813179554923279</v>
      </c>
      <c r="BT8" s="110">
        <f t="shared" si="15"/>
        <v>0.59127403338263262</v>
      </c>
      <c r="BU8" s="110">
        <f t="shared" si="15"/>
        <v>0.63705938828692887</v>
      </c>
      <c r="BV8" s="110">
        <f t="shared" si="15"/>
        <v>0.69412299906172681</v>
      </c>
      <c r="BW8" s="110">
        <f t="shared" si="15"/>
        <v>0.64318187722443054</v>
      </c>
      <c r="BX8" s="110">
        <f t="shared" si="15"/>
        <v>0.66170752324598459</v>
      </c>
      <c r="BY8" s="110">
        <f t="shared" si="15"/>
        <v>0.64999033122461969</v>
      </c>
      <c r="BZ8" s="110">
        <f t="shared" si="15"/>
        <v>0.58161514227902567</v>
      </c>
      <c r="CA8" s="110">
        <f t="shared" si="15"/>
        <v>0.53066614013870705</v>
      </c>
      <c r="CB8" s="110">
        <f t="shared" si="15"/>
        <v>0.50864640682981244</v>
      </c>
      <c r="CC8" s="110">
        <f t="shared" si="15"/>
        <v>0.5543206241719415</v>
      </c>
      <c r="CD8" s="110">
        <f t="shared" si="15"/>
        <v>0.57651738287641918</v>
      </c>
      <c r="CE8" s="110">
        <f t="shared" si="15"/>
        <v>0.59480009185313687</v>
      </c>
      <c r="CF8" s="110">
        <f t="shared" si="15"/>
        <v>0.62602982860473144</v>
      </c>
      <c r="CG8" s="110">
        <f t="shared" si="15"/>
        <v>0.63119997927944282</v>
      </c>
      <c r="CH8" s="110">
        <f t="shared" si="15"/>
        <v>0.61043887924621865</v>
      </c>
      <c r="CI8" s="110">
        <f t="shared" si="15"/>
        <v>0.53842529225660241</v>
      </c>
      <c r="CJ8" s="110">
        <f t="shared" si="15"/>
        <v>0.55748478308315352</v>
      </c>
      <c r="CK8" s="110">
        <f t="shared" si="15"/>
        <v>0.56160066450052515</v>
      </c>
      <c r="CL8" s="110">
        <f t="shared" si="15"/>
        <v>0.50939714252526436</v>
      </c>
      <c r="CM8" s="110">
        <f t="shared" si="15"/>
        <v>0.46207794085749426</v>
      </c>
      <c r="CN8" s="110">
        <f t="shared" si="15"/>
        <v>0.45862651923604103</v>
      </c>
      <c r="CO8" s="110">
        <f t="shared" si="15"/>
        <v>0.44229791560752429</v>
      </c>
      <c r="CP8" s="110">
        <f t="shared" si="15"/>
        <v>0.42776983166464966</v>
      </c>
      <c r="CQ8" s="110">
        <f t="shared" si="15"/>
        <v>0.48667795401889152</v>
      </c>
      <c r="CR8" s="110">
        <f t="shared" si="15"/>
        <v>0.50757066702504139</v>
      </c>
      <c r="CS8" s="110">
        <f t="shared" si="15"/>
        <v>0.49372475789290843</v>
      </c>
      <c r="CT8" s="110">
        <f t="shared" si="15"/>
        <v>0.50589818533549191</v>
      </c>
      <c r="CU8" s="110">
        <f t="shared" si="15"/>
        <v>0.48545553271535519</v>
      </c>
      <c r="CV8" s="110">
        <f t="shared" si="15"/>
        <v>0.43293376830286018</v>
      </c>
      <c r="CW8" s="110">
        <f t="shared" si="15"/>
        <v>0.46292104657408151</v>
      </c>
      <c r="CX8" s="110">
        <f t="shared" si="15"/>
        <v>0.4257334171876736</v>
      </c>
      <c r="CY8" s="110">
        <f t="shared" si="15"/>
        <v>0.38511308546960171</v>
      </c>
      <c r="CZ8" s="110">
        <f t="shared" si="15"/>
        <v>0.37283111488718951</v>
      </c>
      <c r="DA8" s="110">
        <f t="shared" si="15"/>
        <v>0.35528847034682393</v>
      </c>
      <c r="DB8" s="110">
        <f t="shared" si="15"/>
        <v>0.36274859621776928</v>
      </c>
      <c r="DC8" s="110">
        <f t="shared" si="15"/>
        <v>0.38597369836588608</v>
      </c>
      <c r="DD8" s="110">
        <f t="shared" si="15"/>
        <v>0.38859237592356938</v>
      </c>
      <c r="DE8" s="110">
        <f t="shared" si="15"/>
        <v>0.43919307253151441</v>
      </c>
      <c r="DF8" s="110">
        <f t="shared" si="15"/>
        <v>0.45768593129506108</v>
      </c>
      <c r="DG8" s="110">
        <f t="shared" si="15"/>
        <v>0.45396865796458596</v>
      </c>
      <c r="DH8" s="110">
        <f t="shared" si="15"/>
        <v>0.40662688385929069</v>
      </c>
      <c r="DI8" s="110">
        <f t="shared" si="15"/>
        <v>0.36742892459826965</v>
      </c>
      <c r="DJ8" s="110">
        <f t="shared" si="15"/>
        <v>0.29788316872624337</v>
      </c>
      <c r="DK8" s="110">
        <f t="shared" si="15"/>
        <v>0.29404915309496843</v>
      </c>
      <c r="DL8" s="110">
        <f t="shared" si="15"/>
        <v>0.29276280385614778</v>
      </c>
      <c r="DM8" s="110">
        <f t="shared" si="15"/>
        <v>0.29303588509364675</v>
      </c>
      <c r="DN8" s="110">
        <f t="shared" si="15"/>
        <v>0.28473959181257152</v>
      </c>
      <c r="DO8" s="110">
        <f t="shared" si="15"/>
        <v>0.28446916361588304</v>
      </c>
      <c r="DP8" s="110">
        <f t="shared" si="15"/>
        <v>0.31091003700277531</v>
      </c>
      <c r="DQ8" s="110">
        <f t="shared" si="15"/>
        <v>0.35163762241486446</v>
      </c>
      <c r="DR8" s="110">
        <f t="shared" si="15"/>
        <v>0.33601200202014186</v>
      </c>
      <c r="DS8" s="110">
        <f t="shared" si="15"/>
        <v>0.32465595362057792</v>
      </c>
      <c r="DT8" s="110">
        <f t="shared" si="15"/>
        <v>0.31804731613179921</v>
      </c>
      <c r="DU8" s="110">
        <f t="shared" si="15"/>
        <v>0.32113012909174754</v>
      </c>
      <c r="DV8" s="110">
        <f t="shared" si="15"/>
        <v>0.28890324432960074</v>
      </c>
      <c r="DW8" s="110">
        <f t="shared" si="15"/>
        <v>0.25940702166974644</v>
      </c>
      <c r="DX8" s="110">
        <f t="shared" si="15"/>
        <v>0.23619071525192117</v>
      </c>
      <c r="DY8" s="110">
        <f t="shared" si="15"/>
        <v>0.24822057711783435</v>
      </c>
      <c r="DZ8" s="110">
        <f t="shared" si="15"/>
        <v>0.2571557194928914</v>
      </c>
      <c r="EA8" s="110">
        <f t="shared" si="15"/>
        <v>0.26737024635254708</v>
      </c>
      <c r="EB8" s="110">
        <f t="shared" si="15"/>
        <v>0.29328871423308356</v>
      </c>
      <c r="EC8" s="110">
        <f t="shared" ref="EC8:FA8" si="16">EC7/EC4</f>
        <v>0.30466621253405984</v>
      </c>
      <c r="ED8" s="110">
        <f t="shared" si="16"/>
        <v>0.30743374072525043</v>
      </c>
      <c r="EE8" s="110">
        <f t="shared" si="16"/>
        <v>0.28508684368137333</v>
      </c>
      <c r="EF8" s="110">
        <f t="shared" si="16"/>
        <v>0.3112807080924857</v>
      </c>
      <c r="EG8" s="110">
        <f t="shared" si="16"/>
        <v>0.29848776148526512</v>
      </c>
      <c r="EH8" s="110">
        <f t="shared" si="16"/>
        <v>0.28505261965127987</v>
      </c>
      <c r="EI8" s="110">
        <f t="shared" si="16"/>
        <v>0.26609984488998673</v>
      </c>
      <c r="EJ8" s="110">
        <f t="shared" si="16"/>
        <v>0.26665565011429671</v>
      </c>
      <c r="EK8" s="110">
        <f t="shared" si="16"/>
        <v>0.29655212110746548</v>
      </c>
      <c r="EL8" s="110">
        <f t="shared" si="16"/>
        <v>0.30487859678554841</v>
      </c>
      <c r="EM8" s="110">
        <f t="shared" si="16"/>
        <v>0.34323862002149591</v>
      </c>
      <c r="EN8" s="110">
        <f t="shared" si="16"/>
        <v>0.33470834479176204</v>
      </c>
      <c r="EO8" s="110">
        <f t="shared" si="16"/>
        <v>0.32113274778857887</v>
      </c>
      <c r="EP8" s="110">
        <f t="shared" si="16"/>
        <v>0.34827033952594494</v>
      </c>
      <c r="EQ8" s="110">
        <f t="shared" si="16"/>
        <v>0.33535446378272599</v>
      </c>
      <c r="ER8" s="110">
        <f t="shared" si="16"/>
        <v>0.34072166528710274</v>
      </c>
      <c r="ES8" s="110">
        <f t="shared" si="16"/>
        <v>0.36633602079819266</v>
      </c>
      <c r="ET8" s="110">
        <f t="shared" si="16"/>
        <v>0.3073728235140355</v>
      </c>
      <c r="EU8" s="110">
        <f t="shared" si="16"/>
        <v>0.27483036886046985</v>
      </c>
      <c r="EV8" s="110">
        <f t="shared" si="16"/>
        <v>0.25992591576347907</v>
      </c>
      <c r="EW8" s="110">
        <f t="shared" si="16"/>
        <v>0.26243856459974391</v>
      </c>
      <c r="EX8" s="110">
        <f t="shared" si="16"/>
        <v>0.2946384108891717</v>
      </c>
      <c r="EY8" s="110">
        <f t="shared" si="16"/>
        <v>0.29155317100013767</v>
      </c>
      <c r="EZ8" s="110">
        <f t="shared" si="16"/>
        <v>0.27777399823117233</v>
      </c>
      <c r="FA8" s="110">
        <f t="shared" si="16"/>
        <v>0.24602704443013518</v>
      </c>
      <c r="FB8" s="110">
        <f t="shared" ref="FB8" si="17">FB7/FB4</f>
        <v>0.25867121384362762</v>
      </c>
      <c r="FC8" s="110">
        <f t="shared" ref="FC8" si="18">FC7/FC4</f>
        <v>0.25112151474776623</v>
      </c>
      <c r="FD8" s="110">
        <f t="shared" ref="FD8" si="19">FD7/FD4</f>
        <v>0.27143554626372363</v>
      </c>
      <c r="FE8" s="110">
        <f t="shared" ref="FE8" si="20">FE7/FE4</f>
        <v>0.27293145830473792</v>
      </c>
      <c r="FF8" s="110">
        <f t="shared" ref="FF8" si="21">FF7/FF4</f>
        <v>0.26930466778013595</v>
      </c>
      <c r="FG8" s="110">
        <f t="shared" ref="FG8" si="22">FG7/FG4</f>
        <v>0.20236916327170187</v>
      </c>
      <c r="FH8" s="110">
        <f t="shared" ref="FH8" si="23">FH7/FH4</f>
        <v>0.20238444747960826</v>
      </c>
      <c r="FI8" s="110">
        <f t="shared" ref="FI8" si="24">FI7/FI4</f>
        <v>0.20522302121452513</v>
      </c>
      <c r="FJ8" s="110">
        <f t="shared" ref="FJ8" si="25">FJ7/FJ4</f>
        <v>0.25869768407934363</v>
      </c>
      <c r="FK8" s="110">
        <f t="shared" ref="FK8" si="26">FK7/FK4</f>
        <v>0.25889173238627472</v>
      </c>
      <c r="FL8" s="110">
        <f t="shared" ref="FL8" si="27">FL7/FL4</f>
        <v>0.27295636471444351</v>
      </c>
      <c r="FM8" s="110">
        <f t="shared" ref="FM8" si="28">FM7/FM4</f>
        <v>0.26549995958289541</v>
      </c>
      <c r="FN8" s="110">
        <f t="shared" ref="FN8" si="29">FN7/FN4</f>
        <v>0.26520863078955442</v>
      </c>
      <c r="FO8" s="110">
        <f t="shared" ref="FO8" si="30">FO7/FO4</f>
        <v>0.27133191164468312</v>
      </c>
      <c r="FP8" s="110">
        <f t="shared" ref="FP8" si="31">FP7/FP4</f>
        <v>0.27767305131889441</v>
      </c>
      <c r="FQ8" s="110">
        <f t="shared" ref="FQ8" si="32">FQ7/FQ4</f>
        <v>0.27960701009028166</v>
      </c>
      <c r="FR8" s="110">
        <f t="shared" ref="FR8" si="33">FR7/FR4</f>
        <v>0.25285200411099684</v>
      </c>
      <c r="FS8" s="110">
        <f t="shared" ref="FS8" si="34">FS7/FS4</f>
        <v>0.2142666649733945</v>
      </c>
      <c r="FT8" s="110">
        <f t="shared" ref="FT8" si="35">FT7/FT4</f>
        <v>0.21685752735952049</v>
      </c>
      <c r="FU8" s="110">
        <f t="shared" ref="FU8" si="36">FU7/FU4</f>
        <v>0.24325005037275826</v>
      </c>
      <c r="FV8" s="110">
        <f t="shared" ref="FV8" si="37">FV7/FV4</f>
        <v>0.25048401444194429</v>
      </c>
      <c r="FW8" s="110">
        <f t="shared" ref="FW8" si="38">FW7/FW4</f>
        <v>0.25917053651486172</v>
      </c>
      <c r="FX8" s="110">
        <f t="shared" ref="FX8" si="39">FX7/FX4</f>
        <v>0.27073590609030407</v>
      </c>
      <c r="FY8" s="110">
        <f t="shared" ref="FY8" si="40">FY7/FY4</f>
        <v>0.26423466269893986</v>
      </c>
      <c r="FZ8" s="110">
        <f t="shared" ref="FZ8" si="41">FZ7/FZ4</f>
        <v>0.25423751452575921</v>
      </c>
      <c r="GA8" s="110">
        <f t="shared" ref="GA8" si="42">GA7/GA4</f>
        <v>0.22597326209761431</v>
      </c>
      <c r="GB8" s="110">
        <f t="shared" ref="GB8" si="43">GB7/GB4</f>
        <v>0.23874618748392309</v>
      </c>
      <c r="GC8" s="110">
        <f t="shared" ref="GC8" si="44">GC7/GC4</f>
        <v>0.23393631053325797</v>
      </c>
      <c r="GD8" s="110">
        <f t="shared" ref="GD8" si="45">GD7/GD4</f>
        <v>0.21719457013574667</v>
      </c>
      <c r="GE8" s="110">
        <f t="shared" ref="GE8" si="46">GE7/GE4</f>
        <v>0.20337200743103515</v>
      </c>
      <c r="GF8" s="110">
        <f t="shared" ref="GF8" si="47">GF7/GF4</f>
        <v>0.2014597854913282</v>
      </c>
      <c r="GG8" s="110">
        <f t="shared" ref="GG8" si="48">GG7/GG4</f>
        <v>0.21132973474954986</v>
      </c>
      <c r="GH8" s="110">
        <f t="shared" ref="GH8" si="49">GH7/GH4</f>
        <v>0.22492900195319507</v>
      </c>
      <c r="GI8" s="110">
        <f t="shared" ref="GI8" si="50">GI7/GI4</f>
        <v>0.22844781349447557</v>
      </c>
      <c r="GJ8" s="110">
        <f t="shared" ref="GJ8" si="51">GJ7/GJ4</f>
        <v>0.2259862981337111</v>
      </c>
      <c r="GK8" s="110">
        <f t="shared" ref="GK8" si="52">GK7/GK4</f>
        <v>0.21288111339349572</v>
      </c>
      <c r="GL8" s="110">
        <f t="shared" ref="GL8" si="53">GL7/GL4</f>
        <v>0.21662906938130508</v>
      </c>
      <c r="GM8" s="110">
        <f t="shared" ref="GM8" si="54">GM7/GM4</f>
        <v>0.21423431128169301</v>
      </c>
      <c r="GN8" s="110">
        <f t="shared" ref="GN8" si="55">GN7/GN4</f>
        <v>0.2193731894705907</v>
      </c>
      <c r="GO8" s="110">
        <f t="shared" ref="GO8" si="56">GO7/GO4</f>
        <v>0.22092838617477351</v>
      </c>
      <c r="GP8" s="110">
        <f t="shared" ref="GP8" si="57">GP7/GP4</f>
        <v>0.20883472495088398</v>
      </c>
      <c r="GQ8" s="110">
        <f t="shared" ref="GQ8" si="58">GQ7/GQ4</f>
        <v>0.19904779532741027</v>
      </c>
      <c r="GR8" s="110">
        <f t="shared" ref="GR8" si="59">GR7/GR4</f>
        <v>0.21096873619208756</v>
      </c>
      <c r="GS8" s="110">
        <f t="shared" ref="GS8" si="60">GS7/GS4</f>
        <v>0.20888836114769305</v>
      </c>
      <c r="GT8" s="110">
        <f t="shared" ref="GT8" si="61">GT7/GT4</f>
        <v>0.22846050148287939</v>
      </c>
      <c r="GU8" s="110">
        <f t="shared" ref="GU8" si="62">GU7/GU4</f>
        <v>0.24615014987529471</v>
      </c>
      <c r="GV8" s="110">
        <f t="shared" ref="GV8" si="63">GV7/GV4</f>
        <v>0.26401580049495538</v>
      </c>
      <c r="GW8" s="110">
        <f t="shared" ref="GW8" si="64">GW7/GW4</f>
        <v>0.24920372021913645</v>
      </c>
      <c r="GX8" s="110">
        <f t="shared" ref="GX8" si="65">GX7/GX4</f>
        <v>0.24293760206178688</v>
      </c>
      <c r="GY8" s="110">
        <f t="shared" ref="GY8" si="66">GY7/GY4</f>
        <v>0.2344297071302055</v>
      </c>
      <c r="GZ8" s="110">
        <f t="shared" ref="GZ8" si="67">GZ7/GZ4</f>
        <v>0.24577233925151709</v>
      </c>
      <c r="HA8" s="110">
        <f t="shared" ref="HA8" si="68">HA7/HA4</f>
        <v>0.23637353487478341</v>
      </c>
      <c r="HB8" s="110">
        <f t="shared" ref="HB8" si="69">HB7/HB4</f>
        <v>0.23906824683285655</v>
      </c>
      <c r="HC8" s="110">
        <f t="shared" ref="HC8" si="70">HC7/HC4</f>
        <v>0.23153971117334565</v>
      </c>
      <c r="HD8" s="110">
        <f t="shared" ref="HD8" si="71">HD7/HD4</f>
        <v>0.22325984791948203</v>
      </c>
      <c r="HE8" s="110">
        <f t="shared" ref="HE8" si="72">HE7/HE4</f>
        <v>0.23084864318220086</v>
      </c>
      <c r="HF8" s="110">
        <f t="shared" ref="HF8" si="73">HF7/HF4</f>
        <v>0.24646703273315468</v>
      </c>
      <c r="HG8" s="110">
        <f t="shared" ref="HG8" si="74">HG7/HG4</f>
        <v>0.24377394122128401</v>
      </c>
      <c r="HH8" s="110">
        <f t="shared" ref="HH8" si="75">HH7/HH4</f>
        <v>0.26835060207224881</v>
      </c>
      <c r="HI8" s="110">
        <f t="shared" ref="HI8" si="76">HI7/HI4</f>
        <v>0.25907338875284164</v>
      </c>
      <c r="HJ8" s="110">
        <f t="shared" ref="HJ8" si="77">HJ7/HJ4</f>
        <v>0.25261603646401748</v>
      </c>
      <c r="HK8" s="110">
        <f t="shared" ref="HK8" si="78">HK7/HK4</f>
        <v>0.27566998336728782</v>
      </c>
      <c r="HL8" s="110">
        <f t="shared" ref="HL8" si="79">HL7/HL4</f>
        <v>0.3014291279653889</v>
      </c>
      <c r="HM8" s="110">
        <f t="shared" ref="HM8" si="80">HM7/HM4</f>
        <v>0.28379326830161417</v>
      </c>
      <c r="HN8" s="110">
        <f t="shared" ref="HN8" si="81">HN7/HN4</f>
        <v>0.24495781438328645</v>
      </c>
      <c r="HO8" s="110">
        <f t="shared" ref="HO8" si="82">HO7/HO4</f>
        <v>0.21738496246450656</v>
      </c>
      <c r="HP8" s="110">
        <f t="shared" ref="HP8" si="83">HP7/HP4</f>
        <v>0.21411773666822165</v>
      </c>
      <c r="HQ8" s="110">
        <f t="shared" ref="HQ8" si="84">HQ7/HQ4</f>
        <v>0.2209386281588448</v>
      </c>
      <c r="HR8" s="110">
        <f t="shared" ref="HR8" si="85">HR7/HR4</f>
        <v>0.22313564862889884</v>
      </c>
      <c r="HS8" s="110">
        <f t="shared" ref="HS8" si="86">HS7/HS4</f>
        <v>0.21341486079619382</v>
      </c>
      <c r="HT8" s="110">
        <f t="shared" ref="HT8" si="87">HT7/HT4</f>
        <v>0.21514864714397072</v>
      </c>
      <c r="HU8" s="110">
        <f t="shared" ref="HU8" si="88">HU7/HU4</f>
        <v>0.20274187160191534</v>
      </c>
      <c r="HV8" s="110">
        <f t="shared" ref="HV8" si="89">HV7/HV4</f>
        <v>0.21267092878707156</v>
      </c>
      <c r="HW8" s="110">
        <f t="shared" ref="HW8" si="90">HW7/HW4</f>
        <v>0.21816898484533945</v>
      </c>
      <c r="HX8" s="110">
        <f t="shared" ref="HX8" si="91">HX7/HX4</f>
        <v>0.21462629832780383</v>
      </c>
      <c r="HY8" s="110">
        <f t="shared" ref="HY8" si="92">HY7/HY4</f>
        <v>0.21467978733171414</v>
      </c>
      <c r="HZ8" s="110">
        <f t="shared" ref="HZ8" si="93">HZ7/HZ4</f>
        <v>0.21764977490476742</v>
      </c>
      <c r="IA8" s="110">
        <f t="shared" ref="IA8" si="94">IA7/IA4</f>
        <v>0.19867895570001687</v>
      </c>
      <c r="IB8" s="110">
        <f t="shared" ref="IB8" si="95">IB7/IB4</f>
        <v>0.19778059606848444</v>
      </c>
      <c r="IC8" s="110">
        <f t="shared" ref="IC8" si="96">IC7/IC4</f>
        <v>0.1992166439377121</v>
      </c>
      <c r="ID8" s="110">
        <f t="shared" ref="ID8" si="97">ID7/ID4</f>
        <v>0.1874915959407405</v>
      </c>
      <c r="IE8" s="110">
        <f t="shared" ref="IE8" si="98">IE7/IE4</f>
        <v>0.19109282342974718</v>
      </c>
      <c r="IF8" s="110">
        <f t="shared" ref="IF8" si="99">IF7/IF4</f>
        <v>0.20127389579302879</v>
      </c>
      <c r="IG8" s="110">
        <f t="shared" ref="IG8" si="100">IG7/IG4</f>
        <v>0.19925036622392447</v>
      </c>
      <c r="IH8" s="110">
        <f t="shared" ref="IH8" si="101">IH7/IH4</f>
        <v>0.18529214666368829</v>
      </c>
      <c r="II8" s="110">
        <f t="shared" ref="II8" si="102">II7/II4</f>
        <v>0.18384426732066209</v>
      </c>
      <c r="IJ8" s="110">
        <f t="shared" ref="IJ8" si="103">IJ7/IJ4</f>
        <v>0.18044375798259424</v>
      </c>
      <c r="IK8" s="110">
        <f t="shared" ref="IK8" si="104">IK7/IK4</f>
        <v>0.17309207055779971</v>
      </c>
      <c r="IL8" s="110">
        <f t="shared" ref="IL8" si="105">IL7/IL4</f>
        <v>0.17232763218457978</v>
      </c>
      <c r="IM8" s="110">
        <f t="shared" ref="IM8" si="106">IM7/IM4</f>
        <v>0.16386417236557418</v>
      </c>
      <c r="IN8" s="110">
        <f t="shared" ref="IN8" si="107">IN7/IN4</f>
        <v>0.16616270299818026</v>
      </c>
      <c r="IO8" s="110">
        <f t="shared" ref="IO8" si="108">IO7/IO4</f>
        <v>0.17292832400746078</v>
      </c>
      <c r="IP8" s="110">
        <f t="shared" ref="IP8" si="109">IP7/IP4</f>
        <v>0.17184135733356304</v>
      </c>
      <c r="IQ8" s="110">
        <f t="shared" ref="IQ8" si="110">IQ7/IQ4</f>
        <v>0.16933236574746019</v>
      </c>
      <c r="IR8" s="110">
        <f t="shared" ref="IR8" si="111">IR7/IR4</f>
        <v>0.18948293951618866</v>
      </c>
      <c r="IS8" s="110">
        <f t="shared" ref="IS8" si="112">IS7/IS4</f>
        <v>0.17679966147645038</v>
      </c>
      <c r="IT8" s="110">
        <f t="shared" ref="IT8" si="113">IT7/IT4</f>
        <v>0.1768472592707899</v>
      </c>
      <c r="IU8" s="110">
        <f t="shared" ref="IU8" si="114">IU7/IU4</f>
        <v>0.19464613890911617</v>
      </c>
      <c r="IV8" s="110">
        <f t="shared" ref="IV8" si="115">IV7/IV4</f>
        <v>0.19387660347823776</v>
      </c>
      <c r="IW8" s="110">
        <f t="shared" ref="IW8" si="116">IW7/IW4</f>
        <v>0.16925086121309443</v>
      </c>
      <c r="IX8" s="110">
        <f t="shared" ref="IX8" si="117">IX7/IX4</f>
        <v>0.16858678707039873</v>
      </c>
      <c r="IY8" s="110">
        <f t="shared" ref="IY8" si="118">IY7/IY4</f>
        <v>0.18245118158000026</v>
      </c>
      <c r="IZ8" s="110">
        <f t="shared" ref="IZ8" si="119">IZ7/IZ4</f>
        <v>0.18940607843652318</v>
      </c>
      <c r="JA8" s="110">
        <f t="shared" ref="JA8" si="120">JA7/JA4</f>
        <v>0.18808783783783792</v>
      </c>
      <c r="JB8" s="110">
        <f t="shared" ref="JB8" si="121">JB7/JB4</f>
        <v>0.19194740251147427</v>
      </c>
      <c r="JC8" s="110">
        <f t="shared" ref="JC8" si="122">JC7/JC4</f>
        <v>0.18668095446106803</v>
      </c>
      <c r="JD8" s="110">
        <f t="shared" ref="JD8" si="123">JD7/JD4</f>
        <v>0.1946962559754353</v>
      </c>
      <c r="JE8" s="110">
        <f t="shared" ref="JE8" si="124">JE7/JE4</f>
        <v>0.19669288498619719</v>
      </c>
      <c r="JF8" s="110">
        <f t="shared" ref="JF8" si="125">JF7/JF4</f>
        <v>0.2007625577165244</v>
      </c>
      <c r="JG8" s="110">
        <f t="shared" ref="JG8" si="126">JG7/JG4</f>
        <v>0.18118371327563088</v>
      </c>
      <c r="JH8" s="110">
        <f t="shared" ref="JH8" si="127">JH7/JH4</f>
        <v>0.18509359143819562</v>
      </c>
      <c r="JI8" s="110">
        <f t="shared" ref="JI8" si="128">JI7/JI4</f>
        <v>0.17414489499566807</v>
      </c>
      <c r="JJ8" s="110">
        <f t="shared" ref="JJ8" si="129">JJ7/JJ4</f>
        <v>0.18706791637728354</v>
      </c>
      <c r="JK8" s="110">
        <f t="shared" ref="JK8" si="130">JK7/JK4</f>
        <v>0.19133201311560552</v>
      </c>
      <c r="JL8" s="110">
        <f t="shared" ref="JL8" si="131">JL7/JL4</f>
        <v>0.17160509916356662</v>
      </c>
      <c r="JM8" s="110">
        <f t="shared" ref="JM8" si="132">JM7/JM4</f>
        <v>0.1809324894781012</v>
      </c>
      <c r="JN8" s="110">
        <f t="shared" ref="JN8" si="133">JN7/JN4</f>
        <v>0.19226011312142369</v>
      </c>
      <c r="JO8" s="110">
        <f t="shared" ref="JO8" si="134">JO7/JO4</f>
        <v>0.18973264884325619</v>
      </c>
      <c r="JP8" s="110">
        <f t="shared" ref="JP8" si="135">JP7/JP4</f>
        <v>0.20422002429290284</v>
      </c>
      <c r="JQ8" s="110">
        <f t="shared" ref="JQ8" si="136">JQ7/JQ4</f>
        <v>0.21131574349117591</v>
      </c>
      <c r="JR8" s="110">
        <f t="shared" ref="JR8" si="137">JR7/JR4</f>
        <v>0.21376493203350275</v>
      </c>
      <c r="JS8" s="110">
        <f t="shared" ref="JS8" si="138">JS7/JS4</f>
        <v>0.19186668902273871</v>
      </c>
      <c r="JT8" s="110">
        <f t="shared" ref="JT8" si="139">JT7/JT4</f>
        <v>0.20184728186593612</v>
      </c>
      <c r="JU8" s="110">
        <f t="shared" ref="JU8" si="140">JU7/JU4</f>
        <v>0.19202619908226298</v>
      </c>
      <c r="JV8" s="110">
        <f t="shared" ref="JV8" si="141">JV7/JV4</f>
        <v>0.21146041002396251</v>
      </c>
      <c r="JW8" s="110">
        <f t="shared" ref="JW8" si="142">JW7/JW4</f>
        <v>0.195316296397822</v>
      </c>
      <c r="JX8" s="110">
        <f t="shared" ref="JX8" si="143">JX7/JX4</f>
        <v>0.18559964171589041</v>
      </c>
      <c r="JY8" s="110">
        <f t="shared" ref="JY8" si="144">JY7/JY4</f>
        <v>0.19142713748427756</v>
      </c>
      <c r="JZ8" s="110">
        <f t="shared" ref="JZ8" si="145">JZ7/JZ4</f>
        <v>0.19541903387089782</v>
      </c>
      <c r="KA8" s="110">
        <f t="shared" ref="KA8" si="146">KA7/KA4</f>
        <v>0.19703736400695865</v>
      </c>
      <c r="KB8" s="110">
        <f t="shared" ref="KB8" si="147">KB7/KB4</f>
        <v>0.20033382696217464</v>
      </c>
      <c r="KC8" s="110">
        <f t="shared" ref="KC8" si="148">KC7/KC4</f>
        <v>0.20657032181168059</v>
      </c>
      <c r="KD8" s="110">
        <f t="shared" ref="KD8" si="149">KD7/KD4</f>
        <v>0.19825249946125259</v>
      </c>
      <c r="KE8" s="110">
        <f t="shared" ref="KE8" si="150">KE7/KE4</f>
        <v>0.18159711867128528</v>
      </c>
      <c r="KF8" s="110">
        <f t="shared" ref="KF8" si="151">KF7/KF4</f>
        <v>0.16814223109779769</v>
      </c>
      <c r="KG8" s="110">
        <f t="shared" ref="KG8" si="152">KG7/KG4</f>
        <v>0.16092677281256676</v>
      </c>
      <c r="KH8" s="110">
        <f t="shared" ref="KH8" si="153">KH7/KH4</f>
        <v>0.17439198438819786</v>
      </c>
      <c r="KI8" s="110">
        <f t="shared" ref="KI8" si="154">KI7/KI4</f>
        <v>0.16113215582552573</v>
      </c>
      <c r="KJ8" s="110">
        <f t="shared" ref="KJ8" si="155">KJ7/KJ4</f>
        <v>0.15412194324535489</v>
      </c>
      <c r="KK8" s="110">
        <f t="shared" ref="KK8" si="156">KK7/KK4</f>
        <v>0.17242076530354344</v>
      </c>
      <c r="KL8" s="110">
        <f t="shared" ref="KL8" si="157">KL7/KL4</f>
        <v>0.18443758364050417</v>
      </c>
      <c r="KM8" s="110">
        <f t="shared" ref="KM8" si="158">KM7/KM4</f>
        <v>0.16274698522334827</v>
      </c>
      <c r="KN8" s="110">
        <f t="shared" ref="KN8" si="159">KN7/KN4</f>
        <v>0.17026405660587926</v>
      </c>
      <c r="KO8" s="110">
        <f t="shared" ref="KO8" si="160">KO7/KO4</f>
        <v>0.17676410565950951</v>
      </c>
      <c r="KP8" s="110">
        <f t="shared" ref="KP8" si="161">KP7/KP4</f>
        <v>0.16491603139328806</v>
      </c>
      <c r="KQ8" s="110">
        <f t="shared" ref="KQ8" si="162">KQ7/KQ4</f>
        <v>0.178731555349738</v>
      </c>
      <c r="KR8" s="110">
        <f t="shared" ref="KR8" si="163">KR7/KR4</f>
        <v>0.1730707567336468</v>
      </c>
      <c r="KS8" s="110">
        <f t="shared" ref="KS8" si="164">KS7/KS4</f>
        <v>0.16709738882368125</v>
      </c>
      <c r="KT8" s="110">
        <f t="shared" ref="KT8" si="165">KT7/KT4</f>
        <v>0.13944977607165698</v>
      </c>
      <c r="KU8" s="110">
        <f t="shared" ref="KU8" si="166">KU7/KU4</f>
        <v>0.16726347578290504</v>
      </c>
      <c r="KV8" s="110">
        <f t="shared" ref="KV8" si="167">KV7/KV4</f>
        <v>0.17220697367083471</v>
      </c>
      <c r="KW8" s="110">
        <f t="shared" ref="KW8" si="168">KW7/KW4</f>
        <v>0.42066223412379228</v>
      </c>
      <c r="KX8" s="110">
        <f t="shared" ref="KX8" si="169">KX7/KX4</f>
        <v>0.20280949708513238</v>
      </c>
      <c r="KY8" s="110">
        <f t="shared" ref="KY8" si="170">KY7/KY4</f>
        <v>0.18508660220918977</v>
      </c>
      <c r="KZ8" s="110">
        <f t="shared" ref="KZ8" si="171">KZ7/KZ4</f>
        <v>0.17945352649300014</v>
      </c>
      <c r="LA8" s="110">
        <f t="shared" ref="LA8" si="172">LA7/LA4</f>
        <v>0.18053155692979272</v>
      </c>
      <c r="LB8" s="110">
        <f t="shared" ref="LB8" si="173">LB7/LB4</f>
        <v>0.19109255636295872</v>
      </c>
      <c r="LC8" s="110">
        <f t="shared" ref="LC8" si="174">LC7/LC4</f>
        <v>0.1940947225981054</v>
      </c>
      <c r="LD8" s="110">
        <f t="shared" ref="LD8" si="175">LD7/LD4</f>
        <v>0.19704946198662948</v>
      </c>
      <c r="LE8" s="110">
        <f t="shared" ref="LE8" si="176">LE7/LE4</f>
        <v>0.22048795584670131</v>
      </c>
      <c r="LF8" s="110">
        <f t="shared" ref="LF8" si="177">LF7/LF4</f>
        <v>0.23590593265633344</v>
      </c>
      <c r="LG8" s="110">
        <f t="shared" ref="LG8" si="178">LG7/LG4</f>
        <v>0.2217638640611552</v>
      </c>
      <c r="LH8" s="110">
        <f t="shared" ref="LH8" si="179">LH7/LH4</f>
        <v>0.26116826219341149</v>
      </c>
      <c r="LI8" s="110">
        <f t="shared" ref="LI8" si="180">LI7/LI4</f>
        <v>0.25003086483260967</v>
      </c>
      <c r="LJ8" s="110">
        <f t="shared" ref="LJ8" si="181">LJ7/LJ4</f>
        <v>0.34047136207458162</v>
      </c>
      <c r="LK8" s="110">
        <f t="shared" ref="LK8" si="182">LK7/LK4</f>
        <v>0.32124927176473561</v>
      </c>
      <c r="LL8" s="110">
        <f t="shared" ref="LL8" si="183">LL7/LL4</f>
        <v>0.34487740444150905</v>
      </c>
      <c r="LM8" s="110">
        <f t="shared" ref="LM8" si="184">LM7/LM4</f>
        <v>0.35842604216267698</v>
      </c>
      <c r="LN8" s="110">
        <f t="shared" ref="LN8" si="185">LN7/LN4</f>
        <v>0.37332092901793723</v>
      </c>
      <c r="LO8" s="110">
        <f t="shared" ref="LO8" si="186">LO7/LO4</f>
        <v>0.35215050948276766</v>
      </c>
      <c r="LP8" s="110">
        <f t="shared" ref="LP8" si="187">LP7/LP4</f>
        <v>0.36511679736292441</v>
      </c>
      <c r="LQ8" s="110">
        <f t="shared" ref="LQ8" si="188">LQ7/LQ4</f>
        <v>0.34677951198065515</v>
      </c>
      <c r="LR8" s="110">
        <f t="shared" ref="LR8" si="189">LR7/LR4</f>
        <v>0.35500879628217252</v>
      </c>
      <c r="LS8" s="110">
        <f t="shared" ref="LS8" si="190">LS7/LS4</f>
        <v>0.36424317261010347</v>
      </c>
      <c r="LT8" s="110">
        <f t="shared" ref="LT8" si="191">LT7/LT4</f>
        <v>0.36275178557098159</v>
      </c>
      <c r="LU8" s="110">
        <f t="shared" ref="LU8" si="192">LU7/LU4</f>
        <v>0.39991187115364607</v>
      </c>
      <c r="LV8" s="110">
        <f t="shared" ref="LV8" si="193">LV7/LV4</f>
        <v>0.43062205857500607</v>
      </c>
      <c r="LW8" s="110">
        <f t="shared" ref="LW8" si="194">LW7/LW4</f>
        <v>0.40691589654050203</v>
      </c>
      <c r="LX8" s="110">
        <f t="shared" ref="LX8" si="195">LX7/LX4</f>
        <v>0.41368923765927512</v>
      </c>
      <c r="LY8" s="110">
        <f t="shared" ref="LY8" si="196">LY7/LY4</f>
        <v>0.28587917853395289</v>
      </c>
      <c r="LZ8" s="110">
        <f t="shared" ref="LZ8" si="197">LZ7/LZ4</f>
        <v>0.43791500328465305</v>
      </c>
      <c r="MA8" s="110">
        <f t="shared" ref="MA8" si="198">MA7/MA4</f>
        <v>0.39253054743769711</v>
      </c>
      <c r="MB8" s="110">
        <f t="shared" ref="MB8" si="199">MB7/MB4</f>
        <v>0.40354575476533228</v>
      </c>
      <c r="MC8" s="110">
        <f t="shared" ref="MC8" si="200">MC7/MC4</f>
        <v>0.399809349803392</v>
      </c>
      <c r="MD8" s="110">
        <f t="shared" ref="MD8" si="201">MD7/MD4</f>
        <v>0.4038781361048317</v>
      </c>
      <c r="ME8" s="110">
        <f t="shared" ref="ME8" si="202">ME7/ME4</f>
        <v>0.43052736976675582</v>
      </c>
      <c r="MF8" s="110">
        <f t="shared" ref="MF8" si="203">MF7/MF4</f>
        <v>0.40617038853638171</v>
      </c>
      <c r="MG8" s="110">
        <f t="shared" ref="MG8" si="204">MG7/MG4</f>
        <v>0.43766739448450104</v>
      </c>
      <c r="MH8" s="110">
        <f t="shared" ref="MH8" si="205">MH7/MH4</f>
        <v>0.45777888902073116</v>
      </c>
      <c r="MI8" s="110">
        <f t="shared" ref="MI8" si="206">MI7/MI4</f>
        <v>0.46575616994422747</v>
      </c>
      <c r="MJ8" s="110">
        <f t="shared" ref="MJ8" si="207">MJ7/MJ4</f>
        <v>0.46072366639297385</v>
      </c>
      <c r="MK8" s="110">
        <f t="shared" ref="MK8" si="208">MK7/MK4</f>
        <v>0.46978629487614376</v>
      </c>
      <c r="ML8" s="110">
        <f t="shared" ref="ML8" si="209">ML7/ML4</f>
        <v>0.46647798088907355</v>
      </c>
      <c r="MM8" s="110">
        <f t="shared" ref="MM8" si="210">MM7/MM4</f>
        <v>0.42981133149312778</v>
      </c>
      <c r="MN8" s="110">
        <f t="shared" ref="MN8" si="211">MN7/MN4</f>
        <v>0.44421361263111675</v>
      </c>
      <c r="MO8" s="110">
        <f t="shared" ref="MO8" si="212">MO7/MO4</f>
        <v>0.41768711535382802</v>
      </c>
      <c r="MP8" s="110">
        <f t="shared" ref="MP8" si="213">MP7/MP4</f>
        <v>0.40748976884121624</v>
      </c>
      <c r="MQ8" s="110">
        <f t="shared" ref="MQ8" si="214">MQ7/MQ4</f>
        <v>0.41259967263826536</v>
      </c>
      <c r="MR8" s="110">
        <f t="shared" ref="MR8" si="215">MR7/MR4</f>
        <v>0.40332388840453359</v>
      </c>
      <c r="MS8" s="110">
        <f t="shared" ref="MS8" si="216">MS7/MS4</f>
        <v>0.45119882931222099</v>
      </c>
      <c r="MT8" s="110">
        <f t="shared" ref="MT8" si="217">MT7/MT4</f>
        <v>0.45399764844209289</v>
      </c>
      <c r="MU8" s="110">
        <f t="shared" ref="MU8" si="218">MU7/MU4</f>
        <v>0.45262877954006514</v>
      </c>
      <c r="MV8" s="110">
        <f t="shared" ref="MV8" si="219">MV7/MV4</f>
        <v>0.46724511930585694</v>
      </c>
      <c r="MW8" s="110">
        <f t="shared" ref="MW8" si="220">MW7/MW4</f>
        <v>0.45979508741217762</v>
      </c>
      <c r="MX8" s="110">
        <f t="shared" ref="MX8" si="221">MX7/MX4</f>
        <v>0.45195499636125891</v>
      </c>
      <c r="MY8" s="110">
        <f t="shared" ref="MY8" si="222">MY7/MY4</f>
        <v>0.48439782030895473</v>
      </c>
      <c r="MZ8" s="110">
        <f t="shared" ref="MZ8" si="223">MZ7/MZ4</f>
        <v>0.47585820703070303</v>
      </c>
      <c r="NA8" s="110">
        <f t="shared" ref="NA8" si="224">NA7/NA4</f>
        <v>0.45561523057436626</v>
      </c>
      <c r="NB8" s="110">
        <f t="shared" ref="NB8" si="225">NB7/NB4</f>
        <v>0.40548157426330017</v>
      </c>
      <c r="NC8" s="110">
        <f t="shared" ref="NC8" si="226">NC7/NC4</f>
        <v>0.40357234719359764</v>
      </c>
      <c r="ND8" s="110">
        <f t="shared" ref="ND8" si="227">ND7/ND4</f>
        <v>0.40037383547936484</v>
      </c>
      <c r="NE8" s="110">
        <f t="shared" ref="NE8" si="228">NE7/NE4</f>
        <v>0.41575911140318489</v>
      </c>
      <c r="NF8" s="110">
        <f t="shared" ref="NF8" si="229">NF7/NF4</f>
        <v>0.42753841319197489</v>
      </c>
      <c r="NG8" s="110">
        <f t="shared" ref="NG8" si="230">NG7/NG4</f>
        <v>0.40949726458193386</v>
      </c>
      <c r="NH8" s="110">
        <f t="shared" ref="NH8" si="231">NH7/NH4</f>
        <v>0.4045959457519156</v>
      </c>
      <c r="NI8" s="110">
        <f t="shared" ref="NI8" si="232">NI7/NI4</f>
        <v>0.42091993911922709</v>
      </c>
      <c r="NJ8" s="110">
        <f t="shared" ref="NJ8" si="233">NJ7/NJ4</f>
        <v>0.4483304954018546</v>
      </c>
      <c r="NK8" s="110">
        <f t="shared" ref="NK8" si="234">NK7/NK4</f>
        <v>0.43080395133674176</v>
      </c>
      <c r="NL8" s="110">
        <f t="shared" ref="NL8" si="235">NL7/NL4</f>
        <v>0.41734208664461891</v>
      </c>
      <c r="NM8" s="110">
        <f t="shared" ref="NM8" si="236">NM7/NM4</f>
        <v>0.38980699034951738</v>
      </c>
      <c r="NN8" s="110">
        <f t="shared" ref="NN8" si="237">NN7/NN4</f>
        <v>0.36364178819485876</v>
      </c>
      <c r="NO8" s="110">
        <f t="shared" ref="NO8" si="238">NO7/NO4</f>
        <v>0.35752897782528326</v>
      </c>
      <c r="NP8" s="110">
        <f t="shared" ref="NP8" si="239">NP7/NP4</f>
        <v>0.34985856220364731</v>
      </c>
      <c r="NQ8" s="110">
        <f t="shared" ref="NQ8" si="240">NQ7/NQ4</f>
        <v>0.32596871998509119</v>
      </c>
      <c r="NR8" s="110">
        <f t="shared" ref="NR8" si="241">NR7/NR4</f>
        <v>0.3382064829774537</v>
      </c>
      <c r="NS8" s="110">
        <f t="shared" ref="NS8" si="242">NS7/NS4</f>
        <v>0.32612778188105829</v>
      </c>
      <c r="NT8" s="110">
        <f t="shared" ref="NT8" si="243">NT7/NT4</f>
        <v>0.31528008463971235</v>
      </c>
      <c r="NU8" s="110">
        <f t="shared" ref="NU8" si="244">NU7/NU4</f>
        <v>0.31199122864623635</v>
      </c>
      <c r="NV8" s="110">
        <f t="shared" ref="NV8" si="245">NV7/NV4</f>
        <v>0.30828209868581347</v>
      </c>
      <c r="NW8" s="110">
        <f t="shared" ref="NW8" si="246">NW7/NW4</f>
        <v>0.31950333652737206</v>
      </c>
      <c r="NX8" s="110">
        <f t="shared" ref="NX8" si="247">NX7/NX4</f>
        <v>0.29095126042851177</v>
      </c>
      <c r="NY8" s="110">
        <f t="shared" ref="NY8" si="248">NY7/NY4</f>
        <v>0.28993590088571791</v>
      </c>
      <c r="NZ8" s="110">
        <f t="shared" ref="NZ8" si="249">NZ7/NZ4</f>
        <v>0.28661765033035969</v>
      </c>
      <c r="OA8" s="110">
        <f t="shared" ref="OA8" si="250">OA7/OA4</f>
        <v>0.28273181505089479</v>
      </c>
      <c r="OB8" s="110">
        <f t="shared" ref="OB8" si="251">OB7/OB4</f>
        <v>0.28151383922195294</v>
      </c>
      <c r="OC8" s="110">
        <f t="shared" ref="OC8" si="252">OC7/OC4</f>
        <v>0.25759371329551617</v>
      </c>
      <c r="OD8" s="110">
        <f t="shared" ref="OD8" si="253">OD7/OD4</f>
        <v>0.25682112094613707</v>
      </c>
      <c r="OE8" s="110">
        <f t="shared" ref="OE8" si="254">OE7/OE4</f>
        <v>0.25580009035283058</v>
      </c>
      <c r="OF8" s="110">
        <f t="shared" ref="OF8" si="255">OF7/OF4</f>
        <v>0.25462362037671277</v>
      </c>
      <c r="OG8" s="110">
        <f t="shared" ref="OG8" si="256">OG7/OG4</f>
        <v>0.25597674329648462</v>
      </c>
      <c r="OH8" s="110">
        <f t="shared" ref="OH8" si="257">OH7/OH4</f>
        <v>0.25146585608154798</v>
      </c>
      <c r="OI8" s="110">
        <f t="shared" ref="OI8" si="258">OI7/OI4</f>
        <v>0.23794931235329456</v>
      </c>
      <c r="OJ8" s="111">
        <f t="shared" ref="OJ8" si="259">OJ7/OJ4</f>
        <v>0.22712978268757814</v>
      </c>
    </row>
    <row r="9" spans="1:401" x14ac:dyDescent="0.2">
      <c r="A9" s="47"/>
      <c r="B9" s="51" t="s">
        <v>663</v>
      </c>
      <c r="C9" s="49" t="s">
        <v>556</v>
      </c>
      <c r="D9" s="49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0">
        <v>4178.6905820000002</v>
      </c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0">
        <v>3775.4111069999999</v>
      </c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0">
        <v>3885.7520440000003</v>
      </c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0">
        <v>4540.2618299999995</v>
      </c>
      <c r="IV9" s="56"/>
      <c r="IW9" s="56"/>
      <c r="IX9" s="56"/>
      <c r="IY9" s="56"/>
      <c r="IZ9" s="56"/>
      <c r="JA9" s="56"/>
      <c r="JB9" s="56"/>
      <c r="JC9" s="56"/>
      <c r="JD9" s="56"/>
      <c r="JE9" s="56"/>
      <c r="JF9" s="56"/>
      <c r="JG9" s="50">
        <v>3597.6107449999995</v>
      </c>
      <c r="JH9" s="56"/>
      <c r="JI9" s="56"/>
      <c r="JJ9" s="56"/>
      <c r="JK9" s="56"/>
      <c r="JL9" s="56"/>
      <c r="JM9" s="56"/>
      <c r="JN9" s="56"/>
      <c r="JO9" s="56"/>
      <c r="JP9" s="56"/>
      <c r="JQ9" s="56"/>
      <c r="JR9" s="56"/>
      <c r="JS9" s="50">
        <v>5700.3614269999998</v>
      </c>
      <c r="JT9" s="56"/>
      <c r="JU9" s="56"/>
      <c r="JV9" s="56"/>
      <c r="JW9" s="56"/>
      <c r="JX9" s="56"/>
      <c r="JY9" s="56"/>
      <c r="JZ9" s="56"/>
      <c r="KA9" s="56"/>
      <c r="KB9" s="56"/>
      <c r="KC9" s="56"/>
      <c r="KD9" s="56"/>
      <c r="KE9" s="50">
        <v>6709.6928200000002</v>
      </c>
      <c r="KF9" s="56"/>
      <c r="KG9" s="56"/>
      <c r="KH9" s="56"/>
      <c r="KI9" s="56"/>
      <c r="KJ9" s="56"/>
      <c r="KK9" s="56"/>
      <c r="KL9" s="56"/>
      <c r="KM9" s="56"/>
      <c r="KN9" s="56"/>
      <c r="KO9" s="56"/>
      <c r="KP9" s="56"/>
      <c r="KQ9" s="50">
        <v>7506.2426100000002</v>
      </c>
      <c r="KR9" s="56"/>
      <c r="KS9" s="56"/>
      <c r="KT9" s="56"/>
      <c r="KU9" s="56"/>
      <c r="KV9" s="56"/>
      <c r="KW9" s="56"/>
      <c r="KX9" s="56"/>
      <c r="KY9" s="56"/>
      <c r="KZ9" s="56"/>
      <c r="LA9" s="56"/>
      <c r="LB9" s="56"/>
      <c r="LC9" s="50">
        <v>8356.6274030000004</v>
      </c>
      <c r="LD9" s="56"/>
      <c r="LE9" s="56"/>
      <c r="LF9" s="56"/>
      <c r="LG9" s="56"/>
      <c r="LH9" s="56"/>
      <c r="LI9" s="56"/>
      <c r="LJ9" s="56"/>
      <c r="LK9" s="56"/>
      <c r="LL9" s="56"/>
      <c r="LM9" s="56"/>
      <c r="LN9" s="56"/>
      <c r="LO9" s="50">
        <v>6897.6639720000003</v>
      </c>
      <c r="LP9" s="56"/>
      <c r="LQ9" s="56"/>
      <c r="LR9" s="56"/>
      <c r="LS9" s="56"/>
      <c r="LT9" s="56"/>
      <c r="LU9" s="56"/>
      <c r="LV9" s="56"/>
      <c r="LW9" s="56"/>
      <c r="LX9" s="56"/>
      <c r="LY9" s="56"/>
      <c r="LZ9" s="56"/>
      <c r="MA9" s="50">
        <v>6724.8402266900002</v>
      </c>
      <c r="MB9" s="56"/>
      <c r="MC9" s="56"/>
      <c r="MD9" s="56"/>
      <c r="ME9" s="56"/>
      <c r="MF9" s="56"/>
      <c r="MG9" s="56"/>
      <c r="MH9" s="56"/>
      <c r="MI9" s="56"/>
      <c r="MJ9" s="56"/>
      <c r="MK9" s="56"/>
      <c r="ML9" s="56"/>
      <c r="MM9" s="50">
        <v>6720.7584719999995</v>
      </c>
      <c r="MN9" s="56"/>
      <c r="MO9" s="56"/>
      <c r="MP9" s="56"/>
      <c r="MQ9" s="56"/>
      <c r="MR9" s="56"/>
      <c r="MS9" s="56"/>
      <c r="MT9" s="56"/>
      <c r="MU9" s="56"/>
      <c r="MV9" s="56"/>
      <c r="MW9" s="56"/>
      <c r="MX9" s="56"/>
      <c r="MY9" s="50">
        <v>6725.2506979999998</v>
      </c>
      <c r="MZ9" s="56"/>
      <c r="NA9" s="56"/>
      <c r="NB9" s="56"/>
      <c r="NC9" s="56"/>
      <c r="ND9" s="56"/>
      <c r="NE9" s="56"/>
      <c r="NF9" s="56"/>
      <c r="NG9" s="56"/>
      <c r="NH9" s="56"/>
      <c r="NI9" s="56"/>
      <c r="NJ9" s="56"/>
      <c r="NK9" s="50">
        <v>6766.6938548750004</v>
      </c>
      <c r="NL9" s="56"/>
      <c r="NM9" s="56"/>
      <c r="NN9" s="56"/>
      <c r="NO9" s="56"/>
      <c r="NP9" s="56"/>
      <c r="NQ9" s="56"/>
      <c r="NR9" s="56"/>
      <c r="NS9" s="56"/>
      <c r="NT9" s="56"/>
      <c r="NU9" s="56"/>
      <c r="NV9" s="56"/>
      <c r="NW9" s="50">
        <v>6943.6135537179998</v>
      </c>
      <c r="NX9" s="56"/>
      <c r="NY9" s="56"/>
      <c r="NZ9" s="56"/>
      <c r="OA9" s="56"/>
      <c r="OB9" s="56"/>
      <c r="OC9" s="56"/>
      <c r="OD9" s="56"/>
      <c r="OE9" s="56"/>
      <c r="OF9" s="56"/>
      <c r="OG9" s="56"/>
      <c r="OH9" s="56"/>
      <c r="OI9" s="52">
        <v>6813.9032626030003</v>
      </c>
      <c r="OJ9" s="57"/>
    </row>
    <row r="10" spans="1:401" x14ac:dyDescent="0.2">
      <c r="A10" s="42"/>
      <c r="B10" s="43"/>
      <c r="C10" s="44" t="s">
        <v>557</v>
      </c>
      <c r="D10" s="43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40">
        <v>771.25876099999994</v>
      </c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40">
        <v>659.74577299999999</v>
      </c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40">
        <v>648.09597200000007</v>
      </c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40">
        <v>703.19649300000015</v>
      </c>
      <c r="IV10" s="54"/>
      <c r="IW10" s="54"/>
      <c r="IX10" s="54"/>
      <c r="IY10" s="54"/>
      <c r="IZ10" s="54"/>
      <c r="JA10" s="54"/>
      <c r="JB10" s="54"/>
      <c r="JC10" s="54"/>
      <c r="JD10" s="54"/>
      <c r="JE10" s="54"/>
      <c r="JF10" s="54"/>
      <c r="JG10" s="40">
        <v>648.81157099999996</v>
      </c>
      <c r="JH10" s="54"/>
      <c r="JI10" s="54"/>
      <c r="JJ10" s="54"/>
      <c r="JK10" s="54"/>
      <c r="JL10" s="54"/>
      <c r="JM10" s="54"/>
      <c r="JN10" s="54"/>
      <c r="JO10" s="54"/>
      <c r="JP10" s="54"/>
      <c r="JQ10" s="54"/>
      <c r="JR10" s="54"/>
      <c r="JS10" s="40">
        <v>972.31931699999996</v>
      </c>
      <c r="JT10" s="54"/>
      <c r="JU10" s="54"/>
      <c r="JV10" s="54"/>
      <c r="JW10" s="54"/>
      <c r="JX10" s="54"/>
      <c r="JY10" s="54"/>
      <c r="JZ10" s="54"/>
      <c r="KA10" s="54"/>
      <c r="KB10" s="54"/>
      <c r="KC10" s="54"/>
      <c r="KD10" s="54"/>
      <c r="KE10" s="40">
        <v>1101.0744479999998</v>
      </c>
      <c r="KF10" s="54"/>
      <c r="KG10" s="54"/>
      <c r="KH10" s="54"/>
      <c r="KI10" s="54"/>
      <c r="KJ10" s="54"/>
      <c r="KK10" s="54"/>
      <c r="KL10" s="54"/>
      <c r="KM10" s="54"/>
      <c r="KN10" s="54"/>
      <c r="KO10" s="54"/>
      <c r="KP10" s="54"/>
      <c r="KQ10" s="40">
        <v>1162.195993</v>
      </c>
      <c r="KR10" s="54"/>
      <c r="KS10" s="54"/>
      <c r="KT10" s="54"/>
      <c r="KU10" s="54"/>
      <c r="KV10" s="54"/>
      <c r="KW10" s="54"/>
      <c r="KX10" s="54"/>
      <c r="KY10" s="54"/>
      <c r="KZ10" s="54"/>
      <c r="LA10" s="54"/>
      <c r="LB10" s="54"/>
      <c r="LC10" s="40">
        <v>1175.909451</v>
      </c>
      <c r="LD10" s="54"/>
      <c r="LE10" s="54"/>
      <c r="LF10" s="54"/>
      <c r="LG10" s="54"/>
      <c r="LH10" s="54"/>
      <c r="LI10" s="54"/>
      <c r="LJ10" s="54"/>
      <c r="LK10" s="54"/>
      <c r="LL10" s="54"/>
      <c r="LM10" s="54"/>
      <c r="LN10" s="54"/>
      <c r="LO10" s="40">
        <v>1742.1764189999999</v>
      </c>
      <c r="LP10" s="54"/>
      <c r="LQ10" s="54"/>
      <c r="LR10" s="54"/>
      <c r="LS10" s="54"/>
      <c r="LT10" s="54"/>
      <c r="LU10" s="54"/>
      <c r="LV10" s="54"/>
      <c r="LW10" s="54"/>
      <c r="LX10" s="54"/>
      <c r="LY10" s="54"/>
      <c r="LZ10" s="54"/>
      <c r="MA10" s="40">
        <v>1126.8405029999999</v>
      </c>
      <c r="MB10" s="54"/>
      <c r="MC10" s="54"/>
      <c r="MD10" s="54"/>
      <c r="ME10" s="54"/>
      <c r="MF10" s="54"/>
      <c r="MG10" s="54"/>
      <c r="MH10" s="54"/>
      <c r="MI10" s="54"/>
      <c r="MJ10" s="54"/>
      <c r="MK10" s="54"/>
      <c r="ML10" s="54"/>
      <c r="MM10" s="40">
        <v>970.48493539000003</v>
      </c>
      <c r="MN10" s="54"/>
      <c r="MO10" s="54"/>
      <c r="MP10" s="54"/>
      <c r="MQ10" s="54"/>
      <c r="MR10" s="54"/>
      <c r="MS10" s="54"/>
      <c r="MT10" s="54"/>
      <c r="MU10" s="54"/>
      <c r="MV10" s="54"/>
      <c r="MW10" s="54"/>
      <c r="MX10" s="54"/>
      <c r="MY10" s="40">
        <v>1060.7294005400001</v>
      </c>
      <c r="MZ10" s="54"/>
      <c r="NA10" s="54"/>
      <c r="NB10" s="54"/>
      <c r="NC10" s="54"/>
      <c r="ND10" s="54"/>
      <c r="NE10" s="54"/>
      <c r="NF10" s="54"/>
      <c r="NG10" s="54"/>
      <c r="NH10" s="54"/>
      <c r="NI10" s="54"/>
      <c r="NJ10" s="54"/>
      <c r="NK10" s="40">
        <v>1060.1666674200001</v>
      </c>
      <c r="NL10" s="54"/>
      <c r="NM10" s="54"/>
      <c r="NN10" s="54"/>
      <c r="NO10" s="54"/>
      <c r="NP10" s="54"/>
      <c r="NQ10" s="54"/>
      <c r="NR10" s="54"/>
      <c r="NS10" s="54"/>
      <c r="NT10" s="54"/>
      <c r="NU10" s="54"/>
      <c r="NV10" s="54"/>
      <c r="NW10" s="40">
        <v>990.25300196000001</v>
      </c>
      <c r="NX10" s="54"/>
      <c r="NY10" s="54"/>
      <c r="NZ10" s="54"/>
      <c r="OA10" s="54"/>
      <c r="OB10" s="54"/>
      <c r="OC10" s="54"/>
      <c r="OD10" s="54"/>
      <c r="OE10" s="54"/>
      <c r="OF10" s="54"/>
      <c r="OG10" s="54"/>
      <c r="OH10" s="54"/>
      <c r="OI10" s="45">
        <v>1018.5628656209999</v>
      </c>
      <c r="OJ10" s="55"/>
    </row>
    <row r="11" spans="1:401" s="38" customFormat="1" x14ac:dyDescent="0.2">
      <c r="A11" s="48">
        <v>8</v>
      </c>
      <c r="B11" s="49"/>
      <c r="C11" s="49" t="s">
        <v>558</v>
      </c>
      <c r="D11" s="49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>
        <f>(HK10-HK9)*1000000</f>
        <v>-3407431821</v>
      </c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>
        <f>(HW10-HW9)*1000000</f>
        <v>-3115665334</v>
      </c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>
        <f>(II10-II9)*1000000</f>
        <v>-3237656072</v>
      </c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>
        <f>(IU10-IU9)*1000000</f>
        <v>-3837065336.999999</v>
      </c>
      <c r="IV11" s="56"/>
      <c r="IW11" s="56"/>
      <c r="IX11" s="56"/>
      <c r="IY11" s="56"/>
      <c r="IZ11" s="56"/>
      <c r="JA11" s="56"/>
      <c r="JB11" s="56"/>
      <c r="JC11" s="56"/>
      <c r="JD11" s="56"/>
      <c r="JE11" s="56"/>
      <c r="JF11" s="56"/>
      <c r="JG11" s="56">
        <f>(JG10-JG9)*1000000</f>
        <v>-2948799174</v>
      </c>
      <c r="JH11" s="56"/>
      <c r="JI11" s="56"/>
      <c r="JJ11" s="56"/>
      <c r="JK11" s="56"/>
      <c r="JL11" s="56"/>
      <c r="JM11" s="56"/>
      <c r="JN11" s="56"/>
      <c r="JO11" s="56"/>
      <c r="JP11" s="56"/>
      <c r="JQ11" s="56"/>
      <c r="JR11" s="56"/>
      <c r="JS11" s="56">
        <f>(JS10-JS9)*1000000</f>
        <v>-4728042110</v>
      </c>
      <c r="JT11" s="56"/>
      <c r="JU11" s="56"/>
      <c r="JV11" s="56"/>
      <c r="JW11" s="56"/>
      <c r="JX11" s="56"/>
      <c r="JY11" s="56"/>
      <c r="JZ11" s="56"/>
      <c r="KA11" s="56"/>
      <c r="KB11" s="56"/>
      <c r="KC11" s="56"/>
      <c r="KD11" s="56"/>
      <c r="KE11" s="56">
        <f>(KE10-KE9)*1000000</f>
        <v>-5608618372.000001</v>
      </c>
      <c r="KF11" s="56"/>
      <c r="KG11" s="56"/>
      <c r="KH11" s="56"/>
      <c r="KI11" s="56"/>
      <c r="KJ11" s="56"/>
      <c r="KK11" s="56"/>
      <c r="KL11" s="56"/>
      <c r="KM11" s="56"/>
      <c r="KN11" s="56"/>
      <c r="KO11" s="56"/>
      <c r="KP11" s="56"/>
      <c r="KQ11" s="56">
        <f>(KQ10-KQ9)*1000000</f>
        <v>-6344046617</v>
      </c>
      <c r="KR11" s="56"/>
      <c r="KS11" s="56"/>
      <c r="KT11" s="56"/>
      <c r="KU11" s="56"/>
      <c r="KV11" s="56"/>
      <c r="KW11" s="56"/>
      <c r="KX11" s="56"/>
      <c r="KY11" s="56"/>
      <c r="KZ11" s="56"/>
      <c r="LA11" s="56"/>
      <c r="LB11" s="56"/>
      <c r="LC11" s="56">
        <f>(LC10-LC9)*1000000</f>
        <v>-7180717952.000001</v>
      </c>
      <c r="LD11" s="56"/>
      <c r="LE11" s="56"/>
      <c r="LF11" s="56"/>
      <c r="LG11" s="56"/>
      <c r="LH11" s="56"/>
      <c r="LI11" s="56"/>
      <c r="LJ11" s="56"/>
      <c r="LK11" s="56"/>
      <c r="LL11" s="56"/>
      <c r="LM11" s="56"/>
      <c r="LN11" s="56"/>
      <c r="LO11" s="56">
        <f>(LO10-LO9)*1000000</f>
        <v>-5155487553.000001</v>
      </c>
      <c r="LP11" s="56"/>
      <c r="LQ11" s="56"/>
      <c r="LR11" s="56"/>
      <c r="LS11" s="56"/>
      <c r="LT11" s="56"/>
      <c r="LU11" s="56"/>
      <c r="LV11" s="56"/>
      <c r="LW11" s="56"/>
      <c r="LX11" s="56"/>
      <c r="LY11" s="56"/>
      <c r="LZ11" s="56"/>
      <c r="MA11" s="56">
        <f>(MA10-MA9)*1000000</f>
        <v>-5597999723.6899996</v>
      </c>
      <c r="MB11" s="56"/>
      <c r="MC11" s="56"/>
      <c r="MD11" s="56"/>
      <c r="ME11" s="56"/>
      <c r="MF11" s="56"/>
      <c r="MG11" s="56"/>
      <c r="MH11" s="56"/>
      <c r="MI11" s="56"/>
      <c r="MJ11" s="56"/>
      <c r="MK11" s="56"/>
      <c r="ML11" s="56"/>
      <c r="MM11" s="56">
        <f>(MM10-MM9)*1000000</f>
        <v>-5750273536.6099997</v>
      </c>
      <c r="MN11" s="56"/>
      <c r="MO11" s="56"/>
      <c r="MP11" s="56"/>
      <c r="MQ11" s="56"/>
      <c r="MR11" s="56"/>
      <c r="MS11" s="56"/>
      <c r="MT11" s="56"/>
      <c r="MU11" s="56"/>
      <c r="MV11" s="56"/>
      <c r="MW11" s="56"/>
      <c r="MX11" s="56"/>
      <c r="MY11" s="56">
        <f>(MY10-MY9)*1000000</f>
        <v>-5664521297.46</v>
      </c>
      <c r="MZ11" s="56"/>
      <c r="NA11" s="56"/>
      <c r="NB11" s="56"/>
      <c r="NC11" s="56"/>
      <c r="ND11" s="56"/>
      <c r="NE11" s="56"/>
      <c r="NF11" s="56"/>
      <c r="NG11" s="56"/>
      <c r="NH11" s="56"/>
      <c r="NI11" s="56"/>
      <c r="NJ11" s="56"/>
      <c r="NK11" s="56">
        <f>(NK10-NK9)*1000000</f>
        <v>-5706527187.4549999</v>
      </c>
      <c r="NL11" s="56"/>
      <c r="NM11" s="56"/>
      <c r="NN11" s="56"/>
      <c r="NO11" s="56"/>
      <c r="NP11" s="56"/>
      <c r="NQ11" s="56"/>
      <c r="NR11" s="56"/>
      <c r="NS11" s="56"/>
      <c r="NT11" s="56"/>
      <c r="NU11" s="56"/>
      <c r="NV11" s="56"/>
      <c r="NW11" s="56">
        <f>(NW10-NW9)*1000000</f>
        <v>-5953360551.7580004</v>
      </c>
      <c r="NX11" s="56"/>
      <c r="NY11" s="56"/>
      <c r="NZ11" s="56"/>
      <c r="OA11" s="56"/>
      <c r="OB11" s="56"/>
      <c r="OC11" s="56"/>
      <c r="OD11" s="56"/>
      <c r="OE11" s="56"/>
      <c r="OF11" s="56"/>
      <c r="OG11" s="56"/>
      <c r="OH11" s="56"/>
      <c r="OI11" s="56">
        <f>(OI10-OI9)*1000000</f>
        <v>-5795340396.9820004</v>
      </c>
      <c r="OJ11" s="57"/>
    </row>
    <row r="12" spans="1:401" s="38" customFormat="1" ht="30" customHeight="1" x14ac:dyDescent="0.2">
      <c r="A12" s="135">
        <v>8</v>
      </c>
      <c r="B12" s="136"/>
      <c r="C12" s="137" t="s">
        <v>667</v>
      </c>
      <c r="D12" s="136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>
        <f>HK15</f>
        <v>44989999.999999881</v>
      </c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>
        <f>HW15</f>
        <v>188180000.00000012</v>
      </c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>
        <f>II15</f>
        <v>100550000</v>
      </c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>
        <f>IU15</f>
        <v>137150000</v>
      </c>
      <c r="IV12" s="71"/>
      <c r="IW12" s="71"/>
      <c r="IX12" s="71"/>
      <c r="IY12" s="71"/>
      <c r="IZ12" s="71"/>
      <c r="JA12" s="71"/>
      <c r="JB12" s="71"/>
      <c r="JC12" s="71"/>
      <c r="JD12" s="71"/>
      <c r="JE12" s="71"/>
      <c r="JF12" s="71"/>
      <c r="JG12" s="71">
        <f>JG15</f>
        <v>198650000</v>
      </c>
      <c r="JH12" s="71"/>
      <c r="JI12" s="71"/>
      <c r="JJ12" s="71"/>
      <c r="JK12" s="71"/>
      <c r="JL12" s="71"/>
      <c r="JM12" s="71"/>
      <c r="JN12" s="71"/>
      <c r="JO12" s="71"/>
      <c r="JP12" s="71"/>
      <c r="JQ12" s="71"/>
      <c r="JR12" s="71"/>
      <c r="JS12" s="71">
        <f>JS15</f>
        <v>-89940000</v>
      </c>
      <c r="JT12" s="71"/>
      <c r="JU12" s="71"/>
      <c r="JV12" s="71"/>
      <c r="JW12" s="71"/>
      <c r="JX12" s="71"/>
      <c r="JY12" s="71"/>
      <c r="JZ12" s="71"/>
      <c r="KA12" s="71"/>
      <c r="KB12" s="71"/>
      <c r="KC12" s="71"/>
      <c r="KD12" s="71"/>
      <c r="KE12" s="71">
        <f>KE15</f>
        <v>192980000</v>
      </c>
      <c r="KF12" s="71"/>
      <c r="KG12" s="71"/>
      <c r="KH12" s="71"/>
      <c r="KI12" s="71"/>
      <c r="KJ12" s="71"/>
      <c r="KK12" s="71"/>
      <c r="KL12" s="71"/>
      <c r="KM12" s="71"/>
      <c r="KN12" s="71"/>
      <c r="KO12" s="71"/>
      <c r="KP12" s="71"/>
      <c r="KQ12" s="71">
        <f>KQ15</f>
        <v>156640000</v>
      </c>
      <c r="KR12" s="71"/>
      <c r="KS12" s="71"/>
      <c r="KT12" s="71"/>
      <c r="KU12" s="71"/>
      <c r="KV12" s="71"/>
      <c r="KW12" s="71"/>
      <c r="KX12" s="71"/>
      <c r="KY12" s="71"/>
      <c r="KZ12" s="71"/>
      <c r="LA12" s="71"/>
      <c r="LB12" s="71"/>
      <c r="LC12" s="71">
        <f>LC15</f>
        <v>-52780000</v>
      </c>
      <c r="LD12" s="71"/>
      <c r="LE12" s="71"/>
      <c r="LF12" s="71"/>
      <c r="LG12" s="71"/>
      <c r="LH12" s="71"/>
      <c r="LI12" s="71"/>
      <c r="LJ12" s="71"/>
      <c r="LK12" s="71"/>
      <c r="LL12" s="71"/>
      <c r="LM12" s="71"/>
      <c r="LN12" s="71"/>
      <c r="LO12" s="71">
        <f>LO15</f>
        <v>62280000</v>
      </c>
      <c r="LP12" s="71"/>
      <c r="LQ12" s="71"/>
      <c r="LR12" s="71"/>
      <c r="LS12" s="71"/>
      <c r="LT12" s="71"/>
      <c r="LU12" s="71"/>
      <c r="LV12" s="71"/>
      <c r="LW12" s="71"/>
      <c r="LX12" s="71"/>
      <c r="LY12" s="71"/>
      <c r="LZ12" s="71"/>
      <c r="MA12" s="71">
        <f>MA15</f>
        <v>263070000</v>
      </c>
      <c r="MB12" s="71"/>
      <c r="MC12" s="71"/>
      <c r="MD12" s="71"/>
      <c r="ME12" s="71"/>
      <c r="MF12" s="71"/>
      <c r="MG12" s="71"/>
      <c r="MH12" s="71"/>
      <c r="MI12" s="71"/>
      <c r="MJ12" s="71"/>
      <c r="MK12" s="71"/>
      <c r="ML12" s="71"/>
      <c r="MM12" s="71">
        <f>MM15</f>
        <v>287020000</v>
      </c>
      <c r="MN12" s="71"/>
      <c r="MO12" s="71"/>
      <c r="MP12" s="71"/>
      <c r="MQ12" s="71"/>
      <c r="MR12" s="71"/>
      <c r="MS12" s="71"/>
      <c r="MT12" s="71"/>
      <c r="MU12" s="71"/>
      <c r="MV12" s="71"/>
      <c r="MW12" s="71"/>
      <c r="MX12" s="71"/>
      <c r="MY12" s="71">
        <f>MY15</f>
        <v>162520000</v>
      </c>
      <c r="MZ12" s="71"/>
      <c r="NA12" s="71"/>
      <c r="NB12" s="71"/>
      <c r="NC12" s="71"/>
      <c r="ND12" s="71"/>
      <c r="NE12" s="71"/>
      <c r="NF12" s="71"/>
      <c r="NG12" s="71"/>
      <c r="NH12" s="71"/>
      <c r="NI12" s="71"/>
      <c r="NJ12" s="71"/>
      <c r="NK12" s="71">
        <f>NK15</f>
        <v>315350000</v>
      </c>
      <c r="NL12" s="71"/>
      <c r="NM12" s="71"/>
      <c r="NN12" s="71"/>
      <c r="NO12" s="71"/>
      <c r="NP12" s="71"/>
      <c r="NQ12" s="71"/>
      <c r="NR12" s="71"/>
      <c r="NS12" s="71"/>
      <c r="NT12" s="71"/>
      <c r="NU12" s="71"/>
      <c r="NV12" s="71"/>
      <c r="NW12" s="71">
        <f>NW15</f>
        <v>547920000</v>
      </c>
      <c r="NX12" s="71"/>
      <c r="NY12" s="71"/>
      <c r="NZ12" s="71"/>
      <c r="OA12" s="71"/>
      <c r="OB12" s="71"/>
      <c r="OC12" s="71"/>
      <c r="OD12" s="71"/>
      <c r="OE12" s="71"/>
      <c r="OF12" s="71"/>
      <c r="OG12" s="71"/>
      <c r="OH12" s="71"/>
      <c r="OI12" s="71">
        <f>OI15</f>
        <v>293170000</v>
      </c>
      <c r="OJ12" s="85"/>
      <c r="OK12" s="143"/>
    </row>
    <row r="13" spans="1:401" x14ac:dyDescent="0.2">
      <c r="A13" s="88"/>
      <c r="B13" s="98"/>
      <c r="C13" s="51" t="s">
        <v>553</v>
      </c>
      <c r="D13" s="51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>
        <f>(P3-D3)</f>
        <v>13720000</v>
      </c>
      <c r="Q13" s="56">
        <f>(Q3-E3)</f>
        <v>14390000</v>
      </c>
      <c r="R13" s="56">
        <f t="shared" ref="R13:CC13" si="260">(R3-F3)</f>
        <v>13610000</v>
      </c>
      <c r="S13" s="56">
        <f t="shared" si="260"/>
        <v>41840000</v>
      </c>
      <c r="T13" s="56">
        <f t="shared" si="260"/>
        <v>44620000</v>
      </c>
      <c r="U13" s="56">
        <f t="shared" si="260"/>
        <v>56620000</v>
      </c>
      <c r="V13" s="56">
        <f t="shared" si="260"/>
        <v>54900000</v>
      </c>
      <c r="W13" s="56">
        <f t="shared" si="260"/>
        <v>47210000</v>
      </c>
      <c r="X13" s="56">
        <f t="shared" si="260"/>
        <v>54460000</v>
      </c>
      <c r="Y13" s="56">
        <f t="shared" si="260"/>
        <v>63260000</v>
      </c>
      <c r="Z13" s="56">
        <f t="shared" si="260"/>
        <v>63790000</v>
      </c>
      <c r="AA13" s="56">
        <f t="shared" si="260"/>
        <v>66560000</v>
      </c>
      <c r="AB13" s="56">
        <f t="shared" si="260"/>
        <v>64480000</v>
      </c>
      <c r="AC13" s="56">
        <f t="shared" si="260"/>
        <v>59330000</v>
      </c>
      <c r="AD13" s="56">
        <f t="shared" si="260"/>
        <v>64020000</v>
      </c>
      <c r="AE13" s="56">
        <f t="shared" si="260"/>
        <v>54050000</v>
      </c>
      <c r="AF13" s="56">
        <f t="shared" si="260"/>
        <v>46780000</v>
      </c>
      <c r="AG13" s="56">
        <f t="shared" si="260"/>
        <v>35360000</v>
      </c>
      <c r="AH13" s="56">
        <f t="shared" si="260"/>
        <v>32440000</v>
      </c>
      <c r="AI13" s="56">
        <f t="shared" si="260"/>
        <v>30890000</v>
      </c>
      <c r="AJ13" s="56">
        <f t="shared" si="260"/>
        <v>37040000</v>
      </c>
      <c r="AK13" s="56">
        <f t="shared" si="260"/>
        <v>49060000</v>
      </c>
      <c r="AL13" s="56">
        <f t="shared" si="260"/>
        <v>65240000</v>
      </c>
      <c r="AM13" s="56">
        <f t="shared" si="260"/>
        <v>67400000</v>
      </c>
      <c r="AN13" s="56">
        <f t="shared" si="260"/>
        <v>51340000</v>
      </c>
      <c r="AO13" s="56">
        <f t="shared" si="260"/>
        <v>60180000</v>
      </c>
      <c r="AP13" s="56">
        <f t="shared" si="260"/>
        <v>78300000</v>
      </c>
      <c r="AQ13" s="56">
        <f t="shared" si="260"/>
        <v>79870000</v>
      </c>
      <c r="AR13" s="56">
        <f t="shared" si="260"/>
        <v>77540000</v>
      </c>
      <c r="AS13" s="56">
        <f t="shared" si="260"/>
        <v>96650000</v>
      </c>
      <c r="AT13" s="56">
        <f t="shared" si="260"/>
        <v>95250000</v>
      </c>
      <c r="AU13" s="56">
        <f t="shared" si="260"/>
        <v>114560000</v>
      </c>
      <c r="AV13" s="56">
        <f t="shared" si="260"/>
        <v>98400000</v>
      </c>
      <c r="AW13" s="56">
        <f t="shared" si="260"/>
        <v>105280000</v>
      </c>
      <c r="AX13" s="56">
        <f t="shared" si="260"/>
        <v>94620000</v>
      </c>
      <c r="AY13" s="56">
        <f t="shared" si="260"/>
        <v>115410000</v>
      </c>
      <c r="AZ13" s="56">
        <f t="shared" si="260"/>
        <v>120260000</v>
      </c>
      <c r="BA13" s="56">
        <f t="shared" si="260"/>
        <v>119680000</v>
      </c>
      <c r="BB13" s="56">
        <f t="shared" si="260"/>
        <v>104500000</v>
      </c>
      <c r="BC13" s="56">
        <f t="shared" si="260"/>
        <v>101360000</v>
      </c>
      <c r="BD13" s="56">
        <f t="shared" si="260"/>
        <v>95190000</v>
      </c>
      <c r="BE13" s="56">
        <f t="shared" si="260"/>
        <v>84160000</v>
      </c>
      <c r="BF13" s="56">
        <f t="shared" si="260"/>
        <v>87730000</v>
      </c>
      <c r="BG13" s="56">
        <f t="shared" si="260"/>
        <v>52220000</v>
      </c>
      <c r="BH13" s="56">
        <f t="shared" si="260"/>
        <v>41120000</v>
      </c>
      <c r="BI13" s="56">
        <f t="shared" si="260"/>
        <v>40240000</v>
      </c>
      <c r="BJ13" s="56">
        <f t="shared" si="260"/>
        <v>53830000</v>
      </c>
      <c r="BK13" s="56">
        <f t="shared" si="260"/>
        <v>35170000</v>
      </c>
      <c r="BL13" s="56">
        <f t="shared" si="260"/>
        <v>18460000</v>
      </c>
      <c r="BM13" s="56">
        <f t="shared" si="260"/>
        <v>18850000</v>
      </c>
      <c r="BN13" s="56">
        <f t="shared" si="260"/>
        <v>12230000</v>
      </c>
      <c r="BO13" s="56">
        <f t="shared" si="260"/>
        <v>22930000</v>
      </c>
      <c r="BP13" s="56">
        <f t="shared" si="260"/>
        <v>41210000</v>
      </c>
      <c r="BQ13" s="56">
        <f t="shared" si="260"/>
        <v>22870000</v>
      </c>
      <c r="BR13" s="56">
        <f t="shared" si="260"/>
        <v>23870000</v>
      </c>
      <c r="BS13" s="56">
        <f t="shared" si="260"/>
        <v>33260000</v>
      </c>
      <c r="BT13" s="56">
        <f t="shared" si="260"/>
        <v>41720000</v>
      </c>
      <c r="BU13" s="56">
        <f t="shared" si="260"/>
        <v>10000000</v>
      </c>
      <c r="BV13" s="56">
        <f t="shared" si="260"/>
        <v>-8670000</v>
      </c>
      <c r="BW13" s="56">
        <f t="shared" si="260"/>
        <v>80000</v>
      </c>
      <c r="BX13" s="56">
        <f t="shared" si="260"/>
        <v>-4710000</v>
      </c>
      <c r="BY13" s="56">
        <f t="shared" si="260"/>
        <v>-4410000</v>
      </c>
      <c r="BZ13" s="56">
        <f t="shared" si="260"/>
        <v>1600000</v>
      </c>
      <c r="CA13" s="56">
        <f t="shared" si="260"/>
        <v>-7620000</v>
      </c>
      <c r="CB13" s="56">
        <f t="shared" si="260"/>
        <v>-15980000</v>
      </c>
      <c r="CC13" s="56">
        <f t="shared" si="260"/>
        <v>-1520000</v>
      </c>
      <c r="CD13" s="56">
        <f t="shared" ref="CD13:EO13" si="261">(CD3-BR3)</f>
        <v>-14940000</v>
      </c>
      <c r="CE13" s="56">
        <f t="shared" si="261"/>
        <v>-3620000</v>
      </c>
      <c r="CF13" s="56">
        <f t="shared" si="261"/>
        <v>-8730000</v>
      </c>
      <c r="CG13" s="56">
        <f t="shared" si="261"/>
        <v>30080000</v>
      </c>
      <c r="CH13" s="56">
        <f t="shared" si="261"/>
        <v>47840000</v>
      </c>
      <c r="CI13" s="56">
        <f t="shared" si="261"/>
        <v>60400000</v>
      </c>
      <c r="CJ13" s="56">
        <f t="shared" si="261"/>
        <v>56690000</v>
      </c>
      <c r="CK13" s="56">
        <f t="shared" si="261"/>
        <v>39890000</v>
      </c>
      <c r="CL13" s="56">
        <f t="shared" si="261"/>
        <v>39430000</v>
      </c>
      <c r="CM13" s="56">
        <f t="shared" si="261"/>
        <v>7940000</v>
      </c>
      <c r="CN13" s="56">
        <f t="shared" si="261"/>
        <v>26700000</v>
      </c>
      <c r="CO13" s="56">
        <f t="shared" si="261"/>
        <v>36410000</v>
      </c>
      <c r="CP13" s="56">
        <f t="shared" si="261"/>
        <v>51370000</v>
      </c>
      <c r="CQ13" s="56">
        <f t="shared" si="261"/>
        <v>51820000</v>
      </c>
      <c r="CR13" s="56">
        <f t="shared" si="261"/>
        <v>70410000</v>
      </c>
      <c r="CS13" s="56">
        <f t="shared" si="261"/>
        <v>64780000</v>
      </c>
      <c r="CT13" s="56">
        <f t="shared" si="261"/>
        <v>75350000</v>
      </c>
      <c r="CU13" s="56">
        <f t="shared" si="261"/>
        <v>63370000</v>
      </c>
      <c r="CV13" s="56">
        <f t="shared" si="261"/>
        <v>104090000</v>
      </c>
      <c r="CW13" s="56">
        <f t="shared" si="261"/>
        <v>116890000</v>
      </c>
      <c r="CX13" s="56">
        <f t="shared" si="261"/>
        <v>111410000</v>
      </c>
      <c r="CY13" s="56">
        <f t="shared" si="261"/>
        <v>119720000</v>
      </c>
      <c r="CZ13" s="56">
        <f t="shared" si="261"/>
        <v>93610000</v>
      </c>
      <c r="DA13" s="56">
        <f t="shared" si="261"/>
        <v>98240000</v>
      </c>
      <c r="DB13" s="56">
        <f t="shared" si="261"/>
        <v>79970000</v>
      </c>
      <c r="DC13" s="56">
        <f t="shared" si="261"/>
        <v>91720000</v>
      </c>
      <c r="DD13" s="56">
        <f t="shared" si="261"/>
        <v>79870000</v>
      </c>
      <c r="DE13" s="56">
        <f t="shared" si="261"/>
        <v>74010000</v>
      </c>
      <c r="DF13" s="56">
        <f t="shared" si="261"/>
        <v>42930000</v>
      </c>
      <c r="DG13" s="56">
        <f t="shared" si="261"/>
        <v>45430000</v>
      </c>
      <c r="DH13" s="56">
        <f t="shared" si="261"/>
        <v>39020000</v>
      </c>
      <c r="DI13" s="56">
        <f t="shared" si="261"/>
        <v>63090000</v>
      </c>
      <c r="DJ13" s="56">
        <f t="shared" si="261"/>
        <v>97060000</v>
      </c>
      <c r="DK13" s="56">
        <f t="shared" si="261"/>
        <v>113220000</v>
      </c>
      <c r="DL13" s="56">
        <f t="shared" si="261"/>
        <v>124200000</v>
      </c>
      <c r="DM13" s="56">
        <f t="shared" si="261"/>
        <v>112260000</v>
      </c>
      <c r="DN13" s="56">
        <f t="shared" si="261"/>
        <v>150780000</v>
      </c>
      <c r="DO13" s="56">
        <f t="shared" si="261"/>
        <v>172280000</v>
      </c>
      <c r="DP13" s="56">
        <f t="shared" si="261"/>
        <v>180320000</v>
      </c>
      <c r="DQ13" s="56">
        <f t="shared" si="261"/>
        <v>151370000</v>
      </c>
      <c r="DR13" s="56">
        <f t="shared" si="261"/>
        <v>156200000</v>
      </c>
      <c r="DS13" s="56">
        <f t="shared" si="261"/>
        <v>158780000</v>
      </c>
      <c r="DT13" s="56">
        <f t="shared" si="261"/>
        <v>148890000</v>
      </c>
      <c r="DU13" s="56">
        <f t="shared" si="261"/>
        <v>117320000</v>
      </c>
      <c r="DV13" s="56">
        <f t="shared" si="261"/>
        <v>69140000</v>
      </c>
      <c r="DW13" s="56">
        <f t="shared" si="261"/>
        <v>61520000</v>
      </c>
      <c r="DX13" s="56">
        <f t="shared" si="261"/>
        <v>55700000</v>
      </c>
      <c r="DY13" s="56">
        <f t="shared" si="261"/>
        <v>35900000</v>
      </c>
      <c r="DZ13" s="56">
        <f t="shared" si="261"/>
        <v>4770000</v>
      </c>
      <c r="EA13" s="56">
        <f t="shared" si="261"/>
        <v>-52070000</v>
      </c>
      <c r="EB13" s="56">
        <f t="shared" si="261"/>
        <v>-57460000</v>
      </c>
      <c r="EC13" s="56">
        <f t="shared" si="261"/>
        <v>-41660000</v>
      </c>
      <c r="ED13" s="56">
        <f t="shared" si="261"/>
        <v>-36870000</v>
      </c>
      <c r="EE13" s="56">
        <f t="shared" si="261"/>
        <v>-27360000</v>
      </c>
      <c r="EF13" s="56">
        <f t="shared" si="261"/>
        <v>-47160000</v>
      </c>
      <c r="EG13" s="56">
        <f t="shared" si="261"/>
        <v>-8360000</v>
      </c>
      <c r="EH13" s="56">
        <f t="shared" si="261"/>
        <v>-2330000</v>
      </c>
      <c r="EI13" s="56">
        <f t="shared" si="261"/>
        <v>-23040000</v>
      </c>
      <c r="EJ13" s="56">
        <f t="shared" si="261"/>
        <v>12330000</v>
      </c>
      <c r="EK13" s="56">
        <f t="shared" si="261"/>
        <v>9690000</v>
      </c>
      <c r="EL13" s="56">
        <f t="shared" si="261"/>
        <v>-16550000</v>
      </c>
      <c r="EM13" s="56">
        <f t="shared" si="261"/>
        <v>13110000</v>
      </c>
      <c r="EN13" s="56">
        <f t="shared" si="261"/>
        <v>840000</v>
      </c>
      <c r="EO13" s="56">
        <f t="shared" si="261"/>
        <v>-13410000</v>
      </c>
      <c r="EP13" s="56">
        <f t="shared" ref="EP13:HA13" si="262">(EP3-ED3)</f>
        <v>-17690000</v>
      </c>
      <c r="EQ13" s="56">
        <f t="shared" si="262"/>
        <v>-20550000</v>
      </c>
      <c r="ER13" s="56">
        <f t="shared" si="262"/>
        <v>-9150000</v>
      </c>
      <c r="ES13" s="56">
        <f t="shared" si="262"/>
        <v>-40150000</v>
      </c>
      <c r="ET13" s="56">
        <f t="shared" si="262"/>
        <v>-12400000</v>
      </c>
      <c r="EU13" s="56">
        <f t="shared" si="262"/>
        <v>16970000</v>
      </c>
      <c r="EV13" s="56">
        <f t="shared" si="262"/>
        <v>-4980000</v>
      </c>
      <c r="EW13" s="56">
        <f t="shared" si="262"/>
        <v>32730000</v>
      </c>
      <c r="EX13" s="56">
        <f t="shared" si="262"/>
        <v>50420000</v>
      </c>
      <c r="EY13" s="56">
        <f t="shared" si="262"/>
        <v>52530000</v>
      </c>
      <c r="EZ13" s="56">
        <f t="shared" si="262"/>
        <v>71760000</v>
      </c>
      <c r="FA13" s="56">
        <f t="shared" si="262"/>
        <v>124850000</v>
      </c>
      <c r="FB13" s="56">
        <f t="shared" si="262"/>
        <v>160230000</v>
      </c>
      <c r="FC13" s="56">
        <f t="shared" si="262"/>
        <v>138820000</v>
      </c>
      <c r="FD13" s="56">
        <f t="shared" si="262"/>
        <v>145110000</v>
      </c>
      <c r="FE13" s="56">
        <f t="shared" si="262"/>
        <v>144270000</v>
      </c>
      <c r="FF13" s="56">
        <f t="shared" si="262"/>
        <v>103550000</v>
      </c>
      <c r="FG13" s="56">
        <f t="shared" si="262"/>
        <v>79320000</v>
      </c>
      <c r="FH13" s="56">
        <f t="shared" si="262"/>
        <v>49800000</v>
      </c>
      <c r="FI13" s="56">
        <f t="shared" si="262"/>
        <v>30130000</v>
      </c>
      <c r="FJ13" s="56">
        <f t="shared" si="262"/>
        <v>44000000</v>
      </c>
      <c r="FK13" s="56">
        <f t="shared" si="262"/>
        <v>29330000</v>
      </c>
      <c r="FL13" s="56">
        <f t="shared" si="262"/>
        <v>16840000</v>
      </c>
      <c r="FM13" s="56">
        <f t="shared" si="262"/>
        <v>-23120000</v>
      </c>
      <c r="FN13" s="56">
        <f t="shared" si="262"/>
        <v>-48370000</v>
      </c>
      <c r="FO13" s="56">
        <f t="shared" si="262"/>
        <v>-58240000</v>
      </c>
      <c r="FP13" s="56">
        <f t="shared" si="262"/>
        <v>-46650000</v>
      </c>
      <c r="FQ13" s="56">
        <f t="shared" si="262"/>
        <v>-54870000</v>
      </c>
      <c r="FR13" s="56">
        <f t="shared" si="262"/>
        <v>-19030000</v>
      </c>
      <c r="FS13" s="56">
        <f t="shared" si="262"/>
        <v>-11810000</v>
      </c>
      <c r="FT13" s="56">
        <f t="shared" si="262"/>
        <v>-1120000</v>
      </c>
      <c r="FU13" s="56">
        <f t="shared" si="262"/>
        <v>15350000</v>
      </c>
      <c r="FV13" s="56">
        <f t="shared" si="262"/>
        <v>-11540000</v>
      </c>
      <c r="FW13" s="56">
        <f t="shared" si="262"/>
        <v>-16520000</v>
      </c>
      <c r="FX13" s="56">
        <f t="shared" si="262"/>
        <v>-9590000</v>
      </c>
      <c r="FY13" s="56">
        <f t="shared" si="262"/>
        <v>8390000</v>
      </c>
      <c r="FZ13" s="56">
        <f t="shared" si="262"/>
        <v>-10220000</v>
      </c>
      <c r="GA13" s="56">
        <f t="shared" si="262"/>
        <v>44510000</v>
      </c>
      <c r="GB13" s="56">
        <f t="shared" si="262"/>
        <v>46230000</v>
      </c>
      <c r="GC13" s="56">
        <f t="shared" si="262"/>
        <v>84800000</v>
      </c>
      <c r="GD13" s="56">
        <f t="shared" si="262"/>
        <v>44330000</v>
      </c>
      <c r="GE13" s="56">
        <f t="shared" si="262"/>
        <v>64220000</v>
      </c>
      <c r="GF13" s="56">
        <f t="shared" si="262"/>
        <v>57720000</v>
      </c>
      <c r="GG13" s="56">
        <f t="shared" si="262"/>
        <v>59940000</v>
      </c>
      <c r="GH13" s="56">
        <f t="shared" si="262"/>
        <v>56230000</v>
      </c>
      <c r="GI13" s="56">
        <f t="shared" si="262"/>
        <v>81520000</v>
      </c>
      <c r="GJ13" s="56">
        <f t="shared" si="262"/>
        <v>94150000</v>
      </c>
      <c r="GK13" s="56">
        <f t="shared" si="262"/>
        <v>96090000</v>
      </c>
      <c r="GL13" s="56">
        <f t="shared" si="262"/>
        <v>115170000</v>
      </c>
      <c r="GM13" s="56">
        <f t="shared" si="262"/>
        <v>142870000</v>
      </c>
      <c r="GN13" s="56">
        <f t="shared" si="262"/>
        <v>135110000</v>
      </c>
      <c r="GO13" s="56">
        <f t="shared" si="262"/>
        <v>93700000</v>
      </c>
      <c r="GP13" s="56">
        <f t="shared" si="262"/>
        <v>138350000</v>
      </c>
      <c r="GQ13" s="56">
        <f t="shared" si="262"/>
        <v>113900000</v>
      </c>
      <c r="GR13" s="56">
        <f t="shared" si="262"/>
        <v>81660000</v>
      </c>
      <c r="GS13" s="56">
        <f t="shared" si="262"/>
        <v>64180000</v>
      </c>
      <c r="GT13" s="56">
        <f t="shared" si="262"/>
        <v>101010000</v>
      </c>
      <c r="GU13" s="56">
        <f t="shared" si="262"/>
        <v>42060000</v>
      </c>
      <c r="GV13" s="56">
        <f t="shared" si="262"/>
        <v>9480000</v>
      </c>
      <c r="GW13" s="56">
        <f t="shared" si="262"/>
        <v>7740000</v>
      </c>
      <c r="GX13" s="56">
        <f t="shared" si="262"/>
        <v>39580000</v>
      </c>
      <c r="GY13" s="56">
        <f t="shared" si="262"/>
        <v>18540000</v>
      </c>
      <c r="GZ13" s="56">
        <f t="shared" si="262"/>
        <v>-19680000</v>
      </c>
      <c r="HA13" s="56">
        <f t="shared" si="262"/>
        <v>-3470000</v>
      </c>
      <c r="HB13" s="56">
        <f t="shared" ref="HB13:JM13" si="263">(HB3-GP3)</f>
        <v>2470000</v>
      </c>
      <c r="HC13" s="56">
        <f t="shared" si="263"/>
        <v>38780000</v>
      </c>
      <c r="HD13" s="56">
        <f t="shared" si="263"/>
        <v>67900000</v>
      </c>
      <c r="HE13" s="56">
        <f t="shared" si="263"/>
        <v>26740000</v>
      </c>
      <c r="HF13" s="56">
        <f t="shared" si="263"/>
        <v>19180000</v>
      </c>
      <c r="HG13" s="56">
        <f t="shared" si="263"/>
        <v>58010000</v>
      </c>
      <c r="HH13" s="56">
        <f t="shared" si="263"/>
        <v>47740000</v>
      </c>
      <c r="HI13" s="56">
        <f t="shared" si="263"/>
        <v>49210000</v>
      </c>
      <c r="HJ13" s="56">
        <f t="shared" si="263"/>
        <v>40500000</v>
      </c>
      <c r="HK13" s="56">
        <f t="shared" si="263"/>
        <v>50729999.999999881</v>
      </c>
      <c r="HL13" s="56">
        <f t="shared" si="263"/>
        <v>50680000</v>
      </c>
      <c r="HM13" s="56">
        <f t="shared" si="263"/>
        <v>50100000</v>
      </c>
      <c r="HN13" s="56">
        <f t="shared" si="263"/>
        <v>22620000</v>
      </c>
      <c r="HO13" s="56">
        <f t="shared" si="263"/>
        <v>22569999.999999881</v>
      </c>
      <c r="HP13" s="56">
        <f t="shared" si="263"/>
        <v>60820000</v>
      </c>
      <c r="HQ13" s="56">
        <f t="shared" si="263"/>
        <v>79020000</v>
      </c>
      <c r="HR13" s="56">
        <f t="shared" si="263"/>
        <v>97839999.999999881</v>
      </c>
      <c r="HS13" s="56">
        <f t="shared" si="263"/>
        <v>142730000</v>
      </c>
      <c r="HT13" s="56">
        <f t="shared" si="263"/>
        <v>182790000</v>
      </c>
      <c r="HU13" s="56">
        <f t="shared" si="263"/>
        <v>200340000</v>
      </c>
      <c r="HV13" s="56">
        <f t="shared" si="263"/>
        <v>192840000</v>
      </c>
      <c r="HW13" s="56">
        <f t="shared" si="263"/>
        <v>133690000.00000012</v>
      </c>
      <c r="HX13" s="56">
        <f t="shared" si="263"/>
        <v>173170000</v>
      </c>
      <c r="HY13" s="56">
        <f t="shared" si="263"/>
        <v>167420000</v>
      </c>
      <c r="HZ13" s="56">
        <f t="shared" si="263"/>
        <v>157110000</v>
      </c>
      <c r="IA13" s="56">
        <f t="shared" si="263"/>
        <v>175760000.00000012</v>
      </c>
      <c r="IB13" s="56">
        <f t="shared" si="263"/>
        <v>169260000</v>
      </c>
      <c r="IC13" s="56">
        <f t="shared" si="263"/>
        <v>201580000</v>
      </c>
      <c r="ID13" s="56">
        <f t="shared" si="263"/>
        <v>401820000.00000012</v>
      </c>
      <c r="IE13" s="56">
        <f t="shared" si="263"/>
        <v>253240000</v>
      </c>
      <c r="IF13" s="56">
        <f t="shared" si="263"/>
        <v>223160000</v>
      </c>
      <c r="IG13" s="56">
        <f t="shared" si="263"/>
        <v>215100000</v>
      </c>
      <c r="IH13" s="56">
        <f t="shared" si="263"/>
        <v>200290000</v>
      </c>
      <c r="II13" s="56">
        <f t="shared" si="263"/>
        <v>161670000</v>
      </c>
      <c r="IJ13" s="56">
        <f t="shared" si="263"/>
        <v>217770000</v>
      </c>
      <c r="IK13" s="56">
        <f t="shared" si="263"/>
        <v>246920000</v>
      </c>
      <c r="IL13" s="56">
        <f t="shared" si="263"/>
        <v>244790000</v>
      </c>
      <c r="IM13" s="56">
        <f t="shared" si="263"/>
        <v>254930000</v>
      </c>
      <c r="IN13" s="56">
        <f t="shared" si="263"/>
        <v>258050000</v>
      </c>
      <c r="IO13" s="56">
        <f t="shared" si="263"/>
        <v>187600000</v>
      </c>
      <c r="IP13" s="56">
        <f t="shared" si="263"/>
        <v>-63210000</v>
      </c>
      <c r="IQ13" s="56">
        <f t="shared" si="263"/>
        <v>38960000</v>
      </c>
      <c r="IR13" s="56">
        <f t="shared" si="263"/>
        <v>38630000</v>
      </c>
      <c r="IS13" s="56">
        <f t="shared" si="263"/>
        <v>33410000</v>
      </c>
      <c r="IT13" s="56">
        <f t="shared" si="263"/>
        <v>39130000</v>
      </c>
      <c r="IU13" s="56">
        <f t="shared" si="263"/>
        <v>71290000</v>
      </c>
      <c r="IV13" s="56">
        <f t="shared" si="263"/>
        <v>99590000</v>
      </c>
      <c r="IW13" s="56">
        <f t="shared" si="263"/>
        <v>93600000</v>
      </c>
      <c r="IX13" s="56">
        <f t="shared" si="263"/>
        <v>105850000</v>
      </c>
      <c r="IY13" s="56">
        <f t="shared" si="263"/>
        <v>23440000</v>
      </c>
      <c r="IZ13" s="56">
        <f t="shared" si="263"/>
        <v>-31010000</v>
      </c>
      <c r="JA13" s="56">
        <f t="shared" si="263"/>
        <v>-5040000</v>
      </c>
      <c r="JB13" s="56">
        <f t="shared" si="263"/>
        <v>62700000</v>
      </c>
      <c r="JC13" s="56">
        <f t="shared" si="263"/>
        <v>102480000</v>
      </c>
      <c r="JD13" s="56">
        <f t="shared" si="263"/>
        <v>93940000</v>
      </c>
      <c r="JE13" s="56">
        <f t="shared" si="263"/>
        <v>69690000</v>
      </c>
      <c r="JF13" s="56">
        <f t="shared" si="263"/>
        <v>103240000</v>
      </c>
      <c r="JG13" s="56">
        <f t="shared" si="263"/>
        <v>234030000</v>
      </c>
      <c r="JH13" s="56">
        <f t="shared" si="263"/>
        <v>155080000</v>
      </c>
      <c r="JI13" s="56">
        <f t="shared" si="263"/>
        <v>177960000</v>
      </c>
      <c r="JJ13" s="56">
        <f t="shared" si="263"/>
        <v>94110000</v>
      </c>
      <c r="JK13" s="56">
        <f t="shared" si="263"/>
        <v>96930000</v>
      </c>
      <c r="JL13" s="56">
        <f t="shared" si="263"/>
        <v>234850000</v>
      </c>
      <c r="JM13" s="56">
        <f t="shared" si="263"/>
        <v>176570000</v>
      </c>
      <c r="JN13" s="56">
        <f t="shared" ref="JN13:LY13" si="264">(JN3-JB3)</f>
        <v>68130000</v>
      </c>
      <c r="JO13" s="56">
        <f t="shared" si="264"/>
        <v>32620000</v>
      </c>
      <c r="JP13" s="56">
        <f t="shared" si="264"/>
        <v>-7820000</v>
      </c>
      <c r="JQ13" s="56">
        <f t="shared" si="264"/>
        <v>25260000</v>
      </c>
      <c r="JR13" s="56">
        <f t="shared" si="264"/>
        <v>-12840000</v>
      </c>
      <c r="JS13" s="56">
        <f t="shared" si="264"/>
        <v>-91510000</v>
      </c>
      <c r="JT13" s="56">
        <f t="shared" si="264"/>
        <v>-93620000</v>
      </c>
      <c r="JU13" s="56">
        <f t="shared" si="264"/>
        <v>-141310000</v>
      </c>
      <c r="JV13" s="56">
        <f t="shared" si="264"/>
        <v>-87570000</v>
      </c>
      <c r="JW13" s="56">
        <f t="shared" si="264"/>
        <v>17490000</v>
      </c>
      <c r="JX13" s="56">
        <f t="shared" si="264"/>
        <v>-34630000</v>
      </c>
      <c r="JY13" s="56">
        <f t="shared" si="264"/>
        <v>16460000</v>
      </c>
      <c r="JZ13" s="56">
        <f t="shared" si="264"/>
        <v>118200000</v>
      </c>
      <c r="KA13" s="56">
        <f t="shared" si="264"/>
        <v>122470000</v>
      </c>
      <c r="KB13" s="56">
        <f t="shared" si="264"/>
        <v>197220000</v>
      </c>
      <c r="KC13" s="56">
        <f t="shared" si="264"/>
        <v>80240000</v>
      </c>
      <c r="KD13" s="56">
        <f t="shared" si="264"/>
        <v>117150000</v>
      </c>
      <c r="KE13" s="56">
        <f t="shared" si="264"/>
        <v>254140000</v>
      </c>
      <c r="KF13" s="56">
        <f t="shared" si="264"/>
        <v>319140000</v>
      </c>
      <c r="KG13" s="56">
        <f t="shared" si="264"/>
        <v>435960000</v>
      </c>
      <c r="KH13" s="56">
        <f t="shared" si="264"/>
        <v>266970000</v>
      </c>
      <c r="KI13" s="56">
        <f t="shared" si="264"/>
        <v>260450000</v>
      </c>
      <c r="KJ13" s="56">
        <f t="shared" si="264"/>
        <v>269470000</v>
      </c>
      <c r="KK13" s="56">
        <f t="shared" si="264"/>
        <v>256280000</v>
      </c>
      <c r="KL13" s="56">
        <f t="shared" si="264"/>
        <v>167710000</v>
      </c>
      <c r="KM13" s="56">
        <f t="shared" si="264"/>
        <v>268900000</v>
      </c>
      <c r="KN13" s="56">
        <f t="shared" si="264"/>
        <v>167290000</v>
      </c>
      <c r="KO13" s="56">
        <f t="shared" si="264"/>
        <v>238060000</v>
      </c>
      <c r="KP13" s="56">
        <f t="shared" si="264"/>
        <v>195060000</v>
      </c>
      <c r="KQ13" s="56">
        <f t="shared" si="264"/>
        <v>87420000</v>
      </c>
      <c r="KR13" s="56">
        <f t="shared" si="264"/>
        <v>150630000</v>
      </c>
      <c r="KS13" s="56">
        <f t="shared" si="264"/>
        <v>58849999.999999762</v>
      </c>
      <c r="KT13" s="56">
        <f t="shared" si="264"/>
        <v>300360000</v>
      </c>
      <c r="KU13" s="56">
        <f t="shared" si="264"/>
        <v>218730000</v>
      </c>
      <c r="KV13" s="56">
        <f t="shared" si="264"/>
        <v>116249999.99999976</v>
      </c>
      <c r="KW13" s="56">
        <f t="shared" si="264"/>
        <v>-321090000</v>
      </c>
      <c r="KX13" s="56">
        <f t="shared" si="264"/>
        <v>102060000</v>
      </c>
      <c r="KY13" s="56">
        <f t="shared" si="264"/>
        <v>35020000</v>
      </c>
      <c r="KZ13" s="56">
        <f t="shared" si="264"/>
        <v>119530000</v>
      </c>
      <c r="LA13" s="56">
        <f t="shared" si="264"/>
        <v>80970000</v>
      </c>
      <c r="LB13" s="56">
        <f t="shared" si="264"/>
        <v>30150000</v>
      </c>
      <c r="LC13" s="56">
        <f t="shared" si="264"/>
        <v>54830000</v>
      </c>
      <c r="LD13" s="56">
        <f t="shared" si="264"/>
        <v>-118060000</v>
      </c>
      <c r="LE13" s="56">
        <f t="shared" si="264"/>
        <v>-89559999.999999762</v>
      </c>
      <c r="LF13" s="56">
        <f t="shared" si="264"/>
        <v>-141180000</v>
      </c>
      <c r="LG13" s="56">
        <f t="shared" si="264"/>
        <v>-82560000</v>
      </c>
      <c r="LH13" s="56">
        <f t="shared" si="264"/>
        <v>-91939999.999999762</v>
      </c>
      <c r="LI13" s="56">
        <f t="shared" si="264"/>
        <v>404110000</v>
      </c>
      <c r="LJ13" s="56">
        <f t="shared" si="264"/>
        <v>-14170000</v>
      </c>
      <c r="LK13" s="56">
        <f t="shared" si="264"/>
        <v>83950000</v>
      </c>
      <c r="LL13" s="56">
        <f t="shared" si="264"/>
        <v>12060000</v>
      </c>
      <c r="LM13" s="56">
        <f t="shared" si="264"/>
        <v>-41660000</v>
      </c>
      <c r="LN13" s="56">
        <f t="shared" si="264"/>
        <v>-39020000</v>
      </c>
      <c r="LO13" s="56">
        <f t="shared" si="264"/>
        <v>-85450000</v>
      </c>
      <c r="LP13" s="56">
        <f t="shared" si="264"/>
        <v>-79880000</v>
      </c>
      <c r="LQ13" s="56">
        <f t="shared" si="264"/>
        <v>-45400000</v>
      </c>
      <c r="LR13" s="56">
        <f t="shared" si="264"/>
        <v>-60180000</v>
      </c>
      <c r="LS13" s="56">
        <f t="shared" si="264"/>
        <v>-93630000</v>
      </c>
      <c r="LT13" s="56">
        <f t="shared" si="264"/>
        <v>-85640000</v>
      </c>
      <c r="LU13" s="56">
        <f t="shared" si="264"/>
        <v>-115690000</v>
      </c>
      <c r="LV13" s="56">
        <f t="shared" si="264"/>
        <v>-137970000</v>
      </c>
      <c r="LW13" s="56">
        <f t="shared" si="264"/>
        <v>-98540000</v>
      </c>
      <c r="LX13" s="56">
        <f t="shared" si="264"/>
        <v>-89890000</v>
      </c>
      <c r="LY13" s="56">
        <f t="shared" si="264"/>
        <v>-216660000</v>
      </c>
      <c r="LZ13" s="56">
        <f t="shared" ref="LZ13:OJ13" si="265">(LZ3-LN3)</f>
        <v>42750000</v>
      </c>
      <c r="MA13" s="56">
        <f t="shared" si="265"/>
        <v>154020000</v>
      </c>
      <c r="MB13" s="56">
        <f t="shared" si="265"/>
        <v>180510000</v>
      </c>
      <c r="MC13" s="56">
        <f t="shared" si="265"/>
        <v>100110000</v>
      </c>
      <c r="MD13" s="56">
        <f t="shared" si="265"/>
        <v>52390000</v>
      </c>
      <c r="ME13" s="56">
        <f t="shared" si="265"/>
        <v>22130000</v>
      </c>
      <c r="MF13" s="56">
        <f t="shared" si="265"/>
        <v>133760000</v>
      </c>
      <c r="MG13" s="56">
        <f t="shared" si="265"/>
        <v>133560000</v>
      </c>
      <c r="MH13" s="56">
        <f t="shared" si="265"/>
        <v>242140000</v>
      </c>
      <c r="MI13" s="56">
        <f t="shared" si="265"/>
        <v>51180000</v>
      </c>
      <c r="MJ13" s="56">
        <f t="shared" si="265"/>
        <v>116090000</v>
      </c>
      <c r="MK13" s="56">
        <f t="shared" si="265"/>
        <v>268320000</v>
      </c>
      <c r="ML13" s="56">
        <f t="shared" si="265"/>
        <v>85760000</v>
      </c>
      <c r="MM13" s="56">
        <f t="shared" si="265"/>
        <v>70019999.999999762</v>
      </c>
      <c r="MN13" s="56">
        <f t="shared" si="265"/>
        <v>116250000.00000024</v>
      </c>
      <c r="MO13" s="56">
        <f t="shared" si="265"/>
        <v>222270000</v>
      </c>
      <c r="MP13" s="56">
        <f t="shared" si="265"/>
        <v>301270000</v>
      </c>
      <c r="MQ13" s="56">
        <f t="shared" si="265"/>
        <v>339350000</v>
      </c>
      <c r="MR13" s="56">
        <f t="shared" si="265"/>
        <v>321730000</v>
      </c>
      <c r="MS13" s="56">
        <f t="shared" si="265"/>
        <v>218900000</v>
      </c>
      <c r="MT13" s="56">
        <f t="shared" si="265"/>
        <v>107790000.00000024</v>
      </c>
      <c r="MU13" s="56">
        <f t="shared" si="265"/>
        <v>175230000</v>
      </c>
      <c r="MV13" s="56">
        <f t="shared" si="265"/>
        <v>107640000</v>
      </c>
      <c r="MW13" s="56">
        <f t="shared" si="265"/>
        <v>167539999.99999976</v>
      </c>
      <c r="MX13" s="56">
        <f t="shared" si="265"/>
        <v>199480000</v>
      </c>
      <c r="MY13" s="56">
        <f t="shared" si="265"/>
        <v>83680000.000000238</v>
      </c>
      <c r="MZ13" s="56">
        <f t="shared" si="265"/>
        <v>83159999.999999762</v>
      </c>
      <c r="NA13" s="56">
        <f t="shared" si="265"/>
        <v>83330000</v>
      </c>
      <c r="NB13" s="56">
        <f t="shared" si="265"/>
        <v>252280000</v>
      </c>
      <c r="NC13" s="56">
        <f t="shared" si="265"/>
        <v>257290000</v>
      </c>
      <c r="ND13" s="56">
        <f t="shared" si="265"/>
        <v>136090000</v>
      </c>
      <c r="NE13" s="56">
        <f t="shared" si="265"/>
        <v>184690000</v>
      </c>
      <c r="NF13" s="56">
        <f t="shared" si="265"/>
        <v>267229999.99999976</v>
      </c>
      <c r="NG13" s="56">
        <f t="shared" si="265"/>
        <v>203850000</v>
      </c>
      <c r="NH13" s="56">
        <f t="shared" si="265"/>
        <v>353570000</v>
      </c>
      <c r="NI13" s="56">
        <f t="shared" si="265"/>
        <v>291260000.00000024</v>
      </c>
      <c r="NJ13" s="56">
        <f t="shared" si="265"/>
        <v>87360000</v>
      </c>
      <c r="NK13" s="56">
        <f t="shared" si="265"/>
        <v>134400000</v>
      </c>
      <c r="NL13" s="56">
        <f t="shared" si="265"/>
        <v>229700000</v>
      </c>
      <c r="NM13" s="56">
        <f t="shared" si="265"/>
        <v>260700000</v>
      </c>
      <c r="NN13" s="56">
        <f t="shared" si="265"/>
        <v>195170000</v>
      </c>
      <c r="NO13" s="56">
        <f t="shared" si="265"/>
        <v>272060000</v>
      </c>
      <c r="NP13" s="56">
        <f t="shared" si="265"/>
        <v>383300000</v>
      </c>
      <c r="NQ13" s="56">
        <f t="shared" si="265"/>
        <v>515600000</v>
      </c>
      <c r="NR13" s="56">
        <f t="shared" si="265"/>
        <v>482350000</v>
      </c>
      <c r="NS13" s="56">
        <f t="shared" si="265"/>
        <v>555420000</v>
      </c>
      <c r="NT13" s="56">
        <f t="shared" si="265"/>
        <v>581530000</v>
      </c>
      <c r="NU13" s="56">
        <f t="shared" si="265"/>
        <v>650420000</v>
      </c>
      <c r="NV13" s="56">
        <f t="shared" si="265"/>
        <v>811470000</v>
      </c>
      <c r="NW13" s="56">
        <f t="shared" si="265"/>
        <v>830470000</v>
      </c>
      <c r="NX13" s="56">
        <f t="shared" si="265"/>
        <v>822350000</v>
      </c>
      <c r="NY13" s="56">
        <f t="shared" si="265"/>
        <v>691990000</v>
      </c>
      <c r="NZ13" s="56">
        <f t="shared" si="265"/>
        <v>629660000</v>
      </c>
      <c r="OA13" s="56">
        <f t="shared" si="265"/>
        <v>609810000</v>
      </c>
      <c r="OB13" s="56">
        <f t="shared" si="265"/>
        <v>647480000</v>
      </c>
      <c r="OC13" s="56">
        <f t="shared" si="265"/>
        <v>630630000</v>
      </c>
      <c r="OD13" s="56">
        <f t="shared" si="265"/>
        <v>682660000</v>
      </c>
      <c r="OE13" s="56">
        <f t="shared" si="265"/>
        <v>628570000</v>
      </c>
      <c r="OF13" s="56">
        <f t="shared" si="265"/>
        <v>505730000</v>
      </c>
      <c r="OG13" s="56">
        <f t="shared" si="265"/>
        <v>458350000</v>
      </c>
      <c r="OH13" s="56">
        <f t="shared" si="265"/>
        <v>489690000</v>
      </c>
      <c r="OI13" s="56">
        <f t="shared" si="265"/>
        <v>561530000</v>
      </c>
      <c r="OJ13" s="57">
        <f t="shared" si="265"/>
        <v>633100000</v>
      </c>
      <c r="OK13" s="142"/>
    </row>
    <row r="14" spans="1:401" x14ac:dyDescent="0.2">
      <c r="A14" s="138">
        <v>6</v>
      </c>
      <c r="B14" s="139"/>
      <c r="C14" s="75" t="s">
        <v>638</v>
      </c>
      <c r="D14" s="75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5"/>
      <c r="Q14" s="144">
        <f>Q13</f>
        <v>14390000</v>
      </c>
      <c r="R14" s="144">
        <f>0.2*R13+0.8*Q14</f>
        <v>14234000</v>
      </c>
      <c r="S14" s="144">
        <f t="shared" ref="S14:AS14" si="266">0.2*S13+0.8*R14</f>
        <v>19755200</v>
      </c>
      <c r="T14" s="144">
        <f t="shared" si="266"/>
        <v>24728160</v>
      </c>
      <c r="U14" s="144">
        <f t="shared" si="266"/>
        <v>31106528</v>
      </c>
      <c r="V14" s="144">
        <f t="shared" si="266"/>
        <v>35865222.400000006</v>
      </c>
      <c r="W14" s="144">
        <f t="shared" si="266"/>
        <v>38134177.920000002</v>
      </c>
      <c r="X14" s="144">
        <f t="shared" si="266"/>
        <v>41399342.336000003</v>
      </c>
      <c r="Y14" s="144">
        <f t="shared" si="266"/>
        <v>45771473.868799999</v>
      </c>
      <c r="Z14" s="144">
        <f t="shared" si="266"/>
        <v>49375179.095040001</v>
      </c>
      <c r="AA14" s="144">
        <f t="shared" si="266"/>
        <v>52812143.276032001</v>
      </c>
      <c r="AB14" s="144">
        <f t="shared" si="266"/>
        <v>55145714.620825604</v>
      </c>
      <c r="AC14" s="144">
        <f t="shared" si="266"/>
        <v>55982571.696660489</v>
      </c>
      <c r="AD14" s="144">
        <f t="shared" si="266"/>
        <v>57590057.357328393</v>
      </c>
      <c r="AE14" s="144">
        <f t="shared" si="266"/>
        <v>56882045.885862716</v>
      </c>
      <c r="AF14" s="144">
        <f t="shared" si="266"/>
        <v>54861636.708690174</v>
      </c>
      <c r="AG14" s="144">
        <f t="shared" si="266"/>
        <v>50961309.366952144</v>
      </c>
      <c r="AH14" s="144">
        <f t="shared" si="266"/>
        <v>47257047.493561715</v>
      </c>
      <c r="AI14" s="144">
        <f t="shared" si="266"/>
        <v>43983637.994849376</v>
      </c>
      <c r="AJ14" s="144">
        <f t="shared" si="266"/>
        <v>42594910.3958795</v>
      </c>
      <c r="AK14" s="144">
        <f t="shared" si="266"/>
        <v>43887928.316703603</v>
      </c>
      <c r="AL14" s="144">
        <f t="shared" si="266"/>
        <v>48158342.653362885</v>
      </c>
      <c r="AM14" s="144">
        <f t="shared" si="266"/>
        <v>52006674.122690313</v>
      </c>
      <c r="AN14" s="144">
        <f t="shared" si="266"/>
        <v>51873339.298152253</v>
      </c>
      <c r="AO14" s="144">
        <f t="shared" si="266"/>
        <v>53534671.438521802</v>
      </c>
      <c r="AP14" s="144">
        <f t="shared" si="266"/>
        <v>58487737.150817446</v>
      </c>
      <c r="AQ14" s="144">
        <f t="shared" si="266"/>
        <v>62764189.720653959</v>
      </c>
      <c r="AR14" s="144">
        <f t="shared" si="266"/>
        <v>65719351.776523173</v>
      </c>
      <c r="AS14" s="144">
        <f t="shared" si="266"/>
        <v>71905481.421218544</v>
      </c>
      <c r="AT14" s="144">
        <f t="shared" ref="AT14" si="267">0.2*AT13+0.8*AS14</f>
        <v>76574385.136974841</v>
      </c>
      <c r="AU14" s="144">
        <f t="shared" ref="AU14" si="268">0.2*AU13+0.8*AT14</f>
        <v>84171508.109579876</v>
      </c>
      <c r="AV14" s="144">
        <f t="shared" ref="AV14" si="269">0.2*AV13+0.8*AU14</f>
        <v>87017206.48766391</v>
      </c>
      <c r="AW14" s="144">
        <f t="shared" ref="AW14" si="270">0.2*AW13+0.8*AV14</f>
        <v>90669765.190131128</v>
      </c>
      <c r="AX14" s="144">
        <f t="shared" ref="AX14" si="271">0.2*AX13+0.8*AW14</f>
        <v>91459812.152104899</v>
      </c>
      <c r="AY14" s="144">
        <f t="shared" ref="AY14" si="272">0.2*AY13+0.8*AX14</f>
        <v>96249849.721683919</v>
      </c>
      <c r="AZ14" s="144">
        <f t="shared" ref="AZ14" si="273">0.2*AZ13+0.8*AY14</f>
        <v>101051879.77734713</v>
      </c>
      <c r="BA14" s="144">
        <f t="shared" ref="BA14" si="274">0.2*BA13+0.8*AZ14</f>
        <v>104777503.82187772</v>
      </c>
      <c r="BB14" s="144">
        <f t="shared" ref="BB14" si="275">0.2*BB13+0.8*BA14</f>
        <v>104722003.05750218</v>
      </c>
      <c r="BC14" s="144">
        <f t="shared" ref="BC14" si="276">0.2*BC13+0.8*BB14</f>
        <v>104049602.44600175</v>
      </c>
      <c r="BD14" s="144">
        <f t="shared" ref="BD14" si="277">0.2*BD13+0.8*BC14</f>
        <v>102277681.95680141</v>
      </c>
      <c r="BE14" s="144">
        <f t="shared" ref="BE14" si="278">0.2*BE13+0.8*BD14</f>
        <v>98654145.565441132</v>
      </c>
      <c r="BF14" s="144">
        <f t="shared" ref="BF14" si="279">0.2*BF13+0.8*BE14</f>
        <v>96469316.452352911</v>
      </c>
      <c r="BG14" s="144">
        <f t="shared" ref="BG14" si="280">0.2*BG13+0.8*BF14</f>
        <v>87619453.161882326</v>
      </c>
      <c r="BH14" s="144">
        <f t="shared" ref="BH14" si="281">0.2*BH13+0.8*BG14</f>
        <v>78319562.529505864</v>
      </c>
      <c r="BI14" s="144">
        <f t="shared" ref="BI14" si="282">0.2*BI13+0.8*BH14</f>
        <v>70703650.023604691</v>
      </c>
      <c r="BJ14" s="144">
        <f t="shared" ref="BJ14" si="283">0.2*BJ13+0.8*BI14</f>
        <v>67328920.018883765</v>
      </c>
      <c r="BK14" s="144">
        <f t="shared" ref="BK14" si="284">0.2*BK13+0.8*BJ14</f>
        <v>60897136.015107013</v>
      </c>
      <c r="BL14" s="144">
        <f t="shared" ref="BL14" si="285">0.2*BL13+0.8*BK14</f>
        <v>52409708.812085614</v>
      </c>
      <c r="BM14" s="144">
        <f t="shared" ref="BM14" si="286">0.2*BM13+0.8*BL14</f>
        <v>45697767.049668491</v>
      </c>
      <c r="BN14" s="144">
        <f t="shared" ref="BN14" si="287">0.2*BN13+0.8*BM14</f>
        <v>39004213.639734797</v>
      </c>
      <c r="BO14" s="144">
        <f t="shared" ref="BO14" si="288">0.2*BO13+0.8*BN14</f>
        <v>35789370.911787838</v>
      </c>
      <c r="BP14" s="144">
        <f t="shared" ref="BP14" si="289">0.2*BP13+0.8*BO14</f>
        <v>36873496.729430273</v>
      </c>
      <c r="BQ14" s="144">
        <f t="shared" ref="BQ14" si="290">0.2*BQ13+0.8*BP14</f>
        <v>34072797.383544222</v>
      </c>
      <c r="BR14" s="144">
        <f t="shared" ref="BR14" si="291">0.2*BR13+0.8*BQ14</f>
        <v>32032237.906835377</v>
      </c>
      <c r="BS14" s="144">
        <f t="shared" ref="BS14" si="292">0.2*BS13+0.8*BR14</f>
        <v>32277790.325468302</v>
      </c>
      <c r="BT14" s="144">
        <f t="shared" ref="BT14" si="293">0.2*BT13+0.8*BS14</f>
        <v>34166232.260374643</v>
      </c>
      <c r="BU14" s="144">
        <f t="shared" ref="BU14" si="294">0.2*BU13+0.8*BT14</f>
        <v>29332985.808299717</v>
      </c>
      <c r="BV14" s="144">
        <f t="shared" ref="BV14" si="295">0.2*BV13+0.8*BU14</f>
        <v>21732388.646639775</v>
      </c>
      <c r="BW14" s="144">
        <f t="shared" ref="BW14" si="296">0.2*BW13+0.8*BV14</f>
        <v>17401910.917311821</v>
      </c>
      <c r="BX14" s="144">
        <f t="shared" ref="BX14" si="297">0.2*BX13+0.8*BW14</f>
        <v>12979528.733849458</v>
      </c>
      <c r="BY14" s="144">
        <f t="shared" ref="BY14" si="298">0.2*BY13+0.8*BX14</f>
        <v>9501622.9870795682</v>
      </c>
      <c r="BZ14" s="144">
        <f t="shared" ref="BZ14" si="299">0.2*BZ13+0.8*BY14</f>
        <v>7921298.3896636553</v>
      </c>
      <c r="CA14" s="144">
        <f t="shared" ref="CA14" si="300">0.2*CA13+0.8*BZ14</f>
        <v>4813038.7117309244</v>
      </c>
      <c r="CB14" s="144">
        <f t="shared" ref="CB14" si="301">0.2*CB13+0.8*CA14</f>
        <v>654430.96938473964</v>
      </c>
      <c r="CC14" s="144">
        <f t="shared" ref="CC14" si="302">0.2*CC13+0.8*CB14</f>
        <v>219544.77550779172</v>
      </c>
      <c r="CD14" s="144">
        <f t="shared" ref="CD14" si="303">0.2*CD13+0.8*CC14</f>
        <v>-2812364.1795937666</v>
      </c>
      <c r="CE14" s="144">
        <f t="shared" ref="CE14" si="304">0.2*CE13+0.8*CD14</f>
        <v>-2973891.3436750132</v>
      </c>
      <c r="CF14" s="144">
        <f t="shared" ref="CF14" si="305">0.2*CF13+0.8*CE14</f>
        <v>-4125113.0749400104</v>
      </c>
      <c r="CG14" s="144">
        <f t="shared" ref="CG14" si="306">0.2*CG13+0.8*CF14</f>
        <v>2715909.5400479916</v>
      </c>
      <c r="CH14" s="144">
        <f t="shared" ref="CH14" si="307">0.2*CH13+0.8*CG14</f>
        <v>11740727.632038394</v>
      </c>
      <c r="CI14" s="144">
        <f t="shared" ref="CI14" si="308">0.2*CI13+0.8*CH14</f>
        <v>21472582.105630718</v>
      </c>
      <c r="CJ14" s="144">
        <f t="shared" ref="CJ14" si="309">0.2*CJ13+0.8*CI14</f>
        <v>28516065.684504576</v>
      </c>
      <c r="CK14" s="144">
        <f t="shared" ref="CK14" si="310">0.2*CK13+0.8*CJ14</f>
        <v>30790852.547603663</v>
      </c>
      <c r="CL14" s="144">
        <f t="shared" ref="CL14" si="311">0.2*CL13+0.8*CK14</f>
        <v>32518682.038082931</v>
      </c>
      <c r="CM14" s="144">
        <f t="shared" ref="CM14" si="312">0.2*CM13+0.8*CL14</f>
        <v>27602945.630466346</v>
      </c>
      <c r="CN14" s="144">
        <f t="shared" ref="CN14" si="313">0.2*CN13+0.8*CM14</f>
        <v>27422356.504373077</v>
      </c>
      <c r="CO14" s="144">
        <f t="shared" ref="CO14" si="314">0.2*CO13+0.8*CN14</f>
        <v>29219885.203498464</v>
      </c>
      <c r="CP14" s="144">
        <f t="shared" ref="CP14" si="315">0.2*CP13+0.8*CO14</f>
        <v>33649908.162798777</v>
      </c>
      <c r="CQ14" s="144">
        <f t="shared" ref="CQ14" si="316">0.2*CQ13+0.8*CP14</f>
        <v>37283926.530239023</v>
      </c>
      <c r="CR14" s="144">
        <f t="shared" ref="CR14" si="317">0.2*CR13+0.8*CQ14</f>
        <v>43909141.224191219</v>
      </c>
      <c r="CS14" s="144">
        <f t="shared" ref="CS14" si="318">0.2*CS13+0.8*CR14</f>
        <v>48083312.979352973</v>
      </c>
      <c r="CT14" s="144">
        <f t="shared" ref="CT14" si="319">0.2*CT13+0.8*CS14</f>
        <v>53536650.383482382</v>
      </c>
      <c r="CU14" s="144">
        <f t="shared" ref="CU14" si="320">0.2*CU13+0.8*CT14</f>
        <v>55503320.306785911</v>
      </c>
      <c r="CV14" s="144">
        <f t="shared" ref="CV14" si="321">0.2*CV13+0.8*CU14</f>
        <v>65220656.245428734</v>
      </c>
      <c r="CW14" s="144">
        <f t="shared" ref="CW14" si="322">0.2*CW13+0.8*CV14</f>
        <v>75554524.996342987</v>
      </c>
      <c r="CX14" s="144">
        <f t="shared" ref="CX14" si="323">0.2*CX13+0.8*CW14</f>
        <v>82725619.997074395</v>
      </c>
      <c r="CY14" s="144">
        <f t="shared" ref="CY14" si="324">0.2*CY13+0.8*CX14</f>
        <v>90124495.997659519</v>
      </c>
      <c r="CZ14" s="144">
        <f t="shared" ref="CZ14" si="325">0.2*CZ13+0.8*CY14</f>
        <v>90821596.798127621</v>
      </c>
      <c r="DA14" s="144">
        <f t="shared" ref="DA14" si="326">0.2*DA13+0.8*CZ14</f>
        <v>92305277.438502103</v>
      </c>
      <c r="DB14" s="144">
        <f t="shared" ref="DB14" si="327">0.2*DB13+0.8*DA14</f>
        <v>89838221.950801685</v>
      </c>
      <c r="DC14" s="144">
        <f t="shared" ref="DC14" si="328">0.2*DC13+0.8*DB14</f>
        <v>90214577.560641348</v>
      </c>
      <c r="DD14" s="144">
        <f t="shared" ref="DD14" si="329">0.2*DD13+0.8*DC14</f>
        <v>88145662.048513085</v>
      </c>
      <c r="DE14" s="144">
        <f t="shared" ref="DE14" si="330">0.2*DE13+0.8*DD14</f>
        <v>85318529.638810471</v>
      </c>
      <c r="DF14" s="144">
        <f t="shared" ref="DF14" si="331">0.2*DF13+0.8*DE14</f>
        <v>76840823.71104838</v>
      </c>
      <c r="DG14" s="144">
        <f t="shared" ref="DG14" si="332">0.2*DG13+0.8*DF14</f>
        <v>70558658.968838707</v>
      </c>
      <c r="DH14" s="144">
        <f t="shared" ref="DH14" si="333">0.2*DH13+0.8*DG14</f>
        <v>64250927.175070971</v>
      </c>
      <c r="DI14" s="144">
        <f t="shared" ref="DI14" si="334">0.2*DI13+0.8*DH14</f>
        <v>64018741.740056783</v>
      </c>
      <c r="DJ14" s="144">
        <f t="shared" ref="DJ14" si="335">0.2*DJ13+0.8*DI14</f>
        <v>70626993.392045438</v>
      </c>
      <c r="DK14" s="144">
        <f t="shared" ref="DK14" si="336">0.2*DK13+0.8*DJ14</f>
        <v>79145594.713636354</v>
      </c>
      <c r="DL14" s="144">
        <f t="shared" ref="DL14" si="337">0.2*DL13+0.8*DK14</f>
        <v>88156475.770909086</v>
      </c>
      <c r="DM14" s="144">
        <f t="shared" ref="DM14" si="338">0.2*DM13+0.8*DL14</f>
        <v>92977180.616727278</v>
      </c>
      <c r="DN14" s="144">
        <f t="shared" ref="DN14" si="339">0.2*DN13+0.8*DM14</f>
        <v>104537744.49338183</v>
      </c>
      <c r="DO14" s="144">
        <f t="shared" ref="DO14" si="340">0.2*DO13+0.8*DN14</f>
        <v>118086195.59470546</v>
      </c>
      <c r="DP14" s="144">
        <f t="shared" ref="DP14" si="341">0.2*DP13+0.8*DO14</f>
        <v>130532956.47576438</v>
      </c>
      <c r="DQ14" s="144">
        <f t="shared" ref="DQ14" si="342">0.2*DQ13+0.8*DP14</f>
        <v>134700365.18061149</v>
      </c>
      <c r="DR14" s="144">
        <f t="shared" ref="DR14" si="343">0.2*DR13+0.8*DQ14</f>
        <v>139000292.1444892</v>
      </c>
      <c r="DS14" s="144">
        <f t="shared" ref="DS14" si="344">0.2*DS13+0.8*DR14</f>
        <v>142956233.71559137</v>
      </c>
      <c r="DT14" s="144">
        <f t="shared" ref="DT14" si="345">0.2*DT13+0.8*DS14</f>
        <v>144142986.97247308</v>
      </c>
      <c r="DU14" s="144">
        <f t="shared" ref="DU14" si="346">0.2*DU13+0.8*DT14</f>
        <v>138778389.57797849</v>
      </c>
      <c r="DV14" s="144">
        <f t="shared" ref="DV14" si="347">0.2*DV13+0.8*DU14</f>
        <v>124850711.6623828</v>
      </c>
      <c r="DW14" s="144">
        <f t="shared" ref="DW14" si="348">0.2*DW13+0.8*DV14</f>
        <v>112184569.32990624</v>
      </c>
      <c r="DX14" s="144">
        <f t="shared" ref="DX14" si="349">0.2*DX13+0.8*DW14</f>
        <v>100887655.463925</v>
      </c>
      <c r="DY14" s="144">
        <f t="shared" ref="DY14" si="350">0.2*DY13+0.8*DX14</f>
        <v>87890124.371140003</v>
      </c>
      <c r="DZ14" s="144">
        <f t="shared" ref="DZ14" si="351">0.2*DZ13+0.8*DY14</f>
        <v>71266099.496912003</v>
      </c>
      <c r="EA14" s="144">
        <f t="shared" ref="EA14" si="352">0.2*EA13+0.8*DZ14</f>
        <v>46598879.597529605</v>
      </c>
      <c r="EB14" s="144">
        <f t="shared" ref="EB14" si="353">0.2*EB13+0.8*EA14</f>
        <v>25787103.678023688</v>
      </c>
      <c r="EC14" s="144">
        <f t="shared" ref="EC14" si="354">0.2*EC13+0.8*EB14</f>
        <v>12297682.942418952</v>
      </c>
      <c r="ED14" s="144">
        <f t="shared" ref="ED14" si="355">0.2*ED13+0.8*EC14</f>
        <v>2464146.3539351616</v>
      </c>
      <c r="EE14" s="144">
        <f t="shared" ref="EE14" si="356">0.2*EE13+0.8*ED14</f>
        <v>-3500682.9168518707</v>
      </c>
      <c r="EF14" s="144">
        <f t="shared" ref="EF14" si="357">0.2*EF13+0.8*EE14</f>
        <v>-12232546.333481496</v>
      </c>
      <c r="EG14" s="144">
        <f t="shared" ref="EG14" si="358">0.2*EG13+0.8*EF14</f>
        <v>-11458037.066785198</v>
      </c>
      <c r="EH14" s="144">
        <f t="shared" ref="EH14" si="359">0.2*EH13+0.8*EG14</f>
        <v>-9632429.6534281578</v>
      </c>
      <c r="EI14" s="144">
        <f t="shared" ref="EI14" si="360">0.2*EI13+0.8*EH14</f>
        <v>-12313943.722742528</v>
      </c>
      <c r="EJ14" s="144">
        <f t="shared" ref="EJ14" si="361">0.2*EJ13+0.8*EI14</f>
        <v>-7385154.9781940226</v>
      </c>
      <c r="EK14" s="144">
        <f t="shared" ref="EK14" si="362">0.2*EK13+0.8*EJ14</f>
        <v>-3970123.982555218</v>
      </c>
      <c r="EL14" s="144">
        <f t="shared" ref="EL14" si="363">0.2*EL13+0.8*EK14</f>
        <v>-6486099.1860441752</v>
      </c>
      <c r="EM14" s="144">
        <f t="shared" ref="EM14" si="364">0.2*EM13+0.8*EL14</f>
        <v>-2566879.3488353407</v>
      </c>
      <c r="EN14" s="144">
        <f t="shared" ref="EN14" si="365">0.2*EN13+0.8*EM14</f>
        <v>-1885503.4790682727</v>
      </c>
      <c r="EO14" s="144">
        <f t="shared" ref="EO14" si="366">0.2*EO13+0.8*EN14</f>
        <v>-4190402.7832546183</v>
      </c>
      <c r="EP14" s="144">
        <f t="shared" ref="EP14" si="367">0.2*EP13+0.8*EO14</f>
        <v>-6890322.2266036943</v>
      </c>
      <c r="EQ14" s="144">
        <f t="shared" ref="EQ14" si="368">0.2*EQ13+0.8*EP14</f>
        <v>-9622257.7812829558</v>
      </c>
      <c r="ER14" s="144">
        <f t="shared" ref="ER14" si="369">0.2*ER13+0.8*EQ14</f>
        <v>-9527806.2250263654</v>
      </c>
      <c r="ES14" s="144">
        <f t="shared" ref="ES14" si="370">0.2*ES13+0.8*ER14</f>
        <v>-15652244.980021093</v>
      </c>
      <c r="ET14" s="144">
        <f t="shared" ref="ET14" si="371">0.2*ET13+0.8*ES14</f>
        <v>-15001795.984016875</v>
      </c>
      <c r="EU14" s="144">
        <f t="shared" ref="EU14" si="372">0.2*EU13+0.8*ET14</f>
        <v>-8607436.7872135006</v>
      </c>
      <c r="EV14" s="144">
        <f t="shared" ref="EV14" si="373">0.2*EV13+0.8*EU14</f>
        <v>-7881949.4297708012</v>
      </c>
      <c r="EW14" s="144">
        <f t="shared" ref="EW14" si="374">0.2*EW13+0.8*EV14</f>
        <v>240440.45618335903</v>
      </c>
      <c r="EX14" s="144">
        <f t="shared" ref="EX14" si="375">0.2*EX13+0.8*EW14</f>
        <v>10276352.364946688</v>
      </c>
      <c r="EY14" s="144">
        <f t="shared" ref="EY14" si="376">0.2*EY13+0.8*EX14</f>
        <v>18727081.89195735</v>
      </c>
      <c r="EZ14" s="144">
        <f t="shared" ref="EZ14" si="377">0.2*EZ13+0.8*EY14</f>
        <v>29333665.513565883</v>
      </c>
      <c r="FA14" s="144">
        <f t="shared" ref="FA14" si="378">0.2*FA13+0.8*EZ14</f>
        <v>48436932.410852708</v>
      </c>
      <c r="FB14" s="144">
        <f t="shared" ref="FB14" si="379">0.2*FB13+0.8*FA14</f>
        <v>70795545.928682178</v>
      </c>
      <c r="FC14" s="144">
        <f t="shared" ref="FC14" si="380">0.2*FC13+0.8*FB14</f>
        <v>84400436.742945746</v>
      </c>
      <c r="FD14" s="144">
        <f t="shared" ref="FD14" si="381">0.2*FD13+0.8*FC14</f>
        <v>96542349.394356593</v>
      </c>
      <c r="FE14" s="144">
        <f t="shared" ref="FE14" si="382">0.2*FE13+0.8*FD14</f>
        <v>106087879.51548527</v>
      </c>
      <c r="FF14" s="144">
        <f t="shared" ref="FF14" si="383">0.2*FF13+0.8*FE14</f>
        <v>105580303.61238822</v>
      </c>
      <c r="FG14" s="144">
        <f t="shared" ref="FG14" si="384">0.2*FG13+0.8*FF14</f>
        <v>100328242.88991058</v>
      </c>
      <c r="FH14" s="144">
        <f t="shared" ref="FH14" si="385">0.2*FH13+0.8*FG14</f>
        <v>90222594.311928466</v>
      </c>
      <c r="FI14" s="144">
        <f t="shared" ref="FI14" si="386">0.2*FI13+0.8*FH14</f>
        <v>78204075.449542776</v>
      </c>
      <c r="FJ14" s="144">
        <f t="shared" ref="FJ14" si="387">0.2*FJ13+0.8*FI14</f>
        <v>71363260.359634221</v>
      </c>
      <c r="FK14" s="144">
        <f t="shared" ref="FK14" si="388">0.2*FK13+0.8*FJ14</f>
        <v>62956608.287707381</v>
      </c>
      <c r="FL14" s="144">
        <f t="shared" ref="FL14" si="389">0.2*FL13+0.8*FK14</f>
        <v>53733286.630165905</v>
      </c>
      <c r="FM14" s="144">
        <f t="shared" ref="FM14" si="390">0.2*FM13+0.8*FL14</f>
        <v>38362629.30413273</v>
      </c>
      <c r="FN14" s="144">
        <f t="shared" ref="FN14" si="391">0.2*FN13+0.8*FM14</f>
        <v>21016103.443306185</v>
      </c>
      <c r="FO14" s="144">
        <f t="shared" ref="FO14" si="392">0.2*FO13+0.8*FN14</f>
        <v>5164882.754644949</v>
      </c>
      <c r="FP14" s="144">
        <f t="shared" ref="FP14" si="393">0.2*FP13+0.8*FO14</f>
        <v>-5198093.7962840404</v>
      </c>
      <c r="FQ14" s="144">
        <f t="shared" ref="FQ14" si="394">0.2*FQ13+0.8*FP14</f>
        <v>-15132475.037027232</v>
      </c>
      <c r="FR14" s="144">
        <f t="shared" ref="FR14" si="395">0.2*FR13+0.8*FQ14</f>
        <v>-15911980.029621787</v>
      </c>
      <c r="FS14" s="144">
        <f t="shared" ref="FS14" si="396">0.2*FS13+0.8*FR14</f>
        <v>-15091584.02369743</v>
      </c>
      <c r="FT14" s="144">
        <f t="shared" ref="FT14" si="397">0.2*FT13+0.8*FS14</f>
        <v>-12297267.218957946</v>
      </c>
      <c r="FU14" s="144">
        <f t="shared" ref="FU14" si="398">0.2*FU13+0.8*FT14</f>
        <v>-6767813.7751663569</v>
      </c>
      <c r="FV14" s="144">
        <f t="shared" ref="FV14" si="399">0.2*FV13+0.8*FU14</f>
        <v>-7722251.0201330855</v>
      </c>
      <c r="FW14" s="144">
        <f t="shared" ref="FW14" si="400">0.2*FW13+0.8*FV14</f>
        <v>-9481800.8161064684</v>
      </c>
      <c r="FX14" s="144">
        <f t="shared" ref="FX14" si="401">0.2*FX13+0.8*FW14</f>
        <v>-9503440.6528851762</v>
      </c>
      <c r="FY14" s="144">
        <f t="shared" ref="FY14" si="402">0.2*FY13+0.8*FX14</f>
        <v>-5924752.522308141</v>
      </c>
      <c r="FZ14" s="144">
        <f t="shared" ref="FZ14" si="403">0.2*FZ13+0.8*FY14</f>
        <v>-6783802.0178465126</v>
      </c>
      <c r="GA14" s="144">
        <f t="shared" ref="GA14" si="404">0.2*GA13+0.8*FZ14</f>
        <v>3474958.3857227899</v>
      </c>
      <c r="GB14" s="144">
        <f t="shared" ref="GB14" si="405">0.2*GB13+0.8*GA14</f>
        <v>12025966.708578233</v>
      </c>
      <c r="GC14" s="144">
        <f t="shared" ref="GC14" si="406">0.2*GC13+0.8*GB14</f>
        <v>26580773.366862588</v>
      </c>
      <c r="GD14" s="144">
        <f t="shared" ref="GD14" si="407">0.2*GD13+0.8*GC14</f>
        <v>30130618.693490073</v>
      </c>
      <c r="GE14" s="144">
        <f t="shared" ref="GE14" si="408">0.2*GE13+0.8*GD14</f>
        <v>36948494.95479206</v>
      </c>
      <c r="GF14" s="144">
        <f t="shared" ref="GF14" si="409">0.2*GF13+0.8*GE14</f>
        <v>41102795.963833645</v>
      </c>
      <c r="GG14" s="144">
        <f t="shared" ref="GG14" si="410">0.2*GG13+0.8*GF14</f>
        <v>44870236.771066919</v>
      </c>
      <c r="GH14" s="144">
        <f t="shared" ref="GH14" si="411">0.2*GH13+0.8*GG14</f>
        <v>47142189.41685354</v>
      </c>
      <c r="GI14" s="144">
        <f t="shared" ref="GI14" si="412">0.2*GI13+0.8*GH14</f>
        <v>54017751.533482835</v>
      </c>
      <c r="GJ14" s="144">
        <f t="shared" ref="GJ14" si="413">0.2*GJ13+0.8*GI14</f>
        <v>62044201.226786271</v>
      </c>
      <c r="GK14" s="144">
        <f t="shared" ref="GK14" si="414">0.2*GK13+0.8*GJ14</f>
        <v>68853360.981429011</v>
      </c>
      <c r="GL14" s="144">
        <f t="shared" ref="GL14" si="415">0.2*GL13+0.8*GK14</f>
        <v>78116688.785143211</v>
      </c>
      <c r="GM14" s="144">
        <f t="shared" ref="GM14" si="416">0.2*GM13+0.8*GL14</f>
        <v>91067351.028114572</v>
      </c>
      <c r="GN14" s="144">
        <f t="shared" ref="GN14" si="417">0.2*GN13+0.8*GM14</f>
        <v>99875880.822491661</v>
      </c>
      <c r="GO14" s="144">
        <f t="shared" ref="GO14" si="418">0.2*GO13+0.8*GN14</f>
        <v>98640704.657993332</v>
      </c>
      <c r="GP14" s="144">
        <f t="shared" ref="GP14" si="419">0.2*GP13+0.8*GO14</f>
        <v>106582563.72639467</v>
      </c>
      <c r="GQ14" s="144">
        <f t="shared" ref="GQ14" si="420">0.2*GQ13+0.8*GP14</f>
        <v>108046050.98111574</v>
      </c>
      <c r="GR14" s="144">
        <f t="shared" ref="GR14" si="421">0.2*GR13+0.8*GQ14</f>
        <v>102768840.7848926</v>
      </c>
      <c r="GS14" s="144">
        <f t="shared" ref="GS14" si="422">0.2*GS13+0.8*GR14</f>
        <v>95051072.627914086</v>
      </c>
      <c r="GT14" s="144">
        <f t="shared" ref="GT14" si="423">0.2*GT13+0.8*GS14</f>
        <v>96242858.102331266</v>
      </c>
      <c r="GU14" s="144">
        <f t="shared" ref="GU14" si="424">0.2*GU13+0.8*GT14</f>
        <v>85406286.481865019</v>
      </c>
      <c r="GV14" s="144">
        <f t="shared" ref="GV14" si="425">0.2*GV13+0.8*GU14</f>
        <v>70221029.185492024</v>
      </c>
      <c r="GW14" s="144">
        <f t="shared" ref="GW14" si="426">0.2*GW13+0.8*GV14</f>
        <v>57724823.348393619</v>
      </c>
      <c r="GX14" s="144">
        <f t="shared" ref="GX14" si="427">0.2*GX13+0.8*GW14</f>
        <v>54095858.678714901</v>
      </c>
      <c r="GY14" s="144">
        <f t="shared" ref="GY14" si="428">0.2*GY13+0.8*GX14</f>
        <v>46984686.942971922</v>
      </c>
      <c r="GZ14" s="144">
        <f t="shared" ref="GZ14" si="429">0.2*GZ13+0.8*GY14</f>
        <v>33651749.554377541</v>
      </c>
      <c r="HA14" s="144">
        <f t="shared" ref="HA14" si="430">0.2*HA13+0.8*GZ14</f>
        <v>26227399.643502034</v>
      </c>
      <c r="HB14" s="144">
        <f t="shared" ref="HB14" si="431">0.2*HB13+0.8*HA14</f>
        <v>21475919.714801628</v>
      </c>
      <c r="HC14" s="144">
        <f t="shared" ref="HC14" si="432">0.2*HC13+0.8*HB14</f>
        <v>24936735.771841303</v>
      </c>
      <c r="HD14" s="144">
        <f t="shared" ref="HD14" si="433">0.2*HD13+0.8*HC14</f>
        <v>33529388.617473044</v>
      </c>
      <c r="HE14" s="144">
        <f t="shared" ref="HE14" si="434">0.2*HE13+0.8*HD14</f>
        <v>32171510.893978436</v>
      </c>
      <c r="HF14" s="144">
        <f t="shared" ref="HF14" si="435">0.2*HF13+0.8*HE14</f>
        <v>29573208.715182751</v>
      </c>
      <c r="HG14" s="144">
        <f t="shared" ref="HG14" si="436">0.2*HG13+0.8*HF14</f>
        <v>35260566.972146198</v>
      </c>
      <c r="HH14" s="144">
        <f t="shared" ref="HH14" si="437">0.2*HH13+0.8*HG14</f>
        <v>37756453.577716962</v>
      </c>
      <c r="HI14" s="144">
        <f t="shared" ref="HI14" si="438">0.2*HI13+0.8*HH14</f>
        <v>40047162.862173572</v>
      </c>
      <c r="HJ14" s="144">
        <f t="shared" ref="HJ14" si="439">0.2*HJ13+0.8*HI14</f>
        <v>40137730.289738864</v>
      </c>
      <c r="HK14" s="144">
        <f t="shared" ref="HK14" si="440">0.2*HK13+0.8*HJ14</f>
        <v>42256184.231791072</v>
      </c>
      <c r="HL14" s="144">
        <f t="shared" ref="HL14" si="441">0.2*HL13+0.8*HK14</f>
        <v>43940947.385432862</v>
      </c>
      <c r="HM14" s="144">
        <f t="shared" ref="HM14" si="442">0.2*HM13+0.8*HL14</f>
        <v>45172757.908346288</v>
      </c>
      <c r="HN14" s="144">
        <f t="shared" ref="HN14" si="443">0.2*HN13+0.8*HM14</f>
        <v>40662206.326677032</v>
      </c>
      <c r="HO14" s="144">
        <f t="shared" ref="HO14" si="444">0.2*HO13+0.8*HN14</f>
        <v>37043765.061341606</v>
      </c>
      <c r="HP14" s="144">
        <f t="shared" ref="HP14" si="445">0.2*HP13+0.8*HO14</f>
        <v>41799012.049073286</v>
      </c>
      <c r="HQ14" s="144">
        <f t="shared" ref="HQ14" si="446">0.2*HQ13+0.8*HP14</f>
        <v>49243209.639258631</v>
      </c>
      <c r="HR14" s="144">
        <f t="shared" ref="HR14" si="447">0.2*HR13+0.8*HQ14</f>
        <v>58962567.711406887</v>
      </c>
      <c r="HS14" s="144">
        <f t="shared" ref="HS14" si="448">0.2*HS13+0.8*HR14</f>
        <v>75716054.169125512</v>
      </c>
      <c r="HT14" s="144">
        <f t="shared" ref="HT14" si="449">0.2*HT13+0.8*HS14</f>
        <v>97130843.335300416</v>
      </c>
      <c r="HU14" s="144">
        <f t="shared" ref="HU14" si="450">0.2*HU13+0.8*HT14</f>
        <v>117772674.66824034</v>
      </c>
      <c r="HV14" s="144">
        <f t="shared" ref="HV14" si="451">0.2*HV13+0.8*HU14</f>
        <v>132786139.73459227</v>
      </c>
      <c r="HW14" s="144">
        <f t="shared" ref="HW14" si="452">0.2*HW13+0.8*HV14</f>
        <v>132966911.78767386</v>
      </c>
      <c r="HX14" s="144">
        <f t="shared" ref="HX14" si="453">0.2*HX13+0.8*HW14</f>
        <v>141007529.43013909</v>
      </c>
      <c r="HY14" s="144">
        <f t="shared" ref="HY14" si="454">0.2*HY13+0.8*HX14</f>
        <v>146290023.54411128</v>
      </c>
      <c r="HZ14" s="144">
        <f t="shared" ref="HZ14" si="455">0.2*HZ13+0.8*HY14</f>
        <v>148454018.83528903</v>
      </c>
      <c r="IA14" s="144">
        <f t="shared" ref="IA14" si="456">0.2*IA13+0.8*HZ14</f>
        <v>153915215.06823125</v>
      </c>
      <c r="IB14" s="144">
        <f t="shared" ref="IB14" si="457">0.2*IB13+0.8*IA14</f>
        <v>156984172.05458501</v>
      </c>
      <c r="IC14" s="144">
        <f t="shared" ref="IC14" si="458">0.2*IC13+0.8*IB14</f>
        <v>165903337.643668</v>
      </c>
      <c r="ID14" s="144">
        <f t="shared" ref="ID14" si="459">0.2*ID13+0.8*IC14</f>
        <v>213086670.11493444</v>
      </c>
      <c r="IE14" s="144">
        <f t="shared" ref="IE14" si="460">0.2*IE13+0.8*ID14</f>
        <v>221117336.09194756</v>
      </c>
      <c r="IF14" s="144">
        <f t="shared" ref="IF14" si="461">0.2*IF13+0.8*IE14</f>
        <v>221525868.87355804</v>
      </c>
      <c r="IG14" s="144">
        <f t="shared" ref="IG14" si="462">0.2*IG13+0.8*IF14</f>
        <v>220240695.09884644</v>
      </c>
      <c r="IH14" s="144">
        <f t="shared" ref="IH14" si="463">0.2*IH13+0.8*IG14</f>
        <v>216250556.07907715</v>
      </c>
      <c r="II14" s="144">
        <f t="shared" ref="II14" si="464">0.2*II13+0.8*IH14</f>
        <v>205334444.86326173</v>
      </c>
      <c r="IJ14" s="144">
        <f t="shared" ref="IJ14" si="465">0.2*IJ13+0.8*II14</f>
        <v>207821555.89060938</v>
      </c>
      <c r="IK14" s="144">
        <f t="shared" ref="IK14" si="466">0.2*IK13+0.8*IJ14</f>
        <v>215641244.71248752</v>
      </c>
      <c r="IL14" s="144">
        <f t="shared" ref="IL14" si="467">0.2*IL13+0.8*IK14</f>
        <v>221470995.76999003</v>
      </c>
      <c r="IM14" s="144">
        <f t="shared" ref="IM14" si="468">0.2*IM13+0.8*IL14</f>
        <v>228162796.61599204</v>
      </c>
      <c r="IN14" s="144">
        <f t="shared" ref="IN14" si="469">0.2*IN13+0.8*IM14</f>
        <v>234140237.29279363</v>
      </c>
      <c r="IO14" s="144">
        <f t="shared" ref="IO14" si="470">0.2*IO13+0.8*IN14</f>
        <v>224832189.83423492</v>
      </c>
      <c r="IP14" s="144">
        <f t="shared" ref="IP14" si="471">0.2*IP13+0.8*IO14</f>
        <v>167223751.86738795</v>
      </c>
      <c r="IQ14" s="144">
        <f t="shared" ref="IQ14" si="472">0.2*IQ13+0.8*IP14</f>
        <v>141571001.49391037</v>
      </c>
      <c r="IR14" s="144">
        <f t="shared" ref="IR14" si="473">0.2*IR13+0.8*IQ14</f>
        <v>120982801.19512831</v>
      </c>
      <c r="IS14" s="144">
        <f t="shared" ref="IS14" si="474">0.2*IS13+0.8*IR14</f>
        <v>103468240.95610265</v>
      </c>
      <c r="IT14" s="144">
        <f t="shared" ref="IT14" si="475">0.2*IT13+0.8*IS14</f>
        <v>90600592.764882132</v>
      </c>
      <c r="IU14" s="144">
        <f t="shared" ref="IU14" si="476">0.2*IU13+0.8*IT14</f>
        <v>86738474.211905703</v>
      </c>
      <c r="IV14" s="144">
        <f t="shared" ref="IV14" si="477">0.2*IV13+0.8*IU14</f>
        <v>89308779.369524568</v>
      </c>
      <c r="IW14" s="144">
        <f t="shared" ref="IW14" si="478">0.2*IW13+0.8*IV14</f>
        <v>90167023.495619655</v>
      </c>
      <c r="IX14" s="144">
        <f t="shared" ref="IX14" si="479">0.2*IX13+0.8*IW14</f>
        <v>93303618.796495721</v>
      </c>
      <c r="IY14" s="144">
        <f t="shared" ref="IY14" si="480">0.2*IY13+0.8*IX14</f>
        <v>79330895.037196577</v>
      </c>
      <c r="IZ14" s="144">
        <f t="shared" ref="IZ14" si="481">0.2*IZ13+0.8*IY14</f>
        <v>57262716.029757261</v>
      </c>
      <c r="JA14" s="144">
        <f t="shared" ref="JA14" si="482">0.2*JA13+0.8*IZ14</f>
        <v>44802172.823805809</v>
      </c>
      <c r="JB14" s="144">
        <f t="shared" ref="JB14" si="483">0.2*JB13+0.8*JA14</f>
        <v>48381738.259044647</v>
      </c>
      <c r="JC14" s="144">
        <f t="shared" ref="JC14" si="484">0.2*JC13+0.8*JB14</f>
        <v>59201390.607235722</v>
      </c>
      <c r="JD14" s="144">
        <f t="shared" ref="JD14" si="485">0.2*JD13+0.8*JC14</f>
        <v>66149112.485788584</v>
      </c>
      <c r="JE14" s="144">
        <f t="shared" ref="JE14" si="486">0.2*JE13+0.8*JD14</f>
        <v>66857289.988630868</v>
      </c>
      <c r="JF14" s="144">
        <f t="shared" ref="JF14" si="487">0.2*JF13+0.8*JE14</f>
        <v>74133831.990904689</v>
      </c>
      <c r="JG14" s="144">
        <f t="shared" ref="JG14" si="488">0.2*JG13+0.8*JF14</f>
        <v>106113065.59272376</v>
      </c>
      <c r="JH14" s="144">
        <f t="shared" ref="JH14" si="489">0.2*JH13+0.8*JG14</f>
        <v>115906452.47417901</v>
      </c>
      <c r="JI14" s="144">
        <f t="shared" ref="JI14" si="490">0.2*JI13+0.8*JH14</f>
        <v>128317161.97934322</v>
      </c>
      <c r="JJ14" s="144">
        <f t="shared" ref="JJ14" si="491">0.2*JJ13+0.8*JI14</f>
        <v>121475729.58347458</v>
      </c>
      <c r="JK14" s="144">
        <f t="shared" ref="JK14" si="492">0.2*JK13+0.8*JJ14</f>
        <v>116566583.66677967</v>
      </c>
      <c r="JL14" s="144">
        <f t="shared" ref="JL14" si="493">0.2*JL13+0.8*JK14</f>
        <v>140223266.93342376</v>
      </c>
      <c r="JM14" s="144">
        <f t="shared" ref="JM14" si="494">0.2*JM13+0.8*JL14</f>
        <v>147492613.54673901</v>
      </c>
      <c r="JN14" s="144">
        <f t="shared" ref="JN14" si="495">0.2*JN13+0.8*JM14</f>
        <v>131620090.83739121</v>
      </c>
      <c r="JO14" s="144">
        <f t="shared" ref="JO14" si="496">0.2*JO13+0.8*JN14</f>
        <v>111820072.66991298</v>
      </c>
      <c r="JP14" s="144">
        <f t="shared" ref="JP14" si="497">0.2*JP13+0.8*JO14</f>
        <v>87892058.135930389</v>
      </c>
      <c r="JQ14" s="144">
        <f t="shared" ref="JQ14" si="498">0.2*JQ13+0.8*JP14</f>
        <v>75365646.508744314</v>
      </c>
      <c r="JR14" s="144">
        <f t="shared" ref="JR14" si="499">0.2*JR13+0.8*JQ14</f>
        <v>57724517.206995457</v>
      </c>
      <c r="JS14" s="144">
        <f t="shared" ref="JS14" si="500">0.2*JS13+0.8*JR14</f>
        <v>27877613.765596367</v>
      </c>
      <c r="JT14" s="144">
        <f t="shared" ref="JT14" si="501">0.2*JT13+0.8*JS14</f>
        <v>3578091.0124770962</v>
      </c>
      <c r="JU14" s="144">
        <f t="shared" ref="JU14" si="502">0.2*JU13+0.8*JT14</f>
        <v>-25399527.190018322</v>
      </c>
      <c r="JV14" s="144">
        <f t="shared" ref="JV14" si="503">0.2*JV13+0.8*JU14</f>
        <v>-37833621.752014659</v>
      </c>
      <c r="JW14" s="144">
        <f t="shared" ref="JW14" si="504">0.2*JW13+0.8*JV14</f>
        <v>-26768897.40161173</v>
      </c>
      <c r="JX14" s="144">
        <f t="shared" ref="JX14" si="505">0.2*JX13+0.8*JW14</f>
        <v>-28341117.921289384</v>
      </c>
      <c r="JY14" s="144">
        <f t="shared" ref="JY14" si="506">0.2*JY13+0.8*JX14</f>
        <v>-19380894.33703151</v>
      </c>
      <c r="JZ14" s="144">
        <f t="shared" ref="JZ14" si="507">0.2*JZ13+0.8*JY14</f>
        <v>8135284.5303747915</v>
      </c>
      <c r="KA14" s="144">
        <f t="shared" ref="KA14" si="508">0.2*KA13+0.8*JZ14</f>
        <v>31002227.624299832</v>
      </c>
      <c r="KB14" s="144">
        <f t="shared" ref="KB14" si="509">0.2*KB13+0.8*KA14</f>
        <v>64245782.099439867</v>
      </c>
      <c r="KC14" s="144">
        <f t="shared" ref="KC14" si="510">0.2*KC13+0.8*KB14</f>
        <v>67444625.679551899</v>
      </c>
      <c r="KD14" s="144">
        <f t="shared" ref="KD14" si="511">0.2*KD13+0.8*KC14</f>
        <v>77385700.543641523</v>
      </c>
      <c r="KE14" s="144">
        <f t="shared" ref="KE14" si="512">0.2*KE13+0.8*KD14</f>
        <v>112736560.43491322</v>
      </c>
      <c r="KF14" s="144">
        <f t="shared" ref="KF14" si="513">0.2*KF13+0.8*KE14</f>
        <v>154017248.34793058</v>
      </c>
      <c r="KG14" s="144">
        <f t="shared" ref="KG14" si="514">0.2*KG13+0.8*KF14</f>
        <v>210405798.67834449</v>
      </c>
      <c r="KH14" s="144">
        <f t="shared" ref="KH14" si="515">0.2*KH13+0.8*KG14</f>
        <v>221718638.94267559</v>
      </c>
      <c r="KI14" s="144">
        <f t="shared" ref="KI14" si="516">0.2*KI13+0.8*KH14</f>
        <v>229464911.15414047</v>
      </c>
      <c r="KJ14" s="144">
        <f t="shared" ref="KJ14" si="517">0.2*KJ13+0.8*KI14</f>
        <v>237465928.9233124</v>
      </c>
      <c r="KK14" s="144">
        <f t="shared" ref="KK14" si="518">0.2*KK13+0.8*KJ14</f>
        <v>241228743.13864994</v>
      </c>
      <c r="KL14" s="144">
        <f t="shared" ref="KL14" si="519">0.2*KL13+0.8*KK14</f>
        <v>226524994.51091996</v>
      </c>
      <c r="KM14" s="144">
        <f t="shared" ref="KM14" si="520">0.2*KM13+0.8*KL14</f>
        <v>234999995.60873598</v>
      </c>
      <c r="KN14" s="144">
        <f t="shared" ref="KN14" si="521">0.2*KN13+0.8*KM14</f>
        <v>221457996.48698878</v>
      </c>
      <c r="KO14" s="144">
        <f t="shared" ref="KO14" si="522">0.2*KO13+0.8*KN14</f>
        <v>224778397.18959105</v>
      </c>
      <c r="KP14" s="144">
        <f t="shared" ref="KP14" si="523">0.2*KP13+0.8*KO14</f>
        <v>218834717.75167286</v>
      </c>
      <c r="KQ14" s="144">
        <f t="shared" ref="KQ14" si="524">0.2*KQ13+0.8*KP14</f>
        <v>192551774.20133829</v>
      </c>
      <c r="KR14" s="144">
        <f t="shared" ref="KR14" si="525">0.2*KR13+0.8*KQ14</f>
        <v>184167419.36107063</v>
      </c>
      <c r="KS14" s="144">
        <f t="shared" ref="KS14" si="526">0.2*KS13+0.8*KR14</f>
        <v>159103935.48885646</v>
      </c>
      <c r="KT14" s="144">
        <f t="shared" ref="KT14" si="527">0.2*KT13+0.8*KS14</f>
        <v>187355148.39108518</v>
      </c>
      <c r="KU14" s="144">
        <f t="shared" ref="KU14" si="528">0.2*KU13+0.8*KT14</f>
        <v>193630118.71286815</v>
      </c>
      <c r="KV14" s="144">
        <f t="shared" ref="KV14" si="529">0.2*KV13+0.8*KU14</f>
        <v>178154094.97029448</v>
      </c>
      <c r="KW14" s="144">
        <f t="shared" ref="KW14" si="530">0.2*KW13+0.8*KV14</f>
        <v>78305275.976235598</v>
      </c>
      <c r="KX14" s="144">
        <f t="shared" ref="KX14" si="531">0.2*KX13+0.8*KW14</f>
        <v>83056220.780988485</v>
      </c>
      <c r="KY14" s="144">
        <f t="shared" ref="KY14" si="532">0.2*KY13+0.8*KX14</f>
        <v>73448976.624790788</v>
      </c>
      <c r="KZ14" s="144">
        <f t="shared" ref="KZ14" si="533">0.2*KZ13+0.8*KY14</f>
        <v>82665181.299832642</v>
      </c>
      <c r="LA14" s="144">
        <f t="shared" ref="LA14" si="534">0.2*LA13+0.8*KZ14</f>
        <v>82326145.03986612</v>
      </c>
      <c r="LB14" s="144">
        <f t="shared" ref="LB14" si="535">0.2*LB13+0.8*LA14</f>
        <v>71890916.031892896</v>
      </c>
      <c r="LC14" s="144">
        <f t="shared" ref="LC14" si="536">0.2*LC13+0.8*LB14</f>
        <v>68478732.825514317</v>
      </c>
      <c r="LD14" s="144">
        <f t="shared" ref="LD14" si="537">0.2*LD13+0.8*LC14</f>
        <v>31170986.260411456</v>
      </c>
      <c r="LE14" s="144">
        <f t="shared" ref="LE14" si="538">0.2*LE13+0.8*LD14</f>
        <v>7024789.0083292164</v>
      </c>
      <c r="LF14" s="144">
        <f t="shared" ref="LF14" si="539">0.2*LF13+0.8*LE14</f>
        <v>-22616168.793336626</v>
      </c>
      <c r="LG14" s="144">
        <f t="shared" ref="LG14" si="540">0.2*LG13+0.8*LF14</f>
        <v>-34604935.034669302</v>
      </c>
      <c r="LH14" s="144">
        <f t="shared" ref="LH14" si="541">0.2*LH13+0.8*LG14</f>
        <v>-46071948.027735397</v>
      </c>
      <c r="LI14" s="144">
        <f t="shared" ref="LI14" si="542">0.2*LI13+0.8*LH14</f>
        <v>43964441.577811681</v>
      </c>
      <c r="LJ14" s="144">
        <f t="shared" ref="LJ14" si="543">0.2*LJ13+0.8*LI14</f>
        <v>32337553.262249343</v>
      </c>
      <c r="LK14" s="144">
        <f t="shared" ref="LK14" si="544">0.2*LK13+0.8*LJ14</f>
        <v>42660042.609799474</v>
      </c>
      <c r="LL14" s="144">
        <f t="shared" ref="LL14" si="545">0.2*LL13+0.8*LK14</f>
        <v>36540034.087839581</v>
      </c>
      <c r="LM14" s="144">
        <f t="shared" ref="LM14" si="546">0.2*LM13+0.8*LL14</f>
        <v>20900027.270271666</v>
      </c>
      <c r="LN14" s="144">
        <f t="shared" ref="LN14" si="547">0.2*LN13+0.8*LM14</f>
        <v>8916021.8162173331</v>
      </c>
      <c r="LO14" s="144">
        <f t="shared" ref="LO14" si="548">0.2*LO13+0.8*LN14</f>
        <v>-9957182.5470261332</v>
      </c>
      <c r="LP14" s="144">
        <f t="shared" ref="LP14" si="549">0.2*LP13+0.8*LO14</f>
        <v>-23941746.037620906</v>
      </c>
      <c r="LQ14" s="144">
        <f t="shared" ref="LQ14" si="550">0.2*LQ13+0.8*LP14</f>
        <v>-28233396.830096725</v>
      </c>
      <c r="LR14" s="144">
        <f t="shared" ref="LR14" si="551">0.2*LR13+0.8*LQ14</f>
        <v>-34622717.464077383</v>
      </c>
      <c r="LS14" s="144">
        <f t="shared" ref="LS14" si="552">0.2*LS13+0.8*LR14</f>
        <v>-46424173.971261904</v>
      </c>
      <c r="LT14" s="144">
        <f t="shared" ref="LT14" si="553">0.2*LT13+0.8*LS14</f>
        <v>-54267339.177009523</v>
      </c>
      <c r="LU14" s="144">
        <f t="shared" ref="LU14" si="554">0.2*LU13+0.8*LT14</f>
        <v>-66551871.341607623</v>
      </c>
      <c r="LV14" s="144">
        <f t="shared" ref="LV14" si="555">0.2*LV13+0.8*LU14</f>
        <v>-80835497.073286101</v>
      </c>
      <c r="LW14" s="144">
        <f t="shared" ref="LW14" si="556">0.2*LW13+0.8*LV14</f>
        <v>-84376397.658628881</v>
      </c>
      <c r="LX14" s="144">
        <f t="shared" ref="LX14" si="557">0.2*LX13+0.8*LW14</f>
        <v>-85479118.126903102</v>
      </c>
      <c r="LY14" s="144">
        <f t="shared" ref="LY14" si="558">0.2*LY13+0.8*LX14</f>
        <v>-111715294.50152248</v>
      </c>
      <c r="LZ14" s="144">
        <f t="shared" ref="LZ14" si="559">0.2*LZ13+0.8*LY14</f>
        <v>-80822235.601217985</v>
      </c>
      <c r="MA14" s="144">
        <f t="shared" ref="MA14" si="560">0.2*MA13+0.8*LZ14</f>
        <v>-33853788.480974391</v>
      </c>
      <c r="MB14" s="144">
        <f t="shared" ref="MB14" si="561">0.2*MB13+0.8*MA14</f>
        <v>9018969.2152204849</v>
      </c>
      <c r="MC14" s="144">
        <f t="shared" ref="MC14" si="562">0.2*MC13+0.8*MB14</f>
        <v>27237175.372176386</v>
      </c>
      <c r="MD14" s="144">
        <f t="shared" ref="MD14" si="563">0.2*MD13+0.8*MC14</f>
        <v>32267740.297741111</v>
      </c>
      <c r="ME14" s="144">
        <f t="shared" ref="ME14" si="564">0.2*ME13+0.8*MD14</f>
        <v>30240192.23819289</v>
      </c>
      <c r="MF14" s="144">
        <f t="shared" ref="MF14" si="565">0.2*MF13+0.8*ME14</f>
        <v>50944153.790554315</v>
      </c>
      <c r="MG14" s="144">
        <f t="shared" ref="MG14" si="566">0.2*MG13+0.8*MF14</f>
        <v>67467323.032443464</v>
      </c>
      <c r="MH14" s="144">
        <f t="shared" ref="MH14" si="567">0.2*MH13+0.8*MG14</f>
        <v>102401858.42595477</v>
      </c>
      <c r="MI14" s="144">
        <f t="shared" ref="MI14" si="568">0.2*MI13+0.8*MH14</f>
        <v>92157486.740763828</v>
      </c>
      <c r="MJ14" s="144">
        <f t="shared" ref="MJ14" si="569">0.2*MJ13+0.8*MI14</f>
        <v>96943989.392611071</v>
      </c>
      <c r="MK14" s="144">
        <f t="shared" ref="MK14" si="570">0.2*MK13+0.8*MJ14</f>
        <v>131219191.51408885</v>
      </c>
      <c r="ML14" s="144">
        <f t="shared" ref="ML14" si="571">0.2*ML13+0.8*MK14</f>
        <v>122127353.21127109</v>
      </c>
      <c r="MM14" s="144">
        <f t="shared" ref="MM14" si="572">0.2*MM13+0.8*ML14</f>
        <v>111705882.56901683</v>
      </c>
      <c r="MN14" s="144">
        <f t="shared" ref="MN14" si="573">0.2*MN13+0.8*MM14</f>
        <v>112614706.05521351</v>
      </c>
      <c r="MO14" s="144">
        <f t="shared" ref="MO14" si="574">0.2*MO13+0.8*MN14</f>
        <v>134545764.84417081</v>
      </c>
      <c r="MP14" s="144">
        <f t="shared" ref="MP14" si="575">0.2*MP13+0.8*MO14</f>
        <v>167890611.87533665</v>
      </c>
      <c r="MQ14" s="144">
        <f t="shared" ref="MQ14" si="576">0.2*MQ13+0.8*MP14</f>
        <v>202182489.50026932</v>
      </c>
      <c r="MR14" s="144">
        <f t="shared" ref="MR14" si="577">0.2*MR13+0.8*MQ14</f>
        <v>226091991.60021546</v>
      </c>
      <c r="MS14" s="144">
        <f t="shared" ref="MS14" si="578">0.2*MS13+0.8*MR14</f>
        <v>224653593.28017238</v>
      </c>
      <c r="MT14" s="144">
        <f t="shared" ref="MT14" si="579">0.2*MT13+0.8*MS14</f>
        <v>201280874.62413797</v>
      </c>
      <c r="MU14" s="144">
        <f t="shared" ref="MU14" si="580">0.2*MU13+0.8*MT14</f>
        <v>196070699.69931039</v>
      </c>
      <c r="MV14" s="144">
        <f t="shared" ref="MV14" si="581">0.2*MV13+0.8*MU14</f>
        <v>178384559.75944832</v>
      </c>
      <c r="MW14" s="144">
        <f t="shared" ref="MW14" si="582">0.2*MW13+0.8*MV14</f>
        <v>176215647.8075586</v>
      </c>
      <c r="MX14" s="144">
        <f t="shared" ref="MX14" si="583">0.2*MX13+0.8*MW14</f>
        <v>180868518.24604687</v>
      </c>
      <c r="MY14" s="144">
        <f t="shared" ref="MY14" si="584">0.2*MY13+0.8*MX14</f>
        <v>161430814.59683755</v>
      </c>
      <c r="MZ14" s="144">
        <f t="shared" ref="MZ14" si="585">0.2*MZ13+0.8*MY14</f>
        <v>145776651.67747</v>
      </c>
      <c r="NA14" s="144">
        <f t="shared" ref="NA14" si="586">0.2*NA13+0.8*MZ14</f>
        <v>133287321.341976</v>
      </c>
      <c r="NB14" s="144">
        <f t="shared" ref="NB14" si="587">0.2*NB13+0.8*NA14</f>
        <v>157085857.0735808</v>
      </c>
      <c r="NC14" s="144">
        <f t="shared" ref="NC14" si="588">0.2*NC13+0.8*NB14</f>
        <v>177126685.65886465</v>
      </c>
      <c r="ND14" s="144">
        <f t="shared" ref="ND14" si="589">0.2*ND13+0.8*NC14</f>
        <v>168919348.52709171</v>
      </c>
      <c r="NE14" s="144">
        <f t="shared" ref="NE14" si="590">0.2*NE13+0.8*ND14</f>
        <v>172073478.82167336</v>
      </c>
      <c r="NF14" s="144">
        <f t="shared" ref="NF14" si="591">0.2*NF13+0.8*NE14</f>
        <v>191104783.05733865</v>
      </c>
      <c r="NG14" s="144">
        <f t="shared" ref="NG14" si="592">0.2*NG13+0.8*NF14</f>
        <v>193653826.44587094</v>
      </c>
      <c r="NH14" s="144">
        <f t="shared" ref="NH14" si="593">0.2*NH13+0.8*NG14</f>
        <v>225637061.15669677</v>
      </c>
      <c r="NI14" s="144">
        <f t="shared" ref="NI14" si="594">0.2*NI13+0.8*NH14</f>
        <v>238761648.92535749</v>
      </c>
      <c r="NJ14" s="144">
        <f t="shared" ref="NJ14" si="595">0.2*NJ13+0.8*NI14</f>
        <v>208481319.140286</v>
      </c>
      <c r="NK14" s="144">
        <f t="shared" ref="NK14" si="596">0.2*NK13+0.8*NJ14</f>
        <v>193665055.3122288</v>
      </c>
      <c r="NL14" s="144">
        <f t="shared" ref="NL14" si="597">0.2*NL13+0.8*NK14</f>
        <v>200872044.24978304</v>
      </c>
      <c r="NM14" s="144">
        <f t="shared" ref="NM14" si="598">0.2*NM13+0.8*NL14</f>
        <v>212837635.39982644</v>
      </c>
      <c r="NN14" s="144">
        <f t="shared" ref="NN14" si="599">0.2*NN13+0.8*NM14</f>
        <v>209304108.31986117</v>
      </c>
      <c r="NO14" s="144">
        <f t="shared" ref="NO14" si="600">0.2*NO13+0.8*NN14</f>
        <v>221855286.65588894</v>
      </c>
      <c r="NP14" s="144">
        <f t="shared" ref="NP14" si="601">0.2*NP13+0.8*NO14</f>
        <v>254144229.32471117</v>
      </c>
      <c r="NQ14" s="144">
        <f t="shared" ref="NQ14" si="602">0.2*NQ13+0.8*NP14</f>
        <v>306435383.45976895</v>
      </c>
      <c r="NR14" s="144">
        <f t="shared" ref="NR14" si="603">0.2*NR13+0.8*NQ14</f>
        <v>341618306.76781517</v>
      </c>
      <c r="NS14" s="144">
        <f t="shared" ref="NS14" si="604">0.2*NS13+0.8*NR14</f>
        <v>384378645.41425216</v>
      </c>
      <c r="NT14" s="144">
        <f t="shared" ref="NT14" si="605">0.2*NT13+0.8*NS14</f>
        <v>423808916.33140177</v>
      </c>
      <c r="NU14" s="144">
        <f t="shared" ref="NU14" si="606">0.2*NU13+0.8*NT14</f>
        <v>469131133.06512141</v>
      </c>
      <c r="NV14" s="144">
        <f t="shared" ref="NV14" si="607">0.2*NV13+0.8*NU14</f>
        <v>537598906.45209718</v>
      </c>
      <c r="NW14" s="144">
        <f t="shared" ref="NW14" si="608">0.2*NW13+0.8*NV14</f>
        <v>596173125.16167784</v>
      </c>
      <c r="NX14" s="144">
        <f t="shared" ref="NX14" si="609">0.2*NX13+0.8*NW14</f>
        <v>641408500.12934232</v>
      </c>
      <c r="NY14" s="144">
        <f t="shared" ref="NY14" si="610">0.2*NY13+0.8*NX14</f>
        <v>651524800.1034739</v>
      </c>
      <c r="NZ14" s="144">
        <f t="shared" ref="NZ14" si="611">0.2*NZ13+0.8*NY14</f>
        <v>647151840.08277917</v>
      </c>
      <c r="OA14" s="144">
        <f t="shared" ref="OA14" si="612">0.2*OA13+0.8*NZ14</f>
        <v>639683472.06622338</v>
      </c>
      <c r="OB14" s="144">
        <f t="shared" ref="OB14" si="613">0.2*OB13+0.8*OA14</f>
        <v>641242777.65297866</v>
      </c>
      <c r="OC14" s="144">
        <f t="shared" ref="OC14" si="614">0.2*OC13+0.8*OB14</f>
        <v>639120222.12238288</v>
      </c>
      <c r="OD14" s="144">
        <f t="shared" ref="OD14" si="615">0.2*OD13+0.8*OC14</f>
        <v>647828177.69790626</v>
      </c>
      <c r="OE14" s="144">
        <f t="shared" ref="OE14" si="616">0.2*OE13+0.8*OD14</f>
        <v>643976542.15832496</v>
      </c>
      <c r="OF14" s="144">
        <f t="shared" ref="OF14" si="617">0.2*OF13+0.8*OE14</f>
        <v>616327233.72666001</v>
      </c>
      <c r="OG14" s="144">
        <f t="shared" ref="OG14" si="618">0.2*OG13+0.8*OF14</f>
        <v>584731786.98132801</v>
      </c>
      <c r="OH14" s="144">
        <f t="shared" ref="OH14" si="619">0.2*OH13+0.8*OG14</f>
        <v>565723429.5850625</v>
      </c>
      <c r="OI14" s="144">
        <f t="shared" ref="OI14" si="620">0.2*OI13+0.8*OH14</f>
        <v>564884743.66805005</v>
      </c>
      <c r="OJ14" s="145">
        <f t="shared" ref="OJ14" si="621">0.2*OJ13+0.8*OI14</f>
        <v>578527794.93444014</v>
      </c>
      <c r="OK14" s="142"/>
    </row>
    <row r="15" spans="1:401" x14ac:dyDescent="0.2">
      <c r="A15" s="88"/>
      <c r="B15" s="98"/>
      <c r="C15" s="51" t="s">
        <v>554</v>
      </c>
      <c r="D15" s="51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>
        <f>(P4-D4)</f>
        <v>5910000</v>
      </c>
      <c r="Q15" s="56">
        <f>(Q4-E4)</f>
        <v>7939999.9999999851</v>
      </c>
      <c r="R15" s="56">
        <f t="shared" ref="R15:CC15" si="622">(R4-F4)</f>
        <v>6620000</v>
      </c>
      <c r="S15" s="56">
        <f t="shared" si="622"/>
        <v>35909999.99999997</v>
      </c>
      <c r="T15" s="56">
        <f t="shared" si="622"/>
        <v>41500000.000000015</v>
      </c>
      <c r="U15" s="56">
        <f t="shared" si="622"/>
        <v>52410000</v>
      </c>
      <c r="V15" s="56">
        <f>(V4-J4)</f>
        <v>53040000</v>
      </c>
      <c r="W15" s="56">
        <f t="shared" si="622"/>
        <v>48669999.999999985</v>
      </c>
      <c r="X15" s="56">
        <f t="shared" si="622"/>
        <v>61200000</v>
      </c>
      <c r="Y15" s="56">
        <f t="shared" si="622"/>
        <v>66390000.000000015</v>
      </c>
      <c r="Z15" s="56">
        <f t="shared" si="622"/>
        <v>72370000</v>
      </c>
      <c r="AA15" s="56">
        <f t="shared" si="622"/>
        <v>77410000</v>
      </c>
      <c r="AB15" s="56">
        <f>(AB4-P15)</f>
        <v>149549999.99999997</v>
      </c>
      <c r="AC15" s="56">
        <f t="shared" si="622"/>
        <v>75570000</v>
      </c>
      <c r="AD15" s="56">
        <f t="shared" si="622"/>
        <v>77860000</v>
      </c>
      <c r="AE15" s="56">
        <f t="shared" si="622"/>
        <v>66940000.000000015</v>
      </c>
      <c r="AF15" s="56">
        <f t="shared" si="622"/>
        <v>59149999.99999997</v>
      </c>
      <c r="AG15" s="56">
        <f t="shared" si="622"/>
        <v>49960000</v>
      </c>
      <c r="AH15" s="56">
        <f t="shared" si="622"/>
        <v>43400000</v>
      </c>
      <c r="AI15" s="56">
        <f t="shared" si="622"/>
        <v>45140000</v>
      </c>
      <c r="AJ15" s="56">
        <f t="shared" si="622"/>
        <v>47259999.99999997</v>
      </c>
      <c r="AK15" s="56">
        <f t="shared" si="622"/>
        <v>59150000</v>
      </c>
      <c r="AL15" s="56">
        <f t="shared" si="622"/>
        <v>75210000</v>
      </c>
      <c r="AM15" s="56">
        <f t="shared" si="622"/>
        <v>76310000</v>
      </c>
      <c r="AN15" s="56">
        <f t="shared" si="622"/>
        <v>65510000.00000003</v>
      </c>
      <c r="AO15" s="56">
        <f t="shared" si="622"/>
        <v>67280000</v>
      </c>
      <c r="AP15" s="56">
        <f t="shared" si="622"/>
        <v>86069999.99999997</v>
      </c>
      <c r="AQ15" s="56">
        <f t="shared" si="622"/>
        <v>79390000</v>
      </c>
      <c r="AR15" s="56">
        <f t="shared" si="622"/>
        <v>92200000</v>
      </c>
      <c r="AS15" s="56">
        <f t="shared" si="622"/>
        <v>102540000</v>
      </c>
      <c r="AT15" s="56">
        <f t="shared" si="622"/>
        <v>105980000</v>
      </c>
      <c r="AU15" s="56">
        <f t="shared" si="622"/>
        <v>121200000</v>
      </c>
      <c r="AV15" s="56">
        <f t="shared" si="622"/>
        <v>103600000.00000009</v>
      </c>
      <c r="AW15" s="56">
        <f t="shared" si="622"/>
        <v>117290000</v>
      </c>
      <c r="AX15" s="56">
        <f t="shared" si="622"/>
        <v>105090000</v>
      </c>
      <c r="AY15" s="56">
        <f t="shared" si="622"/>
        <v>119829999.99999994</v>
      </c>
      <c r="AZ15" s="56">
        <f t="shared" si="622"/>
        <v>119060000</v>
      </c>
      <c r="BA15" s="56">
        <f t="shared" si="622"/>
        <v>125130000</v>
      </c>
      <c r="BB15" s="56">
        <f t="shared" si="622"/>
        <v>105379999.99999997</v>
      </c>
      <c r="BC15" s="56">
        <f t="shared" si="622"/>
        <v>107120000</v>
      </c>
      <c r="BD15" s="56">
        <f t="shared" si="622"/>
        <v>89240000</v>
      </c>
      <c r="BE15" s="56">
        <f t="shared" si="622"/>
        <v>84820000</v>
      </c>
      <c r="BF15" s="56">
        <f t="shared" si="622"/>
        <v>83950000</v>
      </c>
      <c r="BG15" s="56">
        <f t="shared" si="622"/>
        <v>53319999.99999994</v>
      </c>
      <c r="BH15" s="56">
        <f t="shared" si="622"/>
        <v>39499999.999999881</v>
      </c>
      <c r="BI15" s="56">
        <f t="shared" si="622"/>
        <v>28990000</v>
      </c>
      <c r="BJ15" s="56">
        <f t="shared" si="622"/>
        <v>42470000</v>
      </c>
      <c r="BK15" s="56">
        <f t="shared" si="622"/>
        <v>28430000</v>
      </c>
      <c r="BL15" s="56">
        <f t="shared" si="622"/>
        <v>15430000.00000006</v>
      </c>
      <c r="BM15" s="56">
        <f t="shared" si="622"/>
        <v>12810000</v>
      </c>
      <c r="BN15" s="56">
        <f t="shared" si="622"/>
        <v>12210000.00000006</v>
      </c>
      <c r="BO15" s="56">
        <f t="shared" si="622"/>
        <v>27690000.00000006</v>
      </c>
      <c r="BP15" s="56">
        <f t="shared" si="622"/>
        <v>39800000</v>
      </c>
      <c r="BQ15" s="56">
        <f t="shared" si="622"/>
        <v>25230000</v>
      </c>
      <c r="BR15" s="56">
        <f t="shared" si="622"/>
        <v>24300000</v>
      </c>
      <c r="BS15" s="56">
        <f t="shared" si="622"/>
        <v>30030000.000000119</v>
      </c>
      <c r="BT15" s="56">
        <f t="shared" si="622"/>
        <v>39580000.00000006</v>
      </c>
      <c r="BU15" s="56">
        <f t="shared" si="622"/>
        <v>22220000</v>
      </c>
      <c r="BV15" s="56">
        <f t="shared" si="622"/>
        <v>-3870000</v>
      </c>
      <c r="BW15" s="56">
        <f t="shared" si="622"/>
        <v>7770000</v>
      </c>
      <c r="BX15" s="56">
        <f t="shared" si="622"/>
        <v>-560000.0000000596</v>
      </c>
      <c r="BY15" s="56">
        <f t="shared" si="622"/>
        <v>-2510000</v>
      </c>
      <c r="BZ15" s="56">
        <f t="shared" si="622"/>
        <v>8670000</v>
      </c>
      <c r="CA15" s="56">
        <f t="shared" si="622"/>
        <v>-5770000.0000000596</v>
      </c>
      <c r="CB15" s="56">
        <f t="shared" si="622"/>
        <v>-8560000</v>
      </c>
      <c r="CC15" s="56">
        <f t="shared" si="622"/>
        <v>-1409999.9999999404</v>
      </c>
      <c r="CD15" s="56">
        <f t="shared" ref="CD15:EO15" si="623">(CD4-BR4)</f>
        <v>-11340000</v>
      </c>
      <c r="CE15" s="56">
        <f t="shared" si="623"/>
        <v>-1710000.0000000596</v>
      </c>
      <c r="CF15" s="56">
        <f t="shared" si="623"/>
        <v>-1150000</v>
      </c>
      <c r="CG15" s="56">
        <f t="shared" si="623"/>
        <v>21540000</v>
      </c>
      <c r="CH15" s="56">
        <f t="shared" si="623"/>
        <v>51590000</v>
      </c>
      <c r="CI15" s="56">
        <f t="shared" si="623"/>
        <v>60740000.00000006</v>
      </c>
      <c r="CJ15" s="56">
        <f t="shared" si="623"/>
        <v>57470000</v>
      </c>
      <c r="CK15" s="56">
        <f t="shared" si="623"/>
        <v>47340000</v>
      </c>
      <c r="CL15" s="56">
        <f t="shared" si="623"/>
        <v>40020000</v>
      </c>
      <c r="CM15" s="56">
        <f t="shared" si="623"/>
        <v>9760000</v>
      </c>
      <c r="CN15" s="56">
        <f t="shared" si="623"/>
        <v>25410000</v>
      </c>
      <c r="CO15" s="56">
        <f t="shared" si="623"/>
        <v>44829999.999999881</v>
      </c>
      <c r="CP15" s="56">
        <f t="shared" si="623"/>
        <v>57220000</v>
      </c>
      <c r="CQ15" s="56">
        <f t="shared" si="623"/>
        <v>56950000</v>
      </c>
      <c r="CR15" s="56">
        <f t="shared" si="623"/>
        <v>68970000.00000006</v>
      </c>
      <c r="CS15" s="56">
        <f t="shared" si="623"/>
        <v>74450000</v>
      </c>
      <c r="CT15" s="56">
        <f t="shared" si="623"/>
        <v>72270000.00000006</v>
      </c>
      <c r="CU15" s="56">
        <f t="shared" si="623"/>
        <v>69989999.99999994</v>
      </c>
      <c r="CV15" s="56">
        <f t="shared" si="623"/>
        <v>114870000</v>
      </c>
      <c r="CW15" s="56">
        <f t="shared" si="623"/>
        <v>111989999.99999994</v>
      </c>
      <c r="CX15" s="56">
        <f t="shared" si="623"/>
        <v>110170000</v>
      </c>
      <c r="CY15" s="56">
        <f t="shared" si="623"/>
        <v>115200000</v>
      </c>
      <c r="CZ15" s="56">
        <f t="shared" si="623"/>
        <v>91930000</v>
      </c>
      <c r="DA15" s="56">
        <f t="shared" si="623"/>
        <v>93400000.00000006</v>
      </c>
      <c r="DB15" s="56">
        <f t="shared" si="623"/>
        <v>78040000</v>
      </c>
      <c r="DC15" s="56">
        <f t="shared" si="623"/>
        <v>90250000</v>
      </c>
      <c r="DD15" s="56">
        <f t="shared" si="623"/>
        <v>80029999.99999994</v>
      </c>
      <c r="DE15" s="56">
        <f t="shared" si="623"/>
        <v>61440000</v>
      </c>
      <c r="DF15" s="56">
        <f t="shared" si="623"/>
        <v>43169999.99999994</v>
      </c>
      <c r="DG15" s="56">
        <f t="shared" si="623"/>
        <v>34400000.00000006</v>
      </c>
      <c r="DH15" s="56">
        <f t="shared" si="623"/>
        <v>30790000</v>
      </c>
      <c r="DI15" s="56">
        <f t="shared" si="623"/>
        <v>61160000.00000006</v>
      </c>
      <c r="DJ15" s="56">
        <f t="shared" si="623"/>
        <v>88150000</v>
      </c>
      <c r="DK15" s="56">
        <f t="shared" si="623"/>
        <v>113979999.99999988</v>
      </c>
      <c r="DL15" s="56">
        <f t="shared" si="623"/>
        <v>120740000</v>
      </c>
      <c r="DM15" s="56">
        <f t="shared" si="623"/>
        <v>102370000</v>
      </c>
      <c r="DN15" s="56">
        <f t="shared" si="623"/>
        <v>143180000</v>
      </c>
      <c r="DO15" s="56">
        <f t="shared" si="623"/>
        <v>171069999.99999988</v>
      </c>
      <c r="DP15" s="56">
        <f t="shared" si="623"/>
        <v>165349999.99999988</v>
      </c>
      <c r="DQ15" s="56">
        <f t="shared" si="623"/>
        <v>154000000</v>
      </c>
      <c r="DR15" s="56">
        <f t="shared" si="623"/>
        <v>154480000</v>
      </c>
      <c r="DS15" s="56">
        <f t="shared" si="623"/>
        <v>160600000</v>
      </c>
      <c r="DT15" s="56">
        <f t="shared" si="623"/>
        <v>141520000</v>
      </c>
      <c r="DU15" s="56">
        <f t="shared" si="623"/>
        <v>111599999.99999988</v>
      </c>
      <c r="DV15" s="56">
        <f t="shared" si="623"/>
        <v>67830000</v>
      </c>
      <c r="DW15" s="56">
        <f t="shared" si="623"/>
        <v>70250000.000000119</v>
      </c>
      <c r="DX15" s="56">
        <f t="shared" si="623"/>
        <v>66699999.999999881</v>
      </c>
      <c r="DY15" s="56">
        <f t="shared" si="623"/>
        <v>52889999.999999881</v>
      </c>
      <c r="DZ15" s="56">
        <f t="shared" si="623"/>
        <v>12940000</v>
      </c>
      <c r="EA15" s="56">
        <f t="shared" si="623"/>
        <v>-41239999.999999881</v>
      </c>
      <c r="EB15" s="56">
        <f t="shared" si="623"/>
        <v>-40399999.999999881</v>
      </c>
      <c r="EC15" s="56">
        <f t="shared" si="623"/>
        <v>-30059999.999999881</v>
      </c>
      <c r="ED15" s="56">
        <f t="shared" si="623"/>
        <v>-27650000</v>
      </c>
      <c r="EE15" s="56">
        <f t="shared" si="623"/>
        <v>-9400000</v>
      </c>
      <c r="EF15" s="56">
        <f t="shared" si="623"/>
        <v>-35230000</v>
      </c>
      <c r="EG15" s="56">
        <f t="shared" si="623"/>
        <v>2900000.0000001192</v>
      </c>
      <c r="EH15" s="56">
        <f t="shared" si="623"/>
        <v>9410000</v>
      </c>
      <c r="EI15" s="56">
        <f t="shared" si="623"/>
        <v>-18080000</v>
      </c>
      <c r="EJ15" s="56">
        <f t="shared" si="623"/>
        <v>9090000.0000001192</v>
      </c>
      <c r="EK15" s="56">
        <f t="shared" si="623"/>
        <v>-6149999.9999997616</v>
      </c>
      <c r="EL15" s="56">
        <f t="shared" si="623"/>
        <v>-21000000</v>
      </c>
      <c r="EM15" s="56">
        <f t="shared" si="623"/>
        <v>-8370000</v>
      </c>
      <c r="EN15" s="56">
        <f t="shared" si="623"/>
        <v>3100000</v>
      </c>
      <c r="EO15" s="56">
        <f t="shared" si="623"/>
        <v>-6060000.0000002384</v>
      </c>
      <c r="EP15" s="56">
        <f t="shared" ref="EP15:HA15" si="624">(EP4-ED4)</f>
        <v>-21170000</v>
      </c>
      <c r="EQ15" s="56">
        <f t="shared" si="624"/>
        <v>-26719999.999999881</v>
      </c>
      <c r="ER15" s="56">
        <f t="shared" si="624"/>
        <v>-11940000</v>
      </c>
      <c r="ES15" s="56">
        <f t="shared" si="624"/>
        <v>-50770000.000000119</v>
      </c>
      <c r="ET15" s="56">
        <f t="shared" si="624"/>
        <v>-17400000</v>
      </c>
      <c r="EU15" s="56">
        <f t="shared" si="624"/>
        <v>19980000</v>
      </c>
      <c r="EV15" s="56">
        <f t="shared" si="624"/>
        <v>2720000</v>
      </c>
      <c r="EW15" s="56">
        <f t="shared" si="624"/>
        <v>47730000</v>
      </c>
      <c r="EX15" s="56">
        <f t="shared" si="624"/>
        <v>55310000</v>
      </c>
      <c r="EY15" s="56">
        <f t="shared" si="624"/>
        <v>66310000</v>
      </c>
      <c r="EZ15" s="56">
        <f t="shared" si="624"/>
        <v>80410000</v>
      </c>
      <c r="FA15" s="56">
        <f t="shared" si="624"/>
        <v>136640000.00000012</v>
      </c>
      <c r="FB15" s="56">
        <f t="shared" si="624"/>
        <v>167299999.99999988</v>
      </c>
      <c r="FC15" s="56">
        <f t="shared" si="624"/>
        <v>143549999.99999976</v>
      </c>
      <c r="FD15" s="56">
        <f t="shared" si="624"/>
        <v>146410000.00000012</v>
      </c>
      <c r="FE15" s="56">
        <f t="shared" si="624"/>
        <v>155200000.00000012</v>
      </c>
      <c r="FF15" s="56">
        <f t="shared" si="624"/>
        <v>107700000</v>
      </c>
      <c r="FG15" s="56">
        <f t="shared" si="624"/>
        <v>81490000</v>
      </c>
      <c r="FH15" s="56">
        <f t="shared" si="624"/>
        <v>54510000.000000119</v>
      </c>
      <c r="FI15" s="56">
        <f t="shared" si="624"/>
        <v>38890000</v>
      </c>
      <c r="FJ15" s="56">
        <f t="shared" si="624"/>
        <v>47400000</v>
      </c>
      <c r="FK15" s="56">
        <f t="shared" si="624"/>
        <v>38980000</v>
      </c>
      <c r="FL15" s="56">
        <f t="shared" si="624"/>
        <v>7110000</v>
      </c>
      <c r="FM15" s="56">
        <f t="shared" si="624"/>
        <v>-34240000</v>
      </c>
      <c r="FN15" s="56">
        <f t="shared" si="624"/>
        <v>-42289999.999999881</v>
      </c>
      <c r="FO15" s="56">
        <f t="shared" si="624"/>
        <v>-58429999.999999881</v>
      </c>
      <c r="FP15" s="56">
        <f t="shared" si="624"/>
        <v>-40200000.000000238</v>
      </c>
      <c r="FQ15" s="56">
        <f t="shared" si="624"/>
        <v>-48210000</v>
      </c>
      <c r="FR15" s="56">
        <f t="shared" si="624"/>
        <v>-17910000</v>
      </c>
      <c r="FS15" s="56">
        <f t="shared" si="624"/>
        <v>-10320000</v>
      </c>
      <c r="FT15" s="56">
        <f t="shared" si="624"/>
        <v>4250000</v>
      </c>
      <c r="FU15" s="56">
        <f t="shared" si="624"/>
        <v>12539999.999999762</v>
      </c>
      <c r="FV15" s="56">
        <f t="shared" si="624"/>
        <v>-5880000</v>
      </c>
      <c r="FW15" s="56">
        <f t="shared" si="624"/>
        <v>-18650000.000000119</v>
      </c>
      <c r="FX15" s="56">
        <f t="shared" si="624"/>
        <v>-4330000</v>
      </c>
      <c r="FY15" s="56">
        <f t="shared" si="624"/>
        <v>10480000</v>
      </c>
      <c r="FZ15" s="56">
        <f t="shared" si="624"/>
        <v>-740000</v>
      </c>
      <c r="GA15" s="56">
        <f t="shared" si="624"/>
        <v>56409999.999999881</v>
      </c>
      <c r="GB15" s="56">
        <f t="shared" si="624"/>
        <v>57800000.000000119</v>
      </c>
      <c r="GC15" s="56">
        <f t="shared" si="624"/>
        <v>95920000</v>
      </c>
      <c r="GD15" s="56">
        <f t="shared" si="624"/>
        <v>59190000</v>
      </c>
      <c r="GE15" s="56">
        <f t="shared" si="624"/>
        <v>68440000</v>
      </c>
      <c r="GF15" s="56">
        <f t="shared" si="624"/>
        <v>64519999.999999881</v>
      </c>
      <c r="GG15" s="56">
        <f t="shared" si="624"/>
        <v>67370000.000000119</v>
      </c>
      <c r="GH15" s="56">
        <f t="shared" si="624"/>
        <v>70090000.000000119</v>
      </c>
      <c r="GI15" s="56">
        <f t="shared" si="624"/>
        <v>91780000.000000238</v>
      </c>
      <c r="GJ15" s="56">
        <f t="shared" si="624"/>
        <v>108870000</v>
      </c>
      <c r="GK15" s="56">
        <f t="shared" si="624"/>
        <v>113800000</v>
      </c>
      <c r="GL15" s="56">
        <f t="shared" si="624"/>
        <v>124620000.00000012</v>
      </c>
      <c r="GM15" s="56">
        <f t="shared" si="624"/>
        <v>142740000.00000012</v>
      </c>
      <c r="GN15" s="56">
        <f t="shared" si="624"/>
        <v>136370000</v>
      </c>
      <c r="GO15" s="56">
        <f t="shared" si="624"/>
        <v>95530000.000000119</v>
      </c>
      <c r="GP15" s="56">
        <f t="shared" si="624"/>
        <v>139690000</v>
      </c>
      <c r="GQ15" s="56">
        <f t="shared" si="624"/>
        <v>116610000</v>
      </c>
      <c r="GR15" s="56">
        <f t="shared" si="624"/>
        <v>75730000.000000119</v>
      </c>
      <c r="GS15" s="56">
        <f t="shared" si="624"/>
        <v>64930000</v>
      </c>
      <c r="GT15" s="56">
        <f t="shared" si="624"/>
        <v>92719999.999999881</v>
      </c>
      <c r="GU15" s="56">
        <f t="shared" si="624"/>
        <v>35049999.999999881</v>
      </c>
      <c r="GV15" s="56">
        <f t="shared" si="624"/>
        <v>-6120000</v>
      </c>
      <c r="GW15" s="56">
        <f t="shared" si="624"/>
        <v>-3150000</v>
      </c>
      <c r="GX15" s="56">
        <f t="shared" si="624"/>
        <v>26899999.999999881</v>
      </c>
      <c r="GY15" s="56">
        <f t="shared" si="624"/>
        <v>12270000</v>
      </c>
      <c r="GZ15" s="56">
        <f t="shared" si="624"/>
        <v>-28489999.999999881</v>
      </c>
      <c r="HA15" s="56">
        <f t="shared" si="624"/>
        <v>-7870000.0000001192</v>
      </c>
      <c r="HB15" s="56">
        <f t="shared" ref="HB15:JM15" si="625">(HB4-GP4)</f>
        <v>1520000</v>
      </c>
      <c r="HC15" s="56">
        <f t="shared" si="625"/>
        <v>30890000</v>
      </c>
      <c r="HD15" s="56">
        <f t="shared" si="625"/>
        <v>63669999.999999881</v>
      </c>
      <c r="HE15" s="56">
        <f t="shared" si="625"/>
        <v>22900000</v>
      </c>
      <c r="HF15" s="56">
        <f t="shared" si="625"/>
        <v>12470000</v>
      </c>
      <c r="HG15" s="56">
        <f t="shared" si="625"/>
        <v>57910000</v>
      </c>
      <c r="HH15" s="56">
        <f t="shared" si="625"/>
        <v>52270000</v>
      </c>
      <c r="HI15" s="56">
        <f t="shared" si="625"/>
        <v>47240000</v>
      </c>
      <c r="HJ15" s="56">
        <f t="shared" si="625"/>
        <v>34430000</v>
      </c>
      <c r="HK15" s="56">
        <f t="shared" si="625"/>
        <v>44989999.999999881</v>
      </c>
      <c r="HL15" s="56">
        <f t="shared" si="625"/>
        <v>51149999.999999881</v>
      </c>
      <c r="HM15" s="56">
        <f t="shared" si="625"/>
        <v>46330000</v>
      </c>
      <c r="HN15" s="56">
        <f t="shared" si="625"/>
        <v>16800000</v>
      </c>
      <c r="HO15" s="56">
        <f t="shared" si="625"/>
        <v>24989999.999999881</v>
      </c>
      <c r="HP15" s="56">
        <f t="shared" si="625"/>
        <v>58730000</v>
      </c>
      <c r="HQ15" s="56">
        <f t="shared" si="625"/>
        <v>75620000.000000119</v>
      </c>
      <c r="HR15" s="56">
        <f t="shared" si="625"/>
        <v>100320000</v>
      </c>
      <c r="HS15" s="56">
        <f t="shared" si="625"/>
        <v>144150000</v>
      </c>
      <c r="HT15" s="56">
        <f t="shared" si="625"/>
        <v>184970000</v>
      </c>
      <c r="HU15" s="56">
        <f t="shared" si="625"/>
        <v>200290000</v>
      </c>
      <c r="HV15" s="56">
        <f t="shared" si="625"/>
        <v>191580000</v>
      </c>
      <c r="HW15" s="56">
        <f>(HW4-HK4)</f>
        <v>188180000.00000012</v>
      </c>
      <c r="HX15" s="56">
        <f t="shared" si="625"/>
        <v>224200000</v>
      </c>
      <c r="HY15" s="56">
        <f t="shared" si="625"/>
        <v>215000000</v>
      </c>
      <c r="HZ15" s="56">
        <f t="shared" si="625"/>
        <v>217220000</v>
      </c>
      <c r="IA15" s="56">
        <f t="shared" si="625"/>
        <v>216110000.00000012</v>
      </c>
      <c r="IB15" s="56">
        <f t="shared" si="625"/>
        <v>211290000</v>
      </c>
      <c r="IC15" s="56">
        <f t="shared" si="625"/>
        <v>236339999.99999988</v>
      </c>
      <c r="ID15" s="56">
        <f t="shared" si="625"/>
        <v>224230000</v>
      </c>
      <c r="IE15" s="56">
        <f t="shared" si="625"/>
        <v>163330000</v>
      </c>
      <c r="IF15" s="56">
        <f t="shared" si="625"/>
        <v>142160000</v>
      </c>
      <c r="IG15" s="56">
        <f t="shared" si="625"/>
        <v>111010000</v>
      </c>
      <c r="IH15" s="56">
        <f t="shared" si="625"/>
        <v>127280000</v>
      </c>
      <c r="II15" s="56">
        <f t="shared" si="625"/>
        <v>100550000</v>
      </c>
      <c r="IJ15" s="56">
        <f t="shared" si="625"/>
        <v>147060000</v>
      </c>
      <c r="IK15" s="56">
        <f t="shared" si="625"/>
        <v>185720000</v>
      </c>
      <c r="IL15" s="56">
        <f t="shared" si="625"/>
        <v>155910000</v>
      </c>
      <c r="IM15" s="56">
        <f t="shared" si="625"/>
        <v>192940000</v>
      </c>
      <c r="IN15" s="56">
        <f t="shared" si="625"/>
        <v>183610000</v>
      </c>
      <c r="IO15" s="56">
        <f t="shared" si="625"/>
        <v>127370000</v>
      </c>
      <c r="IP15" s="56">
        <f t="shared" si="625"/>
        <v>129050000</v>
      </c>
      <c r="IQ15" s="56">
        <f t="shared" si="625"/>
        <v>138550000</v>
      </c>
      <c r="IR15" s="56">
        <f t="shared" si="625"/>
        <v>133540000</v>
      </c>
      <c r="IS15" s="56">
        <f t="shared" si="625"/>
        <v>172360000</v>
      </c>
      <c r="IT15" s="56">
        <f t="shared" si="625"/>
        <v>159830000</v>
      </c>
      <c r="IU15" s="56">
        <f t="shared" si="625"/>
        <v>137150000</v>
      </c>
      <c r="IV15" s="56">
        <f t="shared" si="625"/>
        <v>160980000</v>
      </c>
      <c r="IW15" s="56">
        <f t="shared" si="625"/>
        <v>116960000</v>
      </c>
      <c r="IX15" s="56">
        <f t="shared" si="625"/>
        <v>177180000</v>
      </c>
      <c r="IY15" s="56">
        <f t="shared" si="625"/>
        <v>112210000</v>
      </c>
      <c r="IZ15" s="56">
        <f t="shared" si="625"/>
        <v>77550000</v>
      </c>
      <c r="JA15" s="56">
        <f t="shared" si="625"/>
        <v>91390000</v>
      </c>
      <c r="JB15" s="56">
        <f t="shared" si="625"/>
        <v>42490000</v>
      </c>
      <c r="JC15" s="56">
        <f t="shared" si="625"/>
        <v>87120000</v>
      </c>
      <c r="JD15" s="56">
        <f t="shared" si="625"/>
        <v>79530000</v>
      </c>
      <c r="JE15" s="56">
        <f t="shared" si="625"/>
        <v>47450000</v>
      </c>
      <c r="JF15" s="56">
        <f t="shared" si="625"/>
        <v>16090000</v>
      </c>
      <c r="JG15" s="56">
        <f t="shared" si="625"/>
        <v>198650000</v>
      </c>
      <c r="JH15" s="56">
        <f t="shared" si="625"/>
        <v>134050000</v>
      </c>
      <c r="JI15" s="56">
        <f t="shared" si="625"/>
        <v>138190000</v>
      </c>
      <c r="JJ15" s="56">
        <f t="shared" si="625"/>
        <v>23520000</v>
      </c>
      <c r="JK15" s="56">
        <f t="shared" si="625"/>
        <v>-9470000</v>
      </c>
      <c r="JL15" s="56">
        <f t="shared" si="625"/>
        <v>165360000</v>
      </c>
      <c r="JM15" s="56">
        <f t="shared" si="625"/>
        <v>104790000</v>
      </c>
      <c r="JN15" s="56">
        <f t="shared" ref="JN15:LY15" si="626">(JN4-JB4)</f>
        <v>75840000</v>
      </c>
      <c r="JO15" s="56">
        <f t="shared" si="626"/>
        <v>34780000</v>
      </c>
      <c r="JP15" s="56">
        <f t="shared" si="626"/>
        <v>7800000</v>
      </c>
      <c r="JQ15" s="56">
        <f t="shared" si="626"/>
        <v>-10990000</v>
      </c>
      <c r="JR15" s="56">
        <f t="shared" si="626"/>
        <v>27200000</v>
      </c>
      <c r="JS15" s="56">
        <f t="shared" si="626"/>
        <v>-89940000</v>
      </c>
      <c r="JT15" s="56">
        <f t="shared" si="626"/>
        <v>-97820000</v>
      </c>
      <c r="JU15" s="56">
        <f t="shared" si="626"/>
        <v>-78620000</v>
      </c>
      <c r="JV15" s="56">
        <f t="shared" si="626"/>
        <v>-29520000</v>
      </c>
      <c r="JW15" s="56">
        <f t="shared" si="626"/>
        <v>64990000</v>
      </c>
      <c r="JX15" s="56">
        <f t="shared" si="626"/>
        <v>-35800000</v>
      </c>
      <c r="JY15" s="56">
        <f t="shared" si="626"/>
        <v>29140000</v>
      </c>
      <c r="JZ15" s="56">
        <f t="shared" si="626"/>
        <v>102420000</v>
      </c>
      <c r="KA15" s="56">
        <f t="shared" si="626"/>
        <v>40620000</v>
      </c>
      <c r="KB15" s="56">
        <f t="shared" si="626"/>
        <v>152890000</v>
      </c>
      <c r="KC15" s="56">
        <f t="shared" si="626"/>
        <v>45890000</v>
      </c>
      <c r="KD15" s="56">
        <f t="shared" si="626"/>
        <v>74730000</v>
      </c>
      <c r="KE15" s="56">
        <f t="shared" si="626"/>
        <v>192980000</v>
      </c>
      <c r="KF15" s="56">
        <f t="shared" si="626"/>
        <v>258810000</v>
      </c>
      <c r="KG15" s="56">
        <f t="shared" si="626"/>
        <v>219580000</v>
      </c>
      <c r="KH15" s="56">
        <f t="shared" si="626"/>
        <v>176740000</v>
      </c>
      <c r="KI15" s="56">
        <f t="shared" si="626"/>
        <v>179420000</v>
      </c>
      <c r="KJ15" s="56">
        <f t="shared" si="626"/>
        <v>152290000</v>
      </c>
      <c r="KK15" s="56">
        <f t="shared" si="626"/>
        <v>166540000</v>
      </c>
      <c r="KL15" s="56">
        <f t="shared" si="626"/>
        <v>89650000</v>
      </c>
      <c r="KM15" s="56">
        <f t="shared" si="626"/>
        <v>225780000</v>
      </c>
      <c r="KN15" s="56">
        <f t="shared" si="626"/>
        <v>198400000</v>
      </c>
      <c r="KO15" s="56">
        <f t="shared" si="626"/>
        <v>262910000</v>
      </c>
      <c r="KP15" s="56">
        <f t="shared" si="626"/>
        <v>246120000</v>
      </c>
      <c r="KQ15" s="56">
        <f t="shared" si="626"/>
        <v>156640000</v>
      </c>
      <c r="KR15" s="56">
        <f t="shared" si="626"/>
        <v>68500000</v>
      </c>
      <c r="KS15" s="56">
        <f t="shared" si="626"/>
        <v>119970000</v>
      </c>
      <c r="KT15" s="56">
        <f t="shared" si="626"/>
        <v>237100000</v>
      </c>
      <c r="KU15" s="56">
        <f t="shared" si="626"/>
        <v>212170000</v>
      </c>
      <c r="KV15" s="56">
        <f t="shared" si="626"/>
        <v>162790000</v>
      </c>
      <c r="KW15" s="56">
        <f t="shared" si="626"/>
        <v>183790000</v>
      </c>
      <c r="KX15" s="56">
        <f t="shared" si="626"/>
        <v>42500000</v>
      </c>
      <c r="KY15" s="56">
        <f t="shared" si="626"/>
        <v>63330000</v>
      </c>
      <c r="KZ15" s="56">
        <f t="shared" si="626"/>
        <v>13720000</v>
      </c>
      <c r="LA15" s="56">
        <f t="shared" si="626"/>
        <v>19810000</v>
      </c>
      <c r="LB15" s="56">
        <f t="shared" si="626"/>
        <v>-60010000</v>
      </c>
      <c r="LC15" s="56">
        <f t="shared" si="626"/>
        <v>-52780000</v>
      </c>
      <c r="LD15" s="56">
        <f t="shared" si="626"/>
        <v>-55260000</v>
      </c>
      <c r="LE15" s="56">
        <f t="shared" si="626"/>
        <v>38790000</v>
      </c>
      <c r="LF15" s="56">
        <f t="shared" si="626"/>
        <v>-82750000</v>
      </c>
      <c r="LG15" s="56">
        <f t="shared" si="626"/>
        <v>-33200000</v>
      </c>
      <c r="LH15" s="56">
        <f t="shared" si="626"/>
        <v>-6710000</v>
      </c>
      <c r="LI15" s="56">
        <f t="shared" si="626"/>
        <v>-20300000</v>
      </c>
      <c r="LJ15" s="56">
        <f t="shared" si="626"/>
        <v>157200000</v>
      </c>
      <c r="LK15" s="56">
        <f t="shared" si="626"/>
        <v>144320000</v>
      </c>
      <c r="LL15" s="56">
        <f t="shared" si="626"/>
        <v>132320000</v>
      </c>
      <c r="LM15" s="56">
        <f t="shared" si="626"/>
        <v>88720000</v>
      </c>
      <c r="LN15" s="56">
        <f t="shared" si="626"/>
        <v>120630000</v>
      </c>
      <c r="LO15" s="56">
        <f t="shared" si="626"/>
        <v>62280000</v>
      </c>
      <c r="LP15" s="56">
        <f t="shared" si="626"/>
        <v>113470000</v>
      </c>
      <c r="LQ15" s="56">
        <f t="shared" si="626"/>
        <v>62860000</v>
      </c>
      <c r="LR15" s="56">
        <f t="shared" si="626"/>
        <v>95740000</v>
      </c>
      <c r="LS15" s="56">
        <f t="shared" si="626"/>
        <v>52980000</v>
      </c>
      <c r="LT15" s="56">
        <f t="shared" si="626"/>
        <v>33070000</v>
      </c>
      <c r="LU15" s="56">
        <f t="shared" si="626"/>
        <v>75810000</v>
      </c>
      <c r="LV15" s="56">
        <f t="shared" si="626"/>
        <v>49290000</v>
      </c>
      <c r="LW15" s="56">
        <f t="shared" si="626"/>
        <v>-38120000</v>
      </c>
      <c r="LX15" s="56">
        <f t="shared" si="626"/>
        <v>80440000</v>
      </c>
      <c r="LY15" s="56">
        <f t="shared" si="626"/>
        <v>153220000</v>
      </c>
      <c r="LZ15" s="56">
        <f t="shared" ref="LZ15:OJ15" si="627">(LZ4-LN4)</f>
        <v>140830000</v>
      </c>
      <c r="MA15" s="56">
        <f t="shared" si="627"/>
        <v>263070000</v>
      </c>
      <c r="MB15" s="56">
        <f t="shared" si="627"/>
        <v>314400000</v>
      </c>
      <c r="MC15" s="56">
        <f t="shared" si="627"/>
        <v>264370000</v>
      </c>
      <c r="MD15" s="56">
        <f t="shared" si="627"/>
        <v>276090000</v>
      </c>
      <c r="ME15" s="56">
        <f t="shared" si="627"/>
        <v>220630000</v>
      </c>
      <c r="MF15" s="56">
        <f t="shared" si="627"/>
        <v>318250000</v>
      </c>
      <c r="MG15" s="56">
        <f t="shared" si="627"/>
        <v>283920000</v>
      </c>
      <c r="MH15" s="56">
        <f t="shared" si="627"/>
        <v>407010000</v>
      </c>
      <c r="MI15" s="56">
        <f t="shared" si="627"/>
        <v>409410000</v>
      </c>
      <c r="MJ15" s="56">
        <f t="shared" si="627"/>
        <v>307690000</v>
      </c>
      <c r="MK15" s="56">
        <f t="shared" si="627"/>
        <v>327610000</v>
      </c>
      <c r="ML15" s="56">
        <f t="shared" si="627"/>
        <v>331820000</v>
      </c>
      <c r="MM15" s="56">
        <f t="shared" si="627"/>
        <v>287020000</v>
      </c>
      <c r="MN15" s="56">
        <f t="shared" si="627"/>
        <v>307350000</v>
      </c>
      <c r="MO15" s="56">
        <f t="shared" si="627"/>
        <v>419980000</v>
      </c>
      <c r="MP15" s="56">
        <f t="shared" si="627"/>
        <v>432820000</v>
      </c>
      <c r="MQ15" s="56">
        <f t="shared" si="627"/>
        <v>426580000</v>
      </c>
      <c r="MR15" s="56">
        <f t="shared" si="627"/>
        <v>440790000</v>
      </c>
      <c r="MS15" s="56">
        <f t="shared" si="627"/>
        <v>361410000</v>
      </c>
      <c r="MT15" s="56">
        <f t="shared" si="627"/>
        <v>293840000</v>
      </c>
      <c r="MU15" s="56">
        <f t="shared" si="627"/>
        <v>362100000</v>
      </c>
      <c r="MV15" s="56">
        <f t="shared" si="627"/>
        <v>301490000</v>
      </c>
      <c r="MW15" s="56">
        <f t="shared" si="627"/>
        <v>230230000</v>
      </c>
      <c r="MX15" s="56">
        <f t="shared" si="627"/>
        <v>258850000</v>
      </c>
      <c r="MY15" s="56">
        <f t="shared" si="627"/>
        <v>162520000</v>
      </c>
      <c r="MZ15" s="56">
        <f t="shared" si="627"/>
        <v>163220000</v>
      </c>
      <c r="NA15" s="56">
        <f t="shared" si="627"/>
        <v>140510000</v>
      </c>
      <c r="NB15" s="56">
        <f t="shared" si="627"/>
        <v>358150000</v>
      </c>
      <c r="NC15" s="56">
        <f t="shared" si="627"/>
        <v>407650000</v>
      </c>
      <c r="ND15" s="56">
        <f t="shared" si="627"/>
        <v>275270000</v>
      </c>
      <c r="NE15" s="56">
        <f t="shared" si="627"/>
        <v>286970000</v>
      </c>
      <c r="NF15" s="56">
        <f t="shared" si="627"/>
        <v>369490000</v>
      </c>
      <c r="NG15" s="56">
        <f t="shared" si="627"/>
        <v>284890000</v>
      </c>
      <c r="NH15" s="56">
        <f t="shared" si="627"/>
        <v>436740000</v>
      </c>
      <c r="NI15" s="56">
        <f t="shared" si="627"/>
        <v>443450000</v>
      </c>
      <c r="NJ15" s="56">
        <f t="shared" si="627"/>
        <v>302240000</v>
      </c>
      <c r="NK15" s="56">
        <f t="shared" si="627"/>
        <v>315350000</v>
      </c>
      <c r="NL15" s="56">
        <f t="shared" si="627"/>
        <v>324470000</v>
      </c>
      <c r="NM15" s="56">
        <f t="shared" si="627"/>
        <v>373420000</v>
      </c>
      <c r="NN15" s="56">
        <f t="shared" si="627"/>
        <v>317960000</v>
      </c>
      <c r="NO15" s="56">
        <f t="shared" si="627"/>
        <v>352800000</v>
      </c>
      <c r="NP15" s="56">
        <f t="shared" si="627"/>
        <v>422210000</v>
      </c>
      <c r="NQ15" s="56">
        <f t="shared" si="627"/>
        <v>535780000</v>
      </c>
      <c r="NR15" s="56">
        <f t="shared" si="627"/>
        <v>412100000</v>
      </c>
      <c r="NS15" s="56">
        <f t="shared" si="627"/>
        <v>500910000</v>
      </c>
      <c r="NT15" s="56">
        <f t="shared" si="627"/>
        <v>451640000</v>
      </c>
      <c r="NU15" s="56">
        <f t="shared" si="627"/>
        <v>499720000</v>
      </c>
      <c r="NV15" s="56">
        <f t="shared" si="627"/>
        <v>617040000</v>
      </c>
      <c r="NW15" s="56">
        <f t="shared" si="627"/>
        <v>547920000</v>
      </c>
      <c r="NX15" s="56">
        <f t="shared" si="627"/>
        <v>513910000</v>
      </c>
      <c r="NY15" s="56">
        <f t="shared" si="627"/>
        <v>330630000</v>
      </c>
      <c r="NZ15" s="56">
        <f t="shared" si="627"/>
        <v>244320000</v>
      </c>
      <c r="OA15" s="56">
        <f t="shared" si="627"/>
        <v>234350000</v>
      </c>
      <c r="OB15" s="56">
        <f t="shared" si="627"/>
        <v>260550000</v>
      </c>
      <c r="OC15" s="56">
        <f t="shared" si="627"/>
        <v>309370000</v>
      </c>
      <c r="OD15" s="56">
        <f t="shared" si="627"/>
        <v>346120000</v>
      </c>
      <c r="OE15" s="56">
        <f t="shared" si="627"/>
        <v>247750000</v>
      </c>
      <c r="OF15" s="56">
        <f t="shared" si="627"/>
        <v>235850000</v>
      </c>
      <c r="OG15" s="56">
        <f t="shared" si="627"/>
        <v>157710000</v>
      </c>
      <c r="OH15" s="56">
        <f t="shared" si="627"/>
        <v>215470000</v>
      </c>
      <c r="OI15" s="56">
        <f t="shared" si="627"/>
        <v>293170000</v>
      </c>
      <c r="OJ15" s="57">
        <f t="shared" si="627"/>
        <v>415720000</v>
      </c>
      <c r="OK15" s="142"/>
    </row>
    <row r="16" spans="1:401" x14ac:dyDescent="0.2">
      <c r="A16" s="138">
        <v>6</v>
      </c>
      <c r="B16" s="139"/>
      <c r="C16" s="75" t="s">
        <v>637</v>
      </c>
      <c r="D16" s="75"/>
      <c r="E16" s="75"/>
      <c r="F16" s="75"/>
      <c r="G16" s="75"/>
      <c r="H16" s="136"/>
      <c r="I16" s="75"/>
      <c r="J16" s="75"/>
      <c r="K16" s="75"/>
      <c r="L16" s="75"/>
      <c r="M16" s="75"/>
      <c r="N16" s="75"/>
      <c r="O16" s="75"/>
      <c r="P16" s="75"/>
      <c r="Q16" s="144">
        <f>Q15</f>
        <v>7939999.9999999851</v>
      </c>
      <c r="R16" s="144">
        <f>0.2*R15+0.8*Q16</f>
        <v>7675999.9999999888</v>
      </c>
      <c r="S16" s="144">
        <f t="shared" ref="S16" si="628">0.2*S15+0.8*R16</f>
        <v>13322799.999999985</v>
      </c>
      <c r="T16" s="144">
        <f t="shared" ref="T16" si="629">0.2*T15+0.8*S16</f>
        <v>18958239.999999993</v>
      </c>
      <c r="U16" s="144">
        <f t="shared" ref="U16" si="630">0.2*U15+0.8*T16</f>
        <v>25648591.999999993</v>
      </c>
      <c r="V16" s="144">
        <f t="shared" ref="V16" si="631">0.2*V15+0.8*U16</f>
        <v>31126873.599999994</v>
      </c>
      <c r="W16" s="144">
        <f t="shared" ref="W16" si="632">0.2*W15+0.8*V16</f>
        <v>34635498.879999995</v>
      </c>
      <c r="X16" s="144">
        <f t="shared" ref="X16" si="633">0.2*X15+0.8*W16</f>
        <v>39948399.104000002</v>
      </c>
      <c r="Y16" s="144">
        <f t="shared" ref="Y16" si="634">0.2*Y15+0.8*X16</f>
        <v>45236719.283200011</v>
      </c>
      <c r="Z16" s="144">
        <f t="shared" ref="Z16" si="635">0.2*Z15+0.8*Y16</f>
        <v>50663375.426560007</v>
      </c>
      <c r="AA16" s="144">
        <f t="shared" ref="AA16" si="636">0.2*AA15+0.8*Z16</f>
        <v>56012700.341248006</v>
      </c>
      <c r="AB16" s="144">
        <f>0.2*AB15+0.8*AA16</f>
        <v>74720160.272998407</v>
      </c>
      <c r="AC16" s="144">
        <f t="shared" ref="AC16" si="637">0.2*AC15+0.8*AB16</f>
        <v>74890128.21839872</v>
      </c>
      <c r="AD16" s="144">
        <f t="shared" ref="AD16" si="638">0.2*AD15+0.8*AC16</f>
        <v>75484102.574718982</v>
      </c>
      <c r="AE16" s="144">
        <f t="shared" ref="AE16" si="639">0.2*AE15+0.8*AD16</f>
        <v>73775282.059775189</v>
      </c>
      <c r="AF16" s="144">
        <f t="shared" ref="AF16" si="640">0.2*AF15+0.8*AE16</f>
        <v>70850225.647820145</v>
      </c>
      <c r="AG16" s="144">
        <f t="shared" ref="AG16" si="641">0.2*AG15+0.8*AF16</f>
        <v>66672180.51825612</v>
      </c>
      <c r="AH16" s="144">
        <f t="shared" ref="AH16" si="642">0.2*AH15+0.8*AG16</f>
        <v>62017744.414604902</v>
      </c>
      <c r="AI16" s="144">
        <f t="shared" ref="AI16" si="643">0.2*AI15+0.8*AH16</f>
        <v>58642195.531683922</v>
      </c>
      <c r="AJ16" s="144">
        <f t="shared" ref="AJ16" si="644">0.2*AJ15+0.8*AI16</f>
        <v>56365756.425347134</v>
      </c>
      <c r="AK16" s="144">
        <f t="shared" ref="AK16" si="645">0.2*AK15+0.8*AJ16</f>
        <v>56922605.140277714</v>
      </c>
      <c r="AL16" s="144">
        <f t="shared" ref="AL16" si="646">0.2*AL15+0.8*AK16</f>
        <v>60580084.112222172</v>
      </c>
      <c r="AM16" s="144">
        <f t="shared" ref="AM16" si="647">0.2*AM15+0.8*AL16</f>
        <v>63726067.289777741</v>
      </c>
      <c r="AN16" s="144">
        <f t="shared" ref="AN16" si="648">0.2*AN15+0.8*AM16</f>
        <v>64082853.831822202</v>
      </c>
      <c r="AO16" s="144">
        <f t="shared" ref="AO16" si="649">0.2*AO15+0.8*AN16</f>
        <v>64722283.065457761</v>
      </c>
      <c r="AP16" s="144">
        <f t="shared" ref="AP16" si="650">0.2*AP15+0.8*AO16</f>
        <v>68991826.452366203</v>
      </c>
      <c r="AQ16" s="144">
        <f t="shared" ref="AQ16" si="651">0.2*AQ15+0.8*AP16</f>
        <v>71071461.161892965</v>
      </c>
      <c r="AR16" s="144">
        <f t="shared" ref="AR16" si="652">0.2*AR15+0.8*AQ16</f>
        <v>75297168.929514378</v>
      </c>
      <c r="AS16" s="144">
        <f t="shared" ref="AS16" si="653">0.2*AS15+0.8*AR16</f>
        <v>80745735.143611506</v>
      </c>
      <c r="AT16" s="144">
        <f t="shared" ref="AT16" si="654">0.2*AT15+0.8*AS16</f>
        <v>85792588.114889205</v>
      </c>
      <c r="AU16" s="144">
        <f t="shared" ref="AU16" si="655">0.2*AU15+0.8*AT16</f>
        <v>92874070.491911367</v>
      </c>
      <c r="AV16" s="144">
        <f t="shared" ref="AV16" si="656">0.2*AV15+0.8*AU16</f>
        <v>95019256.393529117</v>
      </c>
      <c r="AW16" s="144">
        <f t="shared" ref="AW16" si="657">0.2*AW15+0.8*AV16</f>
        <v>99473405.114823297</v>
      </c>
      <c r="AX16" s="144">
        <f t="shared" ref="AX16" si="658">0.2*AX15+0.8*AW16</f>
        <v>100596724.09185864</v>
      </c>
      <c r="AY16" s="144">
        <f t="shared" ref="AY16" si="659">0.2*AY15+0.8*AX16</f>
        <v>104443379.2734869</v>
      </c>
      <c r="AZ16" s="144">
        <f t="shared" ref="AZ16" si="660">0.2*AZ15+0.8*AY16</f>
        <v>107366703.41878952</v>
      </c>
      <c r="BA16" s="144">
        <f t="shared" ref="BA16" si="661">0.2*BA15+0.8*AZ16</f>
        <v>110919362.73503162</v>
      </c>
      <c r="BB16" s="144">
        <f t="shared" ref="BB16" si="662">0.2*BB15+0.8*BA16</f>
        <v>109811490.1880253</v>
      </c>
      <c r="BC16" s="144">
        <f t="shared" ref="BC16" si="663">0.2*BC15+0.8*BB16</f>
        <v>109273192.15042025</v>
      </c>
      <c r="BD16" s="144">
        <f t="shared" ref="BD16" si="664">0.2*BD15+0.8*BC16</f>
        <v>105266553.7203362</v>
      </c>
      <c r="BE16" s="144">
        <f t="shared" ref="BE16" si="665">0.2*BE15+0.8*BD16</f>
        <v>101177242.97626896</v>
      </c>
      <c r="BF16" s="144">
        <f t="shared" ref="BF16" si="666">0.2*BF15+0.8*BE16</f>
        <v>97731794.381015182</v>
      </c>
      <c r="BG16" s="144">
        <f t="shared" ref="BG16" si="667">0.2*BG15+0.8*BF16</f>
        <v>88849435.504812136</v>
      </c>
      <c r="BH16" s="144">
        <f t="shared" ref="BH16" si="668">0.2*BH15+0.8*BG16</f>
        <v>78979548.403849676</v>
      </c>
      <c r="BI16" s="144">
        <f t="shared" ref="BI16" si="669">0.2*BI15+0.8*BH16</f>
        <v>68981638.723079741</v>
      </c>
      <c r="BJ16" s="144">
        <f t="shared" ref="BJ16" si="670">0.2*BJ15+0.8*BI16</f>
        <v>63679310.978463799</v>
      </c>
      <c r="BK16" s="144">
        <f t="shared" ref="BK16" si="671">0.2*BK15+0.8*BJ16</f>
        <v>56629448.782771043</v>
      </c>
      <c r="BL16" s="144">
        <f t="shared" ref="BL16" si="672">0.2*BL15+0.8*BK16</f>
        <v>48389559.02621685</v>
      </c>
      <c r="BM16" s="144">
        <f t="shared" ref="BM16" si="673">0.2*BM15+0.8*BL16</f>
        <v>41273647.220973484</v>
      </c>
      <c r="BN16" s="144">
        <f t="shared" ref="BN16" si="674">0.2*BN15+0.8*BM16</f>
        <v>35460917.776778802</v>
      </c>
      <c r="BO16" s="144">
        <f t="shared" ref="BO16" si="675">0.2*BO15+0.8*BN16</f>
        <v>33906734.22142306</v>
      </c>
      <c r="BP16" s="144">
        <f t="shared" ref="BP16" si="676">0.2*BP15+0.8*BO16</f>
        <v>35085387.377138451</v>
      </c>
      <c r="BQ16" s="144">
        <f t="shared" ref="BQ16" si="677">0.2*BQ15+0.8*BP16</f>
        <v>33114309.901710764</v>
      </c>
      <c r="BR16" s="144">
        <f t="shared" ref="BR16" si="678">0.2*BR15+0.8*BQ16</f>
        <v>31351447.921368614</v>
      </c>
      <c r="BS16" s="144">
        <f t="shared" ref="BS16" si="679">0.2*BS15+0.8*BR16</f>
        <v>31087158.337094918</v>
      </c>
      <c r="BT16" s="144">
        <f t="shared" ref="BT16" si="680">0.2*BT15+0.8*BS16</f>
        <v>32785726.669675946</v>
      </c>
      <c r="BU16" s="144">
        <f t="shared" ref="BU16" si="681">0.2*BU15+0.8*BT16</f>
        <v>30672581.33574076</v>
      </c>
      <c r="BV16" s="144">
        <f t="shared" ref="BV16" si="682">0.2*BV15+0.8*BU16</f>
        <v>23764065.068592608</v>
      </c>
      <c r="BW16" s="144">
        <f t="shared" ref="BW16" si="683">0.2*BW15+0.8*BV16</f>
        <v>20565252.054874089</v>
      </c>
      <c r="BX16" s="144">
        <f t="shared" ref="BX16" si="684">0.2*BX15+0.8*BW16</f>
        <v>16340201.64389926</v>
      </c>
      <c r="BY16" s="144">
        <f t="shared" ref="BY16" si="685">0.2*BY15+0.8*BX16</f>
        <v>12570161.315119408</v>
      </c>
      <c r="BZ16" s="144">
        <f t="shared" ref="BZ16" si="686">0.2*BZ15+0.8*BY16</f>
        <v>11790129.052095527</v>
      </c>
      <c r="CA16" s="144">
        <f t="shared" ref="CA16" si="687">0.2*CA15+0.8*BZ16</f>
        <v>8278103.2416764097</v>
      </c>
      <c r="CB16" s="144">
        <f t="shared" ref="CB16" si="688">0.2*CB15+0.8*CA16</f>
        <v>4910482.593341128</v>
      </c>
      <c r="CC16" s="144">
        <f t="shared" ref="CC16" si="689">0.2*CC15+0.8*CB16</f>
        <v>3646386.0746729146</v>
      </c>
      <c r="CD16" s="144">
        <f t="shared" ref="CD16" si="690">0.2*CD15+0.8*CC16</f>
        <v>649108.85973833175</v>
      </c>
      <c r="CE16" s="144">
        <f t="shared" ref="CE16" si="691">0.2*CE15+0.8*CD16</f>
        <v>177287.08779065352</v>
      </c>
      <c r="CF16" s="144">
        <f t="shared" ref="CF16" si="692">0.2*CF15+0.8*CE16</f>
        <v>-88170.329767477175</v>
      </c>
      <c r="CG16" s="144">
        <f t="shared" ref="CG16" si="693">0.2*CG15+0.8*CF16</f>
        <v>4237463.7361860182</v>
      </c>
      <c r="CH16" s="144">
        <f t="shared" ref="CH16" si="694">0.2*CH15+0.8*CG16</f>
        <v>13707970.988948815</v>
      </c>
      <c r="CI16" s="144">
        <f t="shared" ref="CI16" si="695">0.2*CI15+0.8*CH16</f>
        <v>23114376.791159064</v>
      </c>
      <c r="CJ16" s="144">
        <f t="shared" ref="CJ16" si="696">0.2*CJ15+0.8*CI16</f>
        <v>29985501.432927251</v>
      </c>
      <c r="CK16" s="144">
        <f t="shared" ref="CK16" si="697">0.2*CK15+0.8*CJ16</f>
        <v>33456401.146341801</v>
      </c>
      <c r="CL16" s="144">
        <f t="shared" ref="CL16" si="698">0.2*CL15+0.8*CK16</f>
        <v>34769120.917073444</v>
      </c>
      <c r="CM16" s="144">
        <f t="shared" ref="CM16" si="699">0.2*CM15+0.8*CL16</f>
        <v>29767296.733658757</v>
      </c>
      <c r="CN16" s="144">
        <f t="shared" ref="CN16" si="700">0.2*CN15+0.8*CM16</f>
        <v>28895837.386927009</v>
      </c>
      <c r="CO16" s="144">
        <f t="shared" ref="CO16" si="701">0.2*CO15+0.8*CN16</f>
        <v>32082669.909541585</v>
      </c>
      <c r="CP16" s="144">
        <f t="shared" ref="CP16" si="702">0.2*CP15+0.8*CO16</f>
        <v>37110135.927633271</v>
      </c>
      <c r="CQ16" s="144">
        <f t="shared" ref="CQ16" si="703">0.2*CQ15+0.8*CP16</f>
        <v>41078108.742106616</v>
      </c>
      <c r="CR16" s="144">
        <f t="shared" ref="CR16" si="704">0.2*CR15+0.8*CQ16</f>
        <v>46656486.993685305</v>
      </c>
      <c r="CS16" s="144">
        <f t="shared" ref="CS16" si="705">0.2*CS15+0.8*CR16</f>
        <v>52215189.594948247</v>
      </c>
      <c r="CT16" s="144">
        <f t="shared" ref="CT16" si="706">0.2*CT15+0.8*CS16</f>
        <v>56226151.675958619</v>
      </c>
      <c r="CU16" s="144">
        <f t="shared" ref="CU16" si="707">0.2*CU15+0.8*CT16</f>
        <v>58978921.340766892</v>
      </c>
      <c r="CV16" s="144">
        <f t="shared" ref="CV16" si="708">0.2*CV15+0.8*CU16</f>
        <v>70157137.072613508</v>
      </c>
      <c r="CW16" s="144">
        <f t="shared" ref="CW16" si="709">0.2*CW15+0.8*CV16</f>
        <v>78523709.6580908</v>
      </c>
      <c r="CX16" s="144">
        <f t="shared" ref="CX16" si="710">0.2*CX15+0.8*CW16</f>
        <v>84852967.726472646</v>
      </c>
      <c r="CY16" s="144">
        <f t="shared" ref="CY16" si="711">0.2*CY15+0.8*CX16</f>
        <v>90922374.181178123</v>
      </c>
      <c r="CZ16" s="144">
        <f t="shared" ref="CZ16" si="712">0.2*CZ15+0.8*CY16</f>
        <v>91123899.344942495</v>
      </c>
      <c r="DA16" s="144">
        <f t="shared" ref="DA16" si="713">0.2*DA15+0.8*CZ16</f>
        <v>91579119.475954011</v>
      </c>
      <c r="DB16" s="144">
        <f t="shared" ref="DB16" si="714">0.2*DB15+0.8*DA16</f>
        <v>88871295.580763206</v>
      </c>
      <c r="DC16" s="144">
        <f t="shared" ref="DC16" si="715">0.2*DC15+0.8*DB16</f>
        <v>89147036.464610562</v>
      </c>
      <c r="DD16" s="144">
        <f t="shared" ref="DD16" si="716">0.2*DD15+0.8*DC16</f>
        <v>87323629.171688437</v>
      </c>
      <c r="DE16" s="144">
        <f t="shared" ref="DE16" si="717">0.2*DE15+0.8*DD16</f>
        <v>82146903.337350756</v>
      </c>
      <c r="DF16" s="144">
        <f t="shared" ref="DF16" si="718">0.2*DF15+0.8*DE16</f>
        <v>74351522.669880599</v>
      </c>
      <c r="DG16" s="144">
        <f t="shared" ref="DG16" si="719">0.2*DG15+0.8*DF16</f>
        <v>66361218.135904498</v>
      </c>
      <c r="DH16" s="144">
        <f t="shared" ref="DH16" si="720">0.2*DH15+0.8*DG16</f>
        <v>59246974.508723602</v>
      </c>
      <c r="DI16" s="144">
        <f t="shared" ref="DI16" si="721">0.2*DI15+0.8*DH16</f>
        <v>59629579.606978901</v>
      </c>
      <c r="DJ16" s="144">
        <f t="shared" ref="DJ16" si="722">0.2*DJ15+0.8*DI16</f>
        <v>65333663.685583122</v>
      </c>
      <c r="DK16" s="144">
        <f t="shared" ref="DK16" si="723">0.2*DK15+0.8*DJ16</f>
        <v>75062930.94846648</v>
      </c>
      <c r="DL16" s="144">
        <f t="shared" ref="DL16" si="724">0.2*DL15+0.8*DK16</f>
        <v>84198344.758773178</v>
      </c>
      <c r="DM16" s="144">
        <f t="shared" ref="DM16" si="725">0.2*DM15+0.8*DL16</f>
        <v>87832675.807018548</v>
      </c>
      <c r="DN16" s="144">
        <f t="shared" ref="DN16" si="726">0.2*DN15+0.8*DM16</f>
        <v>98902140.645614848</v>
      </c>
      <c r="DO16" s="144">
        <f t="shared" ref="DO16" si="727">0.2*DO15+0.8*DN16</f>
        <v>113335712.51649186</v>
      </c>
      <c r="DP16" s="144">
        <f t="shared" ref="DP16" si="728">0.2*DP15+0.8*DO16</f>
        <v>123738570.01319346</v>
      </c>
      <c r="DQ16" s="144">
        <f t="shared" ref="DQ16" si="729">0.2*DQ15+0.8*DP16</f>
        <v>129790856.01055478</v>
      </c>
      <c r="DR16" s="144">
        <f t="shared" ref="DR16" si="730">0.2*DR15+0.8*DQ16</f>
        <v>134728684.80844384</v>
      </c>
      <c r="DS16" s="144">
        <f t="shared" ref="DS16" si="731">0.2*DS15+0.8*DR16</f>
        <v>139902947.84675509</v>
      </c>
      <c r="DT16" s="144">
        <f t="shared" ref="DT16" si="732">0.2*DT15+0.8*DS16</f>
        <v>140226358.27740407</v>
      </c>
      <c r="DU16" s="144">
        <f t="shared" ref="DU16" si="733">0.2*DU15+0.8*DT16</f>
        <v>134501086.62192324</v>
      </c>
      <c r="DV16" s="144">
        <f t="shared" ref="DV16" si="734">0.2*DV15+0.8*DU16</f>
        <v>121166869.29753859</v>
      </c>
      <c r="DW16" s="144">
        <f t="shared" ref="DW16" si="735">0.2*DW15+0.8*DV16</f>
        <v>110983495.43803091</v>
      </c>
      <c r="DX16" s="144">
        <f t="shared" ref="DX16" si="736">0.2*DX15+0.8*DW16</f>
        <v>102126796.35042471</v>
      </c>
      <c r="DY16" s="144">
        <f t="shared" ref="DY16" si="737">0.2*DY15+0.8*DX16</f>
        <v>92279437.08033976</v>
      </c>
      <c r="DZ16" s="144">
        <f t="shared" ref="DZ16" si="738">0.2*DZ15+0.8*DY16</f>
        <v>76411549.664271817</v>
      </c>
      <c r="EA16" s="144">
        <f t="shared" ref="EA16" si="739">0.2*EA15+0.8*DZ16</f>
        <v>52881239.731417477</v>
      </c>
      <c r="EB16" s="144">
        <f t="shared" ref="EB16" si="740">0.2*EB15+0.8*EA16</f>
        <v>34224991.78513401</v>
      </c>
      <c r="EC16" s="144">
        <f t="shared" ref="EC16" si="741">0.2*EC15+0.8*EB16</f>
        <v>21367993.428107232</v>
      </c>
      <c r="ED16" s="144">
        <f t="shared" ref="ED16" si="742">0.2*ED15+0.8*EC16</f>
        <v>11564394.742485788</v>
      </c>
      <c r="EE16" s="144">
        <f t="shared" ref="EE16" si="743">0.2*EE15+0.8*ED16</f>
        <v>7371515.7939886302</v>
      </c>
      <c r="EF16" s="144">
        <f t="shared" ref="EF16" si="744">0.2*EF15+0.8*EE16</f>
        <v>-1148787.3648090959</v>
      </c>
      <c r="EG16" s="144">
        <f t="shared" ref="EG16" si="745">0.2*EG15+0.8*EF16</f>
        <v>-339029.89184725285</v>
      </c>
      <c r="EH16" s="144">
        <f t="shared" ref="EH16" si="746">0.2*EH15+0.8*EG16</f>
        <v>1610776.0865221978</v>
      </c>
      <c r="EI16" s="144">
        <f t="shared" ref="EI16" si="747">0.2*EI15+0.8*EH16</f>
        <v>-2327379.1307822419</v>
      </c>
      <c r="EJ16" s="144">
        <f t="shared" ref="EJ16" si="748">0.2*EJ15+0.8*EI16</f>
        <v>-43903.304625769611</v>
      </c>
      <c r="EK16" s="144">
        <f t="shared" ref="EK16" si="749">0.2*EK15+0.8*EJ16</f>
        <v>-1265122.643700568</v>
      </c>
      <c r="EL16" s="144">
        <f t="shared" ref="EL16" si="750">0.2*EL15+0.8*EK16</f>
        <v>-5212098.1149604544</v>
      </c>
      <c r="EM16" s="144">
        <f t="shared" ref="EM16" si="751">0.2*EM15+0.8*EL16</f>
        <v>-5843678.4919683635</v>
      </c>
      <c r="EN16" s="144">
        <f t="shared" ref="EN16" si="752">0.2*EN15+0.8*EM16</f>
        <v>-4054942.7935746908</v>
      </c>
      <c r="EO16" s="144">
        <f t="shared" ref="EO16" si="753">0.2*EO15+0.8*EN16</f>
        <v>-4455954.2348598009</v>
      </c>
      <c r="EP16" s="144">
        <f t="shared" ref="EP16" si="754">0.2*EP15+0.8*EO16</f>
        <v>-7798763.3878878411</v>
      </c>
      <c r="EQ16" s="144">
        <f t="shared" ref="EQ16" si="755">0.2*EQ15+0.8*EP16</f>
        <v>-11583010.710310251</v>
      </c>
      <c r="ER16" s="144">
        <f t="shared" ref="ER16" si="756">0.2*ER15+0.8*EQ16</f>
        <v>-11654408.568248201</v>
      </c>
      <c r="ES16" s="144">
        <f t="shared" ref="ES16" si="757">0.2*ES15+0.8*ER16</f>
        <v>-19477526.854598586</v>
      </c>
      <c r="ET16" s="144">
        <f t="shared" ref="ET16" si="758">0.2*ET15+0.8*ES16</f>
        <v>-19062021.48367887</v>
      </c>
      <c r="EU16" s="144">
        <f t="shared" ref="EU16" si="759">0.2*EU15+0.8*ET16</f>
        <v>-11253617.186943097</v>
      </c>
      <c r="EV16" s="144">
        <f t="shared" ref="EV16" si="760">0.2*EV15+0.8*EU16</f>
        <v>-8458893.7495544776</v>
      </c>
      <c r="EW16" s="144">
        <f t="shared" ref="EW16" si="761">0.2*EW15+0.8*EV16</f>
        <v>2778885.0003564171</v>
      </c>
      <c r="EX16" s="144">
        <f t="shared" ref="EX16" si="762">0.2*EX15+0.8*EW16</f>
        <v>13285108.000285134</v>
      </c>
      <c r="EY16" s="144">
        <f t="shared" ref="EY16" si="763">0.2*EY15+0.8*EX16</f>
        <v>23890086.400228105</v>
      </c>
      <c r="EZ16" s="144">
        <f t="shared" ref="EZ16" si="764">0.2*EZ15+0.8*EY16</f>
        <v>35194069.120182484</v>
      </c>
      <c r="FA16" s="144">
        <f t="shared" ref="FA16" si="765">0.2*FA15+0.8*EZ16</f>
        <v>55483255.29614602</v>
      </c>
      <c r="FB16" s="144">
        <f t="shared" ref="FB16" si="766">0.2*FB15+0.8*FA16</f>
        <v>77846604.236916795</v>
      </c>
      <c r="FC16" s="144">
        <f t="shared" ref="FC16" si="767">0.2*FC15+0.8*FB16</f>
        <v>90987283.389533401</v>
      </c>
      <c r="FD16" s="144">
        <f t="shared" ref="FD16" si="768">0.2*FD15+0.8*FC16</f>
        <v>102071826.71162675</v>
      </c>
      <c r="FE16" s="144">
        <f t="shared" ref="FE16" si="769">0.2*FE15+0.8*FD16</f>
        <v>112697461.36930144</v>
      </c>
      <c r="FF16" s="144">
        <f t="shared" ref="FF16" si="770">0.2*FF15+0.8*FE16</f>
        <v>111697969.09544116</v>
      </c>
      <c r="FG16" s="144">
        <f t="shared" ref="FG16" si="771">0.2*FG15+0.8*FF16</f>
        <v>105656375.27635294</v>
      </c>
      <c r="FH16" s="144">
        <f t="shared" ref="FH16" si="772">0.2*FH15+0.8*FG16</f>
        <v>95427100.221082389</v>
      </c>
      <c r="FI16" s="144">
        <f t="shared" ref="FI16" si="773">0.2*FI15+0.8*FH16</f>
        <v>84119680.17686592</v>
      </c>
      <c r="FJ16" s="144">
        <f t="shared" ref="FJ16" si="774">0.2*FJ15+0.8*FI16</f>
        <v>76775744.141492739</v>
      </c>
      <c r="FK16" s="144">
        <f t="shared" ref="FK16" si="775">0.2*FK15+0.8*FJ16</f>
        <v>69216595.313194185</v>
      </c>
      <c r="FL16" s="144">
        <f t="shared" ref="FL16" si="776">0.2*FL15+0.8*FK16</f>
        <v>56795276.250555351</v>
      </c>
      <c r="FM16" s="144">
        <f t="shared" ref="FM16" si="777">0.2*FM15+0.8*FL16</f>
        <v>38588221.000444286</v>
      </c>
      <c r="FN16" s="144">
        <f t="shared" ref="FN16" si="778">0.2*FN15+0.8*FM16</f>
        <v>22412576.800355457</v>
      </c>
      <c r="FO16" s="144">
        <f t="shared" ref="FO16" si="779">0.2*FO15+0.8*FN16</f>
        <v>6244061.44028439</v>
      </c>
      <c r="FP16" s="144">
        <f t="shared" ref="FP16" si="780">0.2*FP15+0.8*FO16</f>
        <v>-3044750.8477725359</v>
      </c>
      <c r="FQ16" s="144">
        <f t="shared" ref="FQ16" si="781">0.2*FQ15+0.8*FP16</f>
        <v>-12077800.678218029</v>
      </c>
      <c r="FR16" s="144">
        <f t="shared" ref="FR16" si="782">0.2*FR15+0.8*FQ16</f>
        <v>-13244240.542574424</v>
      </c>
      <c r="FS16" s="144">
        <f t="shared" ref="FS16" si="783">0.2*FS15+0.8*FR16</f>
        <v>-12659392.43405954</v>
      </c>
      <c r="FT16" s="144">
        <f t="shared" ref="FT16" si="784">0.2*FT15+0.8*FS16</f>
        <v>-9277513.9472476318</v>
      </c>
      <c r="FU16" s="144">
        <f t="shared" ref="FU16" si="785">0.2*FU15+0.8*FT16</f>
        <v>-4914011.1577981533</v>
      </c>
      <c r="FV16" s="144">
        <f t="shared" ref="FV16" si="786">0.2*FV15+0.8*FU16</f>
        <v>-5107208.9262385229</v>
      </c>
      <c r="FW16" s="144">
        <f t="shared" ref="FW16" si="787">0.2*FW15+0.8*FV16</f>
        <v>-7815767.1409908421</v>
      </c>
      <c r="FX16" s="144">
        <f t="shared" ref="FX16" si="788">0.2*FX15+0.8*FW16</f>
        <v>-7118613.7127926741</v>
      </c>
      <c r="FY16" s="144">
        <f t="shared" ref="FY16" si="789">0.2*FY15+0.8*FX16</f>
        <v>-3598890.9702341398</v>
      </c>
      <c r="FZ16" s="144">
        <f t="shared" ref="FZ16" si="790">0.2*FZ15+0.8*FY16</f>
        <v>-3027112.7761873119</v>
      </c>
      <c r="GA16" s="144">
        <f t="shared" ref="GA16" si="791">0.2*GA15+0.8*FZ16</f>
        <v>8860309.7790501285</v>
      </c>
      <c r="GB16" s="144">
        <f t="shared" ref="GB16" si="792">0.2*GB15+0.8*GA16</f>
        <v>18648247.823240127</v>
      </c>
      <c r="GC16" s="144">
        <f t="shared" ref="GC16" si="793">0.2*GC15+0.8*GB16</f>
        <v>34102598.258592099</v>
      </c>
      <c r="GD16" s="144">
        <f t="shared" ref="GD16" si="794">0.2*GD15+0.8*GC16</f>
        <v>39120078.606873676</v>
      </c>
      <c r="GE16" s="144">
        <f t="shared" ref="GE16" si="795">0.2*GE15+0.8*GD16</f>
        <v>44984062.885498941</v>
      </c>
      <c r="GF16" s="144">
        <f t="shared" ref="GF16" si="796">0.2*GF15+0.8*GE16</f>
        <v>48891250.308399133</v>
      </c>
      <c r="GG16" s="144">
        <f t="shared" ref="GG16" si="797">0.2*GG15+0.8*GF16</f>
        <v>52587000.246719331</v>
      </c>
      <c r="GH16" s="144">
        <f t="shared" ref="GH16" si="798">0.2*GH15+0.8*GG16</f>
        <v>56087600.197375491</v>
      </c>
      <c r="GI16" s="144">
        <f t="shared" ref="GI16" si="799">0.2*GI15+0.8*GH16</f>
        <v>63226080.157900438</v>
      </c>
      <c r="GJ16" s="144">
        <f t="shared" ref="GJ16" si="800">0.2*GJ15+0.8*GI16</f>
        <v>72354864.126320362</v>
      </c>
      <c r="GK16" s="144">
        <f t="shared" ref="GK16" si="801">0.2*GK15+0.8*GJ16</f>
        <v>80643891.301056296</v>
      </c>
      <c r="GL16" s="144">
        <f t="shared" ref="GL16" si="802">0.2*GL15+0.8*GK16</f>
        <v>89439113.040845066</v>
      </c>
      <c r="GM16" s="144">
        <f t="shared" ref="GM16" si="803">0.2*GM15+0.8*GL16</f>
        <v>100099290.43267609</v>
      </c>
      <c r="GN16" s="144">
        <f t="shared" ref="GN16" si="804">0.2*GN15+0.8*GM16</f>
        <v>107353432.34614088</v>
      </c>
      <c r="GO16" s="144">
        <f t="shared" ref="GO16" si="805">0.2*GO15+0.8*GN16</f>
        <v>104988745.87691274</v>
      </c>
      <c r="GP16" s="144">
        <f t="shared" ref="GP16" si="806">0.2*GP15+0.8*GO16</f>
        <v>111928996.7015302</v>
      </c>
      <c r="GQ16" s="144">
        <f t="shared" ref="GQ16" si="807">0.2*GQ15+0.8*GP16</f>
        <v>112865197.36122417</v>
      </c>
      <c r="GR16" s="144">
        <f t="shared" ref="GR16" si="808">0.2*GR15+0.8*GQ16</f>
        <v>105438157.88897938</v>
      </c>
      <c r="GS16" s="144">
        <f t="shared" ref="GS16" si="809">0.2*GS15+0.8*GR16</f>
        <v>97336526.311183512</v>
      </c>
      <c r="GT16" s="144">
        <f t="shared" ref="GT16" si="810">0.2*GT15+0.8*GS16</f>
        <v>96413221.048946798</v>
      </c>
      <c r="GU16" s="144">
        <f t="shared" ref="GU16" si="811">0.2*GU15+0.8*GT16</f>
        <v>84140576.839157417</v>
      </c>
      <c r="GV16" s="144">
        <f t="shared" ref="GV16" si="812">0.2*GV15+0.8*GU16</f>
        <v>66088461.471325934</v>
      </c>
      <c r="GW16" s="144">
        <f t="shared" ref="GW16" si="813">0.2*GW15+0.8*GV16</f>
        <v>52240769.177060753</v>
      </c>
      <c r="GX16" s="144">
        <f t="shared" ref="GX16" si="814">0.2*GX15+0.8*GW16</f>
        <v>47172615.341648586</v>
      </c>
      <c r="GY16" s="144">
        <f t="shared" ref="GY16" si="815">0.2*GY15+0.8*GX16</f>
        <v>40192092.273318872</v>
      </c>
      <c r="GZ16" s="144">
        <f t="shared" ref="GZ16" si="816">0.2*GZ15+0.8*GY16</f>
        <v>26455673.818655122</v>
      </c>
      <c r="HA16" s="144">
        <f t="shared" ref="HA16" si="817">0.2*HA15+0.8*GZ16</f>
        <v>19590539.054924078</v>
      </c>
      <c r="HB16" s="144">
        <f t="shared" ref="HB16" si="818">0.2*HB15+0.8*HA16</f>
        <v>15976431.243939264</v>
      </c>
      <c r="HC16" s="144">
        <f t="shared" ref="HC16" si="819">0.2*HC15+0.8*HB16</f>
        <v>18959144.995151412</v>
      </c>
      <c r="HD16" s="144">
        <f t="shared" ref="HD16" si="820">0.2*HD15+0.8*HC16</f>
        <v>27901315.996121109</v>
      </c>
      <c r="HE16" s="144">
        <f t="shared" ref="HE16" si="821">0.2*HE15+0.8*HD16</f>
        <v>26901052.79689689</v>
      </c>
      <c r="HF16" s="144">
        <f t="shared" ref="HF16" si="822">0.2*HF15+0.8*HE16</f>
        <v>24014842.237517513</v>
      </c>
      <c r="HG16" s="144">
        <f t="shared" ref="HG16" si="823">0.2*HG15+0.8*HF16</f>
        <v>30793873.79001401</v>
      </c>
      <c r="HH16" s="144">
        <f t="shared" ref="HH16" si="824">0.2*HH15+0.8*HG16</f>
        <v>35089099.032011211</v>
      </c>
      <c r="HI16" s="144">
        <f t="shared" ref="HI16" si="825">0.2*HI15+0.8*HH16</f>
        <v>37519279.225608975</v>
      </c>
      <c r="HJ16" s="144">
        <f t="shared" ref="HJ16" si="826">0.2*HJ15+0.8*HI16</f>
        <v>36901423.380487181</v>
      </c>
      <c r="HK16" s="144">
        <f t="shared" ref="HK16" si="827">0.2*HK15+0.8*HJ16</f>
        <v>38519138.704389721</v>
      </c>
      <c r="HL16" s="144">
        <f t="shared" ref="HL16" si="828">0.2*HL15+0.8*HK16</f>
        <v>41045310.963511758</v>
      </c>
      <c r="HM16" s="144">
        <f t="shared" ref="HM16" si="829">0.2*HM15+0.8*HL16</f>
        <v>42102248.770809412</v>
      </c>
      <c r="HN16" s="144">
        <f t="shared" ref="HN16" si="830">0.2*HN15+0.8*HM16</f>
        <v>37041799.016647533</v>
      </c>
      <c r="HO16" s="144">
        <f t="shared" ref="HO16" si="831">0.2*HO15+0.8*HN16</f>
        <v>34631439.213318005</v>
      </c>
      <c r="HP16" s="144">
        <f t="shared" ref="HP16" si="832">0.2*HP15+0.8*HO16</f>
        <v>39451151.370654404</v>
      </c>
      <c r="HQ16" s="144">
        <f t="shared" ref="HQ16" si="833">0.2*HQ15+0.8*HP16</f>
        <v>46684921.096523546</v>
      </c>
      <c r="HR16" s="144">
        <f t="shared" ref="HR16" si="834">0.2*HR15+0.8*HQ16</f>
        <v>57411936.877218835</v>
      </c>
      <c r="HS16" s="144">
        <f t="shared" ref="HS16" si="835">0.2*HS15+0.8*HR16</f>
        <v>74759549.501775071</v>
      </c>
      <c r="HT16" s="144">
        <f t="shared" ref="HT16" si="836">0.2*HT15+0.8*HS16</f>
        <v>96801639.60142006</v>
      </c>
      <c r="HU16" s="144">
        <f t="shared" ref="HU16" si="837">0.2*HU15+0.8*HT16</f>
        <v>117499311.68113606</v>
      </c>
      <c r="HV16" s="144">
        <f t="shared" ref="HV16" si="838">0.2*HV15+0.8*HU16</f>
        <v>132315449.34490885</v>
      </c>
      <c r="HW16" s="144">
        <f t="shared" ref="HW16" si="839">0.2*HW15+0.8*HV16</f>
        <v>143488359.47592711</v>
      </c>
      <c r="HX16" s="144">
        <f t="shared" ref="HX16" si="840">0.2*HX15+0.8*HW16</f>
        <v>159630687.5807417</v>
      </c>
      <c r="HY16" s="144">
        <f t="shared" ref="HY16" si="841">0.2*HY15+0.8*HX16</f>
        <v>170704550.06459337</v>
      </c>
      <c r="HZ16" s="144">
        <f t="shared" ref="HZ16" si="842">0.2*HZ15+0.8*HY16</f>
        <v>180007640.05167469</v>
      </c>
      <c r="IA16" s="144">
        <f t="shared" ref="IA16" si="843">0.2*IA15+0.8*HZ16</f>
        <v>187228112.04133978</v>
      </c>
      <c r="IB16" s="144">
        <f t="shared" ref="IB16" si="844">0.2*IB15+0.8*IA16</f>
        <v>192040489.63307184</v>
      </c>
      <c r="IC16" s="144">
        <f t="shared" ref="IC16" si="845">0.2*IC15+0.8*IB16</f>
        <v>200900391.70645744</v>
      </c>
      <c r="ID16" s="144">
        <f t="shared" ref="ID16" si="846">0.2*ID15+0.8*IC16</f>
        <v>205566313.36516595</v>
      </c>
      <c r="IE16" s="144">
        <f t="shared" ref="IE16" si="847">0.2*IE15+0.8*ID16</f>
        <v>197119050.69213277</v>
      </c>
      <c r="IF16" s="144">
        <f t="shared" ref="IF16" si="848">0.2*IF15+0.8*IE16</f>
        <v>186127240.55370623</v>
      </c>
      <c r="IG16" s="144">
        <f t="shared" ref="IG16" si="849">0.2*IG15+0.8*IF16</f>
        <v>171103792.442965</v>
      </c>
      <c r="IH16" s="144">
        <f t="shared" ref="IH16" si="850">0.2*IH15+0.8*IG16</f>
        <v>162339033.95437202</v>
      </c>
      <c r="II16" s="144">
        <f t="shared" ref="II16" si="851">0.2*II15+0.8*IH16</f>
        <v>149981227.16349763</v>
      </c>
      <c r="IJ16" s="144">
        <f t="shared" ref="IJ16" si="852">0.2*IJ15+0.8*II16</f>
        <v>149396981.73079813</v>
      </c>
      <c r="IK16" s="144">
        <f t="shared" ref="IK16" si="853">0.2*IK15+0.8*IJ16</f>
        <v>156661585.38463849</v>
      </c>
      <c r="IL16" s="144">
        <f t="shared" ref="IL16" si="854">0.2*IL15+0.8*IK16</f>
        <v>156511268.3077108</v>
      </c>
      <c r="IM16" s="144">
        <f t="shared" ref="IM16" si="855">0.2*IM15+0.8*IL16</f>
        <v>163797014.64616865</v>
      </c>
      <c r="IN16" s="144">
        <f t="shared" ref="IN16" si="856">0.2*IN15+0.8*IM16</f>
        <v>167759611.71693492</v>
      </c>
      <c r="IO16" s="144">
        <f t="shared" ref="IO16" si="857">0.2*IO15+0.8*IN16</f>
        <v>159681689.37354794</v>
      </c>
      <c r="IP16" s="144">
        <f t="shared" ref="IP16" si="858">0.2*IP15+0.8*IO16</f>
        <v>153555351.49883837</v>
      </c>
      <c r="IQ16" s="144">
        <f t="shared" ref="IQ16" si="859">0.2*IQ15+0.8*IP16</f>
        <v>150554281.19907069</v>
      </c>
      <c r="IR16" s="144">
        <f t="shared" ref="IR16" si="860">0.2*IR15+0.8*IQ16</f>
        <v>147151424.95925656</v>
      </c>
      <c r="IS16" s="144">
        <f t="shared" ref="IS16" si="861">0.2*IS15+0.8*IR16</f>
        <v>152193139.96740526</v>
      </c>
      <c r="IT16" s="144">
        <f t="shared" ref="IT16" si="862">0.2*IT15+0.8*IS16</f>
        <v>153720511.97392422</v>
      </c>
      <c r="IU16" s="144">
        <f t="shared" ref="IU16" si="863">0.2*IU15+0.8*IT16</f>
        <v>150406409.57913938</v>
      </c>
      <c r="IV16" s="144">
        <f t="shared" ref="IV16" si="864">0.2*IV15+0.8*IU16</f>
        <v>152521127.66331151</v>
      </c>
      <c r="IW16" s="144">
        <f t="shared" ref="IW16" si="865">0.2*IW15+0.8*IV16</f>
        <v>145408902.13064921</v>
      </c>
      <c r="IX16" s="144">
        <f t="shared" ref="IX16" si="866">0.2*IX15+0.8*IW16</f>
        <v>151763121.70451939</v>
      </c>
      <c r="IY16" s="144">
        <f t="shared" ref="IY16" si="867">0.2*IY15+0.8*IX16</f>
        <v>143852497.36361551</v>
      </c>
      <c r="IZ16" s="144">
        <f t="shared" ref="IZ16" si="868">0.2*IZ15+0.8*IY16</f>
        <v>130591997.89089242</v>
      </c>
      <c r="JA16" s="144">
        <f t="shared" ref="JA16" si="869">0.2*JA15+0.8*IZ16</f>
        <v>122751598.31271394</v>
      </c>
      <c r="JB16" s="144">
        <f t="shared" ref="JB16" si="870">0.2*JB15+0.8*JA16</f>
        <v>106699278.65017116</v>
      </c>
      <c r="JC16" s="144">
        <f t="shared" ref="JC16" si="871">0.2*JC15+0.8*JB16</f>
        <v>102783422.92013693</v>
      </c>
      <c r="JD16" s="144">
        <f t="shared" ref="JD16" si="872">0.2*JD15+0.8*JC16</f>
        <v>98132738.336109549</v>
      </c>
      <c r="JE16" s="144">
        <f t="shared" ref="JE16" si="873">0.2*JE15+0.8*JD16</f>
        <v>87996190.668887645</v>
      </c>
      <c r="JF16" s="144">
        <f t="shared" ref="JF16" si="874">0.2*JF15+0.8*JE16</f>
        <v>73614952.535110116</v>
      </c>
      <c r="JG16" s="144">
        <f t="shared" ref="JG16" si="875">0.2*JG15+0.8*JF16</f>
        <v>98621962.028088093</v>
      </c>
      <c r="JH16" s="144">
        <f t="shared" ref="JH16" si="876">0.2*JH15+0.8*JG16</f>
        <v>105707569.62247048</v>
      </c>
      <c r="JI16" s="144">
        <f t="shared" ref="JI16" si="877">0.2*JI15+0.8*JH16</f>
        <v>112204055.6979764</v>
      </c>
      <c r="JJ16" s="144">
        <f t="shared" ref="JJ16" si="878">0.2*JJ15+0.8*JI16</f>
        <v>94467244.558381125</v>
      </c>
      <c r="JK16" s="144">
        <f t="shared" ref="JK16" si="879">0.2*JK15+0.8*JJ16</f>
        <v>73679795.646704897</v>
      </c>
      <c r="JL16" s="144">
        <f t="shared" ref="JL16" si="880">0.2*JL15+0.8*JK16</f>
        <v>92015836.517363921</v>
      </c>
      <c r="JM16" s="144">
        <f t="shared" ref="JM16" si="881">0.2*JM15+0.8*JL16</f>
        <v>94570669.213891134</v>
      </c>
      <c r="JN16" s="144">
        <f t="shared" ref="JN16" si="882">0.2*JN15+0.8*JM16</f>
        <v>90824535.371112913</v>
      </c>
      <c r="JO16" s="144">
        <f t="shared" ref="JO16" si="883">0.2*JO15+0.8*JN16</f>
        <v>79615628.296890333</v>
      </c>
      <c r="JP16" s="144">
        <f t="shared" ref="JP16" si="884">0.2*JP15+0.8*JO16</f>
        <v>65252502.637512267</v>
      </c>
      <c r="JQ16" s="144">
        <f t="shared" ref="JQ16" si="885">0.2*JQ15+0.8*JP16</f>
        <v>50004002.110009819</v>
      </c>
      <c r="JR16" s="144">
        <f t="shared" ref="JR16" si="886">0.2*JR15+0.8*JQ16</f>
        <v>45443201.688007854</v>
      </c>
      <c r="JS16" s="144">
        <f t="shared" ref="JS16" si="887">0.2*JS15+0.8*JR16</f>
        <v>18366561.350406282</v>
      </c>
      <c r="JT16" s="144">
        <f t="shared" ref="JT16" si="888">0.2*JT15+0.8*JS16</f>
        <v>-4870750.9196749739</v>
      </c>
      <c r="JU16" s="144">
        <f t="shared" ref="JU16" si="889">0.2*JU15+0.8*JT16</f>
        <v>-19620600.73573998</v>
      </c>
      <c r="JV16" s="144">
        <f t="shared" ref="JV16" si="890">0.2*JV15+0.8*JU16</f>
        <v>-21600480.588591985</v>
      </c>
      <c r="JW16" s="144">
        <f t="shared" ref="JW16" si="891">0.2*JW15+0.8*JV16</f>
        <v>-4282384.4708735906</v>
      </c>
      <c r="JX16" s="144">
        <f t="shared" ref="JX16" si="892">0.2*JX15+0.8*JW16</f>
        <v>-10585907.576698873</v>
      </c>
      <c r="JY16" s="144">
        <f t="shared" ref="JY16" si="893">0.2*JY15+0.8*JX16</f>
        <v>-2640726.0613590982</v>
      </c>
      <c r="JZ16" s="144">
        <f t="shared" ref="JZ16" si="894">0.2*JZ15+0.8*JY16</f>
        <v>18371419.150912721</v>
      </c>
      <c r="KA16" s="144">
        <f t="shared" ref="KA16" si="895">0.2*KA15+0.8*JZ16</f>
        <v>22821135.32073018</v>
      </c>
      <c r="KB16" s="144">
        <f t="shared" ref="KB16" si="896">0.2*KB15+0.8*KA16</f>
        <v>48834908.256584145</v>
      </c>
      <c r="KC16" s="144">
        <f t="shared" ref="KC16" si="897">0.2*KC15+0.8*KB16</f>
        <v>48245926.605267316</v>
      </c>
      <c r="KD16" s="144">
        <f t="shared" ref="KD16" si="898">0.2*KD15+0.8*KC16</f>
        <v>53542741.284213856</v>
      </c>
      <c r="KE16" s="144">
        <f t="shared" ref="KE16" si="899">0.2*KE15+0.8*KD16</f>
        <v>81430193.027371079</v>
      </c>
      <c r="KF16" s="144">
        <f t="shared" ref="KF16" si="900">0.2*KF15+0.8*KE16</f>
        <v>116906154.42189687</v>
      </c>
      <c r="KG16" s="144">
        <f t="shared" ref="KG16" si="901">0.2*KG15+0.8*KF16</f>
        <v>137440923.53751749</v>
      </c>
      <c r="KH16" s="144">
        <f t="shared" ref="KH16" si="902">0.2*KH15+0.8*KG16</f>
        <v>145300738.83001399</v>
      </c>
      <c r="KI16" s="144">
        <f t="shared" ref="KI16" si="903">0.2*KI15+0.8*KH16</f>
        <v>152124591.06401122</v>
      </c>
      <c r="KJ16" s="144">
        <f t="shared" ref="KJ16" si="904">0.2*KJ15+0.8*KI16</f>
        <v>152157672.85120898</v>
      </c>
      <c r="KK16" s="144">
        <f t="shared" ref="KK16" si="905">0.2*KK15+0.8*KJ16</f>
        <v>155034138.28096718</v>
      </c>
      <c r="KL16" s="144">
        <f t="shared" ref="KL16" si="906">0.2*KL15+0.8*KK16</f>
        <v>141957310.62477374</v>
      </c>
      <c r="KM16" s="144">
        <f t="shared" ref="KM16" si="907">0.2*KM15+0.8*KL16</f>
        <v>158721848.49981898</v>
      </c>
      <c r="KN16" s="144">
        <f t="shared" ref="KN16" si="908">0.2*KN15+0.8*KM16</f>
        <v>166657478.79985517</v>
      </c>
      <c r="KO16" s="144">
        <f t="shared" ref="KO16" si="909">0.2*KO15+0.8*KN16</f>
        <v>185907983.03988415</v>
      </c>
      <c r="KP16" s="144">
        <f t="shared" ref="KP16" si="910">0.2*KP15+0.8*KO16</f>
        <v>197950386.43190733</v>
      </c>
      <c r="KQ16" s="144">
        <f t="shared" ref="KQ16" si="911">0.2*KQ15+0.8*KP16</f>
        <v>189688309.14552587</v>
      </c>
      <c r="KR16" s="144">
        <f t="shared" ref="KR16" si="912">0.2*KR15+0.8*KQ16</f>
        <v>165450647.3164207</v>
      </c>
      <c r="KS16" s="144">
        <f t="shared" ref="KS16" si="913">0.2*KS15+0.8*KR16</f>
        <v>156354517.85313657</v>
      </c>
      <c r="KT16" s="144">
        <f t="shared" ref="KT16" si="914">0.2*KT15+0.8*KS16</f>
        <v>172503614.28250927</v>
      </c>
      <c r="KU16" s="144">
        <f t="shared" ref="KU16" si="915">0.2*KU15+0.8*KT16</f>
        <v>180436891.42600742</v>
      </c>
      <c r="KV16" s="144">
        <f t="shared" ref="KV16" si="916">0.2*KV15+0.8*KU16</f>
        <v>176907513.14080593</v>
      </c>
      <c r="KW16" s="144">
        <f t="shared" ref="KW16" si="917">0.2*KW15+0.8*KV16</f>
        <v>178284010.51264474</v>
      </c>
      <c r="KX16" s="144">
        <f t="shared" ref="KX16" si="918">0.2*KX15+0.8*KW16</f>
        <v>151127208.41011581</v>
      </c>
      <c r="KY16" s="144">
        <f t="shared" ref="KY16" si="919">0.2*KY15+0.8*KX16</f>
        <v>133567766.72809266</v>
      </c>
      <c r="KZ16" s="144">
        <f t="shared" ref="KZ16" si="920">0.2*KZ15+0.8*KY16</f>
        <v>109598213.38247412</v>
      </c>
      <c r="LA16" s="144">
        <f t="shared" ref="LA16" si="921">0.2*LA15+0.8*KZ16</f>
        <v>91640570.705979303</v>
      </c>
      <c r="LB16" s="144">
        <f t="shared" ref="LB16" si="922">0.2*LB15+0.8*LA16</f>
        <v>61310456.564783439</v>
      </c>
      <c r="LC16" s="144">
        <f t="shared" ref="LC16" si="923">0.2*LC15+0.8*LB16</f>
        <v>38492365.251826756</v>
      </c>
      <c r="LD16" s="144">
        <f t="shared" ref="LD16" si="924">0.2*LD15+0.8*LC16</f>
        <v>19741892.201461405</v>
      </c>
      <c r="LE16" s="144">
        <f t="shared" ref="LE16" si="925">0.2*LE15+0.8*LD16</f>
        <v>23551513.761169124</v>
      </c>
      <c r="LF16" s="144">
        <f t="shared" ref="LF16" si="926">0.2*LF15+0.8*LE16</f>
        <v>2291211.0089352988</v>
      </c>
      <c r="LG16" s="144">
        <f t="shared" ref="LG16" si="927">0.2*LG15+0.8*LF16</f>
        <v>-4807031.1928517614</v>
      </c>
      <c r="LH16" s="144">
        <f t="shared" ref="LH16" si="928">0.2*LH15+0.8*LG16</f>
        <v>-5187624.9542814093</v>
      </c>
      <c r="LI16" s="144">
        <f t="shared" ref="LI16" si="929">0.2*LI15+0.8*LH16</f>
        <v>-8210099.9634251278</v>
      </c>
      <c r="LJ16" s="144">
        <f t="shared" ref="LJ16" si="930">0.2*LJ15+0.8*LI16</f>
        <v>24871920.029259898</v>
      </c>
      <c r="LK16" s="144">
        <f t="shared" ref="LK16" si="931">0.2*LK15+0.8*LJ16</f>
        <v>48761536.023407921</v>
      </c>
      <c r="LL16" s="144">
        <f t="shared" ref="LL16" si="932">0.2*LL15+0.8*LK16</f>
        <v>65473228.818726338</v>
      </c>
      <c r="LM16" s="144">
        <f t="shared" ref="LM16" si="933">0.2*LM15+0.8*LL16</f>
        <v>70122583.054981083</v>
      </c>
      <c r="LN16" s="144">
        <f t="shared" ref="LN16" si="934">0.2*LN15+0.8*LM16</f>
        <v>80224066.443984866</v>
      </c>
      <c r="LO16" s="144">
        <f t="shared" ref="LO16" si="935">0.2*LO15+0.8*LN16</f>
        <v>76635253.155187905</v>
      </c>
      <c r="LP16" s="144">
        <f t="shared" ref="LP16" si="936">0.2*LP15+0.8*LO16</f>
        <v>84002202.524150327</v>
      </c>
      <c r="LQ16" s="144">
        <f t="shared" ref="LQ16" si="937">0.2*LQ15+0.8*LP16</f>
        <v>79773762.019320264</v>
      </c>
      <c r="LR16" s="144">
        <f t="shared" ref="LR16" si="938">0.2*LR15+0.8*LQ16</f>
        <v>82967009.615456223</v>
      </c>
      <c r="LS16" s="144">
        <f t="shared" ref="LS16" si="939">0.2*LS15+0.8*LR16</f>
        <v>76969607.692364991</v>
      </c>
      <c r="LT16" s="144">
        <f t="shared" ref="LT16" si="940">0.2*LT15+0.8*LS16</f>
        <v>68189686.153891996</v>
      </c>
      <c r="LU16" s="144">
        <f t="shared" ref="LU16" si="941">0.2*LU15+0.8*LT16</f>
        <v>69713748.923113599</v>
      </c>
      <c r="LV16" s="144">
        <f t="shared" ref="LV16" si="942">0.2*LV15+0.8*LU16</f>
        <v>65628999.138490885</v>
      </c>
      <c r="LW16" s="144">
        <f t="shared" ref="LW16" si="943">0.2*LW15+0.8*LV16</f>
        <v>44879199.310792714</v>
      </c>
      <c r="LX16" s="144">
        <f t="shared" ref="LX16" si="944">0.2*LX15+0.8*LW16</f>
        <v>51991359.44863417</v>
      </c>
      <c r="LY16" s="144">
        <f t="shared" ref="LY16" si="945">0.2*LY15+0.8*LX16</f>
        <v>72237087.55890733</v>
      </c>
      <c r="LZ16" s="144">
        <f t="shared" ref="LZ16" si="946">0.2*LZ15+0.8*LY16</f>
        <v>85955670.047125876</v>
      </c>
      <c r="MA16" s="144">
        <f t="shared" ref="MA16" si="947">0.2*MA15+0.8*LZ16</f>
        <v>121378536.0377007</v>
      </c>
      <c r="MB16" s="144">
        <f t="shared" ref="MB16" si="948">0.2*MB15+0.8*MA16</f>
        <v>159982828.83016056</v>
      </c>
      <c r="MC16" s="144">
        <f t="shared" ref="MC16" si="949">0.2*MC15+0.8*MB16</f>
        <v>180860263.06412846</v>
      </c>
      <c r="MD16" s="144">
        <f t="shared" ref="MD16" si="950">0.2*MD15+0.8*MC16</f>
        <v>199906210.45130277</v>
      </c>
      <c r="ME16" s="144">
        <f t="shared" ref="ME16" si="951">0.2*ME15+0.8*MD16</f>
        <v>204050968.36104223</v>
      </c>
      <c r="MF16" s="144">
        <f t="shared" ref="MF16" si="952">0.2*MF15+0.8*ME16</f>
        <v>226890774.6888338</v>
      </c>
      <c r="MG16" s="144">
        <f t="shared" ref="MG16" si="953">0.2*MG15+0.8*MF16</f>
        <v>238296619.75106704</v>
      </c>
      <c r="MH16" s="144">
        <f t="shared" ref="MH16" si="954">0.2*MH15+0.8*MG16</f>
        <v>272039295.80085361</v>
      </c>
      <c r="MI16" s="144">
        <f t="shared" ref="MI16" si="955">0.2*MI15+0.8*MH16</f>
        <v>299513436.64068294</v>
      </c>
      <c r="MJ16" s="144">
        <f t="shared" ref="MJ16" si="956">0.2*MJ15+0.8*MI16</f>
        <v>301148749.31254637</v>
      </c>
      <c r="MK16" s="144">
        <f t="shared" ref="MK16" si="957">0.2*MK15+0.8*MJ16</f>
        <v>306440999.45003712</v>
      </c>
      <c r="ML16" s="144">
        <f t="shared" ref="ML16" si="958">0.2*ML15+0.8*MK16</f>
        <v>311516799.56002975</v>
      </c>
      <c r="MM16" s="144">
        <f t="shared" ref="MM16" si="959">0.2*MM15+0.8*ML16</f>
        <v>306617439.64802384</v>
      </c>
      <c r="MN16" s="144">
        <f t="shared" ref="MN16" si="960">0.2*MN15+0.8*MM16</f>
        <v>306763951.71841908</v>
      </c>
      <c r="MO16" s="144">
        <f t="shared" ref="MO16" si="961">0.2*MO15+0.8*MN16</f>
        <v>329407161.37473524</v>
      </c>
      <c r="MP16" s="144">
        <f t="shared" ref="MP16" si="962">0.2*MP15+0.8*MO16</f>
        <v>350089729.09978819</v>
      </c>
      <c r="MQ16" s="144">
        <f t="shared" ref="MQ16" si="963">0.2*MQ15+0.8*MP16</f>
        <v>365387783.27983057</v>
      </c>
      <c r="MR16" s="144">
        <f t="shared" ref="MR16" si="964">0.2*MR15+0.8*MQ16</f>
        <v>380468226.62386447</v>
      </c>
      <c r="MS16" s="144">
        <f t="shared" ref="MS16" si="965">0.2*MS15+0.8*MR16</f>
        <v>376656581.29909158</v>
      </c>
      <c r="MT16" s="144">
        <f t="shared" ref="MT16" si="966">0.2*MT15+0.8*MS16</f>
        <v>360093265.03927326</v>
      </c>
      <c r="MU16" s="144">
        <f t="shared" ref="MU16" si="967">0.2*MU15+0.8*MT16</f>
        <v>360494612.03141862</v>
      </c>
      <c r="MV16" s="144">
        <f t="shared" ref="MV16" si="968">0.2*MV15+0.8*MU16</f>
        <v>348693689.62513489</v>
      </c>
      <c r="MW16" s="144">
        <f t="shared" ref="MW16" si="969">0.2*MW15+0.8*MV16</f>
        <v>325000951.70010793</v>
      </c>
      <c r="MX16" s="144">
        <f t="shared" ref="MX16" si="970">0.2*MX15+0.8*MW16</f>
        <v>311770761.36008632</v>
      </c>
      <c r="MY16" s="144">
        <f t="shared" ref="MY16" si="971">0.2*MY15+0.8*MX16</f>
        <v>281920609.08806908</v>
      </c>
      <c r="MZ16" s="144">
        <f t="shared" ref="MZ16" si="972">0.2*MZ15+0.8*MY16</f>
        <v>258180487.27045527</v>
      </c>
      <c r="NA16" s="144">
        <f t="shared" ref="NA16" si="973">0.2*NA15+0.8*MZ16</f>
        <v>234646389.81636423</v>
      </c>
      <c r="NB16" s="144">
        <f t="shared" ref="NB16" si="974">0.2*NB15+0.8*NA16</f>
        <v>259347111.85309139</v>
      </c>
      <c r="NC16" s="144">
        <f t="shared" ref="NC16" si="975">0.2*NC15+0.8*NB16</f>
        <v>289007689.48247313</v>
      </c>
      <c r="ND16" s="144">
        <f t="shared" ref="ND16" si="976">0.2*ND15+0.8*NC16</f>
        <v>286260151.58597851</v>
      </c>
      <c r="NE16" s="144">
        <f t="shared" ref="NE16" si="977">0.2*NE15+0.8*ND16</f>
        <v>286402121.26878285</v>
      </c>
      <c r="NF16" s="144">
        <f t="shared" ref="NF16" si="978">0.2*NF15+0.8*NE16</f>
        <v>303019697.01502633</v>
      </c>
      <c r="NG16" s="144">
        <f t="shared" ref="NG16" si="979">0.2*NG15+0.8*NF16</f>
        <v>299393757.61202109</v>
      </c>
      <c r="NH16" s="144">
        <f t="shared" ref="NH16" si="980">0.2*NH15+0.8*NG16</f>
        <v>326863006.08961689</v>
      </c>
      <c r="NI16" s="144">
        <f t="shared" ref="NI16" si="981">0.2*NI15+0.8*NH16</f>
        <v>350180404.87169349</v>
      </c>
      <c r="NJ16" s="144">
        <f t="shared" ref="NJ16" si="982">0.2*NJ15+0.8*NI16</f>
        <v>340592323.89735478</v>
      </c>
      <c r="NK16" s="144">
        <f t="shared" ref="NK16" si="983">0.2*NK15+0.8*NJ16</f>
        <v>335543859.11788386</v>
      </c>
      <c r="NL16" s="144">
        <f t="shared" ref="NL16" si="984">0.2*NL15+0.8*NK16</f>
        <v>333329087.29430711</v>
      </c>
      <c r="NM16" s="144">
        <f t="shared" ref="NM16" si="985">0.2*NM15+0.8*NL16</f>
        <v>341347269.8354457</v>
      </c>
      <c r="NN16" s="144">
        <f t="shared" ref="NN16" si="986">0.2*NN15+0.8*NM16</f>
        <v>336669815.86835659</v>
      </c>
      <c r="NO16" s="144">
        <f t="shared" ref="NO16" si="987">0.2*NO15+0.8*NN16</f>
        <v>339895852.69468528</v>
      </c>
      <c r="NP16" s="144">
        <f t="shared" ref="NP16" si="988">0.2*NP15+0.8*NO16</f>
        <v>356358682.15574825</v>
      </c>
      <c r="NQ16" s="144">
        <f t="shared" ref="NQ16" si="989">0.2*NQ15+0.8*NP16</f>
        <v>392242945.72459859</v>
      </c>
      <c r="NR16" s="144">
        <f t="shared" ref="NR16" si="990">0.2*NR15+0.8*NQ16</f>
        <v>396214356.57967889</v>
      </c>
      <c r="NS16" s="144">
        <f t="shared" ref="NS16" si="991">0.2*NS15+0.8*NR16</f>
        <v>417153485.2637431</v>
      </c>
      <c r="NT16" s="144">
        <f t="shared" ref="NT16" si="992">0.2*NT15+0.8*NS16</f>
        <v>424050788.21099448</v>
      </c>
      <c r="NU16" s="144">
        <f t="shared" ref="NU16" si="993">0.2*NU15+0.8*NT16</f>
        <v>439184630.56879562</v>
      </c>
      <c r="NV16" s="144">
        <f t="shared" ref="NV16" si="994">0.2*NV15+0.8*NU16</f>
        <v>474755704.45503652</v>
      </c>
      <c r="NW16" s="144">
        <f t="shared" ref="NW16" si="995">0.2*NW15+0.8*NV16</f>
        <v>489388563.56402922</v>
      </c>
      <c r="NX16" s="144">
        <f t="shared" ref="NX16" si="996">0.2*NX15+0.8*NW16</f>
        <v>494292850.85122341</v>
      </c>
      <c r="NY16" s="144">
        <f t="shared" ref="NY16" si="997">0.2*NY15+0.8*NX16</f>
        <v>461560280.68097878</v>
      </c>
      <c r="NZ16" s="144">
        <f t="shared" ref="NZ16" si="998">0.2*NZ15+0.8*NY16</f>
        <v>418112224.54478306</v>
      </c>
      <c r="OA16" s="144">
        <f t="shared" ref="OA16" si="999">0.2*OA15+0.8*NZ16</f>
        <v>381359779.63582647</v>
      </c>
      <c r="OB16" s="144">
        <f t="shared" ref="OB16" si="1000">0.2*OB15+0.8*OA16</f>
        <v>357197823.7086612</v>
      </c>
      <c r="OC16" s="144">
        <f t="shared" ref="OC16" si="1001">0.2*OC15+0.8*OB16</f>
        <v>347632258.96692896</v>
      </c>
      <c r="OD16" s="144">
        <f t="shared" ref="OD16" si="1002">0.2*OD15+0.8*OC16</f>
        <v>347329807.17354316</v>
      </c>
      <c r="OE16" s="144">
        <f t="shared" ref="OE16" si="1003">0.2*OE15+0.8*OD16</f>
        <v>327413845.73883456</v>
      </c>
      <c r="OF16" s="144">
        <f t="shared" ref="OF16" si="1004">0.2*OF15+0.8*OE16</f>
        <v>309101076.59106767</v>
      </c>
      <c r="OG16" s="144">
        <f t="shared" ref="OG16" si="1005">0.2*OG15+0.8*OF16</f>
        <v>278822861.27285415</v>
      </c>
      <c r="OH16" s="144">
        <f t="shared" ref="OH16" si="1006">0.2*OH15+0.8*OG16</f>
        <v>266152289.01828334</v>
      </c>
      <c r="OI16" s="144">
        <f t="shared" ref="OI16" si="1007">0.2*OI15+0.8*OH16</f>
        <v>271555831.21462667</v>
      </c>
      <c r="OJ16" s="145">
        <f t="shared" ref="OJ16" si="1008">0.2*OJ15+0.8*OI16</f>
        <v>300388664.97170138</v>
      </c>
      <c r="OK16" s="142"/>
    </row>
    <row r="17" spans="1:401" x14ac:dyDescent="0.2">
      <c r="A17" s="47"/>
      <c r="B17" s="51"/>
      <c r="C17" s="51" t="s">
        <v>633</v>
      </c>
      <c r="D17" s="51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66">
        <f t="shared" ref="P17:AU17" si="1009">P13/P15</f>
        <v>2.3214890016920475</v>
      </c>
      <c r="Q17" s="66">
        <f t="shared" si="1009"/>
        <v>1.8123425692695248</v>
      </c>
      <c r="R17" s="66">
        <f t="shared" si="1009"/>
        <v>2.0558912386706947</v>
      </c>
      <c r="S17" s="66">
        <f t="shared" si="1009"/>
        <v>1.165135059871903</v>
      </c>
      <c r="T17" s="66">
        <f t="shared" si="1009"/>
        <v>1.075180722891566</v>
      </c>
      <c r="U17" s="66">
        <f t="shared" si="1009"/>
        <v>1.0803281816447243</v>
      </c>
      <c r="V17" s="66">
        <f t="shared" si="1009"/>
        <v>1.0350678733031675</v>
      </c>
      <c r="W17" s="66">
        <f t="shared" si="1009"/>
        <v>0.97000205465379108</v>
      </c>
      <c r="X17" s="66">
        <f t="shared" si="1009"/>
        <v>0.88986928104575158</v>
      </c>
      <c r="Y17" s="66">
        <f t="shared" si="1009"/>
        <v>0.95285434553396575</v>
      </c>
      <c r="Z17" s="66">
        <f t="shared" si="1009"/>
        <v>0.8814425867071991</v>
      </c>
      <c r="AA17" s="66">
        <f t="shared" si="1009"/>
        <v>0.85983723033199844</v>
      </c>
      <c r="AB17" s="66">
        <f t="shared" si="1009"/>
        <v>0.43116014710799072</v>
      </c>
      <c r="AC17" s="66">
        <f t="shared" si="1009"/>
        <v>0.78509990737064972</v>
      </c>
      <c r="AD17" s="66">
        <f t="shared" si="1009"/>
        <v>0.82224505522733116</v>
      </c>
      <c r="AE17" s="66">
        <f t="shared" si="1009"/>
        <v>0.80743949805796222</v>
      </c>
      <c r="AF17" s="66">
        <f t="shared" si="1009"/>
        <v>0.79087066779374515</v>
      </c>
      <c r="AG17" s="66">
        <f t="shared" si="1009"/>
        <v>0.70776621297037634</v>
      </c>
      <c r="AH17" s="66">
        <f t="shared" si="1009"/>
        <v>0.74746543778801844</v>
      </c>
      <c r="AI17" s="66">
        <f t="shared" si="1009"/>
        <v>0.6843154630039876</v>
      </c>
      <c r="AJ17" s="66">
        <f t="shared" si="1009"/>
        <v>0.78374947101142667</v>
      </c>
      <c r="AK17" s="66">
        <f t="shared" si="1009"/>
        <v>0.82941673710904484</v>
      </c>
      <c r="AL17" s="66">
        <f t="shared" si="1009"/>
        <v>0.86743784071267116</v>
      </c>
      <c r="AM17" s="66">
        <f t="shared" si="1009"/>
        <v>0.88323941816275719</v>
      </c>
      <c r="AN17" s="66">
        <f t="shared" si="1009"/>
        <v>0.78369714547397307</v>
      </c>
      <c r="AO17" s="66">
        <f t="shared" si="1009"/>
        <v>0.89447086801426878</v>
      </c>
      <c r="AP17" s="66">
        <f t="shared" si="1009"/>
        <v>0.90972464273265974</v>
      </c>
      <c r="AQ17" s="66">
        <f t="shared" si="1009"/>
        <v>1.0060461015241213</v>
      </c>
      <c r="AR17" s="66">
        <f t="shared" si="1009"/>
        <v>0.84099783080260304</v>
      </c>
      <c r="AS17" s="66">
        <f t="shared" si="1009"/>
        <v>0.94255900136532089</v>
      </c>
      <c r="AT17" s="66">
        <f t="shared" si="1009"/>
        <v>0.89875448197773167</v>
      </c>
      <c r="AU17" s="66">
        <f t="shared" si="1009"/>
        <v>0.94521452145214524</v>
      </c>
      <c r="AV17" s="66">
        <f t="shared" ref="AV17:BP17" si="1010">AV13/AV15</f>
        <v>0.94980694980694902</v>
      </c>
      <c r="AW17" s="66">
        <f t="shared" si="1010"/>
        <v>0.89760422883451274</v>
      </c>
      <c r="AX17" s="66">
        <f t="shared" si="1010"/>
        <v>0.90037111047673424</v>
      </c>
      <c r="AY17" s="66">
        <f t="shared" si="1010"/>
        <v>0.96311441208378579</v>
      </c>
      <c r="AZ17" s="66">
        <f t="shared" si="1010"/>
        <v>1.0100789517890139</v>
      </c>
      <c r="BA17" s="66">
        <f t="shared" si="1010"/>
        <v>0.95644529689123314</v>
      </c>
      <c r="BB17" s="66">
        <f t="shared" si="1010"/>
        <v>0.99164926931106501</v>
      </c>
      <c r="BC17" s="66">
        <f t="shared" si="1010"/>
        <v>0.94622852875280061</v>
      </c>
      <c r="BD17" s="66">
        <f t="shared" si="1010"/>
        <v>1.0666741371582251</v>
      </c>
      <c r="BE17" s="66">
        <f t="shared" si="1010"/>
        <v>0.99221881631690634</v>
      </c>
      <c r="BF17" s="66">
        <f t="shared" si="1010"/>
        <v>1.0450268016676594</v>
      </c>
      <c r="BG17" s="66">
        <f t="shared" si="1010"/>
        <v>0.9793698424606162</v>
      </c>
      <c r="BH17" s="66">
        <f t="shared" si="1010"/>
        <v>1.0410126582278512</v>
      </c>
      <c r="BI17" s="66">
        <f t="shared" si="1010"/>
        <v>1.388064849948258</v>
      </c>
      <c r="BJ17" s="66">
        <f t="shared" si="1010"/>
        <v>1.2674829291264422</v>
      </c>
      <c r="BK17" s="66">
        <f t="shared" si="1010"/>
        <v>1.2370735138937743</v>
      </c>
      <c r="BL17" s="66">
        <f t="shared" si="1010"/>
        <v>1.196370706416068</v>
      </c>
      <c r="BM17" s="66">
        <f t="shared" si="1010"/>
        <v>1.4715066354410617</v>
      </c>
      <c r="BN17" s="66">
        <f t="shared" si="1010"/>
        <v>1.0016380016379967</v>
      </c>
      <c r="BO17" s="66">
        <f t="shared" si="1010"/>
        <v>0.82809678584326296</v>
      </c>
      <c r="BP17" s="66">
        <f t="shared" si="1010"/>
        <v>1.035427135678392</v>
      </c>
      <c r="BQ17" s="66">
        <f t="shared" ref="BQ17:EB17" si="1011">BQ13/BQ15</f>
        <v>0.90646056282203724</v>
      </c>
      <c r="BR17" s="66">
        <f t="shared" si="1011"/>
        <v>0.98230452674897117</v>
      </c>
      <c r="BS17" s="66">
        <f t="shared" si="1011"/>
        <v>1.1075591075591031</v>
      </c>
      <c r="BT17" s="66">
        <f t="shared" si="1011"/>
        <v>1.0540677109651324</v>
      </c>
      <c r="BU17" s="66">
        <f t="shared" si="1011"/>
        <v>0.45004500450045004</v>
      </c>
      <c r="BV17" s="66">
        <f t="shared" si="1011"/>
        <v>2.2403100775193798</v>
      </c>
      <c r="BW17" s="66">
        <f t="shared" si="1011"/>
        <v>1.0296010296010296E-2</v>
      </c>
      <c r="BX17" s="66">
        <f t="shared" si="1011"/>
        <v>8.4107142857133912</v>
      </c>
      <c r="BY17" s="66">
        <f t="shared" si="1011"/>
        <v>1.7569721115537849</v>
      </c>
      <c r="BZ17" s="66">
        <f t="shared" si="1011"/>
        <v>0.1845444059976932</v>
      </c>
      <c r="CA17" s="66">
        <f t="shared" si="1011"/>
        <v>1.3206239168110783</v>
      </c>
      <c r="CB17" s="66">
        <f t="shared" si="1011"/>
        <v>1.8668224299065421</v>
      </c>
      <c r="CC17" s="66">
        <f t="shared" si="1011"/>
        <v>1.0780141843972086</v>
      </c>
      <c r="CD17" s="66">
        <f t="shared" si="1011"/>
        <v>1.3174603174603174</v>
      </c>
      <c r="CE17" s="66">
        <f t="shared" si="1011"/>
        <v>2.1169590643274114</v>
      </c>
      <c r="CF17" s="66">
        <f t="shared" si="1011"/>
        <v>7.5913043478260871</v>
      </c>
      <c r="CG17" s="66">
        <f t="shared" si="1011"/>
        <v>1.3964716805942432</v>
      </c>
      <c r="CH17" s="66">
        <f t="shared" si="1011"/>
        <v>0.92731149447567363</v>
      </c>
      <c r="CI17" s="66">
        <f t="shared" si="1011"/>
        <v>0.9944023707606181</v>
      </c>
      <c r="CJ17" s="66">
        <f t="shared" si="1011"/>
        <v>0.98642770140943103</v>
      </c>
      <c r="CK17" s="66">
        <f t="shared" si="1011"/>
        <v>0.84262779890156314</v>
      </c>
      <c r="CL17" s="66">
        <f t="shared" si="1011"/>
        <v>0.98525737131434288</v>
      </c>
      <c r="CM17" s="66">
        <f t="shared" si="1011"/>
        <v>0.81352459016393441</v>
      </c>
      <c r="CN17" s="66">
        <f t="shared" si="1011"/>
        <v>1.050767414403778</v>
      </c>
      <c r="CO17" s="66">
        <f t="shared" si="1011"/>
        <v>0.81217934418916116</v>
      </c>
      <c r="CP17" s="66">
        <f t="shared" si="1011"/>
        <v>0.89776301992310381</v>
      </c>
      <c r="CQ17" s="66">
        <f t="shared" si="1011"/>
        <v>0.90992098331870064</v>
      </c>
      <c r="CR17" s="66">
        <f t="shared" si="1011"/>
        <v>1.0208786428882113</v>
      </c>
      <c r="CS17" s="66">
        <f t="shared" si="1011"/>
        <v>0.87011417058428475</v>
      </c>
      <c r="CT17" s="66">
        <f t="shared" si="1011"/>
        <v>1.0426179604261787</v>
      </c>
      <c r="CU17" s="66">
        <f t="shared" si="1011"/>
        <v>0.90541505929418564</v>
      </c>
      <c r="CV17" s="66">
        <f t="shared" si="1011"/>
        <v>0.90615478366849478</v>
      </c>
      <c r="CW17" s="66">
        <f t="shared" si="1011"/>
        <v>1.043753906598804</v>
      </c>
      <c r="CX17" s="66">
        <f t="shared" si="1011"/>
        <v>1.0112553326676954</v>
      </c>
      <c r="CY17" s="66">
        <f t="shared" si="1011"/>
        <v>1.039236111111111</v>
      </c>
      <c r="CZ17" s="66">
        <f t="shared" si="1011"/>
        <v>1.018274774284782</v>
      </c>
      <c r="DA17" s="66">
        <f t="shared" si="1011"/>
        <v>1.0518201284796567</v>
      </c>
      <c r="DB17" s="66">
        <f t="shared" si="1011"/>
        <v>1.0247309072270629</v>
      </c>
      <c r="DC17" s="66">
        <f t="shared" si="1011"/>
        <v>1.0162880886426593</v>
      </c>
      <c r="DD17" s="66">
        <f t="shared" si="1011"/>
        <v>0.99800074971885622</v>
      </c>
      <c r="DE17" s="66">
        <f t="shared" si="1011"/>
        <v>1.20458984375</v>
      </c>
      <c r="DF17" s="66">
        <f t="shared" si="1011"/>
        <v>0.99444058373870881</v>
      </c>
      <c r="DG17" s="66">
        <f t="shared" si="1011"/>
        <v>1.3206395348837185</v>
      </c>
      <c r="DH17" s="66">
        <f t="shared" si="1011"/>
        <v>1.2672945761610912</v>
      </c>
      <c r="DI17" s="66">
        <f t="shared" si="1011"/>
        <v>1.0315565729234784</v>
      </c>
      <c r="DJ17" s="66">
        <f t="shared" si="1011"/>
        <v>1.1010777084515031</v>
      </c>
      <c r="DK17" s="66">
        <f t="shared" si="1011"/>
        <v>0.99333216353746379</v>
      </c>
      <c r="DL17" s="66">
        <f t="shared" si="1011"/>
        <v>1.0286566175252609</v>
      </c>
      <c r="DM17" s="66">
        <f t="shared" si="1011"/>
        <v>1.0966103350590994</v>
      </c>
      <c r="DN17" s="66">
        <f t="shared" si="1011"/>
        <v>1.0530800391116077</v>
      </c>
      <c r="DO17" s="66">
        <f t="shared" si="1011"/>
        <v>1.0070731279593157</v>
      </c>
      <c r="DP17" s="66">
        <f t="shared" si="1011"/>
        <v>1.0905352283035992</v>
      </c>
      <c r="DQ17" s="66">
        <f t="shared" si="1011"/>
        <v>0.98292207792207797</v>
      </c>
      <c r="DR17" s="66">
        <f t="shared" si="1011"/>
        <v>1.011134127395132</v>
      </c>
      <c r="DS17" s="66">
        <f t="shared" si="1011"/>
        <v>0.98866749688667499</v>
      </c>
      <c r="DT17" s="66">
        <f t="shared" si="1011"/>
        <v>1.0520774448841153</v>
      </c>
      <c r="DU17" s="66">
        <f t="shared" si="1011"/>
        <v>1.0512544802867394</v>
      </c>
      <c r="DV17" s="66">
        <f t="shared" si="1011"/>
        <v>1.0193129883532361</v>
      </c>
      <c r="DW17" s="66">
        <f t="shared" si="1011"/>
        <v>0.87572953736654657</v>
      </c>
      <c r="DX17" s="66">
        <f t="shared" si="1011"/>
        <v>0.83508245877061615</v>
      </c>
      <c r="DY17" s="66">
        <f t="shared" si="1011"/>
        <v>0.67876725278880845</v>
      </c>
      <c r="DZ17" s="66">
        <f t="shared" si="1011"/>
        <v>0.36862442040185472</v>
      </c>
      <c r="EA17" s="66">
        <f t="shared" si="1011"/>
        <v>1.2626091173617884</v>
      </c>
      <c r="EB17" s="66">
        <f t="shared" si="1011"/>
        <v>1.4222772277227764</v>
      </c>
      <c r="EC17" s="66">
        <f t="shared" ref="EC17:GN17" si="1012">EC13/EC15</f>
        <v>1.3858948769128465</v>
      </c>
      <c r="ED17" s="66">
        <f t="shared" si="1012"/>
        <v>1.3334538878842677</v>
      </c>
      <c r="EE17" s="66">
        <f t="shared" si="1012"/>
        <v>2.9106382978723406</v>
      </c>
      <c r="EF17" s="66">
        <f t="shared" si="1012"/>
        <v>1.3386318478569401</v>
      </c>
      <c r="EG17" s="66">
        <f t="shared" si="1012"/>
        <v>-2.8827586206895366</v>
      </c>
      <c r="EH17" s="66">
        <f t="shared" si="1012"/>
        <v>-0.24760892667375134</v>
      </c>
      <c r="EI17" s="66">
        <f t="shared" si="1012"/>
        <v>1.2743362831858407</v>
      </c>
      <c r="EJ17" s="66">
        <f t="shared" si="1012"/>
        <v>1.3564356435643385</v>
      </c>
      <c r="EK17" s="66">
        <f t="shared" si="1012"/>
        <v>-1.5756097560976221</v>
      </c>
      <c r="EL17" s="66">
        <f t="shared" si="1012"/>
        <v>0.78809523809523807</v>
      </c>
      <c r="EM17" s="66">
        <f t="shared" si="1012"/>
        <v>-1.5663082437275986</v>
      </c>
      <c r="EN17" s="66">
        <f t="shared" si="1012"/>
        <v>0.2709677419354839</v>
      </c>
      <c r="EO17" s="66">
        <f t="shared" si="1012"/>
        <v>2.212871287128626</v>
      </c>
      <c r="EP17" s="66">
        <f t="shared" si="1012"/>
        <v>0.83561643835616439</v>
      </c>
      <c r="EQ17" s="66">
        <f t="shared" si="1012"/>
        <v>0.76908682634730885</v>
      </c>
      <c r="ER17" s="66">
        <f t="shared" si="1012"/>
        <v>0.76633165829145733</v>
      </c>
      <c r="ES17" s="66">
        <f t="shared" si="1012"/>
        <v>0.79082135119164676</v>
      </c>
      <c r="ET17" s="66">
        <f t="shared" si="1012"/>
        <v>0.71264367816091956</v>
      </c>
      <c r="EU17" s="66">
        <f t="shared" si="1012"/>
        <v>0.84934934934934936</v>
      </c>
      <c r="EV17" s="66">
        <f t="shared" si="1012"/>
        <v>-1.8308823529411764</v>
      </c>
      <c r="EW17" s="66">
        <f t="shared" si="1012"/>
        <v>0.68573224387177878</v>
      </c>
      <c r="EX17" s="66">
        <f t="shared" si="1012"/>
        <v>0.91158922437172296</v>
      </c>
      <c r="EY17" s="66">
        <f t="shared" si="1012"/>
        <v>0.79218820690695224</v>
      </c>
      <c r="EZ17" s="66">
        <f t="shared" si="1012"/>
        <v>0.89242631513493342</v>
      </c>
      <c r="FA17" s="66">
        <f t="shared" si="1012"/>
        <v>0.91371487119437855</v>
      </c>
      <c r="FB17" s="66">
        <f t="shared" si="1012"/>
        <v>0.95774058577405929</v>
      </c>
      <c r="FC17" s="66">
        <f t="shared" si="1012"/>
        <v>0.96704980842912036</v>
      </c>
      <c r="FD17" s="66">
        <f t="shared" si="1012"/>
        <v>0.99112082508025323</v>
      </c>
      <c r="FE17" s="66">
        <f t="shared" si="1012"/>
        <v>0.92957474226804049</v>
      </c>
      <c r="FF17" s="66">
        <f t="shared" si="1012"/>
        <v>0.96146703806870937</v>
      </c>
      <c r="FG17" s="66">
        <f t="shared" si="1012"/>
        <v>0.97337096576267024</v>
      </c>
      <c r="FH17" s="66">
        <f t="shared" si="1012"/>
        <v>0.91359383599339372</v>
      </c>
      <c r="FI17" s="66">
        <f t="shared" si="1012"/>
        <v>0.7747492928773464</v>
      </c>
      <c r="FJ17" s="66">
        <f t="shared" si="1012"/>
        <v>0.92827004219409281</v>
      </c>
      <c r="FK17" s="66">
        <f t="shared" si="1012"/>
        <v>0.75243714725500255</v>
      </c>
      <c r="FL17" s="66">
        <f t="shared" si="1012"/>
        <v>2.3684950773558366</v>
      </c>
      <c r="FM17" s="66">
        <f t="shared" si="1012"/>
        <v>0.67523364485981308</v>
      </c>
      <c r="FN17" s="66">
        <f t="shared" si="1012"/>
        <v>1.1437692125798093</v>
      </c>
      <c r="FO17" s="66">
        <f t="shared" si="1012"/>
        <v>0.99674824576416432</v>
      </c>
      <c r="FP17" s="66">
        <f t="shared" si="1012"/>
        <v>1.1604477611940229</v>
      </c>
      <c r="FQ17" s="66">
        <f t="shared" si="1012"/>
        <v>1.1381456129433727</v>
      </c>
      <c r="FR17" s="66">
        <f t="shared" si="1012"/>
        <v>1.0625348967057511</v>
      </c>
      <c r="FS17" s="66">
        <f t="shared" si="1012"/>
        <v>1.1443798449612403</v>
      </c>
      <c r="FT17" s="66">
        <f t="shared" si="1012"/>
        <v>-0.2635294117647059</v>
      </c>
      <c r="FU17" s="66">
        <f t="shared" si="1012"/>
        <v>1.2240829346092736</v>
      </c>
      <c r="FV17" s="66">
        <f t="shared" si="1012"/>
        <v>1.9625850340136055</v>
      </c>
      <c r="FW17" s="66">
        <f t="shared" si="1012"/>
        <v>0.88579088471849299</v>
      </c>
      <c r="FX17" s="66">
        <f t="shared" si="1012"/>
        <v>2.2147806004618937</v>
      </c>
      <c r="FY17" s="66">
        <f t="shared" si="1012"/>
        <v>0.80057251908396942</v>
      </c>
      <c r="FZ17" s="66">
        <f t="shared" si="1012"/>
        <v>13.810810810810811</v>
      </c>
      <c r="GA17" s="66">
        <f t="shared" si="1012"/>
        <v>0.78904449565680013</v>
      </c>
      <c r="GB17" s="66">
        <f t="shared" si="1012"/>
        <v>0.79982698961937548</v>
      </c>
      <c r="GC17" s="66">
        <f t="shared" si="1012"/>
        <v>0.88407005838198494</v>
      </c>
      <c r="GD17" s="66">
        <f t="shared" si="1012"/>
        <v>0.74894407839162025</v>
      </c>
      <c r="GE17" s="66">
        <f t="shared" si="1012"/>
        <v>0.93834015195791931</v>
      </c>
      <c r="GF17" s="66">
        <f t="shared" si="1012"/>
        <v>0.89460632362058445</v>
      </c>
      <c r="GG17" s="66">
        <f t="shared" si="1012"/>
        <v>0.88971352233931855</v>
      </c>
      <c r="GH17" s="66">
        <f t="shared" si="1012"/>
        <v>0.80225424454272942</v>
      </c>
      <c r="GI17" s="66">
        <f t="shared" si="1012"/>
        <v>0.88821093920243832</v>
      </c>
      <c r="GJ17" s="66">
        <f t="shared" si="1012"/>
        <v>0.86479287223293833</v>
      </c>
      <c r="GK17" s="66">
        <f t="shared" si="1012"/>
        <v>0.84437609841827765</v>
      </c>
      <c r="GL17" s="66">
        <f t="shared" si="1012"/>
        <v>0.92416947520462112</v>
      </c>
      <c r="GM17" s="66">
        <f t="shared" si="1012"/>
        <v>1.0009107468123852</v>
      </c>
      <c r="GN17" s="66">
        <f t="shared" si="1012"/>
        <v>0.99076043117987822</v>
      </c>
      <c r="GO17" s="66">
        <f t="shared" ref="GO17:IZ17" si="1013">GO13/GO15</f>
        <v>0.98084371401653814</v>
      </c>
      <c r="GP17" s="66">
        <f t="shared" si="1013"/>
        <v>0.99040733051757468</v>
      </c>
      <c r="GQ17" s="66">
        <f t="shared" si="1013"/>
        <v>0.97676014063973926</v>
      </c>
      <c r="GR17" s="66">
        <f t="shared" si="1013"/>
        <v>1.0783045028390317</v>
      </c>
      <c r="GS17" s="66">
        <f t="shared" si="1013"/>
        <v>0.98844909902972433</v>
      </c>
      <c r="GT17" s="66">
        <f t="shared" si="1013"/>
        <v>1.0894089732528056</v>
      </c>
      <c r="GU17" s="66">
        <f t="shared" si="1013"/>
        <v>1.2000000000000042</v>
      </c>
      <c r="GV17" s="66">
        <f t="shared" si="1013"/>
        <v>-1.5490196078431373</v>
      </c>
      <c r="GW17" s="66">
        <f t="shared" si="1013"/>
        <v>-2.4571428571428573</v>
      </c>
      <c r="GX17" s="66">
        <f t="shared" si="1013"/>
        <v>1.4713754646840214</v>
      </c>
      <c r="GY17" s="66">
        <f t="shared" si="1013"/>
        <v>1.511002444987775</v>
      </c>
      <c r="GZ17" s="66">
        <f t="shared" si="1013"/>
        <v>0.69076869076869363</v>
      </c>
      <c r="HA17" s="66">
        <f t="shared" si="1013"/>
        <v>0.44091486658195012</v>
      </c>
      <c r="HB17" s="66">
        <f t="shared" si="1013"/>
        <v>1.625</v>
      </c>
      <c r="HC17" s="66">
        <f t="shared" si="1013"/>
        <v>1.2554224668177403</v>
      </c>
      <c r="HD17" s="66">
        <f t="shared" si="1013"/>
        <v>1.0664363122349636</v>
      </c>
      <c r="HE17" s="66">
        <f t="shared" si="1013"/>
        <v>1.1676855895196507</v>
      </c>
      <c r="HF17" s="66">
        <f t="shared" si="1013"/>
        <v>1.5380914194065758</v>
      </c>
      <c r="HG17" s="66">
        <f t="shared" si="1013"/>
        <v>1.0017268174753928</v>
      </c>
      <c r="HH17" s="66">
        <f t="shared" si="1013"/>
        <v>0.9133346087621963</v>
      </c>
      <c r="HI17" s="66">
        <f t="shared" si="1013"/>
        <v>1.0417019475021168</v>
      </c>
      <c r="HJ17" s="66">
        <f t="shared" si="1013"/>
        <v>1.176299738600058</v>
      </c>
      <c r="HK17" s="66">
        <f t="shared" si="1013"/>
        <v>1.127583907535008</v>
      </c>
      <c r="HL17" s="66">
        <f t="shared" si="1013"/>
        <v>0.99081133919843833</v>
      </c>
      <c r="HM17" s="66">
        <f t="shared" si="1013"/>
        <v>1.0813727606302612</v>
      </c>
      <c r="HN17" s="66">
        <f t="shared" si="1013"/>
        <v>1.3464285714285715</v>
      </c>
      <c r="HO17" s="66">
        <f t="shared" si="1013"/>
        <v>0.90316126450580181</v>
      </c>
      <c r="HP17" s="66">
        <f t="shared" si="1013"/>
        <v>1.0355865826664397</v>
      </c>
      <c r="HQ17" s="66">
        <f t="shared" si="1013"/>
        <v>1.0449616503570467</v>
      </c>
      <c r="HR17" s="66">
        <f t="shared" si="1013"/>
        <v>0.97527910685805308</v>
      </c>
      <c r="HS17" s="66">
        <f t="shared" si="1013"/>
        <v>0.99014915019077354</v>
      </c>
      <c r="HT17" s="66">
        <f t="shared" si="1013"/>
        <v>0.98821430502243612</v>
      </c>
      <c r="HU17" s="66">
        <f t="shared" si="1013"/>
        <v>1.000249638024864</v>
      </c>
      <c r="HV17" s="66">
        <f t="shared" si="1013"/>
        <v>1.0065768869401817</v>
      </c>
      <c r="HW17" s="66">
        <f t="shared" si="1013"/>
        <v>0.71043681581464568</v>
      </c>
      <c r="HX17" s="66">
        <f t="shared" si="1013"/>
        <v>0.77239072256913466</v>
      </c>
      <c r="HY17" s="66">
        <f t="shared" si="1013"/>
        <v>0.7786976744186046</v>
      </c>
      <c r="HZ17" s="66">
        <f t="shared" si="1013"/>
        <v>0.72327594144185614</v>
      </c>
      <c r="IA17" s="66">
        <f t="shared" si="1013"/>
        <v>0.81328952848086633</v>
      </c>
      <c r="IB17" s="66">
        <f t="shared" si="1013"/>
        <v>0.80107908561692465</v>
      </c>
      <c r="IC17" s="66">
        <f t="shared" si="1013"/>
        <v>0.85292375391385333</v>
      </c>
      <c r="ID17" s="66">
        <f t="shared" si="1013"/>
        <v>1.7919992864469523</v>
      </c>
      <c r="IE17" s="66">
        <f t="shared" si="1013"/>
        <v>1.5504806220535112</v>
      </c>
      <c r="IF17" s="66">
        <f t="shared" si="1013"/>
        <v>1.5697805289814293</v>
      </c>
      <c r="IG17" s="66">
        <f t="shared" si="1013"/>
        <v>1.937663273578957</v>
      </c>
      <c r="IH17" s="66">
        <f t="shared" si="1013"/>
        <v>1.5736172218730358</v>
      </c>
      <c r="II17" s="66">
        <f t="shared" si="1013"/>
        <v>1.6078567876678269</v>
      </c>
      <c r="IJ17" s="66">
        <f t="shared" si="1013"/>
        <v>1.4808241534067728</v>
      </c>
      <c r="IK17" s="66">
        <f t="shared" si="1013"/>
        <v>1.3295283222054706</v>
      </c>
      <c r="IL17" s="66">
        <f t="shared" si="1013"/>
        <v>1.5700724777115003</v>
      </c>
      <c r="IM17" s="66">
        <f t="shared" si="1013"/>
        <v>1.3212915932414222</v>
      </c>
      <c r="IN17" s="66">
        <f t="shared" si="1013"/>
        <v>1.4054245411469963</v>
      </c>
      <c r="IO17" s="66">
        <f t="shared" si="1013"/>
        <v>1.4728743032111171</v>
      </c>
      <c r="IP17" s="66">
        <f t="shared" si="1013"/>
        <v>-0.48981015110422316</v>
      </c>
      <c r="IQ17" s="66">
        <f t="shared" si="1013"/>
        <v>0.28119812342114758</v>
      </c>
      <c r="IR17" s="66">
        <f t="shared" si="1013"/>
        <v>0.28927662123708253</v>
      </c>
      <c r="IS17" s="66">
        <f t="shared" si="1013"/>
        <v>0.19383847760501277</v>
      </c>
      <c r="IT17" s="66">
        <f t="shared" si="1013"/>
        <v>0.24482262403804042</v>
      </c>
      <c r="IU17" s="66">
        <f t="shared" si="1013"/>
        <v>0.51979584396646006</v>
      </c>
      <c r="IV17" s="66">
        <f t="shared" si="1013"/>
        <v>0.61864827928935273</v>
      </c>
      <c r="IW17" s="66">
        <f t="shared" si="1013"/>
        <v>0.80027359781121754</v>
      </c>
      <c r="IX17" s="66">
        <f t="shared" si="1013"/>
        <v>0.59741505813297213</v>
      </c>
      <c r="IY17" s="66">
        <f t="shared" si="1013"/>
        <v>0.20889403796453079</v>
      </c>
      <c r="IZ17" s="66">
        <f t="shared" si="1013"/>
        <v>-0.39987105093488073</v>
      </c>
      <c r="JA17" s="66">
        <f t="shared" ref="JA17:LL17" si="1014">JA13/JA15</f>
        <v>-5.5148265674581462E-2</v>
      </c>
      <c r="JB17" s="66">
        <f t="shared" si="1014"/>
        <v>1.4756413273711462</v>
      </c>
      <c r="JC17" s="66">
        <f t="shared" si="1014"/>
        <v>1.1763085399449036</v>
      </c>
      <c r="JD17" s="66">
        <f t="shared" si="1014"/>
        <v>1.1811894882434302</v>
      </c>
      <c r="JE17" s="66">
        <f t="shared" si="1014"/>
        <v>1.4687038988408851</v>
      </c>
      <c r="JF17" s="66">
        <f t="shared" si="1014"/>
        <v>6.4164077066500935</v>
      </c>
      <c r="JG17" s="66">
        <f t="shared" si="1014"/>
        <v>1.178102189781022</v>
      </c>
      <c r="JH17" s="66">
        <f t="shared" si="1014"/>
        <v>1.1568817605371131</v>
      </c>
      <c r="JI17" s="66">
        <f t="shared" si="1014"/>
        <v>1.2877921702004487</v>
      </c>
      <c r="JJ17" s="66">
        <f t="shared" si="1014"/>
        <v>4.0012755102040813</v>
      </c>
      <c r="JK17" s="66">
        <f t="shared" si="1014"/>
        <v>-10.235480464625132</v>
      </c>
      <c r="JL17" s="66">
        <f t="shared" si="1014"/>
        <v>1.4202346395742622</v>
      </c>
      <c r="JM17" s="66">
        <f t="shared" si="1014"/>
        <v>1.6849890256703883</v>
      </c>
      <c r="JN17" s="66">
        <f t="shared" si="1014"/>
        <v>0.89833860759493667</v>
      </c>
      <c r="JO17" s="66">
        <f t="shared" si="1014"/>
        <v>0.93789534215066128</v>
      </c>
      <c r="JP17" s="66">
        <f t="shared" si="1014"/>
        <v>-1.0025641025641026</v>
      </c>
      <c r="JQ17" s="66">
        <f t="shared" si="1014"/>
        <v>-2.2984531392174703</v>
      </c>
      <c r="JR17" s="66">
        <f t="shared" si="1014"/>
        <v>-0.47205882352941175</v>
      </c>
      <c r="JS17" s="66">
        <f t="shared" si="1014"/>
        <v>1.0174560818323326</v>
      </c>
      <c r="JT17" s="66">
        <f t="shared" si="1014"/>
        <v>0.95706399509302797</v>
      </c>
      <c r="JU17" s="66">
        <f t="shared" si="1014"/>
        <v>1.7973798015772069</v>
      </c>
      <c r="JV17" s="66">
        <f t="shared" si="1014"/>
        <v>2.9664634146341462</v>
      </c>
      <c r="JW17" s="66">
        <f t="shared" si="1014"/>
        <v>0.26911832589629175</v>
      </c>
      <c r="JX17" s="66">
        <f t="shared" si="1014"/>
        <v>0.96731843575418996</v>
      </c>
      <c r="JY17" s="66">
        <f t="shared" si="1014"/>
        <v>0.56485929993136585</v>
      </c>
      <c r="JZ17" s="66">
        <f t="shared" si="1014"/>
        <v>1.1540714704159345</v>
      </c>
      <c r="KA17" s="66">
        <f t="shared" si="1014"/>
        <v>3.0150172328902021</v>
      </c>
      <c r="KB17" s="66">
        <f t="shared" si="1014"/>
        <v>1.289947020733861</v>
      </c>
      <c r="KC17" s="66">
        <f t="shared" si="1014"/>
        <v>1.7485290913052953</v>
      </c>
      <c r="KD17" s="66">
        <f t="shared" si="1014"/>
        <v>1.5676435166599758</v>
      </c>
      <c r="KE17" s="66">
        <f t="shared" si="1014"/>
        <v>1.3169240335786092</v>
      </c>
      <c r="KF17" s="66">
        <f t="shared" si="1014"/>
        <v>1.23310536687145</v>
      </c>
      <c r="KG17" s="66">
        <f t="shared" si="1014"/>
        <v>1.985426723745332</v>
      </c>
      <c r="KH17" s="66">
        <f t="shared" si="1014"/>
        <v>1.5105239334615821</v>
      </c>
      <c r="KI17" s="66">
        <f t="shared" si="1014"/>
        <v>1.451621892765578</v>
      </c>
      <c r="KJ17" s="66">
        <f t="shared" si="1014"/>
        <v>1.7694530172696827</v>
      </c>
      <c r="KK17" s="66">
        <f t="shared" si="1014"/>
        <v>1.5388495256394861</v>
      </c>
      <c r="KL17" s="66">
        <f t="shared" si="1014"/>
        <v>1.8707194645844953</v>
      </c>
      <c r="KM17" s="66">
        <f t="shared" si="1014"/>
        <v>1.1909823722207458</v>
      </c>
      <c r="KN17" s="66">
        <f t="shared" si="1014"/>
        <v>0.84319556451612898</v>
      </c>
      <c r="KO17" s="66">
        <f t="shared" si="1014"/>
        <v>0.90548096306720927</v>
      </c>
      <c r="KP17" s="66">
        <f t="shared" si="1014"/>
        <v>0.79254022428083859</v>
      </c>
      <c r="KQ17" s="66">
        <f t="shared" si="1014"/>
        <v>0.55809499489274772</v>
      </c>
      <c r="KR17" s="66">
        <f t="shared" si="1014"/>
        <v>2.198978102189781</v>
      </c>
      <c r="KS17" s="66">
        <f t="shared" si="1014"/>
        <v>0.49053930149203767</v>
      </c>
      <c r="KT17" s="66">
        <f t="shared" si="1014"/>
        <v>1.2668072543230704</v>
      </c>
      <c r="KU17" s="66">
        <f t="shared" si="1014"/>
        <v>1.0309186030070228</v>
      </c>
      <c r="KV17" s="66">
        <f t="shared" si="1014"/>
        <v>0.71411020332944142</v>
      </c>
      <c r="KW17" s="66">
        <f t="shared" si="1014"/>
        <v>-1.7470482616029164</v>
      </c>
      <c r="KX17" s="66">
        <f t="shared" si="1014"/>
        <v>2.4014117647058821</v>
      </c>
      <c r="KY17" s="66">
        <f t="shared" si="1014"/>
        <v>0.55297647244591819</v>
      </c>
      <c r="KZ17" s="66">
        <f t="shared" si="1014"/>
        <v>8.712099125364432</v>
      </c>
      <c r="LA17" s="66">
        <f t="shared" si="1014"/>
        <v>4.0873296314992427</v>
      </c>
      <c r="LB17" s="66">
        <f t="shared" si="1014"/>
        <v>-0.50241626395600736</v>
      </c>
      <c r="LC17" s="66">
        <f t="shared" si="1014"/>
        <v>-1.0388404698749527</v>
      </c>
      <c r="LD17" s="66">
        <f t="shared" si="1014"/>
        <v>2.1364458921462179</v>
      </c>
      <c r="LE17" s="66">
        <f t="shared" si="1014"/>
        <v>-2.3088424851765859</v>
      </c>
      <c r="LF17" s="66">
        <f t="shared" si="1014"/>
        <v>1.7061027190332325</v>
      </c>
      <c r="LG17" s="66">
        <f t="shared" si="1014"/>
        <v>2.4867469879518072</v>
      </c>
      <c r="LH17" s="66">
        <f t="shared" si="1014"/>
        <v>13.701937406855404</v>
      </c>
      <c r="LI17" s="66">
        <f t="shared" si="1014"/>
        <v>-19.906896551724138</v>
      </c>
      <c r="LJ17" s="66">
        <f t="shared" si="1014"/>
        <v>-9.0139949109414752E-2</v>
      </c>
      <c r="LK17" s="66">
        <f t="shared" si="1014"/>
        <v>0.58169345898004432</v>
      </c>
      <c r="LL17" s="66">
        <f t="shared" si="1014"/>
        <v>9.1142684401451027E-2</v>
      </c>
      <c r="LM17" s="66">
        <f t="shared" ref="LM17:NX17" si="1015">LM13/LM15</f>
        <v>-0.46956717763751127</v>
      </c>
      <c r="LN17" s="66">
        <f t="shared" si="1015"/>
        <v>-0.32346845726602008</v>
      </c>
      <c r="LO17" s="66">
        <f t="shared" si="1015"/>
        <v>-1.372029543994862</v>
      </c>
      <c r="LP17" s="66">
        <f t="shared" si="1015"/>
        <v>-0.70397461884198465</v>
      </c>
      <c r="LQ17" s="66">
        <f t="shared" si="1015"/>
        <v>-0.72223989818644607</v>
      </c>
      <c r="LR17" s="66">
        <f t="shared" si="1015"/>
        <v>-0.6285773971171924</v>
      </c>
      <c r="LS17" s="66">
        <f t="shared" si="1015"/>
        <v>-1.7672706681766703</v>
      </c>
      <c r="LT17" s="66">
        <f t="shared" si="1015"/>
        <v>-2.5896583005745391</v>
      </c>
      <c r="LU17" s="66">
        <f t="shared" si="1015"/>
        <v>-1.5260519720353516</v>
      </c>
      <c r="LV17" s="66">
        <f t="shared" si="1015"/>
        <v>-2.799147900182593</v>
      </c>
      <c r="LW17" s="66">
        <f t="shared" si="1015"/>
        <v>2.5849947534102835</v>
      </c>
      <c r="LX17" s="66">
        <f t="shared" si="1015"/>
        <v>-1.1174788662357036</v>
      </c>
      <c r="LY17" s="66">
        <f t="shared" si="1015"/>
        <v>-1.4140451638167342</v>
      </c>
      <c r="LZ17" s="66">
        <f t="shared" si="1015"/>
        <v>0.30355748065042959</v>
      </c>
      <c r="MA17" s="66">
        <f t="shared" si="1015"/>
        <v>0.58547154749686392</v>
      </c>
      <c r="MB17" s="66">
        <f t="shared" si="1015"/>
        <v>0.57414122137404577</v>
      </c>
      <c r="MC17" s="66">
        <f t="shared" si="1015"/>
        <v>0.37867382834663538</v>
      </c>
      <c r="MD17" s="66">
        <f t="shared" si="1015"/>
        <v>0.18975696330906588</v>
      </c>
      <c r="ME17" s="66">
        <f t="shared" si="1015"/>
        <v>0.10030367583737479</v>
      </c>
      <c r="MF17" s="66">
        <f t="shared" si="1015"/>
        <v>0.42029850746268654</v>
      </c>
      <c r="MG17" s="66">
        <f t="shared" si="1015"/>
        <v>0.47041420118343197</v>
      </c>
      <c r="MH17" s="66">
        <f t="shared" si="1015"/>
        <v>0.59492395764231842</v>
      </c>
      <c r="MI17" s="66">
        <f t="shared" si="1015"/>
        <v>0.12500915952223932</v>
      </c>
      <c r="MJ17" s="66">
        <f t="shared" si="1015"/>
        <v>0.37729532971497287</v>
      </c>
      <c r="MK17" s="66">
        <f t="shared" si="1015"/>
        <v>0.81902261835719303</v>
      </c>
      <c r="ML17" s="66">
        <f t="shared" si="1015"/>
        <v>0.25845337833765292</v>
      </c>
      <c r="MM17" s="66">
        <f t="shared" si="1015"/>
        <v>0.24395512507839093</v>
      </c>
      <c r="MN17" s="66">
        <f t="shared" si="1015"/>
        <v>0.37823328452903932</v>
      </c>
      <c r="MO17" s="66">
        <f t="shared" si="1015"/>
        <v>0.52923948759464734</v>
      </c>
      <c r="MP17" s="66">
        <f t="shared" si="1015"/>
        <v>0.69606302851069723</v>
      </c>
      <c r="MQ17" s="66">
        <f t="shared" si="1015"/>
        <v>0.79551315110881893</v>
      </c>
      <c r="MR17" s="66">
        <f t="shared" si="1015"/>
        <v>0.72989405385784611</v>
      </c>
      <c r="MS17" s="66">
        <f t="shared" si="1015"/>
        <v>0.60568329597963533</v>
      </c>
      <c r="MT17" s="66">
        <f t="shared" si="1015"/>
        <v>0.36683228968146009</v>
      </c>
      <c r="MU17" s="66">
        <f t="shared" si="1015"/>
        <v>0.483927091963546</v>
      </c>
      <c r="MV17" s="66">
        <f t="shared" si="1015"/>
        <v>0.35702676705695047</v>
      </c>
      <c r="MW17" s="66">
        <f t="shared" si="1015"/>
        <v>0.7277070755331615</v>
      </c>
      <c r="MX17" s="66">
        <f t="shared" si="1015"/>
        <v>0.77063936642843345</v>
      </c>
      <c r="MY17" s="66">
        <f t="shared" si="1015"/>
        <v>0.51489047501846075</v>
      </c>
      <c r="MZ17" s="66">
        <f t="shared" si="1015"/>
        <v>0.50949638524690455</v>
      </c>
      <c r="NA17" s="66">
        <f t="shared" si="1015"/>
        <v>0.59305387516902708</v>
      </c>
      <c r="NB17" s="66">
        <f t="shared" si="1015"/>
        <v>0.70439759877146446</v>
      </c>
      <c r="NC17" s="66">
        <f t="shared" si="1015"/>
        <v>0.63115417637679383</v>
      </c>
      <c r="ND17" s="66">
        <f t="shared" si="1015"/>
        <v>0.49438732880444652</v>
      </c>
      <c r="NE17" s="66">
        <f t="shared" si="1015"/>
        <v>0.64358643760671852</v>
      </c>
      <c r="NF17" s="66">
        <f t="shared" si="1015"/>
        <v>0.72324014181709861</v>
      </c>
      <c r="NG17" s="66">
        <f t="shared" si="1015"/>
        <v>0.71553933096984801</v>
      </c>
      <c r="NH17" s="66">
        <f t="shared" si="1015"/>
        <v>0.80956633237166276</v>
      </c>
      <c r="NI17" s="66">
        <f t="shared" si="1015"/>
        <v>0.65680460029315646</v>
      </c>
      <c r="NJ17" s="66">
        <f t="shared" si="1015"/>
        <v>0.28904182106934884</v>
      </c>
      <c r="NK17" s="66">
        <f t="shared" si="1015"/>
        <v>0.42619311875693672</v>
      </c>
      <c r="NL17" s="66">
        <f t="shared" si="1015"/>
        <v>0.7079236909421518</v>
      </c>
      <c r="NM17" s="66">
        <f t="shared" si="1015"/>
        <v>0.69814150286540622</v>
      </c>
      <c r="NN17" s="66">
        <f t="shared" si="1015"/>
        <v>0.61381934834570384</v>
      </c>
      <c r="NO17" s="66">
        <f t="shared" si="1015"/>
        <v>0.77114512471655328</v>
      </c>
      <c r="NP17" s="66">
        <f t="shared" si="1015"/>
        <v>0.90784206911252696</v>
      </c>
      <c r="NQ17" s="66">
        <f t="shared" si="1015"/>
        <v>0.96233528687147707</v>
      </c>
      <c r="NR17" s="66">
        <f t="shared" si="1015"/>
        <v>1.1704683329289007</v>
      </c>
      <c r="NS17" s="66">
        <f t="shared" si="1015"/>
        <v>1.1088219440618075</v>
      </c>
      <c r="NT17" s="66">
        <f t="shared" si="1015"/>
        <v>1.2875963156496324</v>
      </c>
      <c r="NU17" s="66">
        <f t="shared" si="1015"/>
        <v>1.3015688785720003</v>
      </c>
      <c r="NV17" s="66">
        <f t="shared" si="1015"/>
        <v>1.3151011279657721</v>
      </c>
      <c r="NW17" s="66">
        <f t="shared" si="1015"/>
        <v>1.5156774711636736</v>
      </c>
      <c r="NX17" s="66">
        <f t="shared" si="1015"/>
        <v>1.6001829114047206</v>
      </c>
      <c r="NY17" s="66">
        <f t="shared" ref="NY17:OJ17" si="1016">NY13/NY15</f>
        <v>2.0929437740071983</v>
      </c>
      <c r="NZ17" s="66">
        <f t="shared" si="1016"/>
        <v>2.5771938441388342</v>
      </c>
      <c r="OA17" s="66">
        <f t="shared" si="1016"/>
        <v>2.6021335609131642</v>
      </c>
      <c r="OB17" s="66">
        <f t="shared" si="1016"/>
        <v>2.4850508539627709</v>
      </c>
      <c r="OC17" s="66">
        <f t="shared" si="1016"/>
        <v>2.0384329443708182</v>
      </c>
      <c r="OD17" s="66">
        <f t="shared" si="1016"/>
        <v>1.9723217381255056</v>
      </c>
      <c r="OE17" s="66">
        <f t="shared" si="1016"/>
        <v>2.5371140262361251</v>
      </c>
      <c r="OF17" s="66">
        <f t="shared" si="1016"/>
        <v>2.1442866228535085</v>
      </c>
      <c r="OG17" s="66">
        <f t="shared" si="1016"/>
        <v>2.9062836852450702</v>
      </c>
      <c r="OH17" s="66">
        <f t="shared" si="1016"/>
        <v>2.2726597670209312</v>
      </c>
      <c r="OI17" s="66">
        <f t="shared" si="1016"/>
        <v>1.9153733328785347</v>
      </c>
      <c r="OJ17" s="76">
        <f t="shared" si="1016"/>
        <v>1.5229000288655825</v>
      </c>
      <c r="OK17" s="142"/>
    </row>
    <row r="18" spans="1:401" ht="32" customHeight="1" x14ac:dyDescent="0.2">
      <c r="A18" s="140">
        <v>5</v>
      </c>
      <c r="B18" s="75"/>
      <c r="C18" s="141" t="s">
        <v>632</v>
      </c>
      <c r="D18" s="75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112"/>
      <c r="Q18" s="112">
        <f>Q17</f>
        <v>1.8123425692695248</v>
      </c>
      <c r="R18" s="112">
        <f t="shared" ref="R18:CC18" si="1017">0.1*R17+0.9*Q18</f>
        <v>1.8366974362096418</v>
      </c>
      <c r="S18" s="112">
        <f t="shared" si="1017"/>
        <v>1.7695411985758678</v>
      </c>
      <c r="T18" s="112">
        <f t="shared" si="1017"/>
        <v>1.7001051510074376</v>
      </c>
      <c r="U18" s="112">
        <f t="shared" si="1017"/>
        <v>1.6381274540711663</v>
      </c>
      <c r="V18" s="112">
        <f t="shared" si="1017"/>
        <v>1.5778214959943666</v>
      </c>
      <c r="W18" s="112">
        <f t="shared" si="1017"/>
        <v>1.517039551860309</v>
      </c>
      <c r="X18" s="112">
        <f t="shared" si="1017"/>
        <v>1.4543225247788534</v>
      </c>
      <c r="Y18" s="112">
        <f t="shared" si="1017"/>
        <v>1.4041757068543648</v>
      </c>
      <c r="Z18" s="112">
        <f t="shared" si="1017"/>
        <v>1.3519023948396482</v>
      </c>
      <c r="AA18" s="112">
        <f t="shared" si="1017"/>
        <v>1.3026958783888833</v>
      </c>
      <c r="AB18" s="112">
        <f t="shared" si="1017"/>
        <v>1.2155423052607943</v>
      </c>
      <c r="AC18" s="112">
        <f t="shared" si="1017"/>
        <v>1.1724980654717798</v>
      </c>
      <c r="AD18" s="112">
        <f t="shared" si="1017"/>
        <v>1.137472764447335</v>
      </c>
      <c r="AE18" s="112">
        <f t="shared" si="1017"/>
        <v>1.1044694378083979</v>
      </c>
      <c r="AF18" s="112">
        <f t="shared" si="1017"/>
        <v>1.0731095608069328</v>
      </c>
      <c r="AG18" s="112">
        <f t="shared" si="1017"/>
        <v>1.036575226023277</v>
      </c>
      <c r="AH18" s="112">
        <f t="shared" si="1017"/>
        <v>1.0076642471997512</v>
      </c>
      <c r="AI18" s="112">
        <f t="shared" si="1017"/>
        <v>0.97532936878017484</v>
      </c>
      <c r="AJ18" s="112">
        <f t="shared" si="1017"/>
        <v>0.95617137900330007</v>
      </c>
      <c r="AK18" s="112">
        <f t="shared" si="1017"/>
        <v>0.94349591481387463</v>
      </c>
      <c r="AL18" s="112">
        <f t="shared" si="1017"/>
        <v>0.93589010740375433</v>
      </c>
      <c r="AM18" s="112">
        <f t="shared" si="1017"/>
        <v>0.93062503847965461</v>
      </c>
      <c r="AN18" s="112">
        <f t="shared" si="1017"/>
        <v>0.91593224917908644</v>
      </c>
      <c r="AO18" s="112">
        <f t="shared" si="1017"/>
        <v>0.91378611106260466</v>
      </c>
      <c r="AP18" s="112">
        <f t="shared" si="1017"/>
        <v>0.91337996422961021</v>
      </c>
      <c r="AQ18" s="112">
        <f t="shared" si="1017"/>
        <v>0.92264657795906135</v>
      </c>
      <c r="AR18" s="112">
        <f t="shared" si="1017"/>
        <v>0.9144817032434156</v>
      </c>
      <c r="AS18" s="112">
        <f t="shared" si="1017"/>
        <v>0.91728943305560617</v>
      </c>
      <c r="AT18" s="112">
        <f t="shared" si="1017"/>
        <v>0.91543593794781875</v>
      </c>
      <c r="AU18" s="112">
        <f t="shared" si="1017"/>
        <v>0.91841379629825148</v>
      </c>
      <c r="AV18" s="112">
        <f t="shared" si="1017"/>
        <v>0.92155311164912135</v>
      </c>
      <c r="AW18" s="112">
        <f t="shared" si="1017"/>
        <v>0.91915822336766051</v>
      </c>
      <c r="AX18" s="112">
        <f t="shared" si="1017"/>
        <v>0.91727951207856795</v>
      </c>
      <c r="AY18" s="112">
        <f t="shared" si="1017"/>
        <v>0.92186300207908967</v>
      </c>
      <c r="AZ18" s="112">
        <f t="shared" si="1017"/>
        <v>0.93068459705008211</v>
      </c>
      <c r="BA18" s="112">
        <f t="shared" si="1017"/>
        <v>0.93326066703419719</v>
      </c>
      <c r="BB18" s="112">
        <f t="shared" si="1017"/>
        <v>0.93909952726188406</v>
      </c>
      <c r="BC18" s="112">
        <f t="shared" si="1017"/>
        <v>0.9398124274109757</v>
      </c>
      <c r="BD18" s="112">
        <f t="shared" si="1017"/>
        <v>0.95249859838570072</v>
      </c>
      <c r="BE18" s="112">
        <f t="shared" si="1017"/>
        <v>0.95647062017882134</v>
      </c>
      <c r="BF18" s="112">
        <f t="shared" si="1017"/>
        <v>0.96532623832770525</v>
      </c>
      <c r="BG18" s="112">
        <f t="shared" si="1017"/>
        <v>0.96673059874099643</v>
      </c>
      <c r="BH18" s="112">
        <f t="shared" si="1017"/>
        <v>0.97415880468968197</v>
      </c>
      <c r="BI18" s="112">
        <f t="shared" si="1017"/>
        <v>1.0155494092155395</v>
      </c>
      <c r="BJ18" s="112">
        <f t="shared" si="1017"/>
        <v>1.0407427612066298</v>
      </c>
      <c r="BK18" s="112">
        <f t="shared" si="1017"/>
        <v>1.0603758364753442</v>
      </c>
      <c r="BL18" s="112">
        <f t="shared" si="1017"/>
        <v>1.0739753234694167</v>
      </c>
      <c r="BM18" s="112">
        <f t="shared" si="1017"/>
        <v>1.1137284546665813</v>
      </c>
      <c r="BN18" s="112">
        <f t="shared" si="1017"/>
        <v>1.1025194093637229</v>
      </c>
      <c r="BO18" s="112">
        <f t="shared" si="1017"/>
        <v>1.0750771470116769</v>
      </c>
      <c r="BP18" s="112">
        <f t="shared" si="1017"/>
        <v>1.0711121458783484</v>
      </c>
      <c r="BQ18" s="112">
        <f t="shared" si="1017"/>
        <v>1.0546469875727174</v>
      </c>
      <c r="BR18" s="112">
        <f t="shared" si="1017"/>
        <v>1.0474127414903427</v>
      </c>
      <c r="BS18" s="112">
        <f t="shared" si="1017"/>
        <v>1.0534273780972188</v>
      </c>
      <c r="BT18" s="112">
        <f t="shared" si="1017"/>
        <v>1.0534914113840101</v>
      </c>
      <c r="BU18" s="112">
        <f t="shared" si="1017"/>
        <v>0.99314677069565416</v>
      </c>
      <c r="BV18" s="112">
        <f t="shared" si="1017"/>
        <v>1.1178631013780267</v>
      </c>
      <c r="BW18" s="112">
        <f t="shared" si="1017"/>
        <v>1.0071063922698249</v>
      </c>
      <c r="BX18" s="112">
        <f t="shared" si="1017"/>
        <v>1.7474671816141818</v>
      </c>
      <c r="BY18" s="112">
        <f t="shared" si="1017"/>
        <v>1.7484176746081421</v>
      </c>
      <c r="BZ18" s="112">
        <f t="shared" si="1017"/>
        <v>1.5920303477470972</v>
      </c>
      <c r="CA18" s="112">
        <f t="shared" si="1017"/>
        <v>1.5648897046534953</v>
      </c>
      <c r="CB18" s="112">
        <f t="shared" si="1017"/>
        <v>1.5950829771788</v>
      </c>
      <c r="CC18" s="112">
        <f t="shared" si="1017"/>
        <v>1.543376097900641</v>
      </c>
      <c r="CD18" s="112">
        <f t="shared" ref="CD18:EO18" si="1018">0.1*CD17+0.9*CC18</f>
        <v>1.5207845198566086</v>
      </c>
      <c r="CE18" s="112">
        <f t="shared" si="1018"/>
        <v>1.580401974303689</v>
      </c>
      <c r="CF18" s="112">
        <f t="shared" si="1018"/>
        <v>2.1814922116559288</v>
      </c>
      <c r="CG18" s="112">
        <f t="shared" si="1018"/>
        <v>2.1029901585497601</v>
      </c>
      <c r="CH18" s="112">
        <f t="shared" si="1018"/>
        <v>1.9854222921423514</v>
      </c>
      <c r="CI18" s="112">
        <f t="shared" si="1018"/>
        <v>1.8863203000041782</v>
      </c>
      <c r="CJ18" s="112">
        <f t="shared" si="1018"/>
        <v>1.7963310401447035</v>
      </c>
      <c r="CK18" s="112">
        <f t="shared" si="1018"/>
        <v>1.7009607160203895</v>
      </c>
      <c r="CL18" s="112">
        <f t="shared" si="1018"/>
        <v>1.6293903815497848</v>
      </c>
      <c r="CM18" s="112">
        <f t="shared" si="1018"/>
        <v>1.5478038024111997</v>
      </c>
      <c r="CN18" s="112">
        <f t="shared" si="1018"/>
        <v>1.4981001636104576</v>
      </c>
      <c r="CO18" s="112">
        <f t="shared" si="1018"/>
        <v>1.4295080816683281</v>
      </c>
      <c r="CP18" s="112">
        <f t="shared" si="1018"/>
        <v>1.3763335754938057</v>
      </c>
      <c r="CQ18" s="112">
        <f t="shared" si="1018"/>
        <v>1.3296923162762955</v>
      </c>
      <c r="CR18" s="112">
        <f t="shared" si="1018"/>
        <v>1.2988109489374873</v>
      </c>
      <c r="CS18" s="112">
        <f t="shared" si="1018"/>
        <v>1.2559412711021669</v>
      </c>
      <c r="CT18" s="112">
        <f t="shared" si="1018"/>
        <v>1.2346089400345681</v>
      </c>
      <c r="CU18" s="112">
        <f t="shared" si="1018"/>
        <v>1.20168955196053</v>
      </c>
      <c r="CV18" s="112">
        <f t="shared" si="1018"/>
        <v>1.1721360751313266</v>
      </c>
      <c r="CW18" s="112">
        <f t="shared" si="1018"/>
        <v>1.1592978582780742</v>
      </c>
      <c r="CX18" s="112">
        <f t="shared" si="1018"/>
        <v>1.1444936057170363</v>
      </c>
      <c r="CY18" s="112">
        <f t="shared" si="1018"/>
        <v>1.1339678562564437</v>
      </c>
      <c r="CZ18" s="112">
        <f t="shared" si="1018"/>
        <v>1.1223985480592775</v>
      </c>
      <c r="DA18" s="112">
        <f t="shared" si="1018"/>
        <v>1.1153407061013154</v>
      </c>
      <c r="DB18" s="112">
        <f t="shared" si="1018"/>
        <v>1.1062797262138901</v>
      </c>
      <c r="DC18" s="112">
        <f t="shared" si="1018"/>
        <v>1.097280562456767</v>
      </c>
      <c r="DD18" s="112">
        <f t="shared" si="1018"/>
        <v>1.0873525811829758</v>
      </c>
      <c r="DE18" s="112">
        <f t="shared" si="1018"/>
        <v>1.0990763074396783</v>
      </c>
      <c r="DF18" s="112">
        <f t="shared" si="1018"/>
        <v>1.0886127350695813</v>
      </c>
      <c r="DG18" s="112">
        <f t="shared" si="1018"/>
        <v>1.1118154150509951</v>
      </c>
      <c r="DH18" s="112">
        <f t="shared" si="1018"/>
        <v>1.1273633311620048</v>
      </c>
      <c r="DI18" s="112">
        <f t="shared" si="1018"/>
        <v>1.1177826553381522</v>
      </c>
      <c r="DJ18" s="112">
        <f t="shared" si="1018"/>
        <v>1.1161121606494875</v>
      </c>
      <c r="DK18" s="112">
        <f t="shared" si="1018"/>
        <v>1.1038341609382851</v>
      </c>
      <c r="DL18" s="112">
        <f t="shared" si="1018"/>
        <v>1.0963164065969826</v>
      </c>
      <c r="DM18" s="112">
        <f t="shared" si="1018"/>
        <v>1.0963457994431942</v>
      </c>
      <c r="DN18" s="112">
        <f t="shared" si="1018"/>
        <v>1.0920192234100357</v>
      </c>
      <c r="DO18" s="112">
        <f t="shared" si="1018"/>
        <v>1.0835246138649637</v>
      </c>
      <c r="DP18" s="112">
        <f t="shared" si="1018"/>
        <v>1.0842256753088273</v>
      </c>
      <c r="DQ18" s="112">
        <f t="shared" si="1018"/>
        <v>1.0740953155701523</v>
      </c>
      <c r="DR18" s="112">
        <f t="shared" si="1018"/>
        <v>1.0677991967526503</v>
      </c>
      <c r="DS18" s="112">
        <f t="shared" si="1018"/>
        <v>1.0598860267660528</v>
      </c>
      <c r="DT18" s="112">
        <f t="shared" si="1018"/>
        <v>1.059105168577859</v>
      </c>
      <c r="DU18" s="112">
        <f t="shared" si="1018"/>
        <v>1.058320099748747</v>
      </c>
      <c r="DV18" s="112">
        <f t="shared" si="1018"/>
        <v>1.0544193886091959</v>
      </c>
      <c r="DW18" s="112">
        <f t="shared" si="1018"/>
        <v>1.0365504034849311</v>
      </c>
      <c r="DX18" s="112">
        <f t="shared" si="1018"/>
        <v>1.0164036090134996</v>
      </c>
      <c r="DY18" s="112">
        <f t="shared" si="1018"/>
        <v>0.98263997339103049</v>
      </c>
      <c r="DZ18" s="112">
        <f t="shared" si="1018"/>
        <v>0.92123841809211293</v>
      </c>
      <c r="EA18" s="112">
        <f t="shared" si="1018"/>
        <v>0.95537548801908045</v>
      </c>
      <c r="EB18" s="112">
        <f t="shared" si="1018"/>
        <v>1.0020656619894501</v>
      </c>
      <c r="EC18" s="112">
        <f t="shared" si="1018"/>
        <v>1.0404485834817898</v>
      </c>
      <c r="ED18" s="112">
        <f t="shared" si="1018"/>
        <v>1.0697491139220376</v>
      </c>
      <c r="EE18" s="112">
        <f t="shared" si="1018"/>
        <v>1.2538380323170679</v>
      </c>
      <c r="EF18" s="112">
        <f t="shared" si="1018"/>
        <v>1.2623174138710551</v>
      </c>
      <c r="EG18" s="112">
        <f t="shared" si="1018"/>
        <v>0.84780981041499603</v>
      </c>
      <c r="EH18" s="112">
        <f t="shared" si="1018"/>
        <v>0.73826793670612134</v>
      </c>
      <c r="EI18" s="112">
        <f t="shared" si="1018"/>
        <v>0.79187477135409334</v>
      </c>
      <c r="EJ18" s="112">
        <f t="shared" si="1018"/>
        <v>0.84833085857511792</v>
      </c>
      <c r="EK18" s="112">
        <f t="shared" si="1018"/>
        <v>0.60593679710784387</v>
      </c>
      <c r="EL18" s="112">
        <f t="shared" si="1018"/>
        <v>0.62415264120658331</v>
      </c>
      <c r="EM18" s="112">
        <f t="shared" si="1018"/>
        <v>0.40510655271316509</v>
      </c>
      <c r="EN18" s="112">
        <f t="shared" si="1018"/>
        <v>0.39169267163539701</v>
      </c>
      <c r="EO18" s="112">
        <f t="shared" si="1018"/>
        <v>0.57381053318471986</v>
      </c>
      <c r="EP18" s="112">
        <f t="shared" ref="EP18:HA18" si="1019">0.1*EP17+0.9*EO18</f>
        <v>0.59999112370186436</v>
      </c>
      <c r="EQ18" s="112">
        <f t="shared" si="1019"/>
        <v>0.61690069396640879</v>
      </c>
      <c r="ER18" s="112">
        <f t="shared" si="1019"/>
        <v>0.63184379039891359</v>
      </c>
      <c r="ES18" s="112">
        <f t="shared" si="1019"/>
        <v>0.64774154647818682</v>
      </c>
      <c r="ET18" s="112">
        <f t="shared" si="1019"/>
        <v>0.65423175964646008</v>
      </c>
      <c r="EU18" s="112">
        <f t="shared" si="1019"/>
        <v>0.67374351861674908</v>
      </c>
      <c r="EV18" s="112">
        <f t="shared" si="1019"/>
        <v>0.42328093146095658</v>
      </c>
      <c r="EW18" s="112">
        <f t="shared" si="1019"/>
        <v>0.44952606270203882</v>
      </c>
      <c r="EX18" s="112">
        <f t="shared" si="1019"/>
        <v>0.49573237886900723</v>
      </c>
      <c r="EY18" s="112">
        <f t="shared" si="1019"/>
        <v>0.52537796167280171</v>
      </c>
      <c r="EZ18" s="112">
        <f t="shared" si="1019"/>
        <v>0.56208279701901487</v>
      </c>
      <c r="FA18" s="112">
        <f t="shared" si="1019"/>
        <v>0.59724600443655129</v>
      </c>
      <c r="FB18" s="112">
        <f t="shared" si="1019"/>
        <v>0.63329546257030211</v>
      </c>
      <c r="FC18" s="112">
        <f t="shared" si="1019"/>
        <v>0.66667089715618388</v>
      </c>
      <c r="FD18" s="112">
        <f t="shared" si="1019"/>
        <v>0.69911588994859075</v>
      </c>
      <c r="FE18" s="112">
        <f t="shared" si="1019"/>
        <v>0.72216177518053581</v>
      </c>
      <c r="FF18" s="112">
        <f t="shared" si="1019"/>
        <v>0.74609230146935324</v>
      </c>
      <c r="FG18" s="112">
        <f t="shared" si="1019"/>
        <v>0.7688201678986849</v>
      </c>
      <c r="FH18" s="112">
        <f t="shared" si="1019"/>
        <v>0.78329753470815577</v>
      </c>
      <c r="FI18" s="112">
        <f t="shared" si="1019"/>
        <v>0.78244271052507486</v>
      </c>
      <c r="FJ18" s="112">
        <f t="shared" si="1019"/>
        <v>0.7970254436919767</v>
      </c>
      <c r="FK18" s="112">
        <f t="shared" si="1019"/>
        <v>0.79256661404827933</v>
      </c>
      <c r="FL18" s="112">
        <f t="shared" si="1019"/>
        <v>0.95015946037903509</v>
      </c>
      <c r="FM18" s="112">
        <f t="shared" si="1019"/>
        <v>0.92266687882711285</v>
      </c>
      <c r="FN18" s="112">
        <f t="shared" si="1019"/>
        <v>0.94477711220238247</v>
      </c>
      <c r="FO18" s="112">
        <f t="shared" si="1019"/>
        <v>0.9499742255585607</v>
      </c>
      <c r="FP18" s="112">
        <f t="shared" si="1019"/>
        <v>0.97102157912210696</v>
      </c>
      <c r="FQ18" s="112">
        <f t="shared" si="1019"/>
        <v>0.98773398250423361</v>
      </c>
      <c r="FR18" s="112">
        <f t="shared" si="1019"/>
        <v>0.99521407392438543</v>
      </c>
      <c r="FS18" s="112">
        <f t="shared" si="1019"/>
        <v>1.010130651028071</v>
      </c>
      <c r="FT18" s="112">
        <f t="shared" si="1019"/>
        <v>0.88276464474879335</v>
      </c>
      <c r="FU18" s="112">
        <f t="shared" si="1019"/>
        <v>0.9168964737348414</v>
      </c>
      <c r="FV18" s="112">
        <f t="shared" si="1019"/>
        <v>1.0214653297627179</v>
      </c>
      <c r="FW18" s="112">
        <f t="shared" si="1019"/>
        <v>1.0078978852582954</v>
      </c>
      <c r="FX18" s="112">
        <f t="shared" si="1019"/>
        <v>1.1285861567786553</v>
      </c>
      <c r="FY18" s="112">
        <f t="shared" si="1019"/>
        <v>1.0957847930091866</v>
      </c>
      <c r="FZ18" s="112">
        <f t="shared" si="1019"/>
        <v>2.3672873947893489</v>
      </c>
      <c r="GA18" s="112">
        <f t="shared" si="1019"/>
        <v>2.209463104876094</v>
      </c>
      <c r="GB18" s="112">
        <f t="shared" si="1019"/>
        <v>2.0684994933504224</v>
      </c>
      <c r="GC18" s="112">
        <f t="shared" si="1019"/>
        <v>1.9500565498535787</v>
      </c>
      <c r="GD18" s="112">
        <f t="shared" si="1019"/>
        <v>1.8299453027073829</v>
      </c>
      <c r="GE18" s="112">
        <f t="shared" si="1019"/>
        <v>1.7407847876324365</v>
      </c>
      <c r="GF18" s="112">
        <f t="shared" si="1019"/>
        <v>1.6561669412312512</v>
      </c>
      <c r="GG18" s="112">
        <f t="shared" si="1019"/>
        <v>1.5795215993420579</v>
      </c>
      <c r="GH18" s="112">
        <f t="shared" si="1019"/>
        <v>1.5017948638621252</v>
      </c>
      <c r="GI18" s="112">
        <f t="shared" si="1019"/>
        <v>1.4404364713961566</v>
      </c>
      <c r="GJ18" s="112">
        <f t="shared" si="1019"/>
        <v>1.3828721114798348</v>
      </c>
      <c r="GK18" s="112">
        <f t="shared" si="1019"/>
        <v>1.3290225101736792</v>
      </c>
      <c r="GL18" s="112">
        <f t="shared" si="1019"/>
        <v>1.2885372066767735</v>
      </c>
      <c r="GM18" s="112">
        <f t="shared" si="1019"/>
        <v>1.2597745606903346</v>
      </c>
      <c r="GN18" s="112">
        <f t="shared" si="1019"/>
        <v>1.2328731477392889</v>
      </c>
      <c r="GO18" s="112">
        <f t="shared" si="1019"/>
        <v>1.2076702043670138</v>
      </c>
      <c r="GP18" s="112">
        <f t="shared" si="1019"/>
        <v>1.18594391698207</v>
      </c>
      <c r="GQ18" s="112">
        <f t="shared" si="1019"/>
        <v>1.1650255393478368</v>
      </c>
      <c r="GR18" s="112">
        <f t="shared" si="1019"/>
        <v>1.1563534356969563</v>
      </c>
      <c r="GS18" s="112">
        <f t="shared" si="1019"/>
        <v>1.1395630020302332</v>
      </c>
      <c r="GT18" s="112">
        <f t="shared" si="1019"/>
        <v>1.1345475991524905</v>
      </c>
      <c r="GU18" s="112">
        <f t="shared" si="1019"/>
        <v>1.1410928392372417</v>
      </c>
      <c r="GV18" s="112">
        <f t="shared" si="1019"/>
        <v>0.87208159452920386</v>
      </c>
      <c r="GW18" s="112">
        <f t="shared" si="1019"/>
        <v>0.53915914936199771</v>
      </c>
      <c r="GX18" s="112">
        <f t="shared" si="1019"/>
        <v>0.63238078089420013</v>
      </c>
      <c r="GY18" s="112">
        <f t="shared" si="1019"/>
        <v>0.72024294730355765</v>
      </c>
      <c r="GZ18" s="112">
        <f t="shared" si="1019"/>
        <v>0.71729552165007127</v>
      </c>
      <c r="HA18" s="112">
        <f t="shared" si="1019"/>
        <v>0.68965745614325913</v>
      </c>
      <c r="HB18" s="112">
        <f t="shared" ref="HB18:JM18" si="1020">0.1*HB17+0.9*HA18</f>
        <v>0.78319171052893322</v>
      </c>
      <c r="HC18" s="112">
        <f t="shared" si="1020"/>
        <v>0.83041478615781394</v>
      </c>
      <c r="HD18" s="112">
        <f t="shared" si="1020"/>
        <v>0.85401693876552898</v>
      </c>
      <c r="HE18" s="112">
        <f t="shared" si="1020"/>
        <v>0.88538380384094117</v>
      </c>
      <c r="HF18" s="112">
        <f t="shared" si="1020"/>
        <v>0.9506545653975047</v>
      </c>
      <c r="HG18" s="112">
        <f t="shared" si="1020"/>
        <v>0.95576179060529354</v>
      </c>
      <c r="HH18" s="112">
        <f t="shared" si="1020"/>
        <v>0.95151907242098388</v>
      </c>
      <c r="HI18" s="112">
        <f t="shared" si="1020"/>
        <v>0.96053735992909728</v>
      </c>
      <c r="HJ18" s="112">
        <f t="shared" si="1020"/>
        <v>0.98211359779619345</v>
      </c>
      <c r="HK18" s="112">
        <f t="shared" si="1020"/>
        <v>0.99666062877007489</v>
      </c>
      <c r="HL18" s="112">
        <f t="shared" si="1020"/>
        <v>0.99607569981291122</v>
      </c>
      <c r="HM18" s="112">
        <f t="shared" si="1020"/>
        <v>1.0046054058946463</v>
      </c>
      <c r="HN18" s="112">
        <f t="shared" si="1020"/>
        <v>1.0387877224480389</v>
      </c>
      <c r="HO18" s="112">
        <f t="shared" si="1020"/>
        <v>1.0252250766538151</v>
      </c>
      <c r="HP18" s="112">
        <f t="shared" si="1020"/>
        <v>1.0262612272550775</v>
      </c>
      <c r="HQ18" s="112">
        <f t="shared" si="1020"/>
        <v>1.0281312695652745</v>
      </c>
      <c r="HR18" s="112">
        <f t="shared" si="1020"/>
        <v>1.0228460532945522</v>
      </c>
      <c r="HS18" s="112">
        <f t="shared" si="1020"/>
        <v>1.0195763629841745</v>
      </c>
      <c r="HT18" s="112">
        <f t="shared" si="1020"/>
        <v>1.0164401571880006</v>
      </c>
      <c r="HU18" s="112">
        <f t="shared" si="1020"/>
        <v>1.0148211052716871</v>
      </c>
      <c r="HV18" s="112">
        <f t="shared" si="1020"/>
        <v>1.0139966834385366</v>
      </c>
      <c r="HW18" s="112">
        <f t="shared" si="1020"/>
        <v>0.98364069667614751</v>
      </c>
      <c r="HX18" s="112">
        <f t="shared" si="1020"/>
        <v>0.96251569926544633</v>
      </c>
      <c r="HY18" s="112">
        <f t="shared" si="1020"/>
        <v>0.94413389678076221</v>
      </c>
      <c r="HZ18" s="112">
        <f t="shared" si="1020"/>
        <v>0.92204810124687164</v>
      </c>
      <c r="IA18" s="112">
        <f t="shared" si="1020"/>
        <v>0.91117224397027108</v>
      </c>
      <c r="IB18" s="112">
        <f t="shared" si="1020"/>
        <v>0.90016292813493648</v>
      </c>
      <c r="IC18" s="112">
        <f t="shared" si="1020"/>
        <v>0.89543901071282817</v>
      </c>
      <c r="ID18" s="112">
        <f t="shared" si="1020"/>
        <v>0.98509503828624057</v>
      </c>
      <c r="IE18" s="112">
        <f t="shared" si="1020"/>
        <v>1.0416335966629677</v>
      </c>
      <c r="IF18" s="112">
        <f t="shared" si="1020"/>
        <v>1.0944482898948138</v>
      </c>
      <c r="IG18" s="112">
        <f t="shared" si="1020"/>
        <v>1.1787697882632282</v>
      </c>
      <c r="IH18" s="112">
        <f t="shared" si="1020"/>
        <v>1.218254531624209</v>
      </c>
      <c r="II18" s="112">
        <f t="shared" si="1020"/>
        <v>1.257214757228571</v>
      </c>
      <c r="IJ18" s="112">
        <f t="shared" si="1020"/>
        <v>1.2795756968463912</v>
      </c>
      <c r="IK18" s="112">
        <f t="shared" si="1020"/>
        <v>1.2845709593822991</v>
      </c>
      <c r="IL18" s="112">
        <f t="shared" si="1020"/>
        <v>1.3131211112152195</v>
      </c>
      <c r="IM18" s="112">
        <f t="shared" si="1020"/>
        <v>1.3139381594178399</v>
      </c>
      <c r="IN18" s="112">
        <f t="shared" si="1020"/>
        <v>1.3230867975907554</v>
      </c>
      <c r="IO18" s="112">
        <f t="shared" si="1020"/>
        <v>1.3380655481527917</v>
      </c>
      <c r="IP18" s="112">
        <f t="shared" si="1020"/>
        <v>1.1552779782270901</v>
      </c>
      <c r="IQ18" s="112">
        <f t="shared" si="1020"/>
        <v>1.0678699927464959</v>
      </c>
      <c r="IR18" s="112">
        <f t="shared" si="1020"/>
        <v>0.99001065559555457</v>
      </c>
      <c r="IS18" s="112">
        <f t="shared" si="1020"/>
        <v>0.91039343779650039</v>
      </c>
      <c r="IT18" s="112">
        <f t="shared" si="1020"/>
        <v>0.84383635642065435</v>
      </c>
      <c r="IU18" s="112">
        <f t="shared" si="1020"/>
        <v>0.8114323051752349</v>
      </c>
      <c r="IV18" s="112">
        <f t="shared" si="1020"/>
        <v>0.79215390258664664</v>
      </c>
      <c r="IW18" s="112">
        <f t="shared" si="1020"/>
        <v>0.79296587210910374</v>
      </c>
      <c r="IX18" s="112">
        <f t="shared" si="1020"/>
        <v>0.77341079071149055</v>
      </c>
      <c r="IY18" s="112">
        <f t="shared" si="1020"/>
        <v>0.71695911543679458</v>
      </c>
      <c r="IZ18" s="112">
        <f t="shared" si="1020"/>
        <v>0.60527609879962707</v>
      </c>
      <c r="JA18" s="112">
        <f t="shared" si="1020"/>
        <v>0.53923366235220627</v>
      </c>
      <c r="JB18" s="112">
        <f t="shared" si="1020"/>
        <v>0.63287442885410028</v>
      </c>
      <c r="JC18" s="112">
        <f t="shared" si="1020"/>
        <v>0.68721783996318064</v>
      </c>
      <c r="JD18" s="112">
        <f t="shared" si="1020"/>
        <v>0.73661500479120567</v>
      </c>
      <c r="JE18" s="112">
        <f t="shared" si="1020"/>
        <v>0.80982389419617362</v>
      </c>
      <c r="JF18" s="112">
        <f t="shared" si="1020"/>
        <v>1.3704822754415655</v>
      </c>
      <c r="JG18" s="112">
        <f t="shared" si="1020"/>
        <v>1.3512442668755114</v>
      </c>
      <c r="JH18" s="112">
        <f t="shared" si="1020"/>
        <v>1.3318080162416717</v>
      </c>
      <c r="JI18" s="112">
        <f t="shared" si="1020"/>
        <v>1.3274064316375493</v>
      </c>
      <c r="JJ18" s="112">
        <f t="shared" si="1020"/>
        <v>1.5947933394942024</v>
      </c>
      <c r="JK18" s="112">
        <f t="shared" si="1020"/>
        <v>0.41176595908226887</v>
      </c>
      <c r="JL18" s="112">
        <f t="shared" si="1020"/>
        <v>0.51261282713146827</v>
      </c>
      <c r="JM18" s="112">
        <f t="shared" si="1020"/>
        <v>0.6298504469853603</v>
      </c>
      <c r="JN18" s="112">
        <f t="shared" ref="JN18:LY18" si="1021">0.1*JN17+0.9*JM18</f>
        <v>0.65669926304631798</v>
      </c>
      <c r="JO18" s="112">
        <f t="shared" si="1021"/>
        <v>0.68481887095675242</v>
      </c>
      <c r="JP18" s="112">
        <f t="shared" si="1021"/>
        <v>0.51608057360466686</v>
      </c>
      <c r="JQ18" s="112">
        <f t="shared" si="1021"/>
        <v>0.23462720232245313</v>
      </c>
      <c r="JR18" s="112">
        <f t="shared" si="1021"/>
        <v>0.16395859973726665</v>
      </c>
      <c r="JS18" s="112">
        <f t="shared" si="1021"/>
        <v>0.24930834794677326</v>
      </c>
      <c r="JT18" s="112">
        <f t="shared" si="1021"/>
        <v>0.32008391266139874</v>
      </c>
      <c r="JU18" s="112">
        <f t="shared" si="1021"/>
        <v>0.46781350155297957</v>
      </c>
      <c r="JV18" s="112">
        <f t="shared" si="1021"/>
        <v>0.7176784928610962</v>
      </c>
      <c r="JW18" s="112">
        <f t="shared" si="1021"/>
        <v>0.67282247616461577</v>
      </c>
      <c r="JX18" s="112">
        <f t="shared" si="1021"/>
        <v>0.70227207212357323</v>
      </c>
      <c r="JY18" s="112">
        <f t="shared" si="1021"/>
        <v>0.68853079490435254</v>
      </c>
      <c r="JZ18" s="112">
        <f t="shared" si="1021"/>
        <v>0.73508486245551075</v>
      </c>
      <c r="KA18" s="112">
        <f t="shared" si="1021"/>
        <v>0.96307809949897993</v>
      </c>
      <c r="KB18" s="112">
        <f t="shared" si="1021"/>
        <v>0.99576499162246812</v>
      </c>
      <c r="KC18" s="112">
        <f t="shared" si="1021"/>
        <v>1.071041401590751</v>
      </c>
      <c r="KD18" s="112">
        <f t="shared" si="1021"/>
        <v>1.1207016130976735</v>
      </c>
      <c r="KE18" s="112">
        <f t="shared" si="1021"/>
        <v>1.1403238551457671</v>
      </c>
      <c r="KF18" s="112">
        <f t="shared" si="1021"/>
        <v>1.1496020063183354</v>
      </c>
      <c r="KG18" s="112">
        <f t="shared" si="1021"/>
        <v>1.233184478061035</v>
      </c>
      <c r="KH18" s="112">
        <f t="shared" si="1021"/>
        <v>1.2609184236010897</v>
      </c>
      <c r="KI18" s="112">
        <f t="shared" si="1021"/>
        <v>1.2799887705175386</v>
      </c>
      <c r="KJ18" s="112">
        <f t="shared" si="1021"/>
        <v>1.328935195192753</v>
      </c>
      <c r="KK18" s="112">
        <f t="shared" si="1021"/>
        <v>1.3499266282374265</v>
      </c>
      <c r="KL18" s="112">
        <f t="shared" si="1021"/>
        <v>1.4020059118721335</v>
      </c>
      <c r="KM18" s="112">
        <f t="shared" si="1021"/>
        <v>1.3809035579069948</v>
      </c>
      <c r="KN18" s="112">
        <f t="shared" si="1021"/>
        <v>1.3271327585679082</v>
      </c>
      <c r="KO18" s="112">
        <f t="shared" si="1021"/>
        <v>1.2849675790178383</v>
      </c>
      <c r="KP18" s="112">
        <f t="shared" si="1021"/>
        <v>1.2357248435441384</v>
      </c>
      <c r="KQ18" s="112">
        <f t="shared" si="1021"/>
        <v>1.1679618586789995</v>
      </c>
      <c r="KR18" s="112">
        <f t="shared" si="1021"/>
        <v>1.2710634830300778</v>
      </c>
      <c r="KS18" s="112">
        <f t="shared" si="1021"/>
        <v>1.1930110648762737</v>
      </c>
      <c r="KT18" s="112">
        <f t="shared" si="1021"/>
        <v>1.2003906838209535</v>
      </c>
      <c r="KU18" s="112">
        <f t="shared" si="1021"/>
        <v>1.1834434757395604</v>
      </c>
      <c r="KV18" s="112">
        <f t="shared" si="1021"/>
        <v>1.1365101484985485</v>
      </c>
      <c r="KW18" s="112">
        <f t="shared" si="1021"/>
        <v>0.84815430748840193</v>
      </c>
      <c r="KX18" s="112">
        <f t="shared" si="1021"/>
        <v>1.00348005321015</v>
      </c>
      <c r="KY18" s="112">
        <f t="shared" si="1021"/>
        <v>0.95842969513372689</v>
      </c>
      <c r="KZ18" s="112">
        <f t="shared" si="1021"/>
        <v>1.7337966381567975</v>
      </c>
      <c r="LA18" s="112">
        <f t="shared" si="1021"/>
        <v>1.9691499374910422</v>
      </c>
      <c r="LB18" s="112">
        <f t="shared" si="1021"/>
        <v>1.7219933173463373</v>
      </c>
      <c r="LC18" s="112">
        <f t="shared" si="1021"/>
        <v>1.4459099386242082</v>
      </c>
      <c r="LD18" s="112">
        <f t="shared" si="1021"/>
        <v>1.5149635339764091</v>
      </c>
      <c r="LE18" s="112">
        <f t="shared" si="1021"/>
        <v>1.1325829320611098</v>
      </c>
      <c r="LF18" s="112">
        <f t="shared" si="1021"/>
        <v>1.1899349107583221</v>
      </c>
      <c r="LG18" s="112">
        <f t="shared" si="1021"/>
        <v>1.3196161184776707</v>
      </c>
      <c r="LH18" s="112">
        <f t="shared" si="1021"/>
        <v>2.557848247315444</v>
      </c>
      <c r="LI18" s="112">
        <f t="shared" si="1021"/>
        <v>0.31137376741148604</v>
      </c>
      <c r="LJ18" s="112">
        <f t="shared" si="1021"/>
        <v>0.271222395759396</v>
      </c>
      <c r="LK18" s="112">
        <f t="shared" si="1021"/>
        <v>0.30226950208146086</v>
      </c>
      <c r="LL18" s="112">
        <f t="shared" si="1021"/>
        <v>0.2811568203134599</v>
      </c>
      <c r="LM18" s="112">
        <f t="shared" si="1021"/>
        <v>0.20608442051836282</v>
      </c>
      <c r="LN18" s="112">
        <f t="shared" si="1021"/>
        <v>0.15312913273992451</v>
      </c>
      <c r="LO18" s="112">
        <f t="shared" si="1021"/>
        <v>6.1326506644585055E-4</v>
      </c>
      <c r="LP18" s="112">
        <f t="shared" si="1021"/>
        <v>-6.984552332439721E-2</v>
      </c>
      <c r="LQ18" s="112">
        <f t="shared" si="1021"/>
        <v>-0.13508496081060212</v>
      </c>
      <c r="LR18" s="112">
        <f t="shared" si="1021"/>
        <v>-0.18443420444126116</v>
      </c>
      <c r="LS18" s="112">
        <f t="shared" si="1021"/>
        <v>-0.34271785081480211</v>
      </c>
      <c r="LT18" s="112">
        <f t="shared" si="1021"/>
        <v>-0.56741189579077589</v>
      </c>
      <c r="LU18" s="112">
        <f t="shared" si="1021"/>
        <v>-0.66327590341523346</v>
      </c>
      <c r="LV18" s="112">
        <f t="shared" si="1021"/>
        <v>-0.87686310309196935</v>
      </c>
      <c r="LW18" s="112">
        <f t="shared" si="1021"/>
        <v>-0.53067731744174407</v>
      </c>
      <c r="LX18" s="112">
        <f t="shared" si="1021"/>
        <v>-0.58935747232114</v>
      </c>
      <c r="LY18" s="112">
        <f t="shared" si="1021"/>
        <v>-0.67182624147069936</v>
      </c>
      <c r="LZ18" s="112">
        <f t="shared" ref="LZ18:OI18" si="1022">0.1*LZ17+0.9*LY18</f>
        <v>-0.57428786925858655</v>
      </c>
      <c r="MA18" s="112">
        <f t="shared" si="1022"/>
        <v>-0.45831192758304151</v>
      </c>
      <c r="MB18" s="112">
        <f t="shared" si="1022"/>
        <v>-0.35506661268733275</v>
      </c>
      <c r="MC18" s="112">
        <f t="shared" si="1022"/>
        <v>-0.28169256858393599</v>
      </c>
      <c r="MD18" s="112">
        <f t="shared" si="1022"/>
        <v>-0.23454761539463578</v>
      </c>
      <c r="ME18" s="112">
        <f t="shared" si="1022"/>
        <v>-0.20106248627143472</v>
      </c>
      <c r="MF18" s="112">
        <f t="shared" si="1022"/>
        <v>-0.13892638689802259</v>
      </c>
      <c r="MG18" s="112">
        <f t="shared" si="1022"/>
        <v>-7.7992328089877133E-2</v>
      </c>
      <c r="MH18" s="112">
        <f t="shared" si="1022"/>
        <v>-1.0700699516657572E-2</v>
      </c>
      <c r="MI18" s="112">
        <f t="shared" si="1022"/>
        <v>2.8702863872321176E-3</v>
      </c>
      <c r="MJ18" s="112">
        <f t="shared" si="1022"/>
        <v>4.0312790720006195E-2</v>
      </c>
      <c r="MK18" s="112">
        <f t="shared" si="1022"/>
        <v>0.11818377348372489</v>
      </c>
      <c r="ML18" s="112">
        <f t="shared" si="1022"/>
        <v>0.1322107339691177</v>
      </c>
      <c r="MM18" s="112">
        <f t="shared" si="1022"/>
        <v>0.14338517308004503</v>
      </c>
      <c r="MN18" s="112">
        <f t="shared" si="1022"/>
        <v>0.16686998422494445</v>
      </c>
      <c r="MO18" s="112">
        <f t="shared" si="1022"/>
        <v>0.20310693456191475</v>
      </c>
      <c r="MP18" s="112">
        <f t="shared" si="1022"/>
        <v>0.25240254395679301</v>
      </c>
      <c r="MQ18" s="112">
        <f t="shared" si="1022"/>
        <v>0.3067136046719956</v>
      </c>
      <c r="MR18" s="112">
        <f t="shared" si="1022"/>
        <v>0.34903164959058069</v>
      </c>
      <c r="MS18" s="112">
        <f t="shared" si="1022"/>
        <v>0.3746968142294862</v>
      </c>
      <c r="MT18" s="112">
        <f t="shared" si="1022"/>
        <v>0.37391036177468362</v>
      </c>
      <c r="MU18" s="112">
        <f t="shared" si="1022"/>
        <v>0.38491203479356983</v>
      </c>
      <c r="MV18" s="112">
        <f t="shared" si="1022"/>
        <v>0.38212350801990791</v>
      </c>
      <c r="MW18" s="112">
        <f t="shared" si="1022"/>
        <v>0.41668186477123331</v>
      </c>
      <c r="MX18" s="112">
        <f t="shared" si="1022"/>
        <v>0.45207761493695331</v>
      </c>
      <c r="MY18" s="112">
        <f t="shared" si="1022"/>
        <v>0.45835890094510406</v>
      </c>
      <c r="MZ18" s="112">
        <f t="shared" si="1022"/>
        <v>0.46347264937528415</v>
      </c>
      <c r="NA18" s="112">
        <f t="shared" si="1022"/>
        <v>0.47643077195465849</v>
      </c>
      <c r="NB18" s="112">
        <f t="shared" si="1022"/>
        <v>0.49922745463633911</v>
      </c>
      <c r="NC18" s="112">
        <f t="shared" si="1022"/>
        <v>0.51242012681038462</v>
      </c>
      <c r="ND18" s="112">
        <f t="shared" si="1022"/>
        <v>0.51061684700979082</v>
      </c>
      <c r="NE18" s="112">
        <f t="shared" si="1022"/>
        <v>0.52391380606948368</v>
      </c>
      <c r="NF18" s="112">
        <f t="shared" si="1022"/>
        <v>0.54384643964424517</v>
      </c>
      <c r="NG18" s="112">
        <f t="shared" si="1022"/>
        <v>0.5610157287768055</v>
      </c>
      <c r="NH18" s="112">
        <f t="shared" si="1022"/>
        <v>0.5858707891362912</v>
      </c>
      <c r="NI18" s="112">
        <f t="shared" si="1022"/>
        <v>0.59296417025197767</v>
      </c>
      <c r="NJ18" s="112">
        <f t="shared" si="1022"/>
        <v>0.56257193533371486</v>
      </c>
      <c r="NK18" s="112">
        <f t="shared" si="1022"/>
        <v>0.54893405367603709</v>
      </c>
      <c r="NL18" s="112">
        <f t="shared" si="1022"/>
        <v>0.56483301740264857</v>
      </c>
      <c r="NM18" s="112">
        <f t="shared" si="1022"/>
        <v>0.57816386594892433</v>
      </c>
      <c r="NN18" s="112">
        <f t="shared" si="1022"/>
        <v>0.58172941418860225</v>
      </c>
      <c r="NO18" s="112">
        <f t="shared" si="1022"/>
        <v>0.60067098524139739</v>
      </c>
      <c r="NP18" s="112">
        <f t="shared" si="1022"/>
        <v>0.63138809362851034</v>
      </c>
      <c r="NQ18" s="112">
        <f t="shared" si="1022"/>
        <v>0.66448281295280709</v>
      </c>
      <c r="NR18" s="112">
        <f t="shared" si="1022"/>
        <v>0.71508136495041652</v>
      </c>
      <c r="NS18" s="112">
        <f t="shared" si="1022"/>
        <v>0.75445542286155565</v>
      </c>
      <c r="NT18" s="112">
        <f t="shared" si="1022"/>
        <v>0.80776951214036341</v>
      </c>
      <c r="NU18" s="112">
        <f t="shared" si="1022"/>
        <v>0.85714944878352717</v>
      </c>
      <c r="NV18" s="112">
        <f t="shared" si="1022"/>
        <v>0.90294461670175163</v>
      </c>
      <c r="NW18" s="112">
        <f t="shared" si="1022"/>
        <v>0.96421790214794378</v>
      </c>
      <c r="NX18" s="112">
        <f t="shared" si="1022"/>
        <v>1.0278144030736214</v>
      </c>
      <c r="NY18" s="112">
        <f t="shared" si="1022"/>
        <v>1.1343273401669791</v>
      </c>
      <c r="NZ18" s="112">
        <f t="shared" si="1022"/>
        <v>1.2786139905641647</v>
      </c>
      <c r="OA18" s="112">
        <f t="shared" si="1022"/>
        <v>1.4109659475990648</v>
      </c>
      <c r="OB18" s="112">
        <f t="shared" si="1022"/>
        <v>1.5183744382354354</v>
      </c>
      <c r="OC18" s="112">
        <f t="shared" si="1022"/>
        <v>1.5703802888489737</v>
      </c>
      <c r="OD18" s="112">
        <f t="shared" si="1022"/>
        <v>1.610574433776627</v>
      </c>
      <c r="OE18" s="112">
        <f t="shared" si="1022"/>
        <v>1.7032283930225769</v>
      </c>
      <c r="OF18" s="112">
        <f t="shared" si="1022"/>
        <v>1.7473342160056702</v>
      </c>
      <c r="OG18" s="112">
        <f t="shared" si="1022"/>
        <v>1.8632291629296103</v>
      </c>
      <c r="OH18" s="112">
        <f t="shared" si="1022"/>
        <v>1.9041722233387426</v>
      </c>
      <c r="OI18" s="112">
        <f t="shared" si="1022"/>
        <v>1.9052923342927217</v>
      </c>
      <c r="OJ18" s="78"/>
      <c r="OK18" s="142"/>
    </row>
    <row r="19" spans="1:401" x14ac:dyDescent="0.2">
      <c r="A19" s="47"/>
      <c r="B19" s="51"/>
      <c r="C19" s="51" t="s">
        <v>627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66">
        <f>P13/D3</f>
        <v>0.10160705028512182</v>
      </c>
      <c r="Q19" s="66">
        <f t="shared" ref="Q19:CB19" si="1023">Q13/E3</f>
        <v>0.103644482857966</v>
      </c>
      <c r="R19" s="66">
        <f t="shared" si="1023"/>
        <v>8.8577936869508628E-2</v>
      </c>
      <c r="S19" s="66">
        <f t="shared" si="1023"/>
        <v>0.27193552580267777</v>
      </c>
      <c r="T19" s="66">
        <f t="shared" si="1023"/>
        <v>0.27759114097299986</v>
      </c>
      <c r="U19" s="66">
        <f t="shared" si="1023"/>
        <v>0.36538461538461536</v>
      </c>
      <c r="V19" s="66">
        <f t="shared" si="1023"/>
        <v>0.3472046546926385</v>
      </c>
      <c r="W19" s="66">
        <f t="shared" si="1023"/>
        <v>0.29583907757864392</v>
      </c>
      <c r="X19" s="66">
        <f t="shared" si="1023"/>
        <v>0.3581245479055698</v>
      </c>
      <c r="Y19" s="66">
        <f t="shared" si="1023"/>
        <v>0.46800325516016866</v>
      </c>
      <c r="Z19" s="66">
        <f t="shared" si="1023"/>
        <v>0.5004314740723308</v>
      </c>
      <c r="AA19" s="66">
        <f t="shared" si="1023"/>
        <v>0.47072135785007074</v>
      </c>
      <c r="AB19" s="66">
        <f t="shared" si="1023"/>
        <v>0.43347899159663866</v>
      </c>
      <c r="AC19" s="66">
        <f t="shared" si="1023"/>
        <v>0.38719571885401033</v>
      </c>
      <c r="AD19" s="66">
        <f t="shared" si="1023"/>
        <v>0.38275738371397822</v>
      </c>
      <c r="AE19" s="66">
        <f t="shared" si="1023"/>
        <v>0.2761880429228411</v>
      </c>
      <c r="AF19" s="66">
        <f t="shared" si="1023"/>
        <v>0.22779509154655239</v>
      </c>
      <c r="AG19" s="66">
        <f t="shared" si="1023"/>
        <v>0.16712354664902165</v>
      </c>
      <c r="AH19" s="66">
        <f t="shared" si="1023"/>
        <v>0.15228617031264671</v>
      </c>
      <c r="AI19" s="66">
        <f t="shared" si="1023"/>
        <v>0.14937859664393829</v>
      </c>
      <c r="AJ19" s="66">
        <f t="shared" si="1023"/>
        <v>0.17934440517116157</v>
      </c>
      <c r="AK19" s="66">
        <f t="shared" si="1023"/>
        <v>0.2472408405986998</v>
      </c>
      <c r="AL19" s="66">
        <f t="shared" si="1023"/>
        <v>0.34110634738052914</v>
      </c>
      <c r="AM19" s="66">
        <f t="shared" si="1023"/>
        <v>0.32410078861319486</v>
      </c>
      <c r="AN19" s="66">
        <f t="shared" si="1023"/>
        <v>0.24077287436101863</v>
      </c>
      <c r="AO19" s="66">
        <f t="shared" si="1023"/>
        <v>0.28312006021829128</v>
      </c>
      <c r="AP19" s="66">
        <f t="shared" si="1023"/>
        <v>0.33855067450709098</v>
      </c>
      <c r="AQ19" s="66">
        <f t="shared" si="1023"/>
        <v>0.31979979979979978</v>
      </c>
      <c r="AR19" s="66">
        <f t="shared" si="1023"/>
        <v>0.30752756405171727</v>
      </c>
      <c r="AS19" s="66">
        <f t="shared" si="1023"/>
        <v>0.39139062120353124</v>
      </c>
      <c r="AT19" s="66">
        <f t="shared" si="1023"/>
        <v>0.38804693229039355</v>
      </c>
      <c r="AU19" s="66">
        <f t="shared" si="1023"/>
        <v>0.4819925950858297</v>
      </c>
      <c r="AV19" s="66">
        <f t="shared" si="1023"/>
        <v>0.40399063924128586</v>
      </c>
      <c r="AW19" s="66">
        <f t="shared" si="1023"/>
        <v>0.42539092488585395</v>
      </c>
      <c r="AX19" s="66">
        <f t="shared" si="1023"/>
        <v>0.36888888888888888</v>
      </c>
      <c r="AY19" s="66">
        <f t="shared" si="1023"/>
        <v>0.4191240557815224</v>
      </c>
      <c r="AZ19" s="66">
        <f t="shared" si="1023"/>
        <v>0.45454889065275733</v>
      </c>
      <c r="BA19" s="66">
        <f t="shared" si="1023"/>
        <v>0.43880618904451124</v>
      </c>
      <c r="BB19" s="66">
        <f t="shared" si="1023"/>
        <v>0.33755410556237481</v>
      </c>
      <c r="BC19" s="66">
        <f t="shared" si="1023"/>
        <v>0.30750561252351194</v>
      </c>
      <c r="BD19" s="66">
        <f t="shared" si="1023"/>
        <v>0.28873453045377334</v>
      </c>
      <c r="BE19" s="66">
        <f t="shared" si="1023"/>
        <v>0.24494310078873074</v>
      </c>
      <c r="BF19" s="66">
        <f t="shared" si="1023"/>
        <v>0.25749170849109215</v>
      </c>
      <c r="BG19" s="66">
        <f t="shared" si="1023"/>
        <v>0.14825119236883944</v>
      </c>
      <c r="BH19" s="66">
        <f t="shared" si="1023"/>
        <v>0.12024446588882065</v>
      </c>
      <c r="BI19" s="66">
        <f t="shared" si="1023"/>
        <v>0.11406865663179976</v>
      </c>
      <c r="BJ19" s="66">
        <f t="shared" si="1023"/>
        <v>0.15330940988835726</v>
      </c>
      <c r="BK19" s="66">
        <f t="shared" si="1023"/>
        <v>9.0001791335056425E-2</v>
      </c>
      <c r="BL19" s="66">
        <f t="shared" si="1023"/>
        <v>4.7969233167892318E-2</v>
      </c>
      <c r="BM19" s="66">
        <f t="shared" si="1023"/>
        <v>4.803526833494725E-2</v>
      </c>
      <c r="BN19" s="66">
        <f t="shared" si="1023"/>
        <v>2.9535355486862442E-2</v>
      </c>
      <c r="BO19" s="66">
        <f t="shared" si="1023"/>
        <v>5.3204325026683374E-2</v>
      </c>
      <c r="BP19" s="66">
        <f t="shared" si="1023"/>
        <v>9.6994374749923506E-2</v>
      </c>
      <c r="BQ19" s="66">
        <f t="shared" si="1023"/>
        <v>5.3465809468147281E-2</v>
      </c>
      <c r="BR19" s="66">
        <f t="shared" si="1023"/>
        <v>5.5713752217346653E-2</v>
      </c>
      <c r="BS19" s="66">
        <f t="shared" si="1023"/>
        <v>8.2233100924689703E-2</v>
      </c>
      <c r="BT19" s="66">
        <f t="shared" si="1023"/>
        <v>0.10890391291863531</v>
      </c>
      <c r="BU19" s="66">
        <f t="shared" si="1023"/>
        <v>2.5444645174423044E-2</v>
      </c>
      <c r="BV19" s="66">
        <f t="shared" si="1023"/>
        <v>-2.141005062353377E-2</v>
      </c>
      <c r="BW19" s="66">
        <f t="shared" si="1023"/>
        <v>1.8781988073437574E-4</v>
      </c>
      <c r="BX19" s="66">
        <f t="shared" si="1023"/>
        <v>-1.1678940712638548E-2</v>
      </c>
      <c r="BY19" s="66">
        <f t="shared" si="1023"/>
        <v>-1.0722882777737253E-2</v>
      </c>
      <c r="BZ19" s="66">
        <f t="shared" si="1023"/>
        <v>3.7531373882855198E-3</v>
      </c>
      <c r="CA19" s="66">
        <f t="shared" si="1023"/>
        <v>-1.6787468881496331E-2</v>
      </c>
      <c r="CB19" s="66">
        <f t="shared" si="1023"/>
        <v>-3.4285959491932715E-2</v>
      </c>
      <c r="CC19" s="66">
        <f t="shared" ref="CC19:EN19" si="1024">CC13/BQ3</f>
        <v>-3.3731303537348541E-3</v>
      </c>
      <c r="CD19" s="66">
        <f t="shared" si="1024"/>
        <v>-3.3030443722225904E-2</v>
      </c>
      <c r="CE19" s="66">
        <f t="shared" si="1024"/>
        <v>-8.2701270218404465E-3</v>
      </c>
      <c r="CF19" s="66">
        <f t="shared" si="1024"/>
        <v>-2.0550363692003484E-2</v>
      </c>
      <c r="CG19" s="66">
        <f t="shared" si="1024"/>
        <v>7.4638346443016299E-2</v>
      </c>
      <c r="CH19" s="66">
        <f t="shared" si="1024"/>
        <v>0.12072272130816594</v>
      </c>
      <c r="CI19" s="66">
        <f t="shared" si="1024"/>
        <v>0.14177738134359888</v>
      </c>
      <c r="CJ19" s="66">
        <f t="shared" si="1024"/>
        <v>0.14222991620251893</v>
      </c>
      <c r="CK19" s="66">
        <f t="shared" si="1024"/>
        <v>9.804355306493634E-2</v>
      </c>
      <c r="CL19" s="66">
        <f t="shared" si="1024"/>
        <v>9.2145544623869508E-2</v>
      </c>
      <c r="CM19" s="66">
        <f t="shared" si="1024"/>
        <v>1.7791122364381903E-2</v>
      </c>
      <c r="CN19" s="66">
        <f t="shared" si="1024"/>
        <v>5.9320151077538325E-2</v>
      </c>
      <c r="CO19" s="66">
        <f t="shared" si="1024"/>
        <v>8.1073257626363845E-2</v>
      </c>
      <c r="CP19" s="66">
        <f t="shared" si="1024"/>
        <v>0.11745204289274527</v>
      </c>
      <c r="CQ19" s="66">
        <f t="shared" si="1024"/>
        <v>0.11937341626353375</v>
      </c>
      <c r="CR19" s="66">
        <f t="shared" si="1024"/>
        <v>0.16922226494904827</v>
      </c>
      <c r="CS19" s="66">
        <f t="shared" si="1024"/>
        <v>0.14957630053799442</v>
      </c>
      <c r="CT19" s="66">
        <f t="shared" si="1024"/>
        <v>0.16966135278753491</v>
      </c>
      <c r="CU19" s="66">
        <f t="shared" si="1024"/>
        <v>0.13027836026479175</v>
      </c>
      <c r="CV19" s="66">
        <f t="shared" si="1024"/>
        <v>0.22863355810837524</v>
      </c>
      <c r="CW19" s="66">
        <f t="shared" si="1024"/>
        <v>0.26164521544487968</v>
      </c>
      <c r="CX19" s="66">
        <f t="shared" si="1024"/>
        <v>0.23839174904780247</v>
      </c>
      <c r="CY19" s="66">
        <f t="shared" si="1024"/>
        <v>0.26356691543931487</v>
      </c>
      <c r="CZ19" s="66">
        <f t="shared" si="1024"/>
        <v>0.19632969798657718</v>
      </c>
      <c r="DA19" s="66">
        <f t="shared" si="1024"/>
        <v>0.20234392700459311</v>
      </c>
      <c r="DB19" s="66">
        <f t="shared" si="1024"/>
        <v>0.16362483119859231</v>
      </c>
      <c r="DC19" s="66">
        <f t="shared" si="1024"/>
        <v>0.18875535067500823</v>
      </c>
      <c r="DD19" s="66">
        <f t="shared" si="1024"/>
        <v>0.164176036506403</v>
      </c>
      <c r="DE19" s="66">
        <f t="shared" si="1024"/>
        <v>0.14865326289995381</v>
      </c>
      <c r="DF19" s="66">
        <f t="shared" si="1024"/>
        <v>8.2641923498950859E-2</v>
      </c>
      <c r="DG19" s="66">
        <f t="shared" si="1024"/>
        <v>8.2631550228268971E-2</v>
      </c>
      <c r="DH19" s="66">
        <f t="shared" si="1024"/>
        <v>6.9758295194508005E-2</v>
      </c>
      <c r="DI19" s="66">
        <f t="shared" si="1024"/>
        <v>0.11193314881839472</v>
      </c>
      <c r="DJ19" s="66">
        <f t="shared" si="1024"/>
        <v>0.16770626349892009</v>
      </c>
      <c r="DK19" s="66">
        <f t="shared" si="1024"/>
        <v>0.19726457008450213</v>
      </c>
      <c r="DL19" s="66">
        <f t="shared" si="1024"/>
        <v>0.21773811819568381</v>
      </c>
      <c r="DM19" s="66">
        <f t="shared" si="1024"/>
        <v>0.19230835117773018</v>
      </c>
      <c r="DN19" s="66">
        <f t="shared" si="1024"/>
        <v>0.26512633855567863</v>
      </c>
      <c r="DO19" s="66">
        <f t="shared" si="1024"/>
        <v>0.29824804376428227</v>
      </c>
      <c r="DP19" s="66">
        <f t="shared" si="1024"/>
        <v>0.31838406667137509</v>
      </c>
      <c r="DQ19" s="66">
        <f t="shared" si="1024"/>
        <v>0.26468839616702805</v>
      </c>
      <c r="DR19" s="66">
        <f t="shared" si="1024"/>
        <v>0.27773826458036982</v>
      </c>
      <c r="DS19" s="66">
        <f t="shared" si="1024"/>
        <v>0.26675850945868756</v>
      </c>
      <c r="DT19" s="66">
        <f t="shared" si="1024"/>
        <v>0.24882181891105987</v>
      </c>
      <c r="DU19" s="66">
        <f t="shared" si="1024"/>
        <v>0.18719384743031289</v>
      </c>
      <c r="DV19" s="66">
        <f t="shared" si="1024"/>
        <v>0.10230686139595449</v>
      </c>
      <c r="DW19" s="66">
        <f t="shared" si="1024"/>
        <v>8.9526609136021659E-2</v>
      </c>
      <c r="DX19" s="66">
        <f t="shared" si="1024"/>
        <v>8.0188882970299885E-2</v>
      </c>
      <c r="DY19" s="66">
        <f t="shared" si="1024"/>
        <v>5.1579718682202839E-2</v>
      </c>
      <c r="DZ19" s="66">
        <f t="shared" si="1024"/>
        <v>6.6296960346912395E-3</v>
      </c>
      <c r="EA19" s="66">
        <f t="shared" si="1024"/>
        <v>-6.9434072967783228E-2</v>
      </c>
      <c r="EB19" s="66">
        <f t="shared" si="1024"/>
        <v>-7.6953982964589912E-2</v>
      </c>
      <c r="EC19" s="66">
        <f t="shared" si="1024"/>
        <v>-5.7601106118216387E-2</v>
      </c>
      <c r="ED19" s="66">
        <f t="shared" si="1024"/>
        <v>-5.1308099081547452E-2</v>
      </c>
      <c r="EE19" s="66">
        <f t="shared" si="1024"/>
        <v>-3.6286472148541117E-2</v>
      </c>
      <c r="EF19" s="66">
        <f t="shared" si="1024"/>
        <v>-6.3109719378537876E-2</v>
      </c>
      <c r="EG19" s="66">
        <f t="shared" si="1024"/>
        <v>-1.1235804045427055E-2</v>
      </c>
      <c r="EH19" s="66">
        <f t="shared" si="1024"/>
        <v>-3.1277266930666487E-3</v>
      </c>
      <c r="EI19" s="66">
        <f t="shared" si="1024"/>
        <v>-3.0773751485928754E-2</v>
      </c>
      <c r="EJ19" s="66">
        <f t="shared" si="1024"/>
        <v>1.6433207607522225E-2</v>
      </c>
      <c r="EK19" s="66">
        <f t="shared" si="1024"/>
        <v>1.323933270484076E-2</v>
      </c>
      <c r="EL19" s="66">
        <f t="shared" si="1024"/>
        <v>-2.2850909894236875E-2</v>
      </c>
      <c r="EM19" s="66">
        <f t="shared" si="1024"/>
        <v>1.8786272121516085E-2</v>
      </c>
      <c r="EN19" s="66">
        <f t="shared" si="1024"/>
        <v>1.2187690432663011E-3</v>
      </c>
      <c r="EO19" s="66">
        <f t="shared" ref="EO19:GZ19" si="1025">EO13/EC3</f>
        <v>-1.9674584427588432E-2</v>
      </c>
      <c r="EP19" s="66">
        <f t="shared" si="1025"/>
        <v>-2.5948689363824388E-2</v>
      </c>
      <c r="EQ19" s="66">
        <f t="shared" si="1025"/>
        <v>-2.8280854343278653E-2</v>
      </c>
      <c r="ER19" s="66">
        <f t="shared" si="1025"/>
        <v>-1.306937481252946E-2</v>
      </c>
      <c r="ES19" s="66">
        <f t="shared" si="1025"/>
        <v>-5.4574617026193095E-2</v>
      </c>
      <c r="ET19" s="66">
        <f t="shared" si="1025"/>
        <v>-1.669763809216019E-2</v>
      </c>
      <c r="EU19" s="66">
        <f t="shared" si="1025"/>
        <v>2.338592985599118E-2</v>
      </c>
      <c r="EV19" s="66">
        <f t="shared" si="1025"/>
        <v>-6.5299485996013849E-3</v>
      </c>
      <c r="EW19" s="66">
        <f t="shared" si="1025"/>
        <v>4.4134304207119744E-2</v>
      </c>
      <c r="EX19" s="66">
        <f t="shared" si="1025"/>
        <v>7.1243871077136117E-2</v>
      </c>
      <c r="EY19" s="66">
        <f t="shared" si="1025"/>
        <v>7.3886013277821544E-2</v>
      </c>
      <c r="EZ19" s="66">
        <f t="shared" si="1025"/>
        <v>0.10399095730806017</v>
      </c>
      <c r="FA19" s="66">
        <f t="shared" si="1025"/>
        <v>0.18685084857373763</v>
      </c>
      <c r="FB19" s="66">
        <f t="shared" si="1025"/>
        <v>0.24129570507800735</v>
      </c>
      <c r="FC19" s="66">
        <f t="shared" si="1025"/>
        <v>0.19660383237264373</v>
      </c>
      <c r="FD19" s="66">
        <f t="shared" si="1025"/>
        <v>0.21001215699895798</v>
      </c>
      <c r="FE19" s="66">
        <f t="shared" si="1025"/>
        <v>0.20742157172844122</v>
      </c>
      <c r="FF19" s="66">
        <f t="shared" si="1025"/>
        <v>0.14180657883925393</v>
      </c>
      <c r="FG19" s="66">
        <f t="shared" si="1025"/>
        <v>0.10681102044114082</v>
      </c>
      <c r="FH19" s="66">
        <f t="shared" si="1025"/>
        <v>6.5728690969564185E-2</v>
      </c>
      <c r="FI19" s="66">
        <f t="shared" si="1025"/>
        <v>3.8911058592589726E-2</v>
      </c>
      <c r="FJ19" s="66">
        <f t="shared" si="1025"/>
        <v>5.8037539735929192E-2</v>
      </c>
      <c r="FK19" s="66">
        <f t="shared" si="1025"/>
        <v>3.8415696341798845E-2</v>
      </c>
      <c r="FL19" s="66">
        <f t="shared" si="1025"/>
        <v>2.2104959176708409E-2</v>
      </c>
      <c r="FM19" s="66">
        <f t="shared" si="1025"/>
        <v>-2.915400426213384E-2</v>
      </c>
      <c r="FN19" s="66">
        <f t="shared" si="1025"/>
        <v>-5.8682227910757397E-2</v>
      </c>
      <c r="FO19" s="66">
        <f t="shared" si="1025"/>
        <v>-6.8930418624468873E-2</v>
      </c>
      <c r="FP19" s="66">
        <f t="shared" si="1025"/>
        <v>-5.5796763428899492E-2</v>
      </c>
      <c r="FQ19" s="66">
        <f t="shared" si="1025"/>
        <v>-6.5336206999202201E-2</v>
      </c>
      <c r="FR19" s="66">
        <f t="shared" si="1025"/>
        <v>-2.2824040202933663E-2</v>
      </c>
      <c r="FS19" s="66">
        <f t="shared" si="1025"/>
        <v>-1.436844538530793E-2</v>
      </c>
      <c r="FT19" s="66">
        <f t="shared" si="1025"/>
        <v>-1.3870656131573082E-3</v>
      </c>
      <c r="FU19" s="66">
        <f t="shared" si="1025"/>
        <v>1.9081122740720484E-2</v>
      </c>
      <c r="FV19" s="66">
        <f t="shared" si="1025"/>
        <v>-1.4386695423435104E-2</v>
      </c>
      <c r="FW19" s="66">
        <f t="shared" si="1025"/>
        <v>-2.0837012184354582E-2</v>
      </c>
      <c r="FX19" s="66">
        <f t="shared" si="1025"/>
        <v>-1.2316030102997456E-2</v>
      </c>
      <c r="FY19" s="66">
        <f t="shared" si="1025"/>
        <v>1.0897377615565456E-2</v>
      </c>
      <c r="FZ19" s="66">
        <f t="shared" si="1025"/>
        <v>-1.3171800489753834E-2</v>
      </c>
      <c r="GA19" s="66">
        <f t="shared" si="1025"/>
        <v>5.6580268727674882E-2</v>
      </c>
      <c r="GB19" s="66">
        <f t="shared" si="1025"/>
        <v>5.8561982214790607E-2</v>
      </c>
      <c r="GC19" s="66">
        <f t="shared" si="1025"/>
        <v>0.10803373506255255</v>
      </c>
      <c r="GD19" s="66">
        <f t="shared" si="1025"/>
        <v>5.4409995826889559E-2</v>
      </c>
      <c r="GE19" s="66">
        <f t="shared" si="1025"/>
        <v>7.9271228074506567E-2</v>
      </c>
      <c r="GF19" s="66">
        <f t="shared" si="1025"/>
        <v>7.1582707046655258E-2</v>
      </c>
      <c r="GG19" s="66">
        <f t="shared" si="1025"/>
        <v>7.3114502140739931E-2</v>
      </c>
      <c r="GH19" s="66">
        <f t="shared" si="1025"/>
        <v>7.1124097193235425E-2</v>
      </c>
      <c r="GI19" s="66">
        <f t="shared" si="1025"/>
        <v>0.10501094937524152</v>
      </c>
      <c r="GJ19" s="66">
        <f t="shared" si="1025"/>
        <v>0.12242058590245361</v>
      </c>
      <c r="GK19" s="66">
        <f t="shared" si="1025"/>
        <v>0.12346139020943081</v>
      </c>
      <c r="GL19" s="66">
        <f t="shared" si="1025"/>
        <v>0.15041531710375092</v>
      </c>
      <c r="GM19" s="66">
        <f t="shared" si="1025"/>
        <v>0.17188815900286339</v>
      </c>
      <c r="GN19" s="66">
        <f t="shared" si="1025"/>
        <v>0.16168252258720756</v>
      </c>
      <c r="GO19" s="66">
        <f t="shared" si="1025"/>
        <v>0.10773334559753489</v>
      </c>
      <c r="GP19" s="66">
        <f t="shared" si="1025"/>
        <v>0.16104624768645162</v>
      </c>
      <c r="GQ19" s="66">
        <f t="shared" si="1025"/>
        <v>0.13026819923371646</v>
      </c>
      <c r="GR19" s="66">
        <f t="shared" si="1025"/>
        <v>9.4507325880147208E-2</v>
      </c>
      <c r="GS19" s="66">
        <f t="shared" si="1025"/>
        <v>7.2952543336175055E-2</v>
      </c>
      <c r="GT19" s="66">
        <f t="shared" si="1025"/>
        <v>0.11928154743629106</v>
      </c>
      <c r="GU19" s="66">
        <f t="shared" si="1025"/>
        <v>4.9031265300412671E-2</v>
      </c>
      <c r="GV19" s="66">
        <f t="shared" si="1025"/>
        <v>1.0982136651143393E-2</v>
      </c>
      <c r="GW19" s="66">
        <f t="shared" si="1025"/>
        <v>8.8518853143334207E-3</v>
      </c>
      <c r="GX19" s="66">
        <f t="shared" si="1025"/>
        <v>4.4933870693080545E-2</v>
      </c>
      <c r="GY19" s="66">
        <f t="shared" si="1025"/>
        <v>1.903393049638109E-2</v>
      </c>
      <c r="GZ19" s="66">
        <f t="shared" si="1025"/>
        <v>-2.0272775969343609E-2</v>
      </c>
      <c r="HA19" s="66">
        <f t="shared" ref="HA19:JL19" si="1026">HA13/GO3</f>
        <v>-3.6016773229261812E-3</v>
      </c>
      <c r="HB19" s="66">
        <f t="shared" si="1026"/>
        <v>2.4763890838362976E-3</v>
      </c>
      <c r="HC19" s="66">
        <f t="shared" si="1026"/>
        <v>3.9241082721983303E-2</v>
      </c>
      <c r="HD19" s="66">
        <f t="shared" si="1026"/>
        <v>7.179714926193799E-2</v>
      </c>
      <c r="HE19" s="66">
        <f t="shared" si="1026"/>
        <v>2.8328371807231467E-2</v>
      </c>
      <c r="HF19" s="66">
        <f t="shared" si="1026"/>
        <v>2.0235696274648409E-2</v>
      </c>
      <c r="HG19" s="66">
        <f t="shared" si="1026"/>
        <v>6.4464150775658979E-2</v>
      </c>
      <c r="HH19" s="66">
        <f t="shared" si="1026"/>
        <v>5.4703792826859172E-2</v>
      </c>
      <c r="HI19" s="66">
        <f t="shared" si="1026"/>
        <v>5.5785428451588771E-2</v>
      </c>
      <c r="HJ19" s="66">
        <f t="shared" si="1026"/>
        <v>4.4001173364623059E-2</v>
      </c>
      <c r="HK19" s="66">
        <f t="shared" si="1026"/>
        <v>5.1108715582465956E-2</v>
      </c>
      <c r="HL19" s="66">
        <f t="shared" si="1026"/>
        <v>5.3286789754805067E-2</v>
      </c>
      <c r="HM19" s="66">
        <f t="shared" si="1026"/>
        <v>5.2189130910340949E-2</v>
      </c>
      <c r="HN19" s="66">
        <f t="shared" si="1026"/>
        <v>2.2622488473732112E-2</v>
      </c>
      <c r="HO19" s="66">
        <f t="shared" si="1026"/>
        <v>2.1975989016873781E-2</v>
      </c>
      <c r="HP19" s="66">
        <f t="shared" si="1026"/>
        <v>6.0002762376432983E-2</v>
      </c>
      <c r="HQ19" s="66">
        <f t="shared" si="1026"/>
        <v>8.1407687473600707E-2</v>
      </c>
      <c r="HR19" s="66">
        <f t="shared" si="1026"/>
        <v>0.10117785751957051</v>
      </c>
      <c r="HS19" s="66">
        <f t="shared" si="1026"/>
        <v>0.1490045829896961</v>
      </c>
      <c r="HT19" s="66">
        <f t="shared" si="1026"/>
        <v>0.19858980487592889</v>
      </c>
      <c r="HU19" s="66">
        <f t="shared" si="1026"/>
        <v>0.21510941224472266</v>
      </c>
      <c r="HV19" s="66">
        <f t="shared" si="1026"/>
        <v>0.20068059067778091</v>
      </c>
      <c r="HW19" s="66">
        <f t="shared" si="1026"/>
        <v>0.12813901775102571</v>
      </c>
      <c r="HX19" s="66">
        <f t="shared" si="1026"/>
        <v>0.17286575626896661</v>
      </c>
      <c r="HY19" s="66">
        <f t="shared" si="1026"/>
        <v>0.16575088855227854</v>
      </c>
      <c r="HZ19" s="66">
        <f t="shared" si="1026"/>
        <v>0.15365130903365248</v>
      </c>
      <c r="IA19" s="66">
        <f t="shared" si="1026"/>
        <v>0.16745426829268306</v>
      </c>
      <c r="IB19" s="66">
        <f t="shared" si="1026"/>
        <v>0.1575332266110718</v>
      </c>
      <c r="IC19" s="66">
        <f t="shared" si="1026"/>
        <v>0.19203764921071936</v>
      </c>
      <c r="ID19" s="66">
        <f t="shared" si="1026"/>
        <v>0.37734892238343443</v>
      </c>
      <c r="IE19" s="66">
        <f t="shared" si="1026"/>
        <v>0.23008849557522124</v>
      </c>
      <c r="IF19" s="66">
        <f t="shared" si="1026"/>
        <v>0.20227876326785893</v>
      </c>
      <c r="IG19" s="66">
        <f t="shared" si="1026"/>
        <v>0.19007139827513078</v>
      </c>
      <c r="IH19" s="66">
        <f t="shared" si="1026"/>
        <v>0.17359612401085139</v>
      </c>
      <c r="II19" s="66">
        <f t="shared" si="1026"/>
        <v>0.13735652203464713</v>
      </c>
      <c r="IJ19" s="66">
        <f t="shared" si="1026"/>
        <v>0.1853472121743423</v>
      </c>
      <c r="IK19" s="66">
        <f t="shared" si="1026"/>
        <v>0.2097002946946471</v>
      </c>
      <c r="IL19" s="66">
        <f t="shared" si="1026"/>
        <v>0.20751597972228344</v>
      </c>
      <c r="IM19" s="66">
        <f t="shared" si="1026"/>
        <v>0.20804498269896193</v>
      </c>
      <c r="IN19" s="66">
        <f t="shared" si="1026"/>
        <v>0.20748572806947013</v>
      </c>
      <c r="IO19" s="66">
        <f t="shared" si="1026"/>
        <v>0.14992767348374053</v>
      </c>
      <c r="IP19" s="66">
        <f t="shared" si="1026"/>
        <v>-4.3097629323569718E-2</v>
      </c>
      <c r="IQ19" s="66">
        <f t="shared" si="1026"/>
        <v>2.8776978417266189E-2</v>
      </c>
      <c r="IR19" s="66">
        <f t="shared" si="1026"/>
        <v>2.9124164084469877E-2</v>
      </c>
      <c r="IS19" s="66">
        <f t="shared" si="1026"/>
        <v>2.4807318195993407E-2</v>
      </c>
      <c r="IT19" s="66">
        <f t="shared" si="1026"/>
        <v>2.8898276294994314E-2</v>
      </c>
      <c r="IU19" s="66">
        <f t="shared" si="1026"/>
        <v>5.3253951653867988E-2</v>
      </c>
      <c r="IV19" s="66">
        <f t="shared" si="1026"/>
        <v>7.1508580455230841E-2</v>
      </c>
      <c r="IW19" s="66">
        <f t="shared" si="1026"/>
        <v>6.571141735876608E-2</v>
      </c>
      <c r="IX19" s="66">
        <f t="shared" si="1026"/>
        <v>7.4311469310100325E-2</v>
      </c>
      <c r="IY19" s="66">
        <f t="shared" si="1026"/>
        <v>1.5834735085692667E-2</v>
      </c>
      <c r="IZ19" s="66">
        <f t="shared" si="1026"/>
        <v>-2.0649242550357917E-2</v>
      </c>
      <c r="JA19" s="66">
        <f t="shared" si="1026"/>
        <v>-3.5027486847317687E-3</v>
      </c>
      <c r="JB19" s="66">
        <f t="shared" si="1026"/>
        <v>4.467530246676072E-2</v>
      </c>
      <c r="JC19" s="66">
        <f t="shared" si="1026"/>
        <v>7.3577346677962688E-2</v>
      </c>
      <c r="JD19" s="66">
        <f t="shared" si="1026"/>
        <v>6.8819504476124893E-2</v>
      </c>
      <c r="JE19" s="66">
        <f t="shared" si="1026"/>
        <v>5.049304805860063E-2</v>
      </c>
      <c r="JF19" s="66">
        <f t="shared" si="1026"/>
        <v>7.4103316848383921E-2</v>
      </c>
      <c r="JG19" s="66">
        <f t="shared" si="1026"/>
        <v>0.16598225494159449</v>
      </c>
      <c r="JH19" s="66">
        <f t="shared" si="1026"/>
        <v>0.10392081967982095</v>
      </c>
      <c r="JI19" s="66">
        <f t="shared" si="1026"/>
        <v>0.11723242929888472</v>
      </c>
      <c r="JJ19" s="66">
        <f t="shared" si="1026"/>
        <v>6.1499353051115493E-2</v>
      </c>
      <c r="JK19" s="66">
        <f t="shared" si="1026"/>
        <v>6.4459710187334165E-2</v>
      </c>
      <c r="JL19" s="66">
        <f t="shared" si="1026"/>
        <v>0.15968152086704651</v>
      </c>
      <c r="JM19" s="66">
        <f t="shared" ref="JM19:LX19" si="1027">JM13/JA3</f>
        <v>0.12314570067581233</v>
      </c>
      <c r="JN19" s="66">
        <f t="shared" si="1027"/>
        <v>4.6468325421509249E-2</v>
      </c>
      <c r="JO19" s="66">
        <f t="shared" si="1027"/>
        <v>2.18150203972447E-2</v>
      </c>
      <c r="JP19" s="66">
        <f t="shared" si="1027"/>
        <v>-5.3599824532543734E-3</v>
      </c>
      <c r="JQ19" s="66">
        <f t="shared" si="1027"/>
        <v>1.7422131486743729E-2</v>
      </c>
      <c r="JR19" s="66">
        <f t="shared" si="1027"/>
        <v>-8.5804214029389942E-3</v>
      </c>
      <c r="JS19" s="66">
        <f t="shared" si="1027"/>
        <v>-5.5663017031630173E-2</v>
      </c>
      <c r="JT19" s="66">
        <f t="shared" si="1027"/>
        <v>-5.6829977479254813E-2</v>
      </c>
      <c r="JU19" s="66">
        <f t="shared" si="1027"/>
        <v>-8.3321049311013751E-2</v>
      </c>
      <c r="JV19" s="66">
        <f t="shared" si="1027"/>
        <v>-5.391013131244729E-2</v>
      </c>
      <c r="JW19" s="66">
        <f t="shared" si="1027"/>
        <v>1.0926742718628566E-2</v>
      </c>
      <c r="JX19" s="66">
        <f t="shared" si="1027"/>
        <v>-2.030382448302347E-2</v>
      </c>
      <c r="JY19" s="66">
        <f t="shared" si="1027"/>
        <v>1.022106308991555E-2</v>
      </c>
      <c r="JZ19" s="66">
        <f t="shared" si="1027"/>
        <v>7.7038890952818573E-2</v>
      </c>
      <c r="KA19" s="66">
        <f t="shared" si="1027"/>
        <v>8.0154720142415828E-2</v>
      </c>
      <c r="KB19" s="66">
        <f t="shared" si="1027"/>
        <v>0.1359069421282578</v>
      </c>
      <c r="KC19" s="66">
        <f t="shared" si="1027"/>
        <v>5.4394837100207441E-2</v>
      </c>
      <c r="KD19" s="66">
        <f t="shared" si="1027"/>
        <v>7.8963864679594764E-2</v>
      </c>
      <c r="KE19" s="66">
        <f t="shared" si="1027"/>
        <v>0.16369831689737133</v>
      </c>
      <c r="KF19" s="66">
        <f t="shared" si="1027"/>
        <v>0.20539983909895415</v>
      </c>
      <c r="KG19" s="66">
        <f t="shared" si="1027"/>
        <v>0.28042144263054303</v>
      </c>
      <c r="KH19" s="66">
        <f t="shared" si="1027"/>
        <v>0.17371811556480998</v>
      </c>
      <c r="KI19" s="66">
        <f t="shared" si="1027"/>
        <v>0.16095541204461886</v>
      </c>
      <c r="KJ19" s="66">
        <f t="shared" si="1027"/>
        <v>0.16126657729688323</v>
      </c>
      <c r="KK19" s="66">
        <f t="shared" si="1027"/>
        <v>0.15753045744563146</v>
      </c>
      <c r="KL19" s="66">
        <f t="shared" si="1027"/>
        <v>0.10148926771115105</v>
      </c>
      <c r="KM19" s="66">
        <f t="shared" si="1027"/>
        <v>0.16293118596210593</v>
      </c>
      <c r="KN19" s="66">
        <f t="shared" si="1027"/>
        <v>0.10148875245698755</v>
      </c>
      <c r="KO19" s="66">
        <f t="shared" si="1027"/>
        <v>0.15305584487392149</v>
      </c>
      <c r="KP19" s="66">
        <f t="shared" si="1027"/>
        <v>0.12185614153454027</v>
      </c>
      <c r="KQ19" s="66">
        <f t="shared" si="1027"/>
        <v>4.838843592766643E-2</v>
      </c>
      <c r="KR19" s="66">
        <f t="shared" si="1027"/>
        <v>8.0426506628792929E-2</v>
      </c>
      <c r="KS19" s="66">
        <f t="shared" si="1027"/>
        <v>2.9563653535079403E-2</v>
      </c>
      <c r="KT19" s="66">
        <f t="shared" si="1027"/>
        <v>0.16651790416738277</v>
      </c>
      <c r="KU19" s="66">
        <f t="shared" si="1027"/>
        <v>0.11643244969658256</v>
      </c>
      <c r="KV19" s="66">
        <f t="shared" si="1027"/>
        <v>5.9909401524404264E-2</v>
      </c>
      <c r="KW19" s="66">
        <f t="shared" si="1027"/>
        <v>-0.17050776893911235</v>
      </c>
      <c r="KX19" s="66">
        <f t="shared" si="1027"/>
        <v>5.6070761454785185E-2</v>
      </c>
      <c r="KY19" s="66">
        <f t="shared" si="1027"/>
        <v>1.8246330674363959E-2</v>
      </c>
      <c r="KZ19" s="66">
        <f t="shared" si="1027"/>
        <v>6.5833172692974964E-2</v>
      </c>
      <c r="LA19" s="66">
        <f t="shared" si="1027"/>
        <v>4.5147872245516994E-2</v>
      </c>
      <c r="LB19" s="66">
        <f t="shared" si="1027"/>
        <v>1.6789174741062479E-2</v>
      </c>
      <c r="LC19" s="66">
        <f t="shared" si="1027"/>
        <v>2.8948549404714766E-2</v>
      </c>
      <c r="LD19" s="66">
        <f t="shared" si="1027"/>
        <v>-5.8343876018027992E-2</v>
      </c>
      <c r="LE19" s="66">
        <f t="shared" si="1027"/>
        <v>-4.3699102694842944E-2</v>
      </c>
      <c r="LF19" s="66">
        <f t="shared" si="1027"/>
        <v>-6.7096614752890749E-2</v>
      </c>
      <c r="LG19" s="66">
        <f t="shared" si="1027"/>
        <v>-3.9364334654060161E-2</v>
      </c>
      <c r="LH19" s="66">
        <f t="shared" si="1027"/>
        <v>-4.4703113756150575E-2</v>
      </c>
      <c r="LI19" s="66">
        <f t="shared" si="1027"/>
        <v>0.2587049070132198</v>
      </c>
      <c r="LJ19" s="66">
        <f t="shared" si="1027"/>
        <v>-7.3715314265499982E-3</v>
      </c>
      <c r="LK19" s="66">
        <f t="shared" si="1027"/>
        <v>4.2956337530893257E-2</v>
      </c>
      <c r="LL19" s="66">
        <f t="shared" si="1027"/>
        <v>6.2319784206120365E-3</v>
      </c>
      <c r="LM19" s="66">
        <f t="shared" si="1027"/>
        <v>-2.2225660341120671E-2</v>
      </c>
      <c r="LN19" s="66">
        <f t="shared" si="1027"/>
        <v>-2.1369697965442646E-2</v>
      </c>
      <c r="LO19" s="66">
        <f t="shared" si="1027"/>
        <v>-4.3845695989491403E-2</v>
      </c>
      <c r="LP19" s="66">
        <f t="shared" si="1027"/>
        <v>-4.1921635720508436E-2</v>
      </c>
      <c r="LQ19" s="66">
        <f t="shared" si="1027"/>
        <v>-2.3164328974289636E-2</v>
      </c>
      <c r="LR19" s="66">
        <f t="shared" si="1027"/>
        <v>-3.0657938307139764E-2</v>
      </c>
      <c r="LS19" s="66">
        <f t="shared" si="1027"/>
        <v>-4.6471805714796227E-2</v>
      </c>
      <c r="LT19" s="66">
        <f t="shared" si="1027"/>
        <v>-4.3588464631452509E-2</v>
      </c>
      <c r="LU19" s="66">
        <f t="shared" si="1027"/>
        <v>-5.8840582658583225E-2</v>
      </c>
      <c r="LV19" s="66">
        <f t="shared" si="1027"/>
        <v>-7.230791000424508E-2</v>
      </c>
      <c r="LW19" s="66">
        <f t="shared" si="1027"/>
        <v>-4.8345157143838371E-2</v>
      </c>
      <c r="LX19" s="66">
        <f t="shared" si="1027"/>
        <v>-4.6162773977527168E-2</v>
      </c>
      <c r="LY19" s="66">
        <f t="shared" ref="LY19:OJ19" si="1028">LY13/LM3</f>
        <v>-0.11821579593507026</v>
      </c>
      <c r="LZ19" s="66">
        <f t="shared" si="1028"/>
        <v>2.392371273636908E-2</v>
      </c>
      <c r="MA19" s="66">
        <f t="shared" si="1028"/>
        <v>8.2654030470691142E-2</v>
      </c>
      <c r="MB19" s="66">
        <f t="shared" si="1028"/>
        <v>9.8878164747641842E-2</v>
      </c>
      <c r="MC19" s="66">
        <f t="shared" si="1028"/>
        <v>5.2290142125139071E-2</v>
      </c>
      <c r="MD19" s="66">
        <f t="shared" si="1028"/>
        <v>2.7533543202804333E-2</v>
      </c>
      <c r="ME19" s="66">
        <f t="shared" si="1028"/>
        <v>1.1519202140395807E-2</v>
      </c>
      <c r="MF19" s="66">
        <f t="shared" si="1028"/>
        <v>7.1183013144590496E-2</v>
      </c>
      <c r="MG19" s="66">
        <f t="shared" si="1028"/>
        <v>7.217625792366264E-2</v>
      </c>
      <c r="MH19" s="66">
        <f t="shared" si="1028"/>
        <v>0.13679298578627438</v>
      </c>
      <c r="MI19" s="66">
        <f t="shared" si="1028"/>
        <v>2.6385251479594994E-2</v>
      </c>
      <c r="MJ19" s="66">
        <f t="shared" si="1028"/>
        <v>6.2503028508358677E-2</v>
      </c>
      <c r="MK19" s="66">
        <f t="shared" si="1028"/>
        <v>0.16603035722020432</v>
      </c>
      <c r="ML19" s="66">
        <f t="shared" si="1028"/>
        <v>4.6871584102138077E-2</v>
      </c>
      <c r="MM19" s="66">
        <f t="shared" si="1028"/>
        <v>3.4707179855758385E-2</v>
      </c>
      <c r="MN19" s="66">
        <f t="shared" si="1028"/>
        <v>5.7948546675373608E-2</v>
      </c>
      <c r="MO19" s="66">
        <f t="shared" si="1028"/>
        <v>0.11032849867468802</v>
      </c>
      <c r="MP19" s="66">
        <f t="shared" si="1028"/>
        <v>0.15408969086928948</v>
      </c>
      <c r="MQ19" s="66">
        <f t="shared" si="1028"/>
        <v>0.17462833265578123</v>
      </c>
      <c r="MR19" s="66">
        <f t="shared" si="1028"/>
        <v>0.15983724650497302</v>
      </c>
      <c r="MS19" s="66">
        <f t="shared" si="1028"/>
        <v>0.11033099297893681</v>
      </c>
      <c r="MT19" s="66">
        <f t="shared" si="1028"/>
        <v>5.3566636518143897E-2</v>
      </c>
      <c r="MU19" s="66">
        <f t="shared" si="1028"/>
        <v>8.8015470390275755E-2</v>
      </c>
      <c r="MV19" s="66">
        <f t="shared" si="1028"/>
        <v>5.4544348954110589E-2</v>
      </c>
      <c r="MW19" s="66">
        <f t="shared" si="1028"/>
        <v>8.8908464718399791E-2</v>
      </c>
      <c r="MX19" s="66">
        <f t="shared" si="1028"/>
        <v>0.10414317337008729</v>
      </c>
      <c r="MY19" s="66">
        <f t="shared" si="1028"/>
        <v>4.0086803642687199E-2</v>
      </c>
      <c r="MZ19" s="66">
        <f t="shared" si="1028"/>
        <v>3.9183165751010558E-2</v>
      </c>
      <c r="NA19" s="66">
        <f t="shared" si="1028"/>
        <v>3.7252614120497657E-2</v>
      </c>
      <c r="NB19" s="66">
        <f t="shared" si="1028"/>
        <v>0.11180493079776462</v>
      </c>
      <c r="NC19" s="66">
        <f t="shared" si="1028"/>
        <v>0.1127169655921704</v>
      </c>
      <c r="ND19" s="66">
        <f t="shared" si="1028"/>
        <v>5.829289082879649E-2</v>
      </c>
      <c r="NE19" s="66">
        <f t="shared" si="1028"/>
        <v>8.38383425710304E-2</v>
      </c>
      <c r="NF19" s="66">
        <f t="shared" si="1028"/>
        <v>0.12604891394070883</v>
      </c>
      <c r="NG19" s="66">
        <f t="shared" si="1028"/>
        <v>9.4107925193778766E-2</v>
      </c>
      <c r="NH19" s="66">
        <f t="shared" si="1028"/>
        <v>0.16989736098564207</v>
      </c>
      <c r="NI19" s="66">
        <f t="shared" si="1028"/>
        <v>0.14194302980092122</v>
      </c>
      <c r="NJ19" s="66">
        <f t="shared" si="1028"/>
        <v>4.1306526960830668E-2</v>
      </c>
      <c r="NK19" s="66">
        <f t="shared" si="1028"/>
        <v>6.1902678304124541E-2</v>
      </c>
      <c r="NL19" s="66">
        <f t="shared" si="1028"/>
        <v>0.10414871911131263</v>
      </c>
      <c r="NM19" s="66">
        <f t="shared" si="1028"/>
        <v>0.1123600348242839</v>
      </c>
      <c r="NN19" s="66">
        <f t="shared" si="1028"/>
        <v>7.7796955407360757E-2</v>
      </c>
      <c r="NO19" s="66">
        <f t="shared" si="1028"/>
        <v>0.10711403159954487</v>
      </c>
      <c r="NP19" s="66">
        <f t="shared" si="1028"/>
        <v>0.15513947577185228</v>
      </c>
      <c r="NQ19" s="66">
        <f t="shared" si="1028"/>
        <v>0.21594726128948494</v>
      </c>
      <c r="NR19" s="66">
        <f t="shared" si="1028"/>
        <v>0.20205003183539424</v>
      </c>
      <c r="NS19" s="66">
        <f t="shared" si="1028"/>
        <v>0.23435640807095418</v>
      </c>
      <c r="NT19" s="66">
        <f t="shared" si="1028"/>
        <v>0.23885568767584664</v>
      </c>
      <c r="NU19" s="66">
        <f t="shared" si="1028"/>
        <v>0.27757648695592796</v>
      </c>
      <c r="NV19" s="66">
        <f t="shared" si="1028"/>
        <v>0.3684681330257733</v>
      </c>
      <c r="NW19" s="66">
        <f t="shared" si="1028"/>
        <v>0.36020472338487564</v>
      </c>
      <c r="NX19" s="66">
        <f t="shared" si="1028"/>
        <v>0.33769300262812091</v>
      </c>
      <c r="NY19" s="66">
        <f t="shared" si="1028"/>
        <v>0.26811757047874402</v>
      </c>
      <c r="NZ19" s="66">
        <f t="shared" si="1028"/>
        <v>0.23287276062547155</v>
      </c>
      <c r="OA19" s="66">
        <f t="shared" si="1028"/>
        <v>0.21686219981009755</v>
      </c>
      <c r="OB19" s="66">
        <f t="shared" si="1028"/>
        <v>0.22686914414256582</v>
      </c>
      <c r="OC19" s="66">
        <f t="shared" si="1028"/>
        <v>0.21721743443486888</v>
      </c>
      <c r="OD19" s="66">
        <f t="shared" si="1028"/>
        <v>0.23789129609043674</v>
      </c>
      <c r="OE19" s="66">
        <f t="shared" si="1028"/>
        <v>0.21486634306419636</v>
      </c>
      <c r="OF19" s="66">
        <f t="shared" si="1028"/>
        <v>0.16767235377198975</v>
      </c>
      <c r="OG19" s="66">
        <f t="shared" si="1028"/>
        <v>0.15310843357395537</v>
      </c>
      <c r="OH19" s="66">
        <f t="shared" si="1028"/>
        <v>0.16248527581916217</v>
      </c>
      <c r="OI19" s="66">
        <f t="shared" si="1028"/>
        <v>0.17905816927187965</v>
      </c>
      <c r="OJ19" s="76">
        <f t="shared" si="1028"/>
        <v>0.19434851345336218</v>
      </c>
      <c r="OK19" s="142"/>
    </row>
    <row r="20" spans="1:401" x14ac:dyDescent="0.2">
      <c r="A20" s="140">
        <v>4</v>
      </c>
      <c r="B20" s="75"/>
      <c r="C20" s="75" t="s">
        <v>635</v>
      </c>
      <c r="D20" s="75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5"/>
      <c r="Q20" s="146">
        <f>Q19</f>
        <v>0.103644482857966</v>
      </c>
      <c r="R20" s="146">
        <f t="shared" ref="R20:CC20" si="1029">0.3*R19+0.7*Q20</f>
        <v>9.9124519061428773E-2</v>
      </c>
      <c r="S20" s="146">
        <f t="shared" si="1029"/>
        <v>0.15096782108380347</v>
      </c>
      <c r="T20" s="146">
        <f t="shared" si="1029"/>
        <v>0.18895481705056238</v>
      </c>
      <c r="U20" s="146">
        <f t="shared" si="1029"/>
        <v>0.24188375655077826</v>
      </c>
      <c r="V20" s="146">
        <f t="shared" si="1029"/>
        <v>0.27348002599333632</v>
      </c>
      <c r="W20" s="146">
        <f t="shared" si="1029"/>
        <v>0.28018774146892855</v>
      </c>
      <c r="X20" s="146">
        <f t="shared" si="1029"/>
        <v>0.30356878339992094</v>
      </c>
      <c r="Y20" s="146">
        <f t="shared" si="1029"/>
        <v>0.35289912492799524</v>
      </c>
      <c r="Z20" s="146">
        <f t="shared" si="1029"/>
        <v>0.3971588296712959</v>
      </c>
      <c r="AA20" s="146">
        <f t="shared" si="1029"/>
        <v>0.41922758812492833</v>
      </c>
      <c r="AB20" s="146">
        <f t="shared" si="1029"/>
        <v>0.4235030091664414</v>
      </c>
      <c r="AC20" s="146">
        <f t="shared" si="1029"/>
        <v>0.41261082207271205</v>
      </c>
      <c r="AD20" s="146">
        <f t="shared" si="1029"/>
        <v>0.4036547905650919</v>
      </c>
      <c r="AE20" s="146">
        <f t="shared" si="1029"/>
        <v>0.36541476627241665</v>
      </c>
      <c r="AF20" s="146">
        <f t="shared" si="1029"/>
        <v>0.32412886385465733</v>
      </c>
      <c r="AG20" s="146">
        <f t="shared" si="1029"/>
        <v>0.27702726869296662</v>
      </c>
      <c r="AH20" s="146">
        <f t="shared" si="1029"/>
        <v>0.23960493917887066</v>
      </c>
      <c r="AI20" s="146">
        <f t="shared" si="1029"/>
        <v>0.21253703641839095</v>
      </c>
      <c r="AJ20" s="146">
        <f t="shared" si="1029"/>
        <v>0.20257924704422214</v>
      </c>
      <c r="AK20" s="146">
        <f t="shared" si="1029"/>
        <v>0.21597772511056543</v>
      </c>
      <c r="AL20" s="146">
        <f t="shared" si="1029"/>
        <v>0.25351631179155454</v>
      </c>
      <c r="AM20" s="146">
        <f t="shared" si="1029"/>
        <v>0.27469165483804664</v>
      </c>
      <c r="AN20" s="146">
        <f t="shared" si="1029"/>
        <v>0.26451602069493818</v>
      </c>
      <c r="AO20" s="146">
        <f t="shared" si="1029"/>
        <v>0.27009723255194412</v>
      </c>
      <c r="AP20" s="146">
        <f t="shared" si="1029"/>
        <v>0.29063326513848819</v>
      </c>
      <c r="AQ20" s="146">
        <f t="shared" si="1029"/>
        <v>0.29938322553688168</v>
      </c>
      <c r="AR20" s="146">
        <f t="shared" si="1029"/>
        <v>0.30182652709133234</v>
      </c>
      <c r="AS20" s="146">
        <f t="shared" si="1029"/>
        <v>0.32869575532499201</v>
      </c>
      <c r="AT20" s="146">
        <f t="shared" si="1029"/>
        <v>0.34650110841461246</v>
      </c>
      <c r="AU20" s="146">
        <f t="shared" si="1029"/>
        <v>0.38714855441597762</v>
      </c>
      <c r="AV20" s="146">
        <f t="shared" si="1029"/>
        <v>0.39220117986357006</v>
      </c>
      <c r="AW20" s="146">
        <f t="shared" si="1029"/>
        <v>0.4021581033702552</v>
      </c>
      <c r="AX20" s="146">
        <f t="shared" si="1029"/>
        <v>0.39217733902584528</v>
      </c>
      <c r="AY20" s="146">
        <f t="shared" si="1029"/>
        <v>0.40026135405254837</v>
      </c>
      <c r="AZ20" s="146">
        <f t="shared" si="1029"/>
        <v>0.41654761503261101</v>
      </c>
      <c r="BA20" s="146">
        <f t="shared" si="1029"/>
        <v>0.42322518723618108</v>
      </c>
      <c r="BB20" s="146">
        <f t="shared" si="1029"/>
        <v>0.39752386273403917</v>
      </c>
      <c r="BC20" s="146">
        <f t="shared" si="1029"/>
        <v>0.37051838767088097</v>
      </c>
      <c r="BD20" s="146">
        <f t="shared" si="1029"/>
        <v>0.34598323050574864</v>
      </c>
      <c r="BE20" s="146">
        <f t="shared" si="1029"/>
        <v>0.31567119159064327</v>
      </c>
      <c r="BF20" s="146">
        <f t="shared" si="1029"/>
        <v>0.29821734666077793</v>
      </c>
      <c r="BG20" s="146">
        <f t="shared" si="1029"/>
        <v>0.25322750037319636</v>
      </c>
      <c r="BH20" s="146">
        <f t="shared" si="1029"/>
        <v>0.21333259002788363</v>
      </c>
      <c r="BI20" s="146">
        <f t="shared" si="1029"/>
        <v>0.18355341000905845</v>
      </c>
      <c r="BJ20" s="146">
        <f t="shared" si="1029"/>
        <v>0.17448020997284808</v>
      </c>
      <c r="BK20" s="146">
        <f t="shared" si="1029"/>
        <v>0.14913668438151056</v>
      </c>
      <c r="BL20" s="146">
        <f t="shared" si="1029"/>
        <v>0.11878644901742509</v>
      </c>
      <c r="BM20" s="146">
        <f t="shared" si="1029"/>
        <v>9.7561094812681728E-2</v>
      </c>
      <c r="BN20" s="146">
        <f t="shared" si="1029"/>
        <v>7.7153373014935939E-2</v>
      </c>
      <c r="BO20" s="146">
        <f t="shared" si="1029"/>
        <v>6.9968658618460161E-2</v>
      </c>
      <c r="BP20" s="146">
        <f t="shared" si="1029"/>
        <v>7.8076373457899167E-2</v>
      </c>
      <c r="BQ20" s="146">
        <f t="shared" si="1029"/>
        <v>7.0693204260973599E-2</v>
      </c>
      <c r="BR20" s="146">
        <f t="shared" si="1029"/>
        <v>6.6199368647885518E-2</v>
      </c>
      <c r="BS20" s="146">
        <f t="shared" si="1029"/>
        <v>7.1009488330926768E-2</v>
      </c>
      <c r="BT20" s="146">
        <f t="shared" si="1029"/>
        <v>8.2377815707239316E-2</v>
      </c>
      <c r="BU20" s="146">
        <f t="shared" si="1029"/>
        <v>6.5297864547394432E-2</v>
      </c>
      <c r="BV20" s="146">
        <f t="shared" si="1029"/>
        <v>3.9285489996115974E-2</v>
      </c>
      <c r="BW20" s="146">
        <f t="shared" si="1029"/>
        <v>2.7556188961501495E-2</v>
      </c>
      <c r="BX20" s="146">
        <f t="shared" si="1029"/>
        <v>1.5785650059259481E-2</v>
      </c>
      <c r="BY20" s="146">
        <f t="shared" si="1029"/>
        <v>7.8330902081604602E-3</v>
      </c>
      <c r="BZ20" s="146">
        <f t="shared" si="1029"/>
        <v>6.6091043621979775E-3</v>
      </c>
      <c r="CA20" s="146">
        <f t="shared" si="1029"/>
        <v>-4.0986761091031491E-4</v>
      </c>
      <c r="CB20" s="146">
        <f t="shared" si="1029"/>
        <v>-1.0572695175217035E-2</v>
      </c>
      <c r="CC20" s="146">
        <f t="shared" si="1029"/>
        <v>-8.4128257287723815E-3</v>
      </c>
      <c r="CD20" s="146">
        <f t="shared" ref="CD20:EO20" si="1030">0.3*CD19+0.7*CC20</f>
        <v>-1.5798111126808439E-2</v>
      </c>
      <c r="CE20" s="146">
        <f t="shared" si="1030"/>
        <v>-1.3539715895318039E-2</v>
      </c>
      <c r="CF20" s="146">
        <f t="shared" si="1030"/>
        <v>-1.5642910234323671E-2</v>
      </c>
      <c r="CG20" s="146">
        <f t="shared" si="1030"/>
        <v>1.1441466768878319E-2</v>
      </c>
      <c r="CH20" s="146">
        <f t="shared" si="1030"/>
        <v>4.4225843130664605E-2</v>
      </c>
      <c r="CI20" s="146">
        <f t="shared" si="1030"/>
        <v>7.3491304594544879E-2</v>
      </c>
      <c r="CJ20" s="146">
        <f t="shared" si="1030"/>
        <v>9.4112888076937101E-2</v>
      </c>
      <c r="CK20" s="146">
        <f t="shared" si="1030"/>
        <v>9.5292087573336862E-2</v>
      </c>
      <c r="CL20" s="146">
        <f t="shared" si="1030"/>
        <v>9.4348124688496654E-2</v>
      </c>
      <c r="CM20" s="146">
        <f t="shared" si="1030"/>
        <v>7.1381023991262227E-2</v>
      </c>
      <c r="CN20" s="146">
        <f t="shared" si="1030"/>
        <v>6.7762762117145048E-2</v>
      </c>
      <c r="CO20" s="146">
        <f t="shared" si="1030"/>
        <v>7.1755910769910683E-2</v>
      </c>
      <c r="CP20" s="146">
        <f t="shared" si="1030"/>
        <v>8.5464750406761061E-2</v>
      </c>
      <c r="CQ20" s="146">
        <f t="shared" si="1030"/>
        <v>9.563735016379285E-2</v>
      </c>
      <c r="CR20" s="146">
        <f t="shared" si="1030"/>
        <v>0.11771282459936946</v>
      </c>
      <c r="CS20" s="146">
        <f t="shared" si="1030"/>
        <v>0.12727186738095694</v>
      </c>
      <c r="CT20" s="146">
        <f t="shared" si="1030"/>
        <v>0.13998871300293031</v>
      </c>
      <c r="CU20" s="146">
        <f t="shared" si="1030"/>
        <v>0.13707560718148873</v>
      </c>
      <c r="CV20" s="146">
        <f t="shared" si="1030"/>
        <v>0.16454299245955467</v>
      </c>
      <c r="CW20" s="146">
        <f t="shared" si="1030"/>
        <v>0.19367365935515216</v>
      </c>
      <c r="CX20" s="146">
        <f t="shared" si="1030"/>
        <v>0.20708908626294725</v>
      </c>
      <c r="CY20" s="146">
        <f t="shared" si="1030"/>
        <v>0.22403243501585751</v>
      </c>
      <c r="CZ20" s="146">
        <f t="shared" si="1030"/>
        <v>0.2157216139070734</v>
      </c>
      <c r="DA20" s="146">
        <f t="shared" si="1030"/>
        <v>0.2117083078363293</v>
      </c>
      <c r="DB20" s="146">
        <f t="shared" si="1030"/>
        <v>0.19728326484500819</v>
      </c>
      <c r="DC20" s="146">
        <f t="shared" si="1030"/>
        <v>0.19472489059400822</v>
      </c>
      <c r="DD20" s="146">
        <f t="shared" si="1030"/>
        <v>0.18556023436772662</v>
      </c>
      <c r="DE20" s="146">
        <f t="shared" si="1030"/>
        <v>0.17448814292739478</v>
      </c>
      <c r="DF20" s="146">
        <f t="shared" si="1030"/>
        <v>0.14693427709886159</v>
      </c>
      <c r="DG20" s="146">
        <f t="shared" si="1030"/>
        <v>0.12764345903768382</v>
      </c>
      <c r="DH20" s="146">
        <f t="shared" si="1030"/>
        <v>0.11027790988473106</v>
      </c>
      <c r="DI20" s="146">
        <f t="shared" si="1030"/>
        <v>0.11077448156483015</v>
      </c>
      <c r="DJ20" s="146">
        <f t="shared" si="1030"/>
        <v>0.12785401614505712</v>
      </c>
      <c r="DK20" s="146">
        <f t="shared" si="1030"/>
        <v>0.14867718232689062</v>
      </c>
      <c r="DL20" s="146">
        <f t="shared" si="1030"/>
        <v>0.16939546308752856</v>
      </c>
      <c r="DM20" s="146">
        <f t="shared" si="1030"/>
        <v>0.17626932951458904</v>
      </c>
      <c r="DN20" s="146">
        <f t="shared" si="1030"/>
        <v>0.20292643222691592</v>
      </c>
      <c r="DO20" s="146">
        <f t="shared" si="1030"/>
        <v>0.23152291568812583</v>
      </c>
      <c r="DP20" s="146">
        <f t="shared" si="1030"/>
        <v>0.25758126098310058</v>
      </c>
      <c r="DQ20" s="146">
        <f t="shared" si="1030"/>
        <v>0.25971340153827882</v>
      </c>
      <c r="DR20" s="146">
        <f t="shared" si="1030"/>
        <v>0.2651208604509061</v>
      </c>
      <c r="DS20" s="146">
        <f t="shared" si="1030"/>
        <v>0.26561215515324055</v>
      </c>
      <c r="DT20" s="146">
        <f t="shared" si="1030"/>
        <v>0.2605750542805863</v>
      </c>
      <c r="DU20" s="146">
        <f t="shared" si="1030"/>
        <v>0.23856069222550427</v>
      </c>
      <c r="DV20" s="146">
        <f t="shared" si="1030"/>
        <v>0.19768454297663934</v>
      </c>
      <c r="DW20" s="146">
        <f t="shared" si="1030"/>
        <v>0.16523716282445403</v>
      </c>
      <c r="DX20" s="146">
        <f t="shared" si="1030"/>
        <v>0.13972267886820777</v>
      </c>
      <c r="DY20" s="146">
        <f t="shared" si="1030"/>
        <v>0.11327979081240629</v>
      </c>
      <c r="DZ20" s="146">
        <f t="shared" si="1030"/>
        <v>8.1284762379091768E-2</v>
      </c>
      <c r="EA20" s="146">
        <f t="shared" si="1030"/>
        <v>3.6069111775029264E-2</v>
      </c>
      <c r="EB20" s="146">
        <f t="shared" si="1030"/>
        <v>2.1621833531435125E-3</v>
      </c>
      <c r="EC20" s="146">
        <f t="shared" si="1030"/>
        <v>-1.5766803488264456E-2</v>
      </c>
      <c r="ED20" s="146">
        <f t="shared" si="1030"/>
        <v>-2.6429192166249352E-2</v>
      </c>
      <c r="EE20" s="146">
        <f t="shared" si="1030"/>
        <v>-2.9386376160936881E-2</v>
      </c>
      <c r="EF20" s="146">
        <f t="shared" si="1030"/>
        <v>-3.9503379126217181E-2</v>
      </c>
      <c r="EG20" s="146">
        <f t="shared" si="1030"/>
        <v>-3.1023106601980141E-2</v>
      </c>
      <c r="EH20" s="146">
        <f t="shared" si="1030"/>
        <v>-2.2654492629306092E-2</v>
      </c>
      <c r="EI20" s="146">
        <f t="shared" si="1030"/>
        <v>-2.509027028629289E-2</v>
      </c>
      <c r="EJ20" s="146">
        <f t="shared" si="1030"/>
        <v>-1.2633226918148355E-2</v>
      </c>
      <c r="EK20" s="146">
        <f t="shared" si="1030"/>
        <v>-4.8714590312516192E-3</v>
      </c>
      <c r="EL20" s="146">
        <f t="shared" si="1030"/>
        <v>-1.0265294290147196E-2</v>
      </c>
      <c r="EM20" s="146">
        <f t="shared" si="1030"/>
        <v>-1.5498243666482109E-3</v>
      </c>
      <c r="EN20" s="146">
        <f t="shared" si="1030"/>
        <v>-7.1924634367385727E-4</v>
      </c>
      <c r="EO20" s="146">
        <f t="shared" si="1030"/>
        <v>-6.40584776884823E-3</v>
      </c>
      <c r="EP20" s="146">
        <f t="shared" ref="EP20:HA20" si="1031">0.3*EP19+0.7*EO20</f>
        <v>-1.2268700247341077E-2</v>
      </c>
      <c r="EQ20" s="146">
        <f t="shared" si="1031"/>
        <v>-1.7072346476122349E-2</v>
      </c>
      <c r="ER20" s="146">
        <f t="shared" si="1031"/>
        <v>-1.587145497704448E-2</v>
      </c>
      <c r="ES20" s="146">
        <f t="shared" si="1031"/>
        <v>-2.7482403591789065E-2</v>
      </c>
      <c r="ET20" s="146">
        <f t="shared" si="1031"/>
        <v>-2.4246973941900403E-2</v>
      </c>
      <c r="EU20" s="146">
        <f t="shared" si="1031"/>
        <v>-9.9571028025329279E-3</v>
      </c>
      <c r="EV20" s="146">
        <f t="shared" si="1031"/>
        <v>-8.9289565416534652E-3</v>
      </c>
      <c r="EW20" s="146">
        <f t="shared" si="1031"/>
        <v>6.9900216829784983E-3</v>
      </c>
      <c r="EX20" s="146">
        <f t="shared" si="1031"/>
        <v>2.6266176501225785E-2</v>
      </c>
      <c r="EY20" s="146">
        <f t="shared" si="1031"/>
        <v>4.0552127534204507E-2</v>
      </c>
      <c r="EZ20" s="146">
        <f t="shared" si="1031"/>
        <v>5.9583776466361205E-2</v>
      </c>
      <c r="FA20" s="146">
        <f t="shared" si="1031"/>
        <v>9.7763898098574137E-2</v>
      </c>
      <c r="FB20" s="146">
        <f t="shared" si="1031"/>
        <v>0.14082344019240411</v>
      </c>
      <c r="FC20" s="146">
        <f t="shared" si="1031"/>
        <v>0.15755755784647599</v>
      </c>
      <c r="FD20" s="146">
        <f t="shared" si="1031"/>
        <v>0.17329393759222056</v>
      </c>
      <c r="FE20" s="146">
        <f t="shared" si="1031"/>
        <v>0.18353222783308676</v>
      </c>
      <c r="FF20" s="146">
        <f t="shared" si="1031"/>
        <v>0.17101453313493689</v>
      </c>
      <c r="FG20" s="146">
        <f t="shared" si="1031"/>
        <v>0.15175347932679806</v>
      </c>
      <c r="FH20" s="146">
        <f t="shared" si="1031"/>
        <v>0.12594604281962787</v>
      </c>
      <c r="FI20" s="146">
        <f t="shared" si="1031"/>
        <v>9.9835547551516413E-2</v>
      </c>
      <c r="FJ20" s="146">
        <f t="shared" si="1031"/>
        <v>8.7296145206840245E-2</v>
      </c>
      <c r="FK20" s="146">
        <f t="shared" si="1031"/>
        <v>7.2632010547327819E-2</v>
      </c>
      <c r="FL20" s="146">
        <f t="shared" si="1031"/>
        <v>5.7473895136141998E-2</v>
      </c>
      <c r="FM20" s="146">
        <f t="shared" si="1031"/>
        <v>3.1485525316659241E-2</v>
      </c>
      <c r="FN20" s="146">
        <f t="shared" si="1031"/>
        <v>4.435199348434251E-3</v>
      </c>
      <c r="FO20" s="146">
        <f t="shared" si="1031"/>
        <v>-1.7574486043436685E-2</v>
      </c>
      <c r="FP20" s="146">
        <f t="shared" si="1031"/>
        <v>-2.9041169259075524E-2</v>
      </c>
      <c r="FQ20" s="146">
        <f t="shared" si="1031"/>
        <v>-3.9929680581113527E-2</v>
      </c>
      <c r="FR20" s="146">
        <f t="shared" si="1031"/>
        <v>-3.4797988467659566E-2</v>
      </c>
      <c r="FS20" s="146">
        <f t="shared" si="1031"/>
        <v>-2.8669125542954074E-2</v>
      </c>
      <c r="FT20" s="146">
        <f t="shared" si="1031"/>
        <v>-2.0484507564015045E-2</v>
      </c>
      <c r="FU20" s="146">
        <f t="shared" si="1031"/>
        <v>-8.614818472594387E-3</v>
      </c>
      <c r="FV20" s="146">
        <f t="shared" si="1031"/>
        <v>-1.0346381557846602E-2</v>
      </c>
      <c r="FW20" s="146">
        <f t="shared" si="1031"/>
        <v>-1.3493570745798995E-2</v>
      </c>
      <c r="FX20" s="146">
        <f t="shared" si="1031"/>
        <v>-1.3140308552958533E-2</v>
      </c>
      <c r="FY20" s="146">
        <f t="shared" si="1031"/>
        <v>-5.9290027024013359E-3</v>
      </c>
      <c r="FZ20" s="146">
        <f t="shared" si="1031"/>
        <v>-8.1018420386070843E-3</v>
      </c>
      <c r="GA20" s="146">
        <f t="shared" si="1031"/>
        <v>1.1302791191277506E-2</v>
      </c>
      <c r="GB20" s="146">
        <f t="shared" si="1031"/>
        <v>2.5480548498331437E-2</v>
      </c>
      <c r="GC20" s="146">
        <f t="shared" si="1031"/>
        <v>5.024650446759777E-2</v>
      </c>
      <c r="GD20" s="146">
        <f t="shared" si="1031"/>
        <v>5.1495551875385306E-2</v>
      </c>
      <c r="GE20" s="146">
        <f t="shared" si="1031"/>
        <v>5.9828254735121683E-2</v>
      </c>
      <c r="GF20" s="146">
        <f t="shared" si="1031"/>
        <v>6.3354590428581756E-2</v>
      </c>
      <c r="GG20" s="146">
        <f t="shared" si="1031"/>
        <v>6.62825639422292E-2</v>
      </c>
      <c r="GH20" s="146">
        <f t="shared" si="1031"/>
        <v>6.7735023917531056E-2</v>
      </c>
      <c r="GI20" s="146">
        <f t="shared" si="1031"/>
        <v>7.891780155484418E-2</v>
      </c>
      <c r="GJ20" s="146">
        <f t="shared" si="1031"/>
        <v>9.1968636859126998E-2</v>
      </c>
      <c r="GK20" s="146">
        <f t="shared" si="1031"/>
        <v>0.10141646286421813</v>
      </c>
      <c r="GL20" s="146">
        <f t="shared" si="1031"/>
        <v>0.11611611913607794</v>
      </c>
      <c r="GM20" s="146">
        <f t="shared" si="1031"/>
        <v>0.13284773109611359</v>
      </c>
      <c r="GN20" s="146">
        <f t="shared" si="1031"/>
        <v>0.14149816854344177</v>
      </c>
      <c r="GO20" s="146">
        <f t="shared" si="1031"/>
        <v>0.1313687216596697</v>
      </c>
      <c r="GP20" s="146">
        <f t="shared" si="1031"/>
        <v>0.14027197946770428</v>
      </c>
      <c r="GQ20" s="146">
        <f t="shared" si="1031"/>
        <v>0.13727084539750792</v>
      </c>
      <c r="GR20" s="146">
        <f t="shared" si="1031"/>
        <v>0.12444178954229969</v>
      </c>
      <c r="GS20" s="146">
        <f t="shared" si="1031"/>
        <v>0.1089950156804623</v>
      </c>
      <c r="GT20" s="146">
        <f t="shared" si="1031"/>
        <v>0.11208097520721091</v>
      </c>
      <c r="GU20" s="146">
        <f t="shared" si="1031"/>
        <v>9.3166062235171446E-2</v>
      </c>
      <c r="GV20" s="146">
        <f t="shared" si="1031"/>
        <v>6.8510884559963028E-2</v>
      </c>
      <c r="GW20" s="146">
        <f t="shared" si="1031"/>
        <v>5.0613184786274142E-2</v>
      </c>
      <c r="GX20" s="146">
        <f t="shared" si="1031"/>
        <v>4.8909390558316057E-2</v>
      </c>
      <c r="GY20" s="146">
        <f t="shared" si="1031"/>
        <v>3.9946752539735564E-2</v>
      </c>
      <c r="GZ20" s="146">
        <f t="shared" si="1031"/>
        <v>2.1880893987011811E-2</v>
      </c>
      <c r="HA20" s="146">
        <f t="shared" si="1031"/>
        <v>1.4236122594030412E-2</v>
      </c>
      <c r="HB20" s="146">
        <f t="shared" ref="HB20:JM20" si="1032">0.3*HB19+0.7*HA20</f>
        <v>1.0708202540972177E-2</v>
      </c>
      <c r="HC20" s="146">
        <f t="shared" si="1032"/>
        <v>1.9268066595275513E-2</v>
      </c>
      <c r="HD20" s="146">
        <f t="shared" si="1032"/>
        <v>3.5026791395274259E-2</v>
      </c>
      <c r="HE20" s="146">
        <f t="shared" si="1032"/>
        <v>3.3017265518861423E-2</v>
      </c>
      <c r="HF20" s="146">
        <f t="shared" si="1032"/>
        <v>2.9182794745597519E-2</v>
      </c>
      <c r="HG20" s="146">
        <f t="shared" si="1032"/>
        <v>3.9767201554615952E-2</v>
      </c>
      <c r="HH20" s="146">
        <f t="shared" si="1032"/>
        <v>4.4248178936288921E-2</v>
      </c>
      <c r="HI20" s="146">
        <f t="shared" si="1032"/>
        <v>4.7709353790878872E-2</v>
      </c>
      <c r="HJ20" s="146">
        <f t="shared" si="1032"/>
        <v>4.6596899663002123E-2</v>
      </c>
      <c r="HK20" s="146">
        <f t="shared" si="1032"/>
        <v>4.7950444438841271E-2</v>
      </c>
      <c r="HL20" s="146">
        <f t="shared" si="1032"/>
        <v>4.9551348033630413E-2</v>
      </c>
      <c r="HM20" s="146">
        <f t="shared" si="1032"/>
        <v>5.0342682896643565E-2</v>
      </c>
      <c r="HN20" s="146">
        <f t="shared" si="1032"/>
        <v>4.2026624569770132E-2</v>
      </c>
      <c r="HO20" s="146">
        <f t="shared" si="1032"/>
        <v>3.6011433903901227E-2</v>
      </c>
      <c r="HP20" s="146">
        <f t="shared" si="1032"/>
        <v>4.3208832445660754E-2</v>
      </c>
      <c r="HQ20" s="146">
        <f t="shared" si="1032"/>
        <v>5.4668488954042735E-2</v>
      </c>
      <c r="HR20" s="146">
        <f t="shared" si="1032"/>
        <v>6.8621299523701065E-2</v>
      </c>
      <c r="HS20" s="146">
        <f t="shared" si="1032"/>
        <v>9.2736284563499569E-2</v>
      </c>
      <c r="HT20" s="146">
        <f t="shared" si="1032"/>
        <v>0.12449234065722836</v>
      </c>
      <c r="HU20" s="146">
        <f t="shared" si="1032"/>
        <v>0.15167746213347666</v>
      </c>
      <c r="HV20" s="146">
        <f t="shared" si="1032"/>
        <v>0.16637840069676793</v>
      </c>
      <c r="HW20" s="146">
        <f t="shared" si="1032"/>
        <v>0.15490658581304526</v>
      </c>
      <c r="HX20" s="146">
        <f t="shared" si="1032"/>
        <v>0.16029433694982165</v>
      </c>
      <c r="HY20" s="146">
        <f t="shared" si="1032"/>
        <v>0.1619313024305587</v>
      </c>
      <c r="HZ20" s="146">
        <f t="shared" si="1032"/>
        <v>0.15944730441148683</v>
      </c>
      <c r="IA20" s="146">
        <f t="shared" si="1032"/>
        <v>0.16184939357584568</v>
      </c>
      <c r="IB20" s="146">
        <f t="shared" si="1032"/>
        <v>0.16055454348641351</v>
      </c>
      <c r="IC20" s="146">
        <f t="shared" si="1032"/>
        <v>0.16999947520370526</v>
      </c>
      <c r="ID20" s="146">
        <f t="shared" si="1032"/>
        <v>0.23220430935762398</v>
      </c>
      <c r="IE20" s="146">
        <f t="shared" si="1032"/>
        <v>0.23156956522290317</v>
      </c>
      <c r="IF20" s="146">
        <f t="shared" si="1032"/>
        <v>0.22278232463638989</v>
      </c>
      <c r="IG20" s="146">
        <f t="shared" si="1032"/>
        <v>0.21296904672801215</v>
      </c>
      <c r="IH20" s="146">
        <f t="shared" si="1032"/>
        <v>0.20115716991286392</v>
      </c>
      <c r="II20" s="146">
        <f t="shared" si="1032"/>
        <v>0.18201697554939889</v>
      </c>
      <c r="IJ20" s="146">
        <f t="shared" si="1032"/>
        <v>0.18301604653688192</v>
      </c>
      <c r="IK20" s="146">
        <f t="shared" si="1032"/>
        <v>0.19102132098421146</v>
      </c>
      <c r="IL20" s="146">
        <f t="shared" si="1032"/>
        <v>0.19596971860563306</v>
      </c>
      <c r="IM20" s="146">
        <f t="shared" si="1032"/>
        <v>0.19959229783363172</v>
      </c>
      <c r="IN20" s="146">
        <f t="shared" si="1032"/>
        <v>0.20196032690438323</v>
      </c>
      <c r="IO20" s="146">
        <f t="shared" si="1032"/>
        <v>0.1863505308781904</v>
      </c>
      <c r="IP20" s="146">
        <f t="shared" si="1032"/>
        <v>0.11751608281766235</v>
      </c>
      <c r="IQ20" s="146">
        <f t="shared" si="1032"/>
        <v>9.0894351497543491E-2</v>
      </c>
      <c r="IR20" s="146">
        <f t="shared" si="1032"/>
        <v>7.2363295273621397E-2</v>
      </c>
      <c r="IS20" s="146">
        <f t="shared" si="1032"/>
        <v>5.8096502150332997E-2</v>
      </c>
      <c r="IT20" s="146">
        <f t="shared" si="1032"/>
        <v>4.933703439373139E-2</v>
      </c>
      <c r="IU20" s="146">
        <f t="shared" si="1032"/>
        <v>5.0512109571772365E-2</v>
      </c>
      <c r="IV20" s="146">
        <f t="shared" si="1032"/>
        <v>5.6811050836809901E-2</v>
      </c>
      <c r="IW20" s="146">
        <f t="shared" si="1032"/>
        <v>5.9481160793396749E-2</v>
      </c>
      <c r="IX20" s="146">
        <f t="shared" si="1032"/>
        <v>6.3930253348407823E-2</v>
      </c>
      <c r="IY20" s="146">
        <f t="shared" si="1032"/>
        <v>4.9501597869593274E-2</v>
      </c>
      <c r="IZ20" s="146">
        <f t="shared" si="1032"/>
        <v>2.8456345743607912E-2</v>
      </c>
      <c r="JA20" s="146">
        <f t="shared" si="1032"/>
        <v>1.8868617415106009E-2</v>
      </c>
      <c r="JB20" s="146">
        <f t="shared" si="1032"/>
        <v>2.6610622930602422E-2</v>
      </c>
      <c r="JC20" s="146">
        <f t="shared" si="1032"/>
        <v>4.07006400548105E-2</v>
      </c>
      <c r="JD20" s="146">
        <f t="shared" si="1032"/>
        <v>4.9136299381204812E-2</v>
      </c>
      <c r="JE20" s="146">
        <f t="shared" si="1032"/>
        <v>4.9543323984423557E-2</v>
      </c>
      <c r="JF20" s="146">
        <f t="shared" si="1032"/>
        <v>5.6911321843611667E-2</v>
      </c>
      <c r="JG20" s="146">
        <f t="shared" si="1032"/>
        <v>8.9632601773006512E-2</v>
      </c>
      <c r="JH20" s="146">
        <f t="shared" si="1032"/>
        <v>9.3919067145050841E-2</v>
      </c>
      <c r="JI20" s="146">
        <f t="shared" si="1032"/>
        <v>0.100913075791201</v>
      </c>
      <c r="JJ20" s="146">
        <f t="shared" si="1032"/>
        <v>8.9088958969175347E-2</v>
      </c>
      <c r="JK20" s="146">
        <f t="shared" si="1032"/>
        <v>8.1700184334622991E-2</v>
      </c>
      <c r="JL20" s="146">
        <f t="shared" si="1032"/>
        <v>0.10509458529435003</v>
      </c>
      <c r="JM20" s="146">
        <f t="shared" si="1032"/>
        <v>0.11050991990878872</v>
      </c>
      <c r="JN20" s="146">
        <f t="shared" ref="JN20:LY20" si="1033">0.3*JN19+0.7*JM20</f>
        <v>9.1297441562604872E-2</v>
      </c>
      <c r="JO20" s="146">
        <f t="shared" si="1033"/>
        <v>7.0452715212996814E-2</v>
      </c>
      <c r="JP20" s="146">
        <f t="shared" si="1033"/>
        <v>4.7708905913121456E-2</v>
      </c>
      <c r="JQ20" s="146">
        <f t="shared" si="1033"/>
        <v>3.8622873585208134E-2</v>
      </c>
      <c r="JR20" s="146">
        <f t="shared" si="1033"/>
        <v>2.4461885088763995E-2</v>
      </c>
      <c r="JS20" s="146">
        <f t="shared" si="1033"/>
        <v>4.2441445264574523E-4</v>
      </c>
      <c r="JT20" s="146">
        <f t="shared" si="1033"/>
        <v>-1.6751903126924421E-2</v>
      </c>
      <c r="JU20" s="146">
        <f t="shared" si="1033"/>
        <v>-3.6722646982151219E-2</v>
      </c>
      <c r="JV20" s="146">
        <f t="shared" si="1033"/>
        <v>-4.1878892281240039E-2</v>
      </c>
      <c r="JW20" s="146">
        <f t="shared" si="1033"/>
        <v>-2.6037201781279454E-2</v>
      </c>
      <c r="JX20" s="146">
        <f t="shared" si="1033"/>
        <v>-2.4317188591802659E-2</v>
      </c>
      <c r="JY20" s="146">
        <f t="shared" si="1033"/>
        <v>-1.3955713087287193E-2</v>
      </c>
      <c r="JZ20" s="146">
        <f t="shared" si="1033"/>
        <v>1.3342668124744538E-2</v>
      </c>
      <c r="KA20" s="146">
        <f t="shared" si="1033"/>
        <v>3.3386283730045922E-2</v>
      </c>
      <c r="KB20" s="146">
        <f t="shared" si="1033"/>
        <v>6.4142481249509484E-2</v>
      </c>
      <c r="KC20" s="146">
        <f t="shared" si="1033"/>
        <v>6.1218188004718871E-2</v>
      </c>
      <c r="KD20" s="146">
        <f t="shared" si="1033"/>
        <v>6.6541891007181636E-2</v>
      </c>
      <c r="KE20" s="146">
        <f t="shared" si="1033"/>
        <v>9.5688818774238543E-2</v>
      </c>
      <c r="KF20" s="146">
        <f t="shared" si="1033"/>
        <v>0.12860212487165321</v>
      </c>
      <c r="KG20" s="146">
        <f t="shared" si="1033"/>
        <v>0.17414792019932013</v>
      </c>
      <c r="KH20" s="146">
        <f t="shared" si="1033"/>
        <v>0.17401897880896708</v>
      </c>
      <c r="KI20" s="146">
        <f t="shared" si="1033"/>
        <v>0.17009990877966261</v>
      </c>
      <c r="KJ20" s="146">
        <f t="shared" si="1033"/>
        <v>0.16744990933482878</v>
      </c>
      <c r="KK20" s="146">
        <f t="shared" si="1033"/>
        <v>0.16447407376806958</v>
      </c>
      <c r="KL20" s="146">
        <f t="shared" si="1033"/>
        <v>0.14557863195099402</v>
      </c>
      <c r="KM20" s="146">
        <f t="shared" si="1033"/>
        <v>0.15078439815432759</v>
      </c>
      <c r="KN20" s="146">
        <f t="shared" si="1033"/>
        <v>0.13599570444512557</v>
      </c>
      <c r="KO20" s="146">
        <f t="shared" si="1033"/>
        <v>0.14111374657376435</v>
      </c>
      <c r="KP20" s="146">
        <f t="shared" si="1033"/>
        <v>0.13533646506199712</v>
      </c>
      <c r="KQ20" s="146">
        <f t="shared" si="1033"/>
        <v>0.1092520563216979</v>
      </c>
      <c r="KR20" s="146">
        <f t="shared" si="1033"/>
        <v>0.10060439141382641</v>
      </c>
      <c r="KS20" s="146">
        <f t="shared" si="1033"/>
        <v>7.9292170050202296E-2</v>
      </c>
      <c r="KT20" s="146">
        <f t="shared" si="1033"/>
        <v>0.10545989028535643</v>
      </c>
      <c r="KU20" s="146">
        <f t="shared" si="1033"/>
        <v>0.10875165810872425</v>
      </c>
      <c r="KV20" s="146">
        <f t="shared" si="1033"/>
        <v>9.4098981133428253E-2</v>
      </c>
      <c r="KW20" s="146">
        <f t="shared" si="1033"/>
        <v>1.4716956111666075E-2</v>
      </c>
      <c r="KX20" s="146">
        <f t="shared" si="1033"/>
        <v>2.7123097714601807E-2</v>
      </c>
      <c r="KY20" s="146">
        <f t="shared" si="1033"/>
        <v>2.4460067602530451E-2</v>
      </c>
      <c r="KZ20" s="146">
        <f t="shared" si="1033"/>
        <v>3.6871999129663803E-2</v>
      </c>
      <c r="LA20" s="146">
        <f t="shared" si="1033"/>
        <v>3.9354761064419763E-2</v>
      </c>
      <c r="LB20" s="146">
        <f t="shared" si="1033"/>
        <v>3.2585085167412577E-2</v>
      </c>
      <c r="LC20" s="146">
        <f t="shared" si="1033"/>
        <v>3.1494124438603235E-2</v>
      </c>
      <c r="LD20" s="146">
        <f t="shared" si="1033"/>
        <v>4.5427243016138673E-3</v>
      </c>
      <c r="LE20" s="146">
        <f t="shared" si="1033"/>
        <v>-9.9298237973231753E-3</v>
      </c>
      <c r="LF20" s="146">
        <f t="shared" si="1033"/>
        <v>-2.7079861083993444E-2</v>
      </c>
      <c r="LG20" s="146">
        <f t="shared" si="1033"/>
        <v>-3.0765203155013458E-2</v>
      </c>
      <c r="LH20" s="146">
        <f t="shared" si="1033"/>
        <v>-3.4946576335354591E-2</v>
      </c>
      <c r="LI20" s="146">
        <f t="shared" si="1033"/>
        <v>5.3148868669217725E-2</v>
      </c>
      <c r="LJ20" s="146">
        <f t="shared" si="1033"/>
        <v>3.4992748640487403E-2</v>
      </c>
      <c r="LK20" s="146">
        <f t="shared" si="1033"/>
        <v>3.7381825307609154E-2</v>
      </c>
      <c r="LL20" s="146">
        <f t="shared" si="1033"/>
        <v>2.8036871241510015E-2</v>
      </c>
      <c r="LM20" s="146">
        <f t="shared" si="1033"/>
        <v>1.2958111766720806E-2</v>
      </c>
      <c r="LN20" s="146">
        <f t="shared" si="1033"/>
        <v>2.6597688470717711E-3</v>
      </c>
      <c r="LO20" s="146">
        <f t="shared" si="1033"/>
        <v>-1.129187060389718E-2</v>
      </c>
      <c r="LP20" s="146">
        <f t="shared" si="1033"/>
        <v>-2.0480800138880553E-2</v>
      </c>
      <c r="LQ20" s="146">
        <f t="shared" si="1033"/>
        <v>-2.1285858789503277E-2</v>
      </c>
      <c r="LR20" s="146">
        <f t="shared" si="1033"/>
        <v>-2.4097482644794221E-2</v>
      </c>
      <c r="LS20" s="146">
        <f t="shared" si="1033"/>
        <v>-3.080977956579482E-2</v>
      </c>
      <c r="LT20" s="146">
        <f t="shared" si="1033"/>
        <v>-3.4643385085492126E-2</v>
      </c>
      <c r="LU20" s="146">
        <f t="shared" si="1033"/>
        <v>-4.1902544357419455E-2</v>
      </c>
      <c r="LV20" s="146">
        <f t="shared" si="1033"/>
        <v>-5.1024154051467138E-2</v>
      </c>
      <c r="LW20" s="146">
        <f t="shared" si="1033"/>
        <v>-5.0220454979178507E-2</v>
      </c>
      <c r="LX20" s="146">
        <f t="shared" si="1033"/>
        <v>-4.9003150678683105E-2</v>
      </c>
      <c r="LY20" s="146">
        <f t="shared" si="1033"/>
        <v>-6.9766944255599248E-2</v>
      </c>
      <c r="LZ20" s="146">
        <f t="shared" ref="LZ20:OI20" si="1034">0.3*LZ19+0.7*LY20</f>
        <v>-4.1659747158008742E-2</v>
      </c>
      <c r="MA20" s="146">
        <f t="shared" si="1034"/>
        <v>-4.365613869398776E-3</v>
      </c>
      <c r="MB20" s="146">
        <f t="shared" si="1034"/>
        <v>2.6607519715713408E-2</v>
      </c>
      <c r="MC20" s="146">
        <f t="shared" si="1034"/>
        <v>3.4312306438541107E-2</v>
      </c>
      <c r="MD20" s="146">
        <f t="shared" si="1034"/>
        <v>3.2278677467820073E-2</v>
      </c>
      <c r="ME20" s="146">
        <f t="shared" si="1034"/>
        <v>2.6050834869592792E-2</v>
      </c>
      <c r="MF20" s="146">
        <f t="shared" si="1034"/>
        <v>3.9590488352092099E-2</v>
      </c>
      <c r="MG20" s="146">
        <f t="shared" si="1034"/>
        <v>4.9366219223563254E-2</v>
      </c>
      <c r="MH20" s="146">
        <f t="shared" si="1034"/>
        <v>7.5594249192376589E-2</v>
      </c>
      <c r="MI20" s="146">
        <f t="shared" si="1034"/>
        <v>6.0831549878542106E-2</v>
      </c>
      <c r="MJ20" s="146">
        <f t="shared" si="1034"/>
        <v>6.1332993467487079E-2</v>
      </c>
      <c r="MK20" s="146">
        <f t="shared" si="1034"/>
        <v>9.274220259330225E-2</v>
      </c>
      <c r="ML20" s="146">
        <f t="shared" si="1034"/>
        <v>7.8981017045952992E-2</v>
      </c>
      <c r="MM20" s="146">
        <f t="shared" si="1034"/>
        <v>6.5698865888894606E-2</v>
      </c>
      <c r="MN20" s="146">
        <f t="shared" si="1034"/>
        <v>6.3373770124838302E-2</v>
      </c>
      <c r="MO20" s="146">
        <f t="shared" si="1034"/>
        <v>7.7460188689793208E-2</v>
      </c>
      <c r="MP20" s="146">
        <f t="shared" si="1034"/>
        <v>0.10044903934364208</v>
      </c>
      <c r="MQ20" s="146">
        <f t="shared" si="1034"/>
        <v>0.12270282733728383</v>
      </c>
      <c r="MR20" s="146">
        <f t="shared" si="1034"/>
        <v>0.13384315308759057</v>
      </c>
      <c r="MS20" s="146">
        <f t="shared" si="1034"/>
        <v>0.12678950505499442</v>
      </c>
      <c r="MT20" s="146">
        <f t="shared" si="1034"/>
        <v>0.10482264449393927</v>
      </c>
      <c r="MU20" s="146">
        <f t="shared" si="1034"/>
        <v>9.9780492262840206E-2</v>
      </c>
      <c r="MV20" s="146">
        <f t="shared" si="1034"/>
        <v>8.6209649270221317E-2</v>
      </c>
      <c r="MW20" s="146">
        <f t="shared" si="1034"/>
        <v>8.701929390467486E-2</v>
      </c>
      <c r="MX20" s="146">
        <f t="shared" si="1034"/>
        <v>9.2156457744298592E-2</v>
      </c>
      <c r="MY20" s="146">
        <f t="shared" si="1034"/>
        <v>7.6535561513815159E-2</v>
      </c>
      <c r="MZ20" s="146">
        <f t="shared" si="1034"/>
        <v>6.532984278497378E-2</v>
      </c>
      <c r="NA20" s="146">
        <f t="shared" si="1034"/>
        <v>5.6906674185630939E-2</v>
      </c>
      <c r="NB20" s="146">
        <f t="shared" si="1034"/>
        <v>7.3376151169271042E-2</v>
      </c>
      <c r="NC20" s="146">
        <f t="shared" si="1034"/>
        <v>8.5178395496140841E-2</v>
      </c>
      <c r="ND20" s="146">
        <f t="shared" si="1034"/>
        <v>7.7112744095937533E-2</v>
      </c>
      <c r="NE20" s="146">
        <f t="shared" si="1034"/>
        <v>7.9130423638465397E-2</v>
      </c>
      <c r="NF20" s="146">
        <f t="shared" si="1034"/>
        <v>9.3205970729138415E-2</v>
      </c>
      <c r="NG20" s="146">
        <f t="shared" si="1034"/>
        <v>9.3476557068530516E-2</v>
      </c>
      <c r="NH20" s="146">
        <f t="shared" si="1034"/>
        <v>0.11640279824366398</v>
      </c>
      <c r="NI20" s="146">
        <f t="shared" si="1034"/>
        <v>0.12406486771084116</v>
      </c>
      <c r="NJ20" s="146">
        <f t="shared" si="1034"/>
        <v>9.9237365485838003E-2</v>
      </c>
      <c r="NK20" s="146">
        <f t="shared" si="1034"/>
        <v>8.8036959331323966E-2</v>
      </c>
      <c r="NL20" s="146">
        <f t="shared" si="1034"/>
        <v>9.2870487265320559E-2</v>
      </c>
      <c r="NM20" s="146">
        <f t="shared" si="1034"/>
        <v>9.8717351533009562E-2</v>
      </c>
      <c r="NN20" s="146">
        <f t="shared" si="1034"/>
        <v>9.2441232695314915E-2</v>
      </c>
      <c r="NO20" s="146">
        <f t="shared" si="1034"/>
        <v>9.6843072366583904E-2</v>
      </c>
      <c r="NP20" s="146">
        <f t="shared" si="1034"/>
        <v>0.11433199338816441</v>
      </c>
      <c r="NQ20" s="146">
        <f t="shared" si="1034"/>
        <v>0.14481657375856055</v>
      </c>
      <c r="NR20" s="146">
        <f t="shared" si="1034"/>
        <v>0.16198661118161065</v>
      </c>
      <c r="NS20" s="146">
        <f t="shared" si="1034"/>
        <v>0.18369755024841369</v>
      </c>
      <c r="NT20" s="146">
        <f t="shared" si="1034"/>
        <v>0.20024499147664354</v>
      </c>
      <c r="NU20" s="146">
        <f t="shared" si="1034"/>
        <v>0.22344444012042886</v>
      </c>
      <c r="NV20" s="146">
        <f t="shared" si="1034"/>
        <v>0.26695154799203219</v>
      </c>
      <c r="NW20" s="146">
        <f t="shared" si="1034"/>
        <v>0.29492750060988521</v>
      </c>
      <c r="NX20" s="146">
        <f t="shared" si="1034"/>
        <v>0.30775715121535591</v>
      </c>
      <c r="NY20" s="146">
        <f t="shared" si="1034"/>
        <v>0.29586527699437232</v>
      </c>
      <c r="NZ20" s="146">
        <f t="shared" si="1034"/>
        <v>0.27696752208370207</v>
      </c>
      <c r="OA20" s="146">
        <f t="shared" si="1034"/>
        <v>0.25893592540162069</v>
      </c>
      <c r="OB20" s="146">
        <f t="shared" si="1034"/>
        <v>0.24931589102390422</v>
      </c>
      <c r="OC20" s="146">
        <f t="shared" si="1034"/>
        <v>0.23968635404719363</v>
      </c>
      <c r="OD20" s="146">
        <f t="shared" si="1034"/>
        <v>0.23914783666016654</v>
      </c>
      <c r="OE20" s="146">
        <f t="shared" si="1034"/>
        <v>0.23186338858137548</v>
      </c>
      <c r="OF20" s="146">
        <f t="shared" si="1034"/>
        <v>0.21260607813855975</v>
      </c>
      <c r="OG20" s="146">
        <f t="shared" si="1034"/>
        <v>0.19475678476917843</v>
      </c>
      <c r="OH20" s="146">
        <f t="shared" si="1034"/>
        <v>0.18507533208417354</v>
      </c>
      <c r="OI20" s="146">
        <f t="shared" si="1034"/>
        <v>0.18327018324048536</v>
      </c>
      <c r="OJ20" s="78"/>
      <c r="OK20" s="142"/>
    </row>
    <row r="21" spans="1:401" x14ac:dyDescent="0.2">
      <c r="A21" s="47"/>
      <c r="B21" s="51"/>
      <c r="C21" s="51" t="s">
        <v>559</v>
      </c>
      <c r="D21" s="51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66">
        <f>P15/D4</f>
        <v>7.7886136004217191E-2</v>
      </c>
      <c r="Q21" s="66">
        <f t="shared" ref="Q21:CB21" si="1035">Q15/E4</f>
        <v>0.10479081430645353</v>
      </c>
      <c r="R21" s="66">
        <f t="shared" si="1035"/>
        <v>7.0711386455885497E-2</v>
      </c>
      <c r="S21" s="66">
        <f t="shared" si="1035"/>
        <v>0.382468846522526</v>
      </c>
      <c r="T21" s="66">
        <f t="shared" si="1035"/>
        <v>0.41927662153970507</v>
      </c>
      <c r="U21" s="66">
        <f t="shared" si="1035"/>
        <v>0.55737530575348293</v>
      </c>
      <c r="V21" s="66">
        <f t="shared" si="1035"/>
        <v>0.54177732379979571</v>
      </c>
      <c r="W21" s="66">
        <f t="shared" si="1035"/>
        <v>0.51081024349286286</v>
      </c>
      <c r="X21" s="66">
        <f t="shared" si="1035"/>
        <v>0.6994285714285714</v>
      </c>
      <c r="Y21" s="66">
        <f t="shared" si="1035"/>
        <v>0.94156857183378284</v>
      </c>
      <c r="Z21" s="66">
        <f t="shared" si="1035"/>
        <v>1.1973858371939112</v>
      </c>
      <c r="AA21" s="66">
        <f t="shared" si="1035"/>
        <v>1.0296621441872837</v>
      </c>
      <c r="AB21" s="66">
        <f t="shared" si="1035"/>
        <v>1.8284631373028484</v>
      </c>
      <c r="AC21" s="66">
        <f t="shared" si="1035"/>
        <v>0.90275952693823913</v>
      </c>
      <c r="AD21" s="66">
        <f t="shared" si="1035"/>
        <v>0.77673583399840385</v>
      </c>
      <c r="AE21" s="66">
        <f t="shared" si="1035"/>
        <v>0.51571648690292771</v>
      </c>
      <c r="AF21" s="66">
        <f t="shared" si="1035"/>
        <v>0.42105637813211816</v>
      </c>
      <c r="AG21" s="66">
        <f t="shared" si="1035"/>
        <v>0.34116361649822452</v>
      </c>
      <c r="AH21" s="66">
        <f t="shared" si="1035"/>
        <v>0.28753146945806279</v>
      </c>
      <c r="AI21" s="66">
        <f t="shared" si="1035"/>
        <v>0.31358110455019106</v>
      </c>
      <c r="AJ21" s="66">
        <f t="shared" si="1035"/>
        <v>0.31782111634162724</v>
      </c>
      <c r="AK21" s="66">
        <f t="shared" si="1035"/>
        <v>0.43206720233747259</v>
      </c>
      <c r="AL21" s="66">
        <f t="shared" si="1035"/>
        <v>0.56629771854529032</v>
      </c>
      <c r="AM21" s="66">
        <f t="shared" si="1035"/>
        <v>0.50009830264106425</v>
      </c>
      <c r="AN21" s="66">
        <f t="shared" si="1035"/>
        <v>0.42139457095072713</v>
      </c>
      <c r="AO21" s="66">
        <f t="shared" si="1035"/>
        <v>0.42240080361627325</v>
      </c>
      <c r="AP21" s="66">
        <f t="shared" si="1035"/>
        <v>0.48326782706344734</v>
      </c>
      <c r="AQ21" s="66">
        <f t="shared" si="1035"/>
        <v>0.40352749822100231</v>
      </c>
      <c r="AR21" s="66">
        <f t="shared" si="1035"/>
        <v>0.46185443069678905</v>
      </c>
      <c r="AS21" s="66">
        <f t="shared" si="1035"/>
        <v>0.52209775967413441</v>
      </c>
      <c r="AT21" s="66">
        <f t="shared" si="1035"/>
        <v>0.54533292168364722</v>
      </c>
      <c r="AU21" s="66">
        <f t="shared" si="1035"/>
        <v>0.64096462002221166</v>
      </c>
      <c r="AV21" s="66">
        <f t="shared" si="1035"/>
        <v>0.52867932231067616</v>
      </c>
      <c r="AW21" s="66">
        <f t="shared" si="1035"/>
        <v>0.59826574853353731</v>
      </c>
      <c r="AX21" s="66">
        <f t="shared" si="1035"/>
        <v>0.50519180847995382</v>
      </c>
      <c r="AY21" s="66">
        <f t="shared" si="1035"/>
        <v>0.52350371341197</v>
      </c>
      <c r="AZ21" s="66">
        <f t="shared" si="1035"/>
        <v>0.53880617278363574</v>
      </c>
      <c r="BA21" s="66">
        <f t="shared" si="1035"/>
        <v>0.55230402542372881</v>
      </c>
      <c r="BB21" s="66">
        <f t="shared" si="1035"/>
        <v>0.39890979293636669</v>
      </c>
      <c r="BC21" s="66">
        <f t="shared" si="1035"/>
        <v>0.38793321986021079</v>
      </c>
      <c r="BD21" s="66">
        <f t="shared" si="1035"/>
        <v>0.30579446938285987</v>
      </c>
      <c r="BE21" s="66">
        <f t="shared" si="1035"/>
        <v>0.2837358667291095</v>
      </c>
      <c r="BF21" s="66">
        <f t="shared" si="1035"/>
        <v>0.27953516249334043</v>
      </c>
      <c r="BG21" s="66">
        <f t="shared" si="1035"/>
        <v>0.17183924715588625</v>
      </c>
      <c r="BH21" s="66">
        <f t="shared" si="1035"/>
        <v>0.1318600614234206</v>
      </c>
      <c r="BI21" s="66">
        <f t="shared" si="1035"/>
        <v>9.2519308099827668E-2</v>
      </c>
      <c r="BJ21" s="66">
        <f t="shared" si="1035"/>
        <v>0.13563923221870908</v>
      </c>
      <c r="BK21" s="66">
        <f t="shared" si="1035"/>
        <v>8.1524388495397601E-2</v>
      </c>
      <c r="BL21" s="66">
        <f t="shared" si="1035"/>
        <v>4.5378348969208775E-2</v>
      </c>
      <c r="BM21" s="66">
        <f t="shared" si="1035"/>
        <v>3.6424123517870853E-2</v>
      </c>
      <c r="BN21" s="66">
        <f t="shared" si="1035"/>
        <v>3.3040184007576946E-2</v>
      </c>
      <c r="BO21" s="66">
        <f t="shared" si="1035"/>
        <v>7.2250489236790769E-2</v>
      </c>
      <c r="BP21" s="66">
        <f t="shared" si="1035"/>
        <v>0.10444275329991864</v>
      </c>
      <c r="BQ21" s="66">
        <f t="shared" si="1035"/>
        <v>6.5744215134459036E-2</v>
      </c>
      <c r="BR21" s="66">
        <f t="shared" si="1035"/>
        <v>6.323678663439769E-2</v>
      </c>
      <c r="BS21" s="66">
        <f t="shared" si="1035"/>
        <v>8.2588487665356078E-2</v>
      </c>
      <c r="BT21" s="66">
        <f t="shared" si="1035"/>
        <v>0.11673450126821232</v>
      </c>
      <c r="BU21" s="66">
        <f t="shared" si="1035"/>
        <v>6.4908129582566532E-2</v>
      </c>
      <c r="BV21" s="66">
        <f t="shared" si="1035"/>
        <v>-1.0883626750660891E-2</v>
      </c>
      <c r="BW21" s="66">
        <f t="shared" si="1035"/>
        <v>2.0601336302895325E-2</v>
      </c>
      <c r="BX21" s="66">
        <f t="shared" si="1035"/>
        <v>-1.5754233950375836E-3</v>
      </c>
      <c r="BY21" s="66">
        <f t="shared" si="1035"/>
        <v>-6.8861454046639228E-3</v>
      </c>
      <c r="BZ21" s="66">
        <f t="shared" si="1035"/>
        <v>2.2710603520536464E-2</v>
      </c>
      <c r="CA21" s="66">
        <f t="shared" si="1035"/>
        <v>-1.4040979218377521E-2</v>
      </c>
      <c r="CB21" s="66">
        <f t="shared" si="1035"/>
        <v>-2.0338821964026896E-2</v>
      </c>
      <c r="CC21" s="66">
        <f t="shared" ref="CC21:EN21" si="1036">CC15/BQ4</f>
        <v>-3.4475170542065587E-3</v>
      </c>
      <c r="CD21" s="66">
        <f t="shared" si="1036"/>
        <v>-2.7755341801894411E-2</v>
      </c>
      <c r="CE21" s="66">
        <f t="shared" si="1036"/>
        <v>-4.3440707245200163E-3</v>
      </c>
      <c r="CF21" s="66">
        <f t="shared" si="1036"/>
        <v>-3.0371857173040356E-3</v>
      </c>
      <c r="CG21" s="66">
        <f t="shared" si="1036"/>
        <v>5.9086545055547939E-2</v>
      </c>
      <c r="CH21" s="66">
        <f t="shared" si="1036"/>
        <v>0.14668334707571579</v>
      </c>
      <c r="CI21" s="66">
        <f t="shared" si="1036"/>
        <v>0.15779492375237075</v>
      </c>
      <c r="CJ21" s="66">
        <f t="shared" si="1036"/>
        <v>0.16193293885601578</v>
      </c>
      <c r="CK21" s="66">
        <f t="shared" si="1036"/>
        <v>0.13077709328986989</v>
      </c>
      <c r="CL21" s="66">
        <f t="shared" si="1036"/>
        <v>0.10250236918269601</v>
      </c>
      <c r="CM21" s="66">
        <f t="shared" si="1036"/>
        <v>2.4088654145173631E-2</v>
      </c>
      <c r="CN21" s="66">
        <f t="shared" si="1036"/>
        <v>6.1628386408285031E-2</v>
      </c>
      <c r="CO21" s="66">
        <f t="shared" si="1036"/>
        <v>0.10999067667697109</v>
      </c>
      <c r="CP21" s="66">
        <f t="shared" si="1036"/>
        <v>0.14404752913928959</v>
      </c>
      <c r="CQ21" s="66">
        <f t="shared" si="1036"/>
        <v>0.14530655984487026</v>
      </c>
      <c r="CR21" s="66">
        <f t="shared" si="1036"/>
        <v>0.18270682667090535</v>
      </c>
      <c r="CS21" s="66">
        <f t="shared" si="1036"/>
        <v>0.19283068714548421</v>
      </c>
      <c r="CT21" s="66">
        <f t="shared" si="1036"/>
        <v>0.17919662782048118</v>
      </c>
      <c r="CU21" s="66">
        <f t="shared" si="1036"/>
        <v>0.15704444992931976</v>
      </c>
      <c r="CV21" s="66">
        <f t="shared" si="1036"/>
        <v>0.27856051604141913</v>
      </c>
      <c r="CW21" s="66">
        <f t="shared" si="1036"/>
        <v>0.27359343317127977</v>
      </c>
      <c r="CX21" s="66">
        <f t="shared" si="1036"/>
        <v>0.25594145661517015</v>
      </c>
      <c r="CY21" s="66">
        <f t="shared" si="1036"/>
        <v>0.27763719181548696</v>
      </c>
      <c r="CZ21" s="66">
        <f t="shared" si="1036"/>
        <v>0.21002010417618569</v>
      </c>
      <c r="DA21" s="66">
        <f t="shared" si="1036"/>
        <v>0.20644990163789498</v>
      </c>
      <c r="DB21" s="66">
        <f t="shared" si="1036"/>
        <v>0.17172406205303115</v>
      </c>
      <c r="DC21" s="66">
        <f t="shared" si="1036"/>
        <v>0.2010559615041882</v>
      </c>
      <c r="DD21" s="66">
        <f t="shared" si="1036"/>
        <v>0.17925458047753423</v>
      </c>
      <c r="DE21" s="66">
        <f t="shared" si="1036"/>
        <v>0.13340860728709775</v>
      </c>
      <c r="DF21" s="66">
        <f t="shared" si="1036"/>
        <v>9.0775280190087543E-2</v>
      </c>
      <c r="DG21" s="66">
        <f t="shared" si="1036"/>
        <v>6.6710623278904826E-2</v>
      </c>
      <c r="DH21" s="66">
        <f t="shared" si="1036"/>
        <v>5.8398452317730068E-2</v>
      </c>
      <c r="DI21" s="66">
        <f t="shared" si="1036"/>
        <v>0.11731757845469207</v>
      </c>
      <c r="DJ21" s="66">
        <f t="shared" si="1036"/>
        <v>0.16305353113092375</v>
      </c>
      <c r="DK21" s="66">
        <f t="shared" si="1036"/>
        <v>0.21500386697602453</v>
      </c>
      <c r="DL21" s="66">
        <f t="shared" si="1036"/>
        <v>0.22796186160672141</v>
      </c>
      <c r="DM21" s="66">
        <f t="shared" si="1036"/>
        <v>0.18755610926879318</v>
      </c>
      <c r="DN21" s="66">
        <f t="shared" si="1036"/>
        <v>0.26888767864185242</v>
      </c>
      <c r="DO21" s="66">
        <f t="shared" si="1036"/>
        <v>0.31730751395767232</v>
      </c>
      <c r="DP21" s="66">
        <f t="shared" si="1036"/>
        <v>0.31406104579384203</v>
      </c>
      <c r="DQ21" s="66">
        <f t="shared" si="1036"/>
        <v>0.29503046093720064</v>
      </c>
      <c r="DR21" s="66">
        <f t="shared" si="1036"/>
        <v>0.29779851177854033</v>
      </c>
      <c r="DS21" s="66">
        <f t="shared" si="1036"/>
        <v>0.29196814892920775</v>
      </c>
      <c r="DT21" s="66">
        <f t="shared" si="1036"/>
        <v>0.25360643692991414</v>
      </c>
      <c r="DU21" s="66">
        <f t="shared" si="1036"/>
        <v>0.19159456118664997</v>
      </c>
      <c r="DV21" s="66">
        <f t="shared" si="1036"/>
        <v>0.10787728422157546</v>
      </c>
      <c r="DW21" s="66">
        <f t="shared" si="1036"/>
        <v>0.1090652217788889</v>
      </c>
      <c r="DX21" s="66">
        <f t="shared" si="1036"/>
        <v>0.10255385230400203</v>
      </c>
      <c r="DY21" s="66">
        <f t="shared" si="1036"/>
        <v>8.1597704341386468E-2</v>
      </c>
      <c r="DZ21" s="66">
        <f t="shared" si="1036"/>
        <v>1.9151360871431319E-2</v>
      </c>
      <c r="EA21" s="66">
        <f t="shared" si="1036"/>
        <v>-5.806814981695281E-2</v>
      </c>
      <c r="EB21" s="66">
        <f t="shared" si="1036"/>
        <v>-5.839500462534674E-2</v>
      </c>
      <c r="EC21" s="66">
        <f t="shared" si="1036"/>
        <v>-4.4468771265421876E-2</v>
      </c>
      <c r="ED21" s="66">
        <f t="shared" si="1036"/>
        <v>-4.1071269421585808E-2</v>
      </c>
      <c r="EE21" s="66">
        <f t="shared" si="1036"/>
        <v>-1.3227140967551291E-2</v>
      </c>
      <c r="EF21" s="66">
        <f t="shared" si="1036"/>
        <v>-5.0360946322635977E-2</v>
      </c>
      <c r="EG21" s="66">
        <f t="shared" si="1036"/>
        <v>4.1781927155372864E-3</v>
      </c>
      <c r="EH21" s="66">
        <f t="shared" si="1036"/>
        <v>1.3508469710020097E-2</v>
      </c>
      <c r="EI21" s="66">
        <f t="shared" si="1036"/>
        <v>-2.5309367825746124E-2</v>
      </c>
      <c r="EJ21" s="66">
        <f t="shared" si="1036"/>
        <v>1.2676233108814961E-2</v>
      </c>
      <c r="EK21" s="66">
        <f t="shared" si="1036"/>
        <v>-8.7723051906368303E-3</v>
      </c>
      <c r="EL21" s="66">
        <f t="shared" si="1036"/>
        <v>-3.0496217016889097E-2</v>
      </c>
      <c r="EM21" s="66">
        <f t="shared" si="1036"/>
        <v>-1.2511958861516384E-2</v>
      </c>
      <c r="EN21" s="66">
        <f t="shared" si="1036"/>
        <v>4.7586884440623846E-3</v>
      </c>
      <c r="EO21" s="66">
        <f t="shared" ref="EO21:GZ21" si="1037">EO15/EC4</f>
        <v>-9.3819668070352948E-3</v>
      </c>
      <c r="EP21" s="66">
        <f t="shared" si="1037"/>
        <v>-3.2792725808200508E-2</v>
      </c>
      <c r="EQ21" s="66">
        <f t="shared" si="1037"/>
        <v>-3.8102843453212618E-2</v>
      </c>
      <c r="ER21" s="66">
        <f t="shared" si="1037"/>
        <v>-1.7973265895953758E-2</v>
      </c>
      <c r="ES21" s="66">
        <f t="shared" si="1037"/>
        <v>-7.2842836236334071E-2</v>
      </c>
      <c r="ET21" s="66">
        <f t="shared" si="1037"/>
        <v>-2.4645543264259714E-2</v>
      </c>
      <c r="EU21" s="66">
        <f t="shared" si="1037"/>
        <v>2.8695352444418912E-2</v>
      </c>
      <c r="EV21" s="66">
        <f t="shared" si="1037"/>
        <v>3.7456278057781817E-3</v>
      </c>
      <c r="EW21" s="66">
        <f t="shared" si="1037"/>
        <v>6.8684165083750637E-2</v>
      </c>
      <c r="EX21" s="66">
        <f t="shared" si="1037"/>
        <v>8.2847770404877105E-2</v>
      </c>
      <c r="EY21" s="66">
        <f t="shared" si="1037"/>
        <v>0.10037996336608183</v>
      </c>
      <c r="EZ21" s="66">
        <f t="shared" si="1037"/>
        <v>0.12284963485806827</v>
      </c>
      <c r="FA21" s="66">
        <f t="shared" si="1037"/>
        <v>0.21354671334354414</v>
      </c>
      <c r="FB21" s="66">
        <f t="shared" si="1037"/>
        <v>0.26793721973094153</v>
      </c>
      <c r="FC21" s="66">
        <f t="shared" si="1037"/>
        <v>0.21281169389509849</v>
      </c>
      <c r="FD21" s="66">
        <f t="shared" si="1037"/>
        <v>0.22442441521812459</v>
      </c>
      <c r="FE21" s="66">
        <f t="shared" si="1037"/>
        <v>0.24016960430819725</v>
      </c>
      <c r="FF21" s="66">
        <f t="shared" si="1037"/>
        <v>0.15640202727233121</v>
      </c>
      <c r="FG21" s="66">
        <f t="shared" si="1037"/>
        <v>0.11377153547594449</v>
      </c>
      <c r="FH21" s="66">
        <f t="shared" si="1037"/>
        <v>7.4783920976814536E-2</v>
      </c>
      <c r="FI21" s="66">
        <f t="shared" si="1037"/>
        <v>5.236652528108799E-2</v>
      </c>
      <c r="FJ21" s="66">
        <f t="shared" si="1037"/>
        <v>6.5567421014773419E-2</v>
      </c>
      <c r="FK21" s="66">
        <f t="shared" si="1037"/>
        <v>5.3624982803686889E-2</v>
      </c>
      <c r="FL21" s="66">
        <f t="shared" si="1037"/>
        <v>9.6741274916660996E-3</v>
      </c>
      <c r="FM21" s="66">
        <f t="shared" si="1037"/>
        <v>-4.4095299420476498E-2</v>
      </c>
      <c r="FN21" s="66">
        <f t="shared" si="1037"/>
        <v>-5.3416698244284307E-2</v>
      </c>
      <c r="FO21" s="66">
        <f t="shared" si="1037"/>
        <v>-7.142245963158074E-2</v>
      </c>
      <c r="FP21" s="66">
        <f t="shared" si="1037"/>
        <v>-5.0326118253859256E-2</v>
      </c>
      <c r="FQ21" s="66">
        <f t="shared" si="1037"/>
        <v>-6.0156474214197474E-2</v>
      </c>
      <c r="FR21" s="66">
        <f t="shared" si="1037"/>
        <v>-2.2491240848413308E-2</v>
      </c>
      <c r="FS21" s="66">
        <f t="shared" si="1037"/>
        <v>-1.2936383578815418E-2</v>
      </c>
      <c r="FT21" s="66">
        <f t="shared" si="1037"/>
        <v>5.4250009573531092E-3</v>
      </c>
      <c r="FU21" s="66">
        <f t="shared" si="1037"/>
        <v>1.6045244005424879E-2</v>
      </c>
      <c r="FV21" s="66">
        <f t="shared" si="1037"/>
        <v>-7.6331914009762176E-3</v>
      </c>
      <c r="FW21" s="66">
        <f t="shared" si="1037"/>
        <v>-2.4351073275186871E-2</v>
      </c>
      <c r="FX21" s="66">
        <f t="shared" si="1037"/>
        <v>-5.8351076732339703E-3</v>
      </c>
      <c r="FY21" s="66">
        <f t="shared" si="1037"/>
        <v>1.4119041845175545E-2</v>
      </c>
      <c r="FZ21" s="66">
        <f t="shared" si="1037"/>
        <v>-9.874434555183411E-4</v>
      </c>
      <c r="GA21" s="66">
        <f t="shared" si="1037"/>
        <v>7.4256904404601906E-2</v>
      </c>
      <c r="GB21" s="66">
        <f t="shared" si="1037"/>
        <v>7.6193991484201126E-2</v>
      </c>
      <c r="GC21" s="66">
        <f t="shared" si="1037"/>
        <v>0.12734997344662771</v>
      </c>
      <c r="GD21" s="66">
        <f t="shared" si="1037"/>
        <v>7.6040596094552923E-2</v>
      </c>
      <c r="GE21" s="66">
        <f t="shared" si="1037"/>
        <v>8.6915662344589362E-2</v>
      </c>
      <c r="GF21" s="66">
        <f t="shared" si="1037"/>
        <v>8.1913515984053872E-2</v>
      </c>
      <c r="GG21" s="66">
        <f t="shared" si="1037"/>
        <v>8.4840318355833333E-2</v>
      </c>
      <c r="GH21" s="66">
        <f t="shared" si="1037"/>
        <v>9.1688033069959859E-2</v>
      </c>
      <c r="GI21" s="66">
        <f t="shared" si="1037"/>
        <v>0.12282697429171775</v>
      </c>
      <c r="GJ21" s="66">
        <f t="shared" si="1037"/>
        <v>0.14757431580659591</v>
      </c>
      <c r="GK21" s="66">
        <f t="shared" si="1037"/>
        <v>0.15118101867842815</v>
      </c>
      <c r="GL21" s="66">
        <f t="shared" si="1037"/>
        <v>0.16645518052012251</v>
      </c>
      <c r="GM21" s="66">
        <f t="shared" si="1037"/>
        <v>0.17491146592816809</v>
      </c>
      <c r="GN21" s="66">
        <f t="shared" si="1037"/>
        <v>0.16704026261958133</v>
      </c>
      <c r="GO21" s="66">
        <f t="shared" si="1037"/>
        <v>0.11250471075937456</v>
      </c>
      <c r="GP21" s="66">
        <f t="shared" si="1037"/>
        <v>0.16677610764216383</v>
      </c>
      <c r="GQ21" s="66">
        <f t="shared" si="1037"/>
        <v>0.1362473272810123</v>
      </c>
      <c r="GR21" s="66">
        <f t="shared" si="1037"/>
        <v>8.8866201976108478E-2</v>
      </c>
      <c r="GS21" s="66">
        <f t="shared" si="1037"/>
        <v>7.5372917754948046E-2</v>
      </c>
      <c r="GT21" s="66">
        <f t="shared" si="1037"/>
        <v>0.11110445400405003</v>
      </c>
      <c r="GU21" s="66">
        <f t="shared" si="1037"/>
        <v>4.1775425799453973E-2</v>
      </c>
      <c r="GV21" s="66">
        <f t="shared" si="1037"/>
        <v>-7.2289156626506026E-3</v>
      </c>
      <c r="GW21" s="66">
        <f t="shared" si="1037"/>
        <v>-3.6351466752833107E-3</v>
      </c>
      <c r="GX21" s="66">
        <f t="shared" si="1037"/>
        <v>3.0803055113421518E-2</v>
      </c>
      <c r="GY21" s="66">
        <f t="shared" si="1037"/>
        <v>1.2797113088098789E-2</v>
      </c>
      <c r="GZ21" s="66">
        <f t="shared" si="1037"/>
        <v>-2.9902598765691131E-2</v>
      </c>
      <c r="HA21" s="66">
        <f t="shared" ref="HA21:JL21" si="1038">HA15/GO4</f>
        <v>-8.3311279309798529E-3</v>
      </c>
      <c r="HB21" s="66">
        <f t="shared" si="1038"/>
        <v>1.5553372626064179E-3</v>
      </c>
      <c r="HC21" s="66">
        <f t="shared" si="1038"/>
        <v>3.1764149391247123E-2</v>
      </c>
      <c r="HD21" s="66">
        <f t="shared" si="1038"/>
        <v>6.8616568417195489E-2</v>
      </c>
      <c r="HE21" s="66">
        <f t="shared" si="1038"/>
        <v>2.4719877372136705E-2</v>
      </c>
      <c r="HF21" s="66">
        <f t="shared" si="1038"/>
        <v>1.3448368832569425E-2</v>
      </c>
      <c r="HG21" s="66">
        <f t="shared" si="1038"/>
        <v>6.6254032903919638E-2</v>
      </c>
      <c r="HH21" s="66">
        <f t="shared" si="1038"/>
        <v>6.2190652960213214E-2</v>
      </c>
      <c r="HI21" s="66">
        <f t="shared" si="1038"/>
        <v>5.471455541528162E-2</v>
      </c>
      <c r="HJ21" s="66">
        <f t="shared" si="1038"/>
        <v>3.8247481087326007E-2</v>
      </c>
      <c r="HK21" s="66">
        <f t="shared" si="1038"/>
        <v>4.6329859537834042E-2</v>
      </c>
      <c r="HL21" s="66">
        <f t="shared" si="1038"/>
        <v>5.5340971793956174E-2</v>
      </c>
      <c r="HM21" s="66">
        <f t="shared" si="1038"/>
        <v>4.9456649373385425E-2</v>
      </c>
      <c r="HN21" s="66">
        <f t="shared" si="1038"/>
        <v>1.71638741315897E-2</v>
      </c>
      <c r="HO21" s="66">
        <f t="shared" si="1038"/>
        <v>2.4906066555707148E-2</v>
      </c>
      <c r="HP21" s="66">
        <f t="shared" si="1038"/>
        <v>5.9228705702010935E-2</v>
      </c>
      <c r="HQ21" s="66">
        <f t="shared" si="1038"/>
        <v>7.966037417832475E-2</v>
      </c>
      <c r="HR21" s="66">
        <f t="shared" si="1038"/>
        <v>0.10675520367769123</v>
      </c>
      <c r="HS21" s="66">
        <f t="shared" si="1038"/>
        <v>0.15467236069830573</v>
      </c>
      <c r="HT21" s="66">
        <f t="shared" si="1038"/>
        <v>0.20719126295155418</v>
      </c>
      <c r="HU21" s="66">
        <f t="shared" si="1038"/>
        <v>0.2199466303548093</v>
      </c>
      <c r="HV21" s="66">
        <f t="shared" si="1038"/>
        <v>0.20498170379405534</v>
      </c>
      <c r="HW21" s="66">
        <f t="shared" si="1038"/>
        <v>0.18520377533043997</v>
      </c>
      <c r="HX21" s="66">
        <f t="shared" si="1038"/>
        <v>0.22984970576777183</v>
      </c>
      <c r="HY21" s="66">
        <f t="shared" si="1038"/>
        <v>0.21869373722167407</v>
      </c>
      <c r="HZ21" s="66">
        <f t="shared" si="1038"/>
        <v>0.21817999196464444</v>
      </c>
      <c r="IA21" s="66">
        <f t="shared" si="1038"/>
        <v>0.21015014197362805</v>
      </c>
      <c r="IB21" s="66">
        <f t="shared" si="1038"/>
        <v>0.20116917862345401</v>
      </c>
      <c r="IC21" s="66">
        <f t="shared" si="1038"/>
        <v>0.23059810713240303</v>
      </c>
      <c r="ID21" s="66">
        <f t="shared" si="1038"/>
        <v>0.21559747702011461</v>
      </c>
      <c r="IE21" s="66">
        <f t="shared" si="1038"/>
        <v>0.15177675352191206</v>
      </c>
      <c r="IF21" s="66">
        <f t="shared" si="1038"/>
        <v>0.13190810229001967</v>
      </c>
      <c r="IG21" s="66">
        <f t="shared" si="1038"/>
        <v>9.9926187304216318E-2</v>
      </c>
      <c r="IH21" s="66">
        <f t="shared" si="1038"/>
        <v>0.11301722606996981</v>
      </c>
      <c r="II21" s="66">
        <f t="shared" si="1038"/>
        <v>8.3495951837243093E-2</v>
      </c>
      <c r="IJ21" s="66">
        <f t="shared" si="1038"/>
        <v>0.12258881979293443</v>
      </c>
      <c r="IK21" s="66">
        <f t="shared" si="1038"/>
        <v>0.15501080869035397</v>
      </c>
      <c r="IL21" s="66">
        <f t="shared" si="1038"/>
        <v>0.1285516399795518</v>
      </c>
      <c r="IM21" s="66">
        <f t="shared" si="1038"/>
        <v>0.15503788761480791</v>
      </c>
      <c r="IN21" s="66">
        <f t="shared" si="1038"/>
        <v>0.14553741280913127</v>
      </c>
      <c r="IO21" s="66">
        <f t="shared" si="1038"/>
        <v>0.10098791665345216</v>
      </c>
      <c r="IP21" s="66">
        <f t="shared" si="1038"/>
        <v>0.10207471505295546</v>
      </c>
      <c r="IQ21" s="66">
        <f t="shared" si="1038"/>
        <v>0.11178345233773045</v>
      </c>
      <c r="IR21" s="66">
        <f t="shared" si="1038"/>
        <v>0.10946978391317179</v>
      </c>
      <c r="IS21" s="66">
        <f t="shared" si="1038"/>
        <v>0.14105554327989328</v>
      </c>
      <c r="IT21" s="66">
        <f t="shared" si="1038"/>
        <v>0.1275090149025114</v>
      </c>
      <c r="IU21" s="66">
        <f t="shared" si="1038"/>
        <v>0.10511189454322502</v>
      </c>
      <c r="IV21" s="66">
        <f t="shared" si="1038"/>
        <v>0.11953842041167909</v>
      </c>
      <c r="IW21" s="66">
        <f t="shared" si="1038"/>
        <v>8.4519052195717675E-2</v>
      </c>
      <c r="IX21" s="66">
        <f t="shared" si="1038"/>
        <v>0.12944846682691255</v>
      </c>
      <c r="IY21" s="66">
        <f t="shared" si="1038"/>
        <v>7.8064017921122011E-2</v>
      </c>
      <c r="IZ21" s="66">
        <f t="shared" si="1038"/>
        <v>5.3660021726946255E-2</v>
      </c>
      <c r="JA21" s="66">
        <f t="shared" si="1038"/>
        <v>6.5814015454303224E-2</v>
      </c>
      <c r="JB21" s="66">
        <f t="shared" si="1038"/>
        <v>3.0495507134039559E-2</v>
      </c>
      <c r="JC21" s="66">
        <f t="shared" si="1038"/>
        <v>6.3222060957910012E-2</v>
      </c>
      <c r="JD21" s="66">
        <f t="shared" si="1038"/>
        <v>5.8762246752671013E-2</v>
      </c>
      <c r="JE21" s="66">
        <f t="shared" si="1038"/>
        <v>3.4031657689576771E-2</v>
      </c>
      <c r="JF21" s="66">
        <f t="shared" si="1038"/>
        <v>1.1384621915927857E-2</v>
      </c>
      <c r="JG21" s="66">
        <f t="shared" si="1038"/>
        <v>0.13776483234508824</v>
      </c>
      <c r="JH21" s="66">
        <f t="shared" si="1038"/>
        <v>8.8912619556133346E-2</v>
      </c>
      <c r="JI21" s="66">
        <f t="shared" si="1038"/>
        <v>9.2078172162660996E-2</v>
      </c>
      <c r="JJ21" s="66">
        <f t="shared" si="1038"/>
        <v>1.5214339773984255E-2</v>
      </c>
      <c r="JK21" s="66">
        <f t="shared" si="1038"/>
        <v>-6.1111756430608797E-3</v>
      </c>
      <c r="JL21" s="66">
        <f t="shared" si="1038"/>
        <v>0.10859229294176365</v>
      </c>
      <c r="JM21" s="66">
        <f t="shared" ref="JM21:LX21" si="1039">JM15/JA4</f>
        <v>7.0804054054054058E-2</v>
      </c>
      <c r="JN21" s="66">
        <f t="shared" si="1039"/>
        <v>5.282035923973228E-2</v>
      </c>
      <c r="JO21" s="66">
        <f t="shared" si="1039"/>
        <v>2.3738669870044773E-2</v>
      </c>
      <c r="JP21" s="66">
        <f t="shared" si="1039"/>
        <v>5.4433162357374644E-3</v>
      </c>
      <c r="JQ21" s="66">
        <f t="shared" si="1039"/>
        <v>-7.6227336412945466E-3</v>
      </c>
      <c r="JR21" s="66">
        <f t="shared" si="1039"/>
        <v>1.9028963201343219E-2</v>
      </c>
      <c r="JS21" s="66">
        <f t="shared" si="1039"/>
        <v>-5.4821406802389366E-2</v>
      </c>
      <c r="JT21" s="66">
        <f t="shared" si="1039"/>
        <v>-5.9584214020746658E-2</v>
      </c>
      <c r="JU21" s="66">
        <f t="shared" si="1039"/>
        <v>-4.7968858680398782E-2</v>
      </c>
      <c r="JV21" s="66">
        <f t="shared" si="1039"/>
        <v>-1.8809376652670077E-2</v>
      </c>
      <c r="JW21" s="66">
        <f t="shared" si="1039"/>
        <v>4.2197188585527387E-2</v>
      </c>
      <c r="JX21" s="66">
        <f t="shared" si="1039"/>
        <v>-2.120702319740303E-2</v>
      </c>
      <c r="JY21" s="66">
        <f t="shared" si="1039"/>
        <v>1.8387294215637402E-2</v>
      </c>
      <c r="JZ21" s="66">
        <f t="shared" si="1039"/>
        <v>6.7753778983230248E-2</v>
      </c>
      <c r="KA21" s="66">
        <f t="shared" si="1039"/>
        <v>2.7081805453696914E-2</v>
      </c>
      <c r="KB21" s="66">
        <f t="shared" si="1039"/>
        <v>0.10611834114176644</v>
      </c>
      <c r="KC21" s="66">
        <f t="shared" si="1039"/>
        <v>3.2074087017298622E-2</v>
      </c>
      <c r="KD21" s="66">
        <f t="shared" si="1039"/>
        <v>5.1304407524371827E-2</v>
      </c>
      <c r="KE21" s="66">
        <f t="shared" si="1039"/>
        <v>0.12445023409386971</v>
      </c>
      <c r="KF21" s="66">
        <f t="shared" si="1039"/>
        <v>0.16763499990284281</v>
      </c>
      <c r="KG21" s="66">
        <f t="shared" si="1039"/>
        <v>0.14072393550206364</v>
      </c>
      <c r="KH21" s="66">
        <f t="shared" si="1039"/>
        <v>0.11477294127578884</v>
      </c>
      <c r="KI21" s="66">
        <f t="shared" si="1039"/>
        <v>0.11177841185192569</v>
      </c>
      <c r="KJ21" s="66">
        <f t="shared" si="1039"/>
        <v>9.2167376779316357E-2</v>
      </c>
      <c r="KK21" s="66">
        <f t="shared" si="1039"/>
        <v>0.10318910981269323</v>
      </c>
      <c r="KL21" s="66">
        <f t="shared" si="1039"/>
        <v>5.5542820323777782E-2</v>
      </c>
      <c r="KM21" s="66">
        <f t="shared" si="1039"/>
        <v>0.14656090151377457</v>
      </c>
      <c r="KN21" s="66">
        <f t="shared" si="1039"/>
        <v>0.12449486709670941</v>
      </c>
      <c r="KO21" s="66">
        <f t="shared" si="1039"/>
        <v>0.17804610467006177</v>
      </c>
      <c r="KP21" s="66">
        <f t="shared" si="1039"/>
        <v>0.16072303161304224</v>
      </c>
      <c r="KQ21" s="66">
        <f t="shared" si="1039"/>
        <v>8.9835057695395834E-2</v>
      </c>
      <c r="KR21" s="66">
        <f t="shared" si="1039"/>
        <v>3.7998557718977088E-2</v>
      </c>
      <c r="KS21" s="66">
        <f t="shared" si="1039"/>
        <v>6.7401148353315274E-2</v>
      </c>
      <c r="KT21" s="66">
        <f t="shared" si="1039"/>
        <v>0.1381178458043282</v>
      </c>
      <c r="KU21" s="66">
        <f t="shared" si="1039"/>
        <v>0.11889205182229794</v>
      </c>
      <c r="KV21" s="66">
        <f t="shared" si="1039"/>
        <v>9.0207856545181514E-2</v>
      </c>
      <c r="KW21" s="66">
        <f t="shared" si="1039"/>
        <v>0.10322555280347324</v>
      </c>
      <c r="KX21" s="66">
        <f t="shared" si="1039"/>
        <v>2.4945413565609371E-2</v>
      </c>
      <c r="KY21" s="66">
        <f t="shared" si="1039"/>
        <v>3.5854611334427904E-2</v>
      </c>
      <c r="KZ21" s="66">
        <f t="shared" si="1039"/>
        <v>7.6560791053771121E-3</v>
      </c>
      <c r="LA21" s="66">
        <f t="shared" si="1039"/>
        <v>1.1388002644362048E-2</v>
      </c>
      <c r="LB21" s="66">
        <f t="shared" si="1039"/>
        <v>-3.3761849841064444E-2</v>
      </c>
      <c r="LC21" s="66">
        <f t="shared" si="1039"/>
        <v>-2.7774854232007914E-2</v>
      </c>
      <c r="LD21" s="66">
        <f t="shared" si="1039"/>
        <v>-2.9531851218469431E-2</v>
      </c>
      <c r="LE21" s="66">
        <f t="shared" si="1039"/>
        <v>2.0416756583206574E-2</v>
      </c>
      <c r="LF21" s="66">
        <f t="shared" si="1039"/>
        <v>-4.2354446577095327E-2</v>
      </c>
      <c r="LG21" s="66">
        <f t="shared" si="1039"/>
        <v>-1.6627185448207821E-2</v>
      </c>
      <c r="LH21" s="66">
        <f t="shared" si="1039"/>
        <v>-3.410592660363932E-3</v>
      </c>
      <c r="LI21" s="66">
        <f t="shared" si="1039"/>
        <v>-1.0334680744911571E-2</v>
      </c>
      <c r="LJ21" s="66">
        <f t="shared" si="1039"/>
        <v>9.0023021154264637E-2</v>
      </c>
      <c r="LK21" s="66">
        <f t="shared" si="1039"/>
        <v>7.8879336259243676E-2</v>
      </c>
      <c r="LL21" s="66">
        <f t="shared" si="1039"/>
        <v>7.3276625908204857E-2</v>
      </c>
      <c r="LM21" s="66">
        <f t="shared" si="1039"/>
        <v>5.0427428155692983E-2</v>
      </c>
      <c r="LN21" s="66">
        <f t="shared" si="1039"/>
        <v>7.0238261598658466E-2</v>
      </c>
      <c r="LO21" s="66">
        <f t="shared" si="1039"/>
        <v>3.3710419485791614E-2</v>
      </c>
      <c r="LP21" s="66">
        <f t="shared" si="1039"/>
        <v>6.2485544676586229E-2</v>
      </c>
      <c r="LQ21" s="66">
        <f t="shared" si="1039"/>
        <v>3.2423789137050602E-2</v>
      </c>
      <c r="LR21" s="66">
        <f t="shared" si="1039"/>
        <v>5.117049706039551E-2</v>
      </c>
      <c r="LS21" s="66">
        <f t="shared" si="1039"/>
        <v>2.6982017081480802E-2</v>
      </c>
      <c r="LT21" s="66">
        <f t="shared" si="1039"/>
        <v>1.6866511279192527E-2</v>
      </c>
      <c r="LU21" s="66">
        <f t="shared" si="1039"/>
        <v>3.8997716002386877E-2</v>
      </c>
      <c r="LV21" s="66">
        <f t="shared" si="1039"/>
        <v>2.5895493375082745E-2</v>
      </c>
      <c r="LW21" s="66">
        <f t="shared" si="1039"/>
        <v>-1.9311532713594568E-2</v>
      </c>
      <c r="LX21" s="66">
        <f t="shared" si="1039"/>
        <v>4.1504994633864443E-2</v>
      </c>
      <c r="LY21" s="66">
        <f t="shared" ref="LY21:OJ21" si="1040">LY15/LM4</f>
        <v>8.29076663347907E-2</v>
      </c>
      <c r="LZ21" s="66">
        <f t="shared" si="1040"/>
        <v>7.6618409527384704E-2</v>
      </c>
      <c r="MA21" s="66">
        <f t="shared" si="1040"/>
        <v>0.13774885065295478</v>
      </c>
      <c r="MB21" s="66">
        <f t="shared" si="1040"/>
        <v>0.16295136855308098</v>
      </c>
      <c r="MC21" s="66">
        <f t="shared" si="1040"/>
        <v>0.13208197605867422</v>
      </c>
      <c r="MD21" s="66">
        <f t="shared" si="1040"/>
        <v>0.14037951127246104</v>
      </c>
      <c r="ME21" s="66">
        <f t="shared" si="1040"/>
        <v>0.10941180554522417</v>
      </c>
      <c r="MF21" s="66">
        <f t="shared" si="1040"/>
        <v>0.15962302383436322</v>
      </c>
      <c r="MG21" s="66">
        <f t="shared" si="1040"/>
        <v>0.14057046099308337</v>
      </c>
      <c r="MH21" s="66">
        <f t="shared" si="1040"/>
        <v>0.20843340793051707</v>
      </c>
      <c r="MI21" s="66">
        <f t="shared" si="1040"/>
        <v>0.21149067841700975</v>
      </c>
      <c r="MJ21" s="66">
        <f t="shared" si="1040"/>
        <v>0.15243346610387809</v>
      </c>
      <c r="MK21" s="66">
        <f t="shared" si="1040"/>
        <v>0.16369859591265679</v>
      </c>
      <c r="ML21" s="66">
        <f t="shared" si="1040"/>
        <v>0.16767901359341048</v>
      </c>
      <c r="MM21" s="66">
        <f t="shared" si="1040"/>
        <v>0.13209379386520009</v>
      </c>
      <c r="MN21" s="66">
        <f t="shared" si="1040"/>
        <v>0.13697683850236875</v>
      </c>
      <c r="MO21" s="66">
        <f t="shared" si="1040"/>
        <v>0.18534553141535706</v>
      </c>
      <c r="MP21" s="66">
        <f t="shared" si="1040"/>
        <v>0.19297940548325107</v>
      </c>
      <c r="MQ21" s="66">
        <f t="shared" si="1040"/>
        <v>0.19068095872408522</v>
      </c>
      <c r="MR21" s="66">
        <f t="shared" si="1040"/>
        <v>0.1906522895662216</v>
      </c>
      <c r="MS21" s="66">
        <f t="shared" si="1040"/>
        <v>0.15688308756820579</v>
      </c>
      <c r="MT21" s="66">
        <f t="shared" si="1040"/>
        <v>0.12452324852101097</v>
      </c>
      <c r="MU21" s="66">
        <f t="shared" si="1040"/>
        <v>0.15439784414388294</v>
      </c>
      <c r="MV21" s="66">
        <f t="shared" si="1040"/>
        <v>0.12960566758805095</v>
      </c>
      <c r="MW21" s="66">
        <f t="shared" si="1040"/>
        <v>9.8857405395657197E-2</v>
      </c>
      <c r="MX21" s="66">
        <f t="shared" si="1040"/>
        <v>0.11202136130729816</v>
      </c>
      <c r="MY21" s="66">
        <f t="shared" si="1040"/>
        <v>6.6068532076898376E-2</v>
      </c>
      <c r="MZ21" s="66">
        <f t="shared" si="1040"/>
        <v>6.3978739083397351E-2</v>
      </c>
      <c r="NA21" s="66">
        <f t="shared" si="1040"/>
        <v>5.2313740966748699E-2</v>
      </c>
      <c r="NB21" s="66">
        <f t="shared" si="1040"/>
        <v>0.13385532487432961</v>
      </c>
      <c r="NC21" s="66">
        <f t="shared" si="1040"/>
        <v>0.15303785683179913</v>
      </c>
      <c r="ND21" s="66">
        <f t="shared" si="1040"/>
        <v>9.999636733507701E-2</v>
      </c>
      <c r="NE21" s="66">
        <f t="shared" si="1040"/>
        <v>0.10767701024351807</v>
      </c>
      <c r="NF21" s="66">
        <f t="shared" si="1040"/>
        <v>0.13924312998387073</v>
      </c>
      <c r="NG21" s="66">
        <f t="shared" si="1040"/>
        <v>0.10522874851330088</v>
      </c>
      <c r="NH21" s="66">
        <f t="shared" si="1040"/>
        <v>0.16620618792099554</v>
      </c>
      <c r="NI21" s="66">
        <f t="shared" si="1040"/>
        <v>0.17328086779152371</v>
      </c>
      <c r="NJ21" s="66">
        <f t="shared" si="1040"/>
        <v>0.11762279291865954</v>
      </c>
      <c r="NK21" s="66">
        <f t="shared" si="1040"/>
        <v>0.12025289907298305</v>
      </c>
      <c r="NL21" s="66">
        <f t="shared" si="1040"/>
        <v>0.11953742659465513</v>
      </c>
      <c r="NM21" s="66">
        <f t="shared" si="1040"/>
        <v>0.13211766121100191</v>
      </c>
      <c r="NN21" s="66">
        <f t="shared" si="1040"/>
        <v>0.10480585404443273</v>
      </c>
      <c r="NO21" s="66">
        <f t="shared" si="1040"/>
        <v>0.11486730677189658</v>
      </c>
      <c r="NP21" s="66">
        <f t="shared" si="1040"/>
        <v>0.13943204747578491</v>
      </c>
      <c r="NQ21" s="66">
        <f t="shared" si="1040"/>
        <v>0.18149298627742566</v>
      </c>
      <c r="NR21" s="66">
        <f t="shared" si="1040"/>
        <v>0.13631928019715189</v>
      </c>
      <c r="NS21" s="66">
        <f t="shared" si="1040"/>
        <v>0.16740357525992319</v>
      </c>
      <c r="NT21" s="66">
        <f t="shared" si="1040"/>
        <v>0.14738092441033271</v>
      </c>
      <c r="NU21" s="66">
        <f t="shared" si="1040"/>
        <v>0.16642964906963656</v>
      </c>
      <c r="NV21" s="66">
        <f t="shared" si="1040"/>
        <v>0.21486101100003133</v>
      </c>
      <c r="NW21" s="66">
        <f t="shared" si="1040"/>
        <v>0.18651071912422473</v>
      </c>
      <c r="NX21" s="66">
        <f t="shared" si="1040"/>
        <v>0.16911331589252512</v>
      </c>
      <c r="NY21" s="66">
        <f t="shared" si="1040"/>
        <v>0.10332704135206761</v>
      </c>
      <c r="NZ21" s="66">
        <f t="shared" si="1040"/>
        <v>7.2893047234885558E-2</v>
      </c>
      <c r="OA21" s="66">
        <f t="shared" si="1040"/>
        <v>6.8439943110301188E-2</v>
      </c>
      <c r="OB21" s="66">
        <f t="shared" si="1040"/>
        <v>7.5515610327277785E-2</v>
      </c>
      <c r="OC21" s="66">
        <f t="shared" si="1040"/>
        <v>8.8699342001519563E-2</v>
      </c>
      <c r="OD21" s="66">
        <f t="shared" si="1040"/>
        <v>0.1007583366082995</v>
      </c>
      <c r="OE21" s="66">
        <f t="shared" si="1040"/>
        <v>7.0924726750144565E-2</v>
      </c>
      <c r="OF21" s="66">
        <f t="shared" si="1040"/>
        <v>6.7077540897818019E-2</v>
      </c>
      <c r="OG21" s="66">
        <f t="shared" si="1040"/>
        <v>4.5030280015189973E-2</v>
      </c>
      <c r="OH21" s="66">
        <f t="shared" si="1040"/>
        <v>6.1759605600699367E-2</v>
      </c>
      <c r="OI21" s="66">
        <f t="shared" si="1040"/>
        <v>8.4107457411221984E-2</v>
      </c>
      <c r="OJ21" s="76">
        <f t="shared" si="1040"/>
        <v>0.11701325166912485</v>
      </c>
      <c r="OK21" s="142"/>
    </row>
    <row r="22" spans="1:401" x14ac:dyDescent="0.2">
      <c r="A22" s="140">
        <v>4</v>
      </c>
      <c r="B22" s="75"/>
      <c r="C22" s="75" t="s">
        <v>636</v>
      </c>
      <c r="D22" s="75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7"/>
      <c r="Q22" s="112">
        <f>Q21</f>
        <v>0.10479081430645353</v>
      </c>
      <c r="R22" s="112">
        <f t="shared" ref="R22" si="1041">0.3*R21+0.7*Q22</f>
        <v>9.4566985951283114E-2</v>
      </c>
      <c r="S22" s="112">
        <f t="shared" ref="S22" si="1042">0.3*S21+0.7*R22</f>
        <v>0.18093754412265597</v>
      </c>
      <c r="T22" s="112">
        <f t="shared" ref="T22" si="1043">0.3*T21+0.7*S22</f>
        <v>0.25243926734777067</v>
      </c>
      <c r="U22" s="112">
        <f t="shared" ref="U22" si="1044">0.3*U21+0.7*T22</f>
        <v>0.34392007886948434</v>
      </c>
      <c r="V22" s="112">
        <f t="shared" ref="V22" si="1045">0.3*V21+0.7*U22</f>
        <v>0.4032772523485777</v>
      </c>
      <c r="W22" s="112">
        <f t="shared" ref="W22" si="1046">0.3*W21+0.7*V22</f>
        <v>0.43553714969186319</v>
      </c>
      <c r="X22" s="112">
        <f t="shared" ref="X22" si="1047">0.3*X21+0.7*W22</f>
        <v>0.51470457621287569</v>
      </c>
      <c r="Y22" s="112">
        <f t="shared" ref="Y22" si="1048">0.3*Y21+0.7*X22</f>
        <v>0.64276377489914771</v>
      </c>
      <c r="Z22" s="112">
        <f t="shared" ref="Z22" si="1049">0.3*Z21+0.7*Y22</f>
        <v>0.80915039358757668</v>
      </c>
      <c r="AA22" s="112">
        <f t="shared" ref="AA22" si="1050">0.3*AA21+0.7*Z22</f>
        <v>0.8753039187674887</v>
      </c>
      <c r="AB22" s="112">
        <f t="shared" ref="AB22" si="1051">0.3*AB21+0.7*AA22</f>
        <v>1.1612516843280964</v>
      </c>
      <c r="AC22" s="112">
        <f t="shared" ref="AC22" si="1052">0.3*AC21+0.7*AB22</f>
        <v>1.0837040371111393</v>
      </c>
      <c r="AD22" s="112">
        <f t="shared" ref="AD22" si="1053">0.3*AD21+0.7*AC22</f>
        <v>0.9916135761773186</v>
      </c>
      <c r="AE22" s="112">
        <f t="shared" ref="AE22" si="1054">0.3*AE21+0.7*AD22</f>
        <v>0.84884444939500125</v>
      </c>
      <c r="AF22" s="112">
        <f t="shared" ref="AF22" si="1055">0.3*AF21+0.7*AE22</f>
        <v>0.72050802801613634</v>
      </c>
      <c r="AG22" s="112">
        <f t="shared" ref="AG22" si="1056">0.3*AG21+0.7*AF22</f>
        <v>0.60670470456076275</v>
      </c>
      <c r="AH22" s="112">
        <f t="shared" ref="AH22" si="1057">0.3*AH21+0.7*AG22</f>
        <v>0.51095273402995278</v>
      </c>
      <c r="AI22" s="112">
        <f t="shared" ref="AI22" si="1058">0.3*AI21+0.7*AH22</f>
        <v>0.45174124518602427</v>
      </c>
      <c r="AJ22" s="112">
        <f t="shared" ref="AJ22" si="1059">0.3*AJ21+0.7*AI22</f>
        <v>0.41156520653270512</v>
      </c>
      <c r="AK22" s="112">
        <f t="shared" ref="AK22" si="1060">0.3*AK21+0.7*AJ22</f>
        <v>0.41771580527413532</v>
      </c>
      <c r="AL22" s="112">
        <f t="shared" ref="AL22" si="1061">0.3*AL21+0.7*AK22</f>
        <v>0.46229037925548178</v>
      </c>
      <c r="AM22" s="112">
        <f t="shared" ref="AM22" si="1062">0.3*AM21+0.7*AL22</f>
        <v>0.47363275627115653</v>
      </c>
      <c r="AN22" s="112">
        <f t="shared" ref="AN22" si="1063">0.3*AN21+0.7*AM22</f>
        <v>0.45796130067502772</v>
      </c>
      <c r="AO22" s="112">
        <f t="shared" ref="AO22" si="1064">0.3*AO21+0.7*AN22</f>
        <v>0.44729315155740135</v>
      </c>
      <c r="AP22" s="112">
        <f t="shared" ref="AP22" si="1065">0.3*AP21+0.7*AO22</f>
        <v>0.45808555420921515</v>
      </c>
      <c r="AQ22" s="112">
        <f t="shared" ref="AQ22" si="1066">0.3*AQ21+0.7*AP22</f>
        <v>0.44171813741275123</v>
      </c>
      <c r="AR22" s="112">
        <f t="shared" ref="AR22" si="1067">0.3*AR21+0.7*AQ22</f>
        <v>0.44775902539796253</v>
      </c>
      <c r="AS22" s="112">
        <f t="shared" ref="AS22" si="1068">0.3*AS21+0.7*AR22</f>
        <v>0.47006064568081407</v>
      </c>
      <c r="AT22" s="112">
        <f t="shared" ref="AT22" si="1069">0.3*AT21+0.7*AS22</f>
        <v>0.492642328481664</v>
      </c>
      <c r="AU22" s="112">
        <f t="shared" ref="AU22" si="1070">0.3*AU21+0.7*AT22</f>
        <v>0.53713901594382829</v>
      </c>
      <c r="AV22" s="112">
        <f t="shared" ref="AV22" si="1071">0.3*AV21+0.7*AU22</f>
        <v>0.5346011078538826</v>
      </c>
      <c r="AW22" s="112">
        <f t="shared" ref="AW22" si="1072">0.3*AW21+0.7*AV22</f>
        <v>0.55370050005777904</v>
      </c>
      <c r="AX22" s="112">
        <f t="shared" ref="AX22" si="1073">0.3*AX21+0.7*AW22</f>
        <v>0.53914789258443141</v>
      </c>
      <c r="AY22" s="112">
        <f t="shared" ref="AY22" si="1074">0.3*AY21+0.7*AX22</f>
        <v>0.53445463883269295</v>
      </c>
      <c r="AZ22" s="112">
        <f t="shared" ref="AZ22" si="1075">0.3*AZ21+0.7*AY22</f>
        <v>0.53576009901797583</v>
      </c>
      <c r="BA22" s="112">
        <f t="shared" ref="BA22" si="1076">0.3*BA21+0.7*AZ22</f>
        <v>0.54072327693970168</v>
      </c>
      <c r="BB22" s="112">
        <f t="shared" ref="BB22" si="1077">0.3*BB21+0.7*BA22</f>
        <v>0.49817923173870116</v>
      </c>
      <c r="BC22" s="112">
        <f t="shared" ref="BC22" si="1078">0.3*BC21+0.7*BB22</f>
        <v>0.46510542817515399</v>
      </c>
      <c r="BD22" s="112">
        <f t="shared" ref="BD22" si="1079">0.3*BD21+0.7*BC22</f>
        <v>0.41731214053746568</v>
      </c>
      <c r="BE22" s="112">
        <f t="shared" ref="BE22" si="1080">0.3*BE21+0.7*BD22</f>
        <v>0.37723925839495881</v>
      </c>
      <c r="BF22" s="112">
        <f t="shared" ref="BF22" si="1081">0.3*BF21+0.7*BE22</f>
        <v>0.34792802962447328</v>
      </c>
      <c r="BG22" s="112">
        <f t="shared" ref="BG22" si="1082">0.3*BG21+0.7*BF22</f>
        <v>0.29510139488389714</v>
      </c>
      <c r="BH22" s="112">
        <f t="shared" ref="BH22" si="1083">0.3*BH21+0.7*BG22</f>
        <v>0.24612899484575418</v>
      </c>
      <c r="BI22" s="112">
        <f t="shared" ref="BI22" si="1084">0.3*BI21+0.7*BH22</f>
        <v>0.20004608882197622</v>
      </c>
      <c r="BJ22" s="112">
        <f t="shared" ref="BJ22" si="1085">0.3*BJ21+0.7*BI22</f>
        <v>0.18072403184099606</v>
      </c>
      <c r="BK22" s="112">
        <f t="shared" ref="BK22" si="1086">0.3*BK21+0.7*BJ22</f>
        <v>0.15096413883731649</v>
      </c>
      <c r="BL22" s="112">
        <f t="shared" ref="BL22" si="1087">0.3*BL21+0.7*BK22</f>
        <v>0.11928840187688416</v>
      </c>
      <c r="BM22" s="112">
        <f t="shared" ref="BM22" si="1088">0.3*BM21+0.7*BL22</f>
        <v>9.4429118369180165E-2</v>
      </c>
      <c r="BN22" s="112">
        <f t="shared" ref="BN22" si="1089">0.3*BN21+0.7*BM22</f>
        <v>7.6012438060699183E-2</v>
      </c>
      <c r="BO22" s="112">
        <f t="shared" ref="BO22" si="1090">0.3*BO21+0.7*BN22</f>
        <v>7.4883853413526658E-2</v>
      </c>
      <c r="BP22" s="112">
        <f t="shared" ref="BP22" si="1091">0.3*BP21+0.7*BO22</f>
        <v>8.3751523379444248E-2</v>
      </c>
      <c r="BQ22" s="112">
        <f t="shared" ref="BQ22" si="1092">0.3*BQ21+0.7*BP22</f>
        <v>7.8349330905948672E-2</v>
      </c>
      <c r="BR22" s="112">
        <f t="shared" ref="BR22" si="1093">0.3*BR21+0.7*BQ22</f>
        <v>7.3815567624483366E-2</v>
      </c>
      <c r="BS22" s="112">
        <f t="shared" ref="BS22" si="1094">0.3*BS21+0.7*BR22</f>
        <v>7.6447443636745174E-2</v>
      </c>
      <c r="BT22" s="112">
        <f t="shared" ref="BT22" si="1095">0.3*BT21+0.7*BS22</f>
        <v>8.8533560926185306E-2</v>
      </c>
      <c r="BU22" s="112">
        <f t="shared" ref="BU22" si="1096">0.3*BU21+0.7*BT22</f>
        <v>8.1445931523099674E-2</v>
      </c>
      <c r="BV22" s="112">
        <f t="shared" ref="BV22" si="1097">0.3*BV21+0.7*BU22</f>
        <v>5.3747064040971501E-2</v>
      </c>
      <c r="BW22" s="112">
        <f t="shared" ref="BW22" si="1098">0.3*BW21+0.7*BV22</f>
        <v>4.3803345719548643E-2</v>
      </c>
      <c r="BX22" s="112">
        <f t="shared" ref="BX22" si="1099">0.3*BX21+0.7*BW22</f>
        <v>3.0189714985172773E-2</v>
      </c>
      <c r="BY22" s="112">
        <f t="shared" ref="BY22" si="1100">0.3*BY21+0.7*BX22</f>
        <v>1.9066956868221765E-2</v>
      </c>
      <c r="BZ22" s="112">
        <f t="shared" ref="BZ22" si="1101">0.3*BZ21+0.7*BY22</f>
        <v>2.0160050863916174E-2</v>
      </c>
      <c r="CA22" s="112">
        <f t="shared" ref="CA22" si="1102">0.3*CA21+0.7*BZ22</f>
        <v>9.8997418392280639E-3</v>
      </c>
      <c r="CB22" s="112">
        <f t="shared" ref="CB22" si="1103">0.3*CB21+0.7*CA22</f>
        <v>8.281726982515749E-4</v>
      </c>
      <c r="CC22" s="112">
        <f t="shared" ref="CC22" si="1104">0.3*CC21+0.7*CB22</f>
        <v>-4.5453422748586514E-4</v>
      </c>
      <c r="CD22" s="112">
        <f t="shared" ref="CD22" si="1105">0.3*CD21+0.7*CC22</f>
        <v>-8.6447764998084289E-3</v>
      </c>
      <c r="CE22" s="112">
        <f t="shared" ref="CE22" si="1106">0.3*CE21+0.7*CD22</f>
        <v>-7.354564767221905E-3</v>
      </c>
      <c r="CF22" s="112">
        <f t="shared" ref="CF22" si="1107">0.3*CF21+0.7*CE22</f>
        <v>-6.0593510522465432E-3</v>
      </c>
      <c r="CG22" s="112">
        <f t="shared" ref="CG22" si="1108">0.3*CG21+0.7*CF22</f>
        <v>1.3484417780091802E-2</v>
      </c>
      <c r="CH22" s="112">
        <f t="shared" ref="CH22" si="1109">0.3*CH21+0.7*CG22</f>
        <v>5.3444096568778993E-2</v>
      </c>
      <c r="CI22" s="112">
        <f t="shared" ref="CI22" si="1110">0.3*CI21+0.7*CH22</f>
        <v>8.4749344723856507E-2</v>
      </c>
      <c r="CJ22" s="112">
        <f t="shared" ref="CJ22" si="1111">0.3*CJ21+0.7*CI22</f>
        <v>0.10790442296350428</v>
      </c>
      <c r="CK22" s="112">
        <f t="shared" ref="CK22" si="1112">0.3*CK21+0.7*CJ22</f>
        <v>0.11476622406141396</v>
      </c>
      <c r="CL22" s="112">
        <f t="shared" ref="CL22" si="1113">0.3*CL21+0.7*CK22</f>
        <v>0.11108706759779856</v>
      </c>
      <c r="CM22" s="112">
        <f t="shared" ref="CM22" si="1114">0.3*CM21+0.7*CL22</f>
        <v>8.4987543562011075E-2</v>
      </c>
      <c r="CN22" s="112">
        <f t="shared" ref="CN22" si="1115">0.3*CN21+0.7*CM22</f>
        <v>7.7979796415893254E-2</v>
      </c>
      <c r="CO22" s="112">
        <f t="shared" ref="CO22" si="1116">0.3*CO21+0.7*CN22</f>
        <v>8.7583060494216602E-2</v>
      </c>
      <c r="CP22" s="112">
        <f t="shared" ref="CP22" si="1117">0.3*CP21+0.7*CO22</f>
        <v>0.1045224010877385</v>
      </c>
      <c r="CQ22" s="112">
        <f t="shared" ref="CQ22" si="1118">0.3*CQ21+0.7*CP22</f>
        <v>0.11675764871487801</v>
      </c>
      <c r="CR22" s="112">
        <f t="shared" ref="CR22" si="1119">0.3*CR21+0.7*CQ22</f>
        <v>0.13654240210168619</v>
      </c>
      <c r="CS22" s="112">
        <f t="shared" ref="CS22" si="1120">0.3*CS21+0.7*CR22</f>
        <v>0.15342888761482559</v>
      </c>
      <c r="CT22" s="112">
        <f t="shared" ref="CT22" si="1121">0.3*CT21+0.7*CS22</f>
        <v>0.16115920967652225</v>
      </c>
      <c r="CU22" s="112">
        <f t="shared" ref="CU22" si="1122">0.3*CU21+0.7*CT22</f>
        <v>0.15992478175236149</v>
      </c>
      <c r="CV22" s="112">
        <f t="shared" ref="CV22" si="1123">0.3*CV21+0.7*CU22</f>
        <v>0.19551550203907875</v>
      </c>
      <c r="CW22" s="112">
        <f t="shared" ref="CW22" si="1124">0.3*CW21+0.7*CV22</f>
        <v>0.21893888137873901</v>
      </c>
      <c r="CX22" s="112">
        <f t="shared" ref="CX22" si="1125">0.3*CX21+0.7*CW22</f>
        <v>0.23003965394966835</v>
      </c>
      <c r="CY22" s="112">
        <f t="shared" ref="CY22" si="1126">0.3*CY21+0.7*CX22</f>
        <v>0.24431891530941391</v>
      </c>
      <c r="CZ22" s="112">
        <f t="shared" ref="CZ22" si="1127">0.3*CZ21+0.7*CY22</f>
        <v>0.23402927196944542</v>
      </c>
      <c r="DA22" s="112">
        <f t="shared" ref="DA22" si="1128">0.3*DA21+0.7*CZ22</f>
        <v>0.22575546086998027</v>
      </c>
      <c r="DB22" s="112">
        <f t="shared" ref="DB22" si="1129">0.3*DB21+0.7*DA22</f>
        <v>0.20954604122489551</v>
      </c>
      <c r="DC22" s="112">
        <f t="shared" ref="DC22" si="1130">0.3*DC21+0.7*DB22</f>
        <v>0.20699901730868331</v>
      </c>
      <c r="DD22" s="112">
        <f t="shared" ref="DD22" si="1131">0.3*DD21+0.7*DC22</f>
        <v>0.19867568625933857</v>
      </c>
      <c r="DE22" s="112">
        <f t="shared" ref="DE22" si="1132">0.3*DE21+0.7*DD22</f>
        <v>0.17909556256766629</v>
      </c>
      <c r="DF22" s="112">
        <f t="shared" ref="DF22" si="1133">0.3*DF21+0.7*DE22</f>
        <v>0.15259947785439265</v>
      </c>
      <c r="DG22" s="112">
        <f t="shared" ref="DG22" si="1134">0.3*DG21+0.7*DF22</f>
        <v>0.12683282148174629</v>
      </c>
      <c r="DH22" s="112">
        <f t="shared" ref="DH22" si="1135">0.3*DH21+0.7*DG22</f>
        <v>0.10630251073254143</v>
      </c>
      <c r="DI22" s="112">
        <f t="shared" ref="DI22" si="1136">0.3*DI21+0.7*DH22</f>
        <v>0.10960703104918662</v>
      </c>
      <c r="DJ22" s="112">
        <f t="shared" ref="DJ22" si="1137">0.3*DJ21+0.7*DI22</f>
        <v>0.12564098107370775</v>
      </c>
      <c r="DK22" s="112">
        <f t="shared" ref="DK22" si="1138">0.3*DK21+0.7*DJ22</f>
        <v>0.15244984684440277</v>
      </c>
      <c r="DL22" s="112">
        <f t="shared" ref="DL22" si="1139">0.3*DL21+0.7*DK22</f>
        <v>0.17510345127309834</v>
      </c>
      <c r="DM22" s="112">
        <f t="shared" ref="DM22" si="1140">0.3*DM21+0.7*DL22</f>
        <v>0.17883924867180678</v>
      </c>
      <c r="DN22" s="112">
        <f t="shared" ref="DN22" si="1141">0.3*DN21+0.7*DM22</f>
        <v>0.20585377766282045</v>
      </c>
      <c r="DO22" s="112">
        <f t="shared" ref="DO22" si="1142">0.3*DO21+0.7*DN22</f>
        <v>0.23928989855127603</v>
      </c>
      <c r="DP22" s="112">
        <f t="shared" ref="DP22" si="1143">0.3*DP21+0.7*DO22</f>
        <v>0.26172124272404579</v>
      </c>
      <c r="DQ22" s="112">
        <f t="shared" ref="DQ22" si="1144">0.3*DQ21+0.7*DP22</f>
        <v>0.27171400818799224</v>
      </c>
      <c r="DR22" s="112">
        <f t="shared" ref="DR22" si="1145">0.3*DR21+0.7*DQ22</f>
        <v>0.27953935926515666</v>
      </c>
      <c r="DS22" s="112">
        <f t="shared" ref="DS22" si="1146">0.3*DS21+0.7*DR22</f>
        <v>0.28326799616437198</v>
      </c>
      <c r="DT22" s="112">
        <f t="shared" ref="DT22" si="1147">0.3*DT21+0.7*DS22</f>
        <v>0.27436952839403461</v>
      </c>
      <c r="DU22" s="112">
        <f t="shared" ref="DU22" si="1148">0.3*DU21+0.7*DT22</f>
        <v>0.24953703823181919</v>
      </c>
      <c r="DV22" s="112">
        <f t="shared" ref="DV22" si="1149">0.3*DV21+0.7*DU22</f>
        <v>0.20703911202874606</v>
      </c>
      <c r="DW22" s="112">
        <f t="shared" ref="DW22" si="1150">0.3*DW21+0.7*DV22</f>
        <v>0.17764694495378891</v>
      </c>
      <c r="DX22" s="112">
        <f t="shared" ref="DX22" si="1151">0.3*DX21+0.7*DW22</f>
        <v>0.15511901715885285</v>
      </c>
      <c r="DY22" s="112">
        <f t="shared" ref="DY22" si="1152">0.3*DY21+0.7*DX22</f>
        <v>0.13306262331361293</v>
      </c>
      <c r="DZ22" s="112">
        <f t="shared" ref="DZ22" si="1153">0.3*DZ21+0.7*DY22</f>
        <v>9.8889244580958449E-2</v>
      </c>
      <c r="EA22" s="112">
        <f t="shared" ref="EA22" si="1154">0.3*EA21+0.7*DZ22</f>
        <v>5.1802026261585067E-2</v>
      </c>
      <c r="EB22" s="112">
        <f t="shared" ref="EB22" si="1155">0.3*EB21+0.7*EA22</f>
        <v>1.8742916995505527E-2</v>
      </c>
      <c r="EC22" s="112">
        <f t="shared" ref="EC22" si="1156">0.3*EC21+0.7*EB22</f>
        <v>-2.2058948277269529E-4</v>
      </c>
      <c r="ED22" s="112">
        <f t="shared" ref="ED22" si="1157">0.3*ED21+0.7*EC22</f>
        <v>-1.2475793464416629E-2</v>
      </c>
      <c r="EE22" s="112">
        <f t="shared" ref="EE22" si="1158">0.3*EE21+0.7*ED22</f>
        <v>-1.2701197715357026E-2</v>
      </c>
      <c r="EF22" s="112">
        <f t="shared" ref="EF22" si="1159">0.3*EF21+0.7*EE22</f>
        <v>-2.3999122297540712E-2</v>
      </c>
      <c r="EG22" s="112">
        <f t="shared" ref="EG22" si="1160">0.3*EG21+0.7*EF22</f>
        <v>-1.5545927793617312E-2</v>
      </c>
      <c r="EH22" s="112">
        <f t="shared" ref="EH22" si="1161">0.3*EH21+0.7*EG22</f>
        <v>-6.8296085425260892E-3</v>
      </c>
      <c r="EI22" s="112">
        <f t="shared" ref="EI22" si="1162">0.3*EI21+0.7*EH22</f>
        <v>-1.2373536327492099E-2</v>
      </c>
      <c r="EJ22" s="112">
        <f t="shared" ref="EJ22" si="1163">0.3*EJ21+0.7*EI22</f>
        <v>-4.8586054965999801E-3</v>
      </c>
      <c r="EK22" s="112">
        <f t="shared" ref="EK22" si="1164">0.3*EK21+0.7*EJ22</f>
        <v>-6.0327154048110346E-3</v>
      </c>
      <c r="EL22" s="112">
        <f t="shared" ref="EL22" si="1165">0.3*EL21+0.7*EK22</f>
        <v>-1.3371765888434452E-2</v>
      </c>
      <c r="EM22" s="112">
        <f t="shared" ref="EM22" si="1166">0.3*EM21+0.7*EL22</f>
        <v>-1.3113823780359031E-2</v>
      </c>
      <c r="EN22" s="112">
        <f t="shared" ref="EN22" si="1167">0.3*EN21+0.7*EM22</f>
        <v>-7.7520701130326056E-3</v>
      </c>
      <c r="EO22" s="112">
        <f t="shared" ref="EO22" si="1168">0.3*EO21+0.7*EN22</f>
        <v>-8.2410391212334125E-3</v>
      </c>
      <c r="EP22" s="112">
        <f t="shared" ref="EP22" si="1169">0.3*EP21+0.7*EO22</f>
        <v>-1.560654512732354E-2</v>
      </c>
      <c r="EQ22" s="112">
        <f t="shared" ref="EQ22" si="1170">0.3*EQ21+0.7*EP22</f>
        <v>-2.2355434625090265E-2</v>
      </c>
      <c r="ER22" s="112">
        <f t="shared" ref="ER22" si="1171">0.3*ER21+0.7*EQ22</f>
        <v>-2.104078400634931E-2</v>
      </c>
      <c r="ES22" s="112">
        <f t="shared" ref="ES22" si="1172">0.3*ES21+0.7*ER22</f>
        <v>-3.6581399675344739E-2</v>
      </c>
      <c r="ET22" s="112">
        <f t="shared" ref="ET22" si="1173">0.3*ET21+0.7*ES22</f>
        <v>-3.3000642752019228E-2</v>
      </c>
      <c r="EU22" s="112">
        <f t="shared" ref="EU22" si="1174">0.3*EU21+0.7*ET22</f>
        <v>-1.4491844193087786E-2</v>
      </c>
      <c r="EV22" s="112">
        <f t="shared" ref="EV22" si="1175">0.3*EV21+0.7*EU22</f>
        <v>-9.0206025934279933E-3</v>
      </c>
      <c r="EW22" s="112">
        <f t="shared" ref="EW22" si="1176">0.3*EW21+0.7*EV22</f>
        <v>1.4290827709725593E-2</v>
      </c>
      <c r="EX22" s="112">
        <f t="shared" ref="EX22" si="1177">0.3*EX21+0.7*EW22</f>
        <v>3.4857910518271043E-2</v>
      </c>
      <c r="EY22" s="112">
        <f t="shared" ref="EY22" si="1178">0.3*EY21+0.7*EX22</f>
        <v>5.451452637261428E-2</v>
      </c>
      <c r="EZ22" s="112">
        <f t="shared" ref="EZ22" si="1179">0.3*EZ21+0.7*EY22</f>
        <v>7.5015058918250471E-2</v>
      </c>
      <c r="FA22" s="112">
        <f t="shared" ref="FA22" si="1180">0.3*FA21+0.7*EZ22</f>
        <v>0.11657455524583857</v>
      </c>
      <c r="FB22" s="112">
        <f t="shared" ref="FB22" si="1181">0.3*FB21+0.7*FA22</f>
        <v>0.16198335459136945</v>
      </c>
      <c r="FC22" s="112">
        <f t="shared" ref="FC22" si="1182">0.3*FC21+0.7*FB22</f>
        <v>0.17723185638248815</v>
      </c>
      <c r="FD22" s="112">
        <f t="shared" ref="FD22" si="1183">0.3*FD21+0.7*FC22</f>
        <v>0.19138962403317905</v>
      </c>
      <c r="FE22" s="112">
        <f t="shared" ref="FE22" si="1184">0.3*FE21+0.7*FD22</f>
        <v>0.20602361811568451</v>
      </c>
      <c r="FF22" s="112">
        <f t="shared" ref="FF22" si="1185">0.3*FF21+0.7*FE22</f>
        <v>0.1911371408626785</v>
      </c>
      <c r="FG22" s="112">
        <f t="shared" ref="FG22" si="1186">0.3*FG21+0.7*FF22</f>
        <v>0.16792745924665831</v>
      </c>
      <c r="FH22" s="112">
        <f t="shared" ref="FH22" si="1187">0.3*FH21+0.7*FG22</f>
        <v>0.13998439776570518</v>
      </c>
      <c r="FI22" s="112">
        <f t="shared" ref="FI22" si="1188">0.3*FI21+0.7*FH22</f>
        <v>0.11369903602032003</v>
      </c>
      <c r="FJ22" s="112">
        <f t="shared" ref="FJ22" si="1189">0.3*FJ21+0.7*FI22</f>
        <v>9.9259551518656036E-2</v>
      </c>
      <c r="FK22" s="112">
        <f t="shared" ref="FK22" si="1190">0.3*FK21+0.7*FJ22</f>
        <v>8.5569180904165293E-2</v>
      </c>
      <c r="FL22" s="112">
        <f t="shared" ref="FL22" si="1191">0.3*FL21+0.7*FK22</f>
        <v>6.2800664880415538E-2</v>
      </c>
      <c r="FM22" s="112">
        <f t="shared" ref="FM22" si="1192">0.3*FM21+0.7*FL22</f>
        <v>3.0731875590147922E-2</v>
      </c>
      <c r="FN22" s="112">
        <f t="shared" ref="FN22" si="1193">0.3*FN21+0.7*FM22</f>
        <v>5.4873034398182502E-3</v>
      </c>
      <c r="FO22" s="112">
        <f t="shared" ref="FO22" si="1194">0.3*FO21+0.7*FN22</f>
        <v>-1.7585625481601447E-2</v>
      </c>
      <c r="FP22" s="112">
        <f t="shared" ref="FP22" si="1195">0.3*FP21+0.7*FO22</f>
        <v>-2.7407773313278788E-2</v>
      </c>
      <c r="FQ22" s="112">
        <f t="shared" ref="FQ22" si="1196">0.3*FQ21+0.7*FP22</f>
        <v>-3.7232383583554393E-2</v>
      </c>
      <c r="FR22" s="112">
        <f t="shared" ref="FR22" si="1197">0.3*FR21+0.7*FQ22</f>
        <v>-3.2810040763012069E-2</v>
      </c>
      <c r="FS22" s="112">
        <f t="shared" ref="FS22" si="1198">0.3*FS21+0.7*FR22</f>
        <v>-2.6847943607753069E-2</v>
      </c>
      <c r="FT22" s="112">
        <f t="shared" ref="FT22" si="1199">0.3*FT21+0.7*FS22</f>
        <v>-1.7166060238221214E-2</v>
      </c>
      <c r="FU22" s="112">
        <f t="shared" ref="FU22" si="1200">0.3*FU21+0.7*FT22</f>
        <v>-7.2026689651273857E-3</v>
      </c>
      <c r="FV22" s="112">
        <f t="shared" ref="FV22" si="1201">0.3*FV21+0.7*FU22</f>
        <v>-7.3318256958820353E-3</v>
      </c>
      <c r="FW22" s="112">
        <f t="shared" ref="FW22" si="1202">0.3*FW21+0.7*FV22</f>
        <v>-1.2437599969673484E-2</v>
      </c>
      <c r="FX22" s="112">
        <f t="shared" ref="FX22" si="1203">0.3*FX21+0.7*FW22</f>
        <v>-1.0456852280741629E-2</v>
      </c>
      <c r="FY22" s="112">
        <f t="shared" ref="FY22" si="1204">0.3*FY21+0.7*FX22</f>
        <v>-3.0840840429664767E-3</v>
      </c>
      <c r="FZ22" s="112">
        <f t="shared" ref="FZ22" si="1205">0.3*FZ21+0.7*FY22</f>
        <v>-2.4550918667320359E-3</v>
      </c>
      <c r="GA22" s="112">
        <f t="shared" ref="GA22" si="1206">0.3*GA21+0.7*FZ22</f>
        <v>2.0558507014668145E-2</v>
      </c>
      <c r="GB22" s="112">
        <f t="shared" ref="GB22" si="1207">0.3*GB21+0.7*GA22</f>
        <v>3.7249152355528038E-2</v>
      </c>
      <c r="GC22" s="112">
        <f t="shared" ref="GC22" si="1208">0.3*GC21+0.7*GB22</f>
        <v>6.4279398682857938E-2</v>
      </c>
      <c r="GD22" s="112">
        <f t="shared" ref="GD22" si="1209">0.3*GD21+0.7*GC22</f>
        <v>6.7807757906366423E-2</v>
      </c>
      <c r="GE22" s="112">
        <f t="shared" ref="GE22" si="1210">0.3*GE21+0.7*GD22</f>
        <v>7.3540129237833304E-2</v>
      </c>
      <c r="GF22" s="112">
        <f t="shared" ref="GF22" si="1211">0.3*GF21+0.7*GE22</f>
        <v>7.6052145261699469E-2</v>
      </c>
      <c r="GG22" s="112">
        <f t="shared" ref="GG22" si="1212">0.3*GG21+0.7*GF22</f>
        <v>7.8688597189939632E-2</v>
      </c>
      <c r="GH22" s="112">
        <f t="shared" ref="GH22" si="1213">0.3*GH21+0.7*GG22</f>
        <v>8.2588427953945692E-2</v>
      </c>
      <c r="GI22" s="112">
        <f t="shared" ref="GI22" si="1214">0.3*GI21+0.7*GH22</f>
        <v>9.4659991855277306E-2</v>
      </c>
      <c r="GJ22" s="112">
        <f t="shared" ref="GJ22" si="1215">0.3*GJ21+0.7*GI22</f>
        <v>0.11053428904067289</v>
      </c>
      <c r="GK22" s="112">
        <f t="shared" ref="GK22" si="1216">0.3*GK21+0.7*GJ22</f>
        <v>0.12272830793199946</v>
      </c>
      <c r="GL22" s="112">
        <f t="shared" ref="GL22" si="1217">0.3*GL21+0.7*GK22</f>
        <v>0.13584636970843636</v>
      </c>
      <c r="GM22" s="112">
        <f t="shared" ref="GM22" si="1218">0.3*GM21+0.7*GL22</f>
        <v>0.14756589857435587</v>
      </c>
      <c r="GN22" s="112">
        <f t="shared" ref="GN22" si="1219">0.3*GN21+0.7*GM22</f>
        <v>0.1534082077879235</v>
      </c>
      <c r="GO22" s="112">
        <f t="shared" ref="GO22" si="1220">0.3*GO21+0.7*GN22</f>
        <v>0.1411371586793588</v>
      </c>
      <c r="GP22" s="112">
        <f t="shared" ref="GP22" si="1221">0.3*GP21+0.7*GO22</f>
        <v>0.14882884336820029</v>
      </c>
      <c r="GQ22" s="112">
        <f t="shared" ref="GQ22" si="1222">0.3*GQ21+0.7*GP22</f>
        <v>0.14505438854204389</v>
      </c>
      <c r="GR22" s="112">
        <f t="shared" ref="GR22" si="1223">0.3*GR21+0.7*GQ22</f>
        <v>0.12819793257226325</v>
      </c>
      <c r="GS22" s="112">
        <f t="shared" ref="GS22" si="1224">0.3*GS21+0.7*GR22</f>
        <v>0.11235042812706868</v>
      </c>
      <c r="GT22" s="112">
        <f t="shared" ref="GT22" si="1225">0.3*GT21+0.7*GS22</f>
        <v>0.11197663589016307</v>
      </c>
      <c r="GU22" s="112">
        <f t="shared" ref="GU22" si="1226">0.3*GU21+0.7*GT22</f>
        <v>9.0916272862950342E-2</v>
      </c>
      <c r="GV22" s="112">
        <f t="shared" ref="GV22" si="1227">0.3*GV21+0.7*GU22</f>
        <v>6.1472716305270056E-2</v>
      </c>
      <c r="GW22" s="112">
        <f t="shared" ref="GW22" si="1228">0.3*GW21+0.7*GV22</f>
        <v>4.1940357411104044E-2</v>
      </c>
      <c r="GX22" s="112">
        <f t="shared" ref="GX22" si="1229">0.3*GX21+0.7*GW22</f>
        <v>3.8599166721799284E-2</v>
      </c>
      <c r="GY22" s="112">
        <f t="shared" ref="GY22" si="1230">0.3*GY21+0.7*GX22</f>
        <v>3.0858550631689134E-2</v>
      </c>
      <c r="GZ22" s="112">
        <f t="shared" ref="GZ22" si="1231">0.3*GZ21+0.7*GY22</f>
        <v>1.2630205812475053E-2</v>
      </c>
      <c r="HA22" s="112">
        <f t="shared" ref="HA22" si="1232">0.3*HA21+0.7*GZ22</f>
        <v>6.3418056894385798E-3</v>
      </c>
      <c r="HB22" s="112">
        <f t="shared" ref="HB22" si="1233">0.3*HB21+0.7*HA22</f>
        <v>4.9058651613889314E-3</v>
      </c>
      <c r="HC22" s="112">
        <f t="shared" ref="HC22" si="1234">0.3*HC21+0.7*HB22</f>
        <v>1.2963350430346389E-2</v>
      </c>
      <c r="HD22" s="112">
        <f t="shared" ref="HD22" si="1235">0.3*HD21+0.7*HC22</f>
        <v>2.965931582640112E-2</v>
      </c>
      <c r="HE22" s="112">
        <f t="shared" ref="HE22" si="1236">0.3*HE21+0.7*HD22</f>
        <v>2.8177484290121794E-2</v>
      </c>
      <c r="HF22" s="112">
        <f t="shared" ref="HF22" si="1237">0.3*HF21+0.7*HE22</f>
        <v>2.3758749652856084E-2</v>
      </c>
      <c r="HG22" s="112">
        <f t="shared" ref="HG22" si="1238">0.3*HG21+0.7*HF22</f>
        <v>3.6507334628175153E-2</v>
      </c>
      <c r="HH22" s="112">
        <f t="shared" ref="HH22" si="1239">0.3*HH21+0.7*HG22</f>
        <v>4.4212330127786567E-2</v>
      </c>
      <c r="HI22" s="112">
        <f t="shared" ref="HI22" si="1240">0.3*HI21+0.7*HH22</f>
        <v>4.7362997714035078E-2</v>
      </c>
      <c r="HJ22" s="112">
        <f t="shared" ref="HJ22" si="1241">0.3*HJ21+0.7*HI22</f>
        <v>4.4628342726022355E-2</v>
      </c>
      <c r="HK22" s="112">
        <f t="shared" ref="HK22" si="1242">0.3*HK21+0.7*HJ22</f>
        <v>4.5138797769565857E-2</v>
      </c>
      <c r="HL22" s="112">
        <f t="shared" ref="HL22" si="1243">0.3*HL21+0.7*HK22</f>
        <v>4.8199449976882955E-2</v>
      </c>
      <c r="HM22" s="112">
        <f t="shared" ref="HM22" si="1244">0.3*HM21+0.7*HL22</f>
        <v>4.857660979583369E-2</v>
      </c>
      <c r="HN22" s="112">
        <f t="shared" ref="HN22" si="1245">0.3*HN21+0.7*HM22</f>
        <v>3.9152789096560489E-2</v>
      </c>
      <c r="HO22" s="112">
        <f t="shared" ref="HO22" si="1246">0.3*HO21+0.7*HN22</f>
        <v>3.4878772334304482E-2</v>
      </c>
      <c r="HP22" s="112">
        <f t="shared" ref="HP22" si="1247">0.3*HP21+0.7*HO22</f>
        <v>4.2183752344616417E-2</v>
      </c>
      <c r="HQ22" s="112">
        <f t="shared" ref="HQ22" si="1248">0.3*HQ21+0.7*HP22</f>
        <v>5.3426738894728917E-2</v>
      </c>
      <c r="HR22" s="112">
        <f t="shared" ref="HR22" si="1249">0.3*HR21+0.7*HQ22</f>
        <v>6.9425278329617604E-2</v>
      </c>
      <c r="HS22" s="112">
        <f t="shared" ref="HS22" si="1250">0.3*HS21+0.7*HR22</f>
        <v>9.4999403040224029E-2</v>
      </c>
      <c r="HT22" s="112">
        <f t="shared" ref="HT22" si="1251">0.3*HT21+0.7*HS22</f>
        <v>0.12865696101362306</v>
      </c>
      <c r="HU22" s="112">
        <f t="shared" ref="HU22" si="1252">0.3*HU21+0.7*HT22</f>
        <v>0.15604386181597893</v>
      </c>
      <c r="HV22" s="112">
        <f t="shared" ref="HV22" si="1253">0.3*HV21+0.7*HU22</f>
        <v>0.17072521440940183</v>
      </c>
      <c r="HW22" s="112">
        <f t="shared" ref="HW22" si="1254">0.3*HW21+0.7*HV22</f>
        <v>0.17506878268571327</v>
      </c>
      <c r="HX22" s="112">
        <f t="shared" ref="HX22" si="1255">0.3*HX21+0.7*HW22</f>
        <v>0.19150305961033082</v>
      </c>
      <c r="HY22" s="112">
        <f t="shared" ref="HY22" si="1256">0.3*HY21+0.7*HX22</f>
        <v>0.19966026289373379</v>
      </c>
      <c r="HZ22" s="112">
        <f t="shared" ref="HZ22" si="1257">0.3*HZ21+0.7*HY22</f>
        <v>0.20521618161500696</v>
      </c>
      <c r="IA22" s="112">
        <f t="shared" ref="IA22" si="1258">0.3*IA21+0.7*HZ22</f>
        <v>0.20669636972259325</v>
      </c>
      <c r="IB22" s="112">
        <f t="shared" ref="IB22" si="1259">0.3*IB21+0.7*IA22</f>
        <v>0.20503821239285147</v>
      </c>
      <c r="IC22" s="112">
        <f t="shared" ref="IC22" si="1260">0.3*IC21+0.7*IB22</f>
        <v>0.21270618081471693</v>
      </c>
      <c r="ID22" s="112">
        <f t="shared" ref="ID22" si="1261">0.3*ID21+0.7*IC22</f>
        <v>0.21357356967633623</v>
      </c>
      <c r="IE22" s="112">
        <f t="shared" ref="IE22" si="1262">0.3*IE21+0.7*ID22</f>
        <v>0.19503452483000897</v>
      </c>
      <c r="IF22" s="112">
        <f t="shared" ref="IF22" si="1263">0.3*IF21+0.7*IE22</f>
        <v>0.17609659806801214</v>
      </c>
      <c r="IG22" s="112">
        <f t="shared" ref="IG22" si="1264">0.3*IG21+0.7*IF22</f>
        <v>0.15324547483887338</v>
      </c>
      <c r="IH22" s="112">
        <f t="shared" ref="IH22" si="1265">0.3*IH21+0.7*IG22</f>
        <v>0.14117700020820229</v>
      </c>
      <c r="II22" s="112">
        <f t="shared" ref="II22" si="1266">0.3*II21+0.7*IH22</f>
        <v>0.12387268569691452</v>
      </c>
      <c r="IJ22" s="112">
        <f t="shared" ref="IJ22" si="1267">0.3*IJ21+0.7*II22</f>
        <v>0.12348752592572049</v>
      </c>
      <c r="IK22" s="112">
        <f t="shared" ref="IK22" si="1268">0.3*IK21+0.7*IJ22</f>
        <v>0.13294451075511052</v>
      </c>
      <c r="IL22" s="112">
        <f t="shared" ref="IL22" si="1269">0.3*IL21+0.7*IK22</f>
        <v>0.13162664952244291</v>
      </c>
      <c r="IM22" s="112">
        <f t="shared" ref="IM22" si="1270">0.3*IM21+0.7*IL22</f>
        <v>0.13865002095015239</v>
      </c>
      <c r="IN22" s="112">
        <f t="shared" ref="IN22" si="1271">0.3*IN21+0.7*IM22</f>
        <v>0.14071623850784604</v>
      </c>
      <c r="IO22" s="112">
        <f t="shared" ref="IO22" si="1272">0.3*IO21+0.7*IN22</f>
        <v>0.12879774195152788</v>
      </c>
      <c r="IP22" s="112">
        <f t="shared" ref="IP22" si="1273">0.3*IP21+0.7*IO22</f>
        <v>0.12078083388195615</v>
      </c>
      <c r="IQ22" s="112">
        <f t="shared" ref="IQ22" si="1274">0.3*IQ21+0.7*IP22</f>
        <v>0.11808161941868843</v>
      </c>
      <c r="IR22" s="112">
        <f t="shared" ref="IR22" si="1275">0.3*IR21+0.7*IQ22</f>
        <v>0.11549806876703343</v>
      </c>
      <c r="IS22" s="112">
        <f t="shared" ref="IS22" si="1276">0.3*IS21+0.7*IR22</f>
        <v>0.12316531112089138</v>
      </c>
      <c r="IT22" s="112">
        <f t="shared" ref="IT22" si="1277">0.3*IT21+0.7*IS22</f>
        <v>0.12446842225537738</v>
      </c>
      <c r="IU22" s="112">
        <f t="shared" ref="IU22" si="1278">0.3*IU21+0.7*IT22</f>
        <v>0.11866146394173166</v>
      </c>
      <c r="IV22" s="112">
        <f t="shared" ref="IV22" si="1279">0.3*IV21+0.7*IU22</f>
        <v>0.11892455088271588</v>
      </c>
      <c r="IW22" s="112">
        <f t="shared" ref="IW22" si="1280">0.3*IW21+0.7*IV22</f>
        <v>0.10860290127661641</v>
      </c>
      <c r="IX22" s="112">
        <f t="shared" ref="IX22" si="1281">0.3*IX21+0.7*IW22</f>
        <v>0.11485657094170523</v>
      </c>
      <c r="IY22" s="112">
        <f t="shared" ref="IY22" si="1282">0.3*IY21+0.7*IX22</f>
        <v>0.10381880503553026</v>
      </c>
      <c r="IZ22" s="112">
        <f t="shared" ref="IZ22" si="1283">0.3*IZ21+0.7*IY22</f>
        <v>8.8771170042955053E-2</v>
      </c>
      <c r="JA22" s="112">
        <f t="shared" ref="JA22" si="1284">0.3*JA21+0.7*IZ22</f>
        <v>8.1884023666359496E-2</v>
      </c>
      <c r="JB22" s="112">
        <f t="shared" ref="JB22" si="1285">0.3*JB21+0.7*JA22</f>
        <v>6.6467468706663507E-2</v>
      </c>
      <c r="JC22" s="112">
        <f t="shared" ref="JC22" si="1286">0.3*JC21+0.7*JB22</f>
        <v>6.5493846382037452E-2</v>
      </c>
      <c r="JD22" s="112">
        <f t="shared" ref="JD22" si="1287">0.3*JD21+0.7*JC22</f>
        <v>6.3474366493227519E-2</v>
      </c>
      <c r="JE22" s="112">
        <f t="shared" ref="JE22" si="1288">0.3*JE21+0.7*JD22</f>
        <v>5.4641553852132291E-2</v>
      </c>
      <c r="JF22" s="112">
        <f t="shared" ref="JF22" si="1289">0.3*JF21+0.7*JE22</f>
        <v>4.1664474271270957E-2</v>
      </c>
      <c r="JG22" s="112">
        <f t="shared" ref="JG22" si="1290">0.3*JG21+0.7*JF22</f>
        <v>7.0494581693416131E-2</v>
      </c>
      <c r="JH22" s="112">
        <f t="shared" ref="JH22" si="1291">0.3*JH21+0.7*JG22</f>
        <v>7.6019993052231297E-2</v>
      </c>
      <c r="JI22" s="112">
        <f t="shared" ref="JI22" si="1292">0.3*JI21+0.7*JH22</f>
        <v>8.0837446785360201E-2</v>
      </c>
      <c r="JJ22" s="112">
        <f t="shared" ref="JJ22" si="1293">0.3*JJ21+0.7*JI22</f>
        <v>6.1150514681947418E-2</v>
      </c>
      <c r="JK22" s="112">
        <f t="shared" ref="JK22" si="1294">0.3*JK21+0.7*JJ22</f>
        <v>4.0972007584444928E-2</v>
      </c>
      <c r="JL22" s="112">
        <f t="shared" ref="JL22" si="1295">0.3*JL21+0.7*JK22</f>
        <v>6.1258093191640536E-2</v>
      </c>
      <c r="JM22" s="112">
        <f t="shared" ref="JM22" si="1296">0.3*JM21+0.7*JL22</f>
        <v>6.4121881450364585E-2</v>
      </c>
      <c r="JN22" s="112">
        <f t="shared" ref="JN22" si="1297">0.3*JN21+0.7*JM22</f>
        <v>6.0731424787174887E-2</v>
      </c>
      <c r="JO22" s="112">
        <f t="shared" ref="JO22" si="1298">0.3*JO21+0.7*JN22</f>
        <v>4.963359831203585E-2</v>
      </c>
      <c r="JP22" s="112">
        <f t="shared" ref="JP22" si="1299">0.3*JP21+0.7*JO22</f>
        <v>3.6376513689146329E-2</v>
      </c>
      <c r="JQ22" s="112">
        <f t="shared" ref="JQ22" si="1300">0.3*JQ21+0.7*JP22</f>
        <v>2.3176739490014066E-2</v>
      </c>
      <c r="JR22" s="112">
        <f t="shared" ref="JR22" si="1301">0.3*JR21+0.7*JQ22</f>
        <v>2.1932406603412811E-2</v>
      </c>
      <c r="JS22" s="112">
        <f t="shared" ref="JS22" si="1302">0.3*JS21+0.7*JR22</f>
        <v>-1.0937374183278437E-3</v>
      </c>
      <c r="JT22" s="112">
        <f t="shared" ref="JT22" si="1303">0.3*JT21+0.7*JS22</f>
        <v>-1.864088039905349E-2</v>
      </c>
      <c r="JU22" s="112">
        <f t="shared" ref="JU22" si="1304">0.3*JU21+0.7*JT22</f>
        <v>-2.7439273883457078E-2</v>
      </c>
      <c r="JV22" s="112">
        <f t="shared" ref="JV22" si="1305">0.3*JV21+0.7*JU22</f>
        <v>-2.4850304714220974E-2</v>
      </c>
      <c r="JW22" s="112">
        <f t="shared" ref="JW22" si="1306">0.3*JW21+0.7*JV22</f>
        <v>-4.7360567242964672E-3</v>
      </c>
      <c r="JX22" s="112">
        <f t="shared" ref="JX22" si="1307">0.3*JX21+0.7*JW22</f>
        <v>-9.6773466662284351E-3</v>
      </c>
      <c r="JY22" s="112">
        <f t="shared" ref="JY22" si="1308">0.3*JY21+0.7*JX22</f>
        <v>-1.2579544016686839E-3</v>
      </c>
      <c r="JZ22" s="112">
        <f t="shared" ref="JZ22" si="1309">0.3*JZ21+0.7*JY22</f>
        <v>1.9445565613800998E-2</v>
      </c>
      <c r="KA22" s="112">
        <f t="shared" ref="KA22" si="1310">0.3*KA21+0.7*JZ22</f>
        <v>2.1736437565769772E-2</v>
      </c>
      <c r="KB22" s="112">
        <f t="shared" ref="KB22" si="1311">0.3*KB21+0.7*KA22</f>
        <v>4.7051008638568773E-2</v>
      </c>
      <c r="KC22" s="112">
        <f t="shared" ref="KC22" si="1312">0.3*KC21+0.7*KB22</f>
        <v>4.255793215218772E-2</v>
      </c>
      <c r="KD22" s="112">
        <f t="shared" ref="KD22" si="1313">0.3*KD21+0.7*KC22</f>
        <v>4.5181874763842951E-2</v>
      </c>
      <c r="KE22" s="112">
        <f t="shared" ref="KE22" si="1314">0.3*KE21+0.7*KD22</f>
        <v>6.8962382562850977E-2</v>
      </c>
      <c r="KF22" s="112">
        <f t="shared" ref="KF22" si="1315">0.3*KF21+0.7*KE22</f>
        <v>9.8564167764848526E-2</v>
      </c>
      <c r="KG22" s="112">
        <f t="shared" ref="KG22" si="1316">0.3*KG21+0.7*KF22</f>
        <v>0.11121209808601304</v>
      </c>
      <c r="KH22" s="112">
        <f t="shared" ref="KH22" si="1317">0.3*KH21+0.7*KG22</f>
        <v>0.11228035104294579</v>
      </c>
      <c r="KI22" s="112">
        <f t="shared" ref="KI22" si="1318">0.3*KI21+0.7*KH22</f>
        <v>0.11212976928563975</v>
      </c>
      <c r="KJ22" s="112">
        <f t="shared" ref="KJ22" si="1319">0.3*KJ21+0.7*KI22</f>
        <v>0.10614105153374273</v>
      </c>
      <c r="KK22" s="112">
        <f t="shared" ref="KK22" si="1320">0.3*KK21+0.7*KJ22</f>
        <v>0.10525546901742788</v>
      </c>
      <c r="KL22" s="112">
        <f t="shared" ref="KL22" si="1321">0.3*KL21+0.7*KK22</f>
        <v>9.0341674409332856E-2</v>
      </c>
      <c r="KM22" s="112">
        <f t="shared" ref="KM22" si="1322">0.3*KM21+0.7*KL22</f>
        <v>0.10720744254066536</v>
      </c>
      <c r="KN22" s="112">
        <f t="shared" ref="KN22" si="1323">0.3*KN21+0.7*KM22</f>
        <v>0.11239366990747857</v>
      </c>
      <c r="KO22" s="112">
        <f t="shared" ref="KO22" si="1324">0.3*KO21+0.7*KN22</f>
        <v>0.13208940033625352</v>
      </c>
      <c r="KP22" s="112">
        <f t="shared" ref="KP22" si="1325">0.3*KP21+0.7*KO22</f>
        <v>0.14067948971929012</v>
      </c>
      <c r="KQ22" s="112">
        <f t="shared" ref="KQ22" si="1326">0.3*KQ21+0.7*KP22</f>
        <v>0.12542616011212182</v>
      </c>
      <c r="KR22" s="112">
        <f t="shared" ref="KR22" si="1327">0.3*KR21+0.7*KQ22</f>
        <v>9.9197879394178387E-2</v>
      </c>
      <c r="KS22" s="112">
        <f t="shared" ref="KS22" si="1328">0.3*KS21+0.7*KR22</f>
        <v>8.965886008191945E-2</v>
      </c>
      <c r="KT22" s="112">
        <f t="shared" ref="KT22" si="1329">0.3*KT21+0.7*KS22</f>
        <v>0.10419655579864208</v>
      </c>
      <c r="KU22" s="112">
        <f t="shared" ref="KU22" si="1330">0.3*KU21+0.7*KT22</f>
        <v>0.10860520460573883</v>
      </c>
      <c r="KV22" s="112">
        <f t="shared" ref="KV22" si="1331">0.3*KV21+0.7*KU22</f>
        <v>0.10308600018757164</v>
      </c>
      <c r="KW22" s="112">
        <f t="shared" ref="KW22" si="1332">0.3*KW21+0.7*KV22</f>
        <v>0.10312786597234211</v>
      </c>
      <c r="KX22" s="112">
        <f t="shared" ref="KX22" si="1333">0.3*KX21+0.7*KW22</f>
        <v>7.9673130250322285E-2</v>
      </c>
      <c r="KY22" s="112">
        <f t="shared" ref="KY22" si="1334">0.3*KY21+0.7*KX22</f>
        <v>6.6527574575553972E-2</v>
      </c>
      <c r="KZ22" s="112">
        <f t="shared" ref="KZ22" si="1335">0.3*KZ21+0.7*KY22</f>
        <v>4.8866125934500911E-2</v>
      </c>
      <c r="LA22" s="112">
        <f t="shared" ref="LA22" si="1336">0.3*LA21+0.7*KZ22</f>
        <v>3.7622688947459251E-2</v>
      </c>
      <c r="LB22" s="112">
        <f t="shared" ref="LB22" si="1337">0.3*LB21+0.7*LA22</f>
        <v>1.6207327310902141E-2</v>
      </c>
      <c r="LC22" s="112">
        <f t="shared" ref="LC22" si="1338">0.3*LC21+0.7*LB22</f>
        <v>3.0126728480291253E-3</v>
      </c>
      <c r="LD22" s="112">
        <f t="shared" ref="LD22" si="1339">0.3*LD21+0.7*LC22</f>
        <v>-6.7506843719204405E-3</v>
      </c>
      <c r="LE22" s="112">
        <f t="shared" ref="LE22" si="1340">0.3*LE21+0.7*LD22</f>
        <v>1.3995479146176638E-3</v>
      </c>
      <c r="LF22" s="112">
        <f t="shared" ref="LF22" si="1341">0.3*LF21+0.7*LE22</f>
        <v>-1.1726650432896233E-2</v>
      </c>
      <c r="LG22" s="112">
        <f t="shared" ref="LG22" si="1342">0.3*LG21+0.7*LF22</f>
        <v>-1.3196810937489707E-2</v>
      </c>
      <c r="LH22" s="112">
        <f t="shared" ref="LH22" si="1343">0.3*LH21+0.7*LG22</f>
        <v>-1.0260945454351973E-2</v>
      </c>
      <c r="LI22" s="112">
        <f t="shared" ref="LI22" si="1344">0.3*LI21+0.7*LH22</f>
        <v>-1.0283066041519852E-2</v>
      </c>
      <c r="LJ22" s="112">
        <f t="shared" ref="LJ22" si="1345">0.3*LJ21+0.7*LI22</f>
        <v>1.9808760117215496E-2</v>
      </c>
      <c r="LK22" s="112">
        <f t="shared" ref="LK22" si="1346">0.3*LK21+0.7*LJ22</f>
        <v>3.7529932959823951E-2</v>
      </c>
      <c r="LL22" s="112">
        <f t="shared" ref="LL22" si="1347">0.3*LL21+0.7*LK22</f>
        <v>4.825394084433822E-2</v>
      </c>
      <c r="LM22" s="112">
        <f t="shared" ref="LM22" si="1348">0.3*LM21+0.7*LL22</f>
        <v>4.8905987037744646E-2</v>
      </c>
      <c r="LN22" s="112">
        <f t="shared" ref="LN22" si="1349">0.3*LN21+0.7*LM22</f>
        <v>5.530566940601879E-2</v>
      </c>
      <c r="LO22" s="112">
        <f t="shared" ref="LO22" si="1350">0.3*LO21+0.7*LN22</f>
        <v>4.8827094429950632E-2</v>
      </c>
      <c r="LP22" s="112">
        <f t="shared" ref="LP22" si="1351">0.3*LP21+0.7*LO22</f>
        <v>5.2924629503941306E-2</v>
      </c>
      <c r="LQ22" s="112">
        <f t="shared" ref="LQ22" si="1352">0.3*LQ21+0.7*LP22</f>
        <v>4.6774377393874092E-2</v>
      </c>
      <c r="LR22" s="112">
        <f t="shared" ref="LR22" si="1353">0.3*LR21+0.7*LQ22</f>
        <v>4.8093213293830511E-2</v>
      </c>
      <c r="LS22" s="112">
        <f t="shared" ref="LS22" si="1354">0.3*LS21+0.7*LR22</f>
        <v>4.1759854430125601E-2</v>
      </c>
      <c r="LT22" s="112">
        <f t="shared" ref="LT22" si="1355">0.3*LT21+0.7*LS22</f>
        <v>3.4291851484845676E-2</v>
      </c>
      <c r="LU22" s="112">
        <f t="shared" ref="LU22" si="1356">0.3*LU21+0.7*LT22</f>
        <v>3.5703610840108035E-2</v>
      </c>
      <c r="LV22" s="112">
        <f t="shared" ref="LV22" si="1357">0.3*LV21+0.7*LU22</f>
        <v>3.2761175600600448E-2</v>
      </c>
      <c r="LW22" s="112">
        <f t="shared" ref="LW22" si="1358">0.3*LW21+0.7*LV22</f>
        <v>1.713936310634194E-2</v>
      </c>
      <c r="LX22" s="112">
        <f t="shared" ref="LX22" si="1359">0.3*LX21+0.7*LW22</f>
        <v>2.444905256459869E-2</v>
      </c>
      <c r="LY22" s="112">
        <f t="shared" ref="LY22" si="1360">0.3*LY21+0.7*LX22</f>
        <v>4.198663669565629E-2</v>
      </c>
      <c r="LZ22" s="112">
        <f t="shared" ref="LZ22" si="1361">0.3*LZ21+0.7*LY22</f>
        <v>5.2376168545174809E-2</v>
      </c>
      <c r="MA22" s="112">
        <f t="shared" ref="MA22" si="1362">0.3*MA21+0.7*LZ22</f>
        <v>7.7987973177508801E-2</v>
      </c>
      <c r="MB22" s="112">
        <f t="shared" ref="MB22" si="1363">0.3*MB21+0.7*MA22</f>
        <v>0.10347699179018044</v>
      </c>
      <c r="MC22" s="112">
        <f t="shared" ref="MC22" si="1364">0.3*MC21+0.7*MB22</f>
        <v>0.11205848707072856</v>
      </c>
      <c r="MD22" s="112">
        <f t="shared" ref="MD22" si="1365">0.3*MD21+0.7*MC22</f>
        <v>0.1205547943312483</v>
      </c>
      <c r="ME22" s="112">
        <f t="shared" ref="ME22" si="1366">0.3*ME21+0.7*MD22</f>
        <v>0.11721189769544105</v>
      </c>
      <c r="MF22" s="112">
        <f t="shared" ref="MF22" si="1367">0.3*MF21+0.7*ME22</f>
        <v>0.12993523553711769</v>
      </c>
      <c r="MG22" s="112">
        <f t="shared" ref="MG22" si="1368">0.3*MG21+0.7*MF22</f>
        <v>0.13312580317390738</v>
      </c>
      <c r="MH22" s="112">
        <f t="shared" ref="MH22" si="1369">0.3*MH21+0.7*MG22</f>
        <v>0.15571808460089026</v>
      </c>
      <c r="MI22" s="112">
        <f t="shared" ref="MI22" si="1370">0.3*MI21+0.7*MH22</f>
        <v>0.1724498627457261</v>
      </c>
      <c r="MJ22" s="112">
        <f t="shared" ref="MJ22" si="1371">0.3*MJ21+0.7*MI22</f>
        <v>0.16644494375317168</v>
      </c>
      <c r="MK22" s="112">
        <f t="shared" ref="MK22" si="1372">0.3*MK21+0.7*MJ22</f>
        <v>0.16562103940101719</v>
      </c>
      <c r="ML22" s="112">
        <f t="shared" ref="ML22" si="1373">0.3*ML21+0.7*MK22</f>
        <v>0.16623843165873517</v>
      </c>
      <c r="MM22" s="112">
        <f t="shared" ref="MM22" si="1374">0.3*MM21+0.7*ML22</f>
        <v>0.15599504032067463</v>
      </c>
      <c r="MN22" s="112">
        <f t="shared" ref="MN22" si="1375">0.3*MN21+0.7*MM22</f>
        <v>0.15028957977518287</v>
      </c>
      <c r="MO22" s="112">
        <f t="shared" ref="MO22" si="1376">0.3*MO21+0.7*MN22</f>
        <v>0.16080636526723513</v>
      </c>
      <c r="MP22" s="112">
        <f t="shared" ref="MP22" si="1377">0.3*MP21+0.7*MO22</f>
        <v>0.17045827733203989</v>
      </c>
      <c r="MQ22" s="112">
        <f t="shared" ref="MQ22" si="1378">0.3*MQ21+0.7*MP22</f>
        <v>0.17652508174965348</v>
      </c>
      <c r="MR22" s="112">
        <f t="shared" ref="MR22" si="1379">0.3*MR21+0.7*MQ22</f>
        <v>0.18076324409462391</v>
      </c>
      <c r="MS22" s="112">
        <f t="shared" ref="MS22" si="1380">0.3*MS21+0.7*MR22</f>
        <v>0.17359919713669847</v>
      </c>
      <c r="MT22" s="112">
        <f t="shared" ref="MT22" si="1381">0.3*MT21+0.7*MS22</f>
        <v>0.1588764125519922</v>
      </c>
      <c r="MU22" s="112">
        <f t="shared" ref="MU22" si="1382">0.3*MU21+0.7*MT22</f>
        <v>0.15753284202955942</v>
      </c>
      <c r="MV22" s="112">
        <f t="shared" ref="MV22" si="1383">0.3*MV21+0.7*MU22</f>
        <v>0.14915468969710688</v>
      </c>
      <c r="MW22" s="112">
        <f t="shared" ref="MW22" si="1384">0.3*MW21+0.7*MV22</f>
        <v>0.13406550440667198</v>
      </c>
      <c r="MX22" s="112">
        <f t="shared" ref="MX22" si="1385">0.3*MX21+0.7*MW22</f>
        <v>0.12745226147685981</v>
      </c>
      <c r="MY22" s="112">
        <f t="shared" ref="MY22" si="1386">0.3*MY21+0.7*MX22</f>
        <v>0.10903714265687138</v>
      </c>
      <c r="MZ22" s="112">
        <f t="shared" ref="MZ22" si="1387">0.3*MZ21+0.7*MY22</f>
        <v>9.551962158482917E-2</v>
      </c>
      <c r="NA22" s="112">
        <f t="shared" ref="NA22" si="1388">0.3*NA21+0.7*MZ22</f>
        <v>8.2557857399405021E-2</v>
      </c>
      <c r="NB22" s="112">
        <f t="shared" ref="NB22" si="1389">0.3*NB21+0.7*NA22</f>
        <v>9.7947097641882391E-2</v>
      </c>
      <c r="NC22" s="112">
        <f t="shared" ref="NC22" si="1390">0.3*NC21+0.7*NB22</f>
        <v>0.11447432539885741</v>
      </c>
      <c r="ND22" s="112">
        <f t="shared" ref="ND22" si="1391">0.3*ND21+0.7*NC22</f>
        <v>0.11013093797972329</v>
      </c>
      <c r="NE22" s="112">
        <f t="shared" ref="NE22" si="1392">0.3*NE21+0.7*ND22</f>
        <v>0.10939475965886172</v>
      </c>
      <c r="NF22" s="112">
        <f t="shared" ref="NF22" si="1393">0.3*NF21+0.7*NE22</f>
        <v>0.11834927075636442</v>
      </c>
      <c r="NG22" s="112">
        <f t="shared" ref="NG22" si="1394">0.3*NG21+0.7*NF22</f>
        <v>0.11441311408344534</v>
      </c>
      <c r="NH22" s="112">
        <f t="shared" ref="NH22" si="1395">0.3*NH21+0.7*NG22</f>
        <v>0.12995103623471041</v>
      </c>
      <c r="NI22" s="112">
        <f t="shared" ref="NI22" si="1396">0.3*NI21+0.7*NH22</f>
        <v>0.14294998570175441</v>
      </c>
      <c r="NJ22" s="112">
        <f t="shared" ref="NJ22" si="1397">0.3*NJ21+0.7*NI22</f>
        <v>0.13535182786682592</v>
      </c>
      <c r="NK22" s="112">
        <f t="shared" ref="NK22" si="1398">0.3*NK21+0.7*NJ22</f>
        <v>0.13082214922867305</v>
      </c>
      <c r="NL22" s="112">
        <f t="shared" ref="NL22" si="1399">0.3*NL21+0.7*NK22</f>
        <v>0.12743673243846768</v>
      </c>
      <c r="NM22" s="112">
        <f t="shared" ref="NM22" si="1400">0.3*NM21+0.7*NL22</f>
        <v>0.12884101107022794</v>
      </c>
      <c r="NN22" s="112">
        <f t="shared" ref="NN22" si="1401">0.3*NN21+0.7*NM22</f>
        <v>0.12163046396248936</v>
      </c>
      <c r="NO22" s="112">
        <f t="shared" ref="NO22" si="1402">0.3*NO21+0.7*NN22</f>
        <v>0.11960151680531152</v>
      </c>
      <c r="NP22" s="112">
        <f t="shared" ref="NP22" si="1403">0.3*NP21+0.7*NO22</f>
        <v>0.12555067600645353</v>
      </c>
      <c r="NQ22" s="112">
        <f t="shared" ref="NQ22" si="1404">0.3*NQ21+0.7*NP22</f>
        <v>0.14233336908774516</v>
      </c>
      <c r="NR22" s="112">
        <f t="shared" ref="NR22" si="1405">0.3*NR21+0.7*NQ22</f>
        <v>0.14052914242056719</v>
      </c>
      <c r="NS22" s="112">
        <f t="shared" ref="NS22" si="1406">0.3*NS21+0.7*NR22</f>
        <v>0.14859147227237399</v>
      </c>
      <c r="NT22" s="112">
        <f t="shared" ref="NT22" si="1407">0.3*NT21+0.7*NS22</f>
        <v>0.1482283079137616</v>
      </c>
      <c r="NU22" s="112">
        <f t="shared" ref="NU22" si="1408">0.3*NU21+0.7*NT22</f>
        <v>0.15368871026052408</v>
      </c>
      <c r="NV22" s="112">
        <f t="shared" ref="NV22" si="1409">0.3*NV21+0.7*NU22</f>
        <v>0.17204040048237623</v>
      </c>
      <c r="NW22" s="112">
        <f t="shared" ref="NW22" si="1410">0.3*NW21+0.7*NV22</f>
        <v>0.17638149607493078</v>
      </c>
      <c r="NX22" s="112">
        <f t="shared" ref="NX22" si="1411">0.3*NX21+0.7*NW22</f>
        <v>0.17420104202020908</v>
      </c>
      <c r="NY22" s="112">
        <f t="shared" ref="NY22" si="1412">0.3*NY21+0.7*NX22</f>
        <v>0.15293884181976664</v>
      </c>
      <c r="NZ22" s="112">
        <f t="shared" ref="NZ22" si="1413">0.3*NZ21+0.7*NY22</f>
        <v>0.1289251034443023</v>
      </c>
      <c r="OA22" s="112">
        <f t="shared" ref="OA22" si="1414">0.3*OA21+0.7*NZ22</f>
        <v>0.11077955534410197</v>
      </c>
      <c r="OB22" s="112">
        <f t="shared" ref="OB22" si="1415">0.3*OB21+0.7*OA22</f>
        <v>0.10020037183905471</v>
      </c>
      <c r="OC22" s="112">
        <f t="shared" ref="OC22" si="1416">0.3*OC21+0.7*OB22</f>
        <v>9.6750062887794155E-2</v>
      </c>
      <c r="OD22" s="112">
        <f t="shared" ref="OD22" si="1417">0.3*OD21+0.7*OC22</f>
        <v>9.7952545003945748E-2</v>
      </c>
      <c r="OE22" s="112">
        <f t="shared" ref="OE22" si="1418">0.3*OE21+0.7*OD22</f>
        <v>8.9844199527805396E-2</v>
      </c>
      <c r="OF22" s="112">
        <f t="shared" ref="OF22" si="1419">0.3*OF21+0.7*OE22</f>
        <v>8.3014201938809179E-2</v>
      </c>
      <c r="OG22" s="112">
        <f t="shared" ref="OG22" si="1420">0.3*OG21+0.7*OF22</f>
        <v>7.1619025361723404E-2</v>
      </c>
      <c r="OH22" s="112">
        <f t="shared" ref="OH22" si="1421">0.3*OH21+0.7*OG22</f>
        <v>6.8661199433416198E-2</v>
      </c>
      <c r="OI22" s="112">
        <f t="shared" ref="OI22" si="1422">0.3*OI21+0.7*OH22</f>
        <v>7.3295076826757927E-2</v>
      </c>
      <c r="OJ22" s="78"/>
      <c r="OK22" s="142"/>
    </row>
    <row r="23" spans="1:401" ht="31" customHeight="1" x14ac:dyDescent="0.2">
      <c r="A23" s="47">
        <v>6</v>
      </c>
      <c r="B23" s="51"/>
      <c r="C23" s="147" t="s">
        <v>628</v>
      </c>
      <c r="D23" s="101">
        <f>CORREL(P13:OJ13,P15:OJ15)</f>
        <v>0.76425859344453695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  <c r="IW23" s="56"/>
      <c r="IX23" s="56"/>
      <c r="IY23" s="56"/>
      <c r="IZ23" s="56"/>
      <c r="JA23" s="56"/>
      <c r="JB23" s="56"/>
      <c r="JC23" s="56"/>
      <c r="JD23" s="56"/>
      <c r="JE23" s="56"/>
      <c r="JF23" s="56"/>
      <c r="JG23" s="56"/>
      <c r="JH23" s="56"/>
      <c r="JI23" s="56"/>
      <c r="JJ23" s="56"/>
      <c r="JK23" s="56"/>
      <c r="JL23" s="56"/>
      <c r="JM23" s="56"/>
      <c r="JN23" s="56"/>
      <c r="JO23" s="56"/>
      <c r="JP23" s="56"/>
      <c r="JQ23" s="56"/>
      <c r="JR23" s="56"/>
      <c r="JS23" s="56"/>
      <c r="JT23" s="56"/>
      <c r="JU23" s="56"/>
      <c r="JV23" s="56"/>
      <c r="JW23" s="56"/>
      <c r="JX23" s="56"/>
      <c r="JY23" s="56"/>
      <c r="JZ23" s="56"/>
      <c r="KA23" s="56"/>
      <c r="KB23" s="56"/>
      <c r="KC23" s="56"/>
      <c r="KD23" s="56"/>
      <c r="KE23" s="56"/>
      <c r="KF23" s="56"/>
      <c r="KG23" s="56"/>
      <c r="KH23" s="56"/>
      <c r="KI23" s="56"/>
      <c r="KJ23" s="56"/>
      <c r="KK23" s="56"/>
      <c r="KL23" s="56"/>
      <c r="KM23" s="56"/>
      <c r="KN23" s="56"/>
      <c r="KO23" s="56"/>
      <c r="KP23" s="56"/>
      <c r="KQ23" s="56"/>
      <c r="KR23" s="56"/>
      <c r="KS23" s="56"/>
      <c r="KT23" s="56"/>
      <c r="KU23" s="56"/>
      <c r="KV23" s="56"/>
      <c r="KW23" s="56"/>
      <c r="KX23" s="56"/>
      <c r="KY23" s="56"/>
      <c r="KZ23" s="56"/>
      <c r="LA23" s="56"/>
      <c r="LB23" s="56"/>
      <c r="LC23" s="56"/>
      <c r="LD23" s="56"/>
      <c r="LE23" s="56"/>
      <c r="LF23" s="56"/>
      <c r="LG23" s="56"/>
      <c r="LH23" s="56"/>
      <c r="LI23" s="56"/>
      <c r="LJ23" s="56"/>
      <c r="LK23" s="56"/>
      <c r="LL23" s="56"/>
      <c r="LM23" s="56"/>
      <c r="LN23" s="56"/>
      <c r="LO23" s="56"/>
      <c r="LP23" s="56"/>
      <c r="LQ23" s="56"/>
      <c r="LR23" s="56"/>
      <c r="LS23" s="56"/>
      <c r="LT23" s="56"/>
      <c r="LU23" s="56"/>
      <c r="LV23" s="56"/>
      <c r="LW23" s="56"/>
      <c r="LX23" s="56"/>
      <c r="LY23" s="56"/>
      <c r="LZ23" s="56"/>
      <c r="MA23" s="56"/>
      <c r="MB23" s="56"/>
      <c r="MC23" s="56"/>
      <c r="MD23" s="56"/>
      <c r="ME23" s="56"/>
      <c r="MF23" s="56"/>
      <c r="MG23" s="56"/>
      <c r="MH23" s="56"/>
      <c r="MI23" s="56"/>
      <c r="MJ23" s="56"/>
      <c r="MK23" s="56"/>
      <c r="ML23" s="56"/>
      <c r="MM23" s="56"/>
      <c r="MN23" s="56"/>
      <c r="MO23" s="56"/>
      <c r="MP23" s="56"/>
      <c r="MQ23" s="56"/>
      <c r="MR23" s="56"/>
      <c r="MS23" s="56"/>
      <c r="MT23" s="56"/>
      <c r="MU23" s="56"/>
      <c r="MV23" s="56"/>
      <c r="MW23" s="56"/>
      <c r="MX23" s="56"/>
      <c r="MY23" s="56"/>
      <c r="MZ23" s="56"/>
      <c r="NA23" s="56"/>
      <c r="NB23" s="56"/>
      <c r="NC23" s="56"/>
      <c r="ND23" s="56"/>
      <c r="NE23" s="56"/>
      <c r="NF23" s="56"/>
      <c r="NG23" s="56"/>
      <c r="NH23" s="56"/>
      <c r="NI23" s="56"/>
      <c r="NJ23" s="56"/>
      <c r="NK23" s="56"/>
      <c r="NL23" s="56"/>
      <c r="NM23" s="56"/>
      <c r="NN23" s="56"/>
      <c r="NO23" s="56"/>
      <c r="NP23" s="56"/>
      <c r="NQ23" s="56"/>
      <c r="NR23" s="56"/>
      <c r="NS23" s="56"/>
      <c r="NT23" s="56"/>
      <c r="NU23" s="56"/>
      <c r="NV23" s="56"/>
      <c r="NW23" s="56"/>
      <c r="NX23" s="56"/>
      <c r="NY23" s="56"/>
      <c r="NZ23" s="56"/>
      <c r="OA23" s="56"/>
      <c r="OB23" s="56"/>
      <c r="OC23" s="56"/>
      <c r="OD23" s="56"/>
      <c r="OE23" s="56"/>
      <c r="OF23" s="56"/>
      <c r="OG23" s="56"/>
      <c r="OH23" s="56"/>
      <c r="OI23" s="56"/>
      <c r="OJ23" s="57"/>
      <c r="OK23" s="142"/>
    </row>
    <row r="24" spans="1:401" ht="47" customHeight="1" x14ac:dyDescent="0.2">
      <c r="A24" s="75">
        <v>4</v>
      </c>
      <c r="B24" s="75"/>
      <c r="C24" s="151" t="s">
        <v>631</v>
      </c>
      <c r="D24" s="112">
        <f>CORREL(P21:OJ21,P19:OJ19)</f>
        <v>0.80596894681244236</v>
      </c>
      <c r="E24" s="152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146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  <c r="IP24" s="75"/>
      <c r="IQ24" s="75"/>
      <c r="IR24" s="75"/>
      <c r="IS24" s="75"/>
      <c r="IT24" s="75"/>
      <c r="IU24" s="75"/>
      <c r="IV24" s="75"/>
      <c r="IW24" s="75"/>
      <c r="IX24" s="75"/>
      <c r="IY24" s="75"/>
      <c r="IZ24" s="75"/>
      <c r="JA24" s="75"/>
      <c r="JB24" s="75"/>
      <c r="JC24" s="75"/>
      <c r="JD24" s="75"/>
      <c r="JE24" s="75"/>
      <c r="JF24" s="75"/>
      <c r="JG24" s="75"/>
      <c r="JH24" s="75"/>
      <c r="JI24" s="75"/>
      <c r="JJ24" s="75"/>
      <c r="JK24" s="75"/>
      <c r="JL24" s="75"/>
      <c r="JM24" s="75"/>
      <c r="JN24" s="75"/>
      <c r="JO24" s="75"/>
      <c r="JP24" s="75"/>
      <c r="JQ24" s="75"/>
      <c r="JR24" s="75"/>
      <c r="JS24" s="75"/>
      <c r="JT24" s="75"/>
      <c r="JU24" s="75"/>
      <c r="JV24" s="75"/>
      <c r="JW24" s="75"/>
      <c r="JX24" s="75"/>
      <c r="JY24" s="75"/>
      <c r="JZ24" s="75"/>
      <c r="KA24" s="75"/>
      <c r="KB24" s="75"/>
      <c r="KC24" s="75"/>
      <c r="KD24" s="75"/>
      <c r="KE24" s="75"/>
      <c r="KF24" s="75"/>
      <c r="KG24" s="75"/>
      <c r="KH24" s="75"/>
      <c r="KI24" s="75"/>
      <c r="KJ24" s="75"/>
      <c r="KK24" s="75"/>
      <c r="KL24" s="75"/>
      <c r="KM24" s="75"/>
      <c r="KN24" s="75"/>
      <c r="KO24" s="75"/>
      <c r="KP24" s="75"/>
      <c r="KQ24" s="75"/>
      <c r="KR24" s="75"/>
      <c r="KS24" s="75"/>
      <c r="KT24" s="75"/>
      <c r="KU24" s="75"/>
      <c r="KV24" s="75"/>
      <c r="KW24" s="75"/>
      <c r="KX24" s="75"/>
      <c r="KY24" s="75"/>
      <c r="KZ24" s="75"/>
      <c r="LA24" s="75"/>
      <c r="LB24" s="75"/>
      <c r="LC24" s="75"/>
      <c r="LD24" s="75"/>
      <c r="LE24" s="75"/>
      <c r="LF24" s="75"/>
      <c r="LG24" s="75"/>
      <c r="LH24" s="75"/>
      <c r="LI24" s="75"/>
      <c r="LJ24" s="75"/>
      <c r="LK24" s="75"/>
      <c r="LL24" s="75"/>
      <c r="LM24" s="75"/>
      <c r="LN24" s="75"/>
      <c r="LO24" s="75"/>
      <c r="LP24" s="75"/>
      <c r="LQ24" s="75"/>
      <c r="LR24" s="75"/>
      <c r="LS24" s="75"/>
      <c r="LT24" s="75"/>
      <c r="LU24" s="75"/>
      <c r="LV24" s="75"/>
      <c r="LW24" s="75"/>
      <c r="LX24" s="75"/>
      <c r="LY24" s="75"/>
      <c r="LZ24" s="75"/>
      <c r="MA24" s="75"/>
      <c r="MB24" s="75"/>
      <c r="MC24" s="75"/>
      <c r="MD24" s="75"/>
      <c r="ME24" s="75"/>
      <c r="MF24" s="75"/>
      <c r="MG24" s="75"/>
      <c r="MH24" s="75"/>
      <c r="MI24" s="75"/>
      <c r="MJ24" s="75"/>
      <c r="MK24" s="75"/>
      <c r="ML24" s="75"/>
      <c r="MM24" s="75"/>
      <c r="MN24" s="75"/>
      <c r="MO24" s="75"/>
      <c r="MP24" s="75"/>
      <c r="MQ24" s="75"/>
      <c r="MR24" s="75"/>
      <c r="MS24" s="75"/>
      <c r="MT24" s="75"/>
      <c r="MU24" s="75"/>
      <c r="MV24" s="75"/>
      <c r="MW24" s="75"/>
      <c r="MX24" s="75"/>
      <c r="MY24" s="75"/>
      <c r="MZ24" s="75"/>
      <c r="NA24" s="75"/>
      <c r="NB24" s="75"/>
      <c r="NC24" s="75"/>
      <c r="ND24" s="75"/>
      <c r="NE24" s="75"/>
      <c r="NF24" s="75"/>
      <c r="NG24" s="75"/>
      <c r="NH24" s="75"/>
      <c r="NI24" s="75"/>
      <c r="NJ24" s="75"/>
      <c r="NK24" s="75"/>
      <c r="NL24" s="75"/>
      <c r="NM24" s="75"/>
      <c r="NN24" s="75"/>
      <c r="NO24" s="75"/>
      <c r="NP24" s="75"/>
      <c r="NQ24" s="75"/>
      <c r="NR24" s="75"/>
      <c r="NS24" s="75"/>
      <c r="NT24" s="75"/>
      <c r="NU24" s="75"/>
      <c r="NV24" s="75"/>
      <c r="NW24" s="75"/>
      <c r="NX24" s="75"/>
      <c r="NY24" s="75"/>
      <c r="NZ24" s="75"/>
      <c r="OA24" s="75"/>
      <c r="OB24" s="75"/>
      <c r="OC24" s="75"/>
      <c r="OD24" s="75"/>
      <c r="OE24" s="75"/>
      <c r="OF24" s="75"/>
      <c r="OG24" s="75"/>
      <c r="OH24" s="75"/>
      <c r="OI24" s="75"/>
      <c r="OJ24" s="153"/>
      <c r="OK24" s="75"/>
    </row>
    <row r="25" spans="1:401" ht="30" customHeight="1" x14ac:dyDescent="0.2">
      <c r="A25" s="148"/>
      <c r="B25" s="148"/>
      <c r="C25" s="149" t="s">
        <v>665</v>
      </c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>
        <v>2470000</v>
      </c>
      <c r="S25" s="150">
        <v>4099999.9999999995</v>
      </c>
      <c r="T25" s="150">
        <v>2690000</v>
      </c>
      <c r="U25" s="150">
        <v>4470000</v>
      </c>
      <c r="V25" s="150">
        <v>5210000</v>
      </c>
      <c r="W25" s="150">
        <v>2650000</v>
      </c>
      <c r="X25" s="150">
        <v>2600000</v>
      </c>
      <c r="Y25" s="150">
        <v>3820000</v>
      </c>
      <c r="Z25" s="150">
        <v>5510000</v>
      </c>
      <c r="AA25" s="150">
        <v>7880000</v>
      </c>
      <c r="AB25" s="150">
        <v>2670000</v>
      </c>
      <c r="AC25" s="150">
        <v>5590000</v>
      </c>
      <c r="AD25" s="150">
        <v>2520000</v>
      </c>
      <c r="AE25" s="150">
        <v>2410000</v>
      </c>
      <c r="AF25" s="150">
        <v>1830000</v>
      </c>
      <c r="AG25" s="150">
        <v>2870000</v>
      </c>
      <c r="AH25" s="150">
        <v>3090000</v>
      </c>
      <c r="AI25" s="150">
        <v>1410000</v>
      </c>
      <c r="AJ25" s="150">
        <v>2360000</v>
      </c>
      <c r="AK25" s="150">
        <v>5120000</v>
      </c>
      <c r="AL25" s="150">
        <v>1590000</v>
      </c>
      <c r="AM25" s="150">
        <v>2280000</v>
      </c>
      <c r="AN25" s="150">
        <v>480000</v>
      </c>
      <c r="AO25" s="150">
        <v>4970000</v>
      </c>
      <c r="AP25" s="150">
        <v>3040000</v>
      </c>
      <c r="AQ25" s="150">
        <v>2020000</v>
      </c>
      <c r="AR25" s="150">
        <v>2660000</v>
      </c>
      <c r="AS25" s="150">
        <v>1310000</v>
      </c>
      <c r="AT25" s="150">
        <v>2440000</v>
      </c>
      <c r="AU25" s="150">
        <v>1400000</v>
      </c>
      <c r="AV25" s="150">
        <v>4090000</v>
      </c>
      <c r="AW25" s="150">
        <v>4950000</v>
      </c>
      <c r="AX25" s="150">
        <v>3840000</v>
      </c>
      <c r="AY25" s="150">
        <v>4810000</v>
      </c>
      <c r="AZ25" s="150">
        <v>5860000</v>
      </c>
      <c r="BA25" s="150">
        <v>3550000</v>
      </c>
      <c r="BB25" s="150">
        <v>4490000</v>
      </c>
      <c r="BC25" s="150">
        <v>5100000</v>
      </c>
      <c r="BD25" s="150">
        <v>3860000</v>
      </c>
      <c r="BE25" s="150">
        <v>3810000</v>
      </c>
      <c r="BF25" s="150">
        <v>5240000</v>
      </c>
      <c r="BG25" s="150">
        <v>5200000</v>
      </c>
      <c r="BH25" s="150">
        <v>7530000</v>
      </c>
      <c r="BI25" s="150">
        <v>2670000</v>
      </c>
      <c r="BJ25" s="150">
        <v>8600000</v>
      </c>
      <c r="BK25" s="150">
        <v>9990000</v>
      </c>
      <c r="BL25" s="150">
        <v>3430000</v>
      </c>
      <c r="BM25" s="150">
        <v>3910000</v>
      </c>
      <c r="BN25" s="150">
        <v>7160000</v>
      </c>
      <c r="BO25" s="150">
        <v>4990000</v>
      </c>
      <c r="BP25" s="150">
        <v>8050000.0000000009</v>
      </c>
      <c r="BQ25" s="150">
        <v>13300000</v>
      </c>
      <c r="BR25" s="150">
        <v>9230000</v>
      </c>
      <c r="BS25" s="150">
        <v>9560000</v>
      </c>
      <c r="BT25" s="150">
        <v>7450000</v>
      </c>
      <c r="BU25" s="150">
        <v>9080000</v>
      </c>
      <c r="BV25" s="150">
        <v>10040000</v>
      </c>
      <c r="BW25" s="150">
        <v>13360000</v>
      </c>
      <c r="BX25" s="150">
        <v>8800000</v>
      </c>
      <c r="BY25" s="150">
        <v>7740000</v>
      </c>
      <c r="BZ25" s="150">
        <v>8260000</v>
      </c>
      <c r="CA25" s="150">
        <v>8550000</v>
      </c>
      <c r="CB25" s="150">
        <v>6640000</v>
      </c>
      <c r="CC25" s="150">
        <v>9560000</v>
      </c>
      <c r="CD25" s="150">
        <v>12580000</v>
      </c>
      <c r="CE25" s="150">
        <v>8340000</v>
      </c>
      <c r="CF25" s="150">
        <v>11570000</v>
      </c>
      <c r="CG25" s="150">
        <v>10980000</v>
      </c>
      <c r="CH25" s="150">
        <v>16270000</v>
      </c>
      <c r="CI25" s="150">
        <v>9520000</v>
      </c>
      <c r="CJ25" s="150">
        <v>4630000</v>
      </c>
      <c r="CK25" s="150">
        <v>6250000</v>
      </c>
      <c r="CL25" s="150">
        <v>5750000</v>
      </c>
      <c r="CM25" s="150">
        <v>7990000</v>
      </c>
      <c r="CN25" s="150">
        <v>8150000</v>
      </c>
      <c r="CO25" s="150">
        <v>10220000</v>
      </c>
      <c r="CP25" s="150">
        <v>4010000</v>
      </c>
      <c r="CQ25" s="150">
        <v>4250000</v>
      </c>
      <c r="CR25" s="150">
        <v>3730000</v>
      </c>
      <c r="CS25" s="150">
        <v>4940000</v>
      </c>
      <c r="CT25" s="150">
        <v>8240000</v>
      </c>
      <c r="CU25" s="150">
        <v>9520000</v>
      </c>
      <c r="CV25" s="150">
        <v>6590000</v>
      </c>
      <c r="CW25" s="150">
        <v>9210000</v>
      </c>
      <c r="CX25" s="150">
        <v>4370000</v>
      </c>
      <c r="CY25" s="150">
        <v>4640000</v>
      </c>
      <c r="CZ25" s="150">
        <v>6650000</v>
      </c>
      <c r="DA25" s="150">
        <v>5310000</v>
      </c>
      <c r="DB25" s="150">
        <v>3120000</v>
      </c>
      <c r="DC25" s="150">
        <v>4340000</v>
      </c>
      <c r="DD25" s="150">
        <v>4450000</v>
      </c>
      <c r="DE25" s="150">
        <v>3280000</v>
      </c>
      <c r="DF25" s="150">
        <v>5030000</v>
      </c>
      <c r="DG25" s="150">
        <v>3690000</v>
      </c>
      <c r="DH25" s="150">
        <v>2840000</v>
      </c>
      <c r="DI25" s="150">
        <v>3320000</v>
      </c>
      <c r="DJ25" s="150">
        <v>3970000</v>
      </c>
      <c r="DK25" s="150">
        <v>3740000</v>
      </c>
      <c r="DL25" s="150">
        <v>3540000</v>
      </c>
      <c r="DM25" s="150">
        <v>2560000</v>
      </c>
      <c r="DN25" s="150">
        <v>3690000</v>
      </c>
      <c r="DO25" s="150">
        <v>2500000</v>
      </c>
      <c r="DP25" s="150">
        <v>2700000</v>
      </c>
      <c r="DQ25" s="150">
        <v>3460000</v>
      </c>
      <c r="DR25" s="150">
        <v>2640000</v>
      </c>
      <c r="DS25" s="150">
        <v>3150000</v>
      </c>
      <c r="DT25" s="150">
        <v>2950000</v>
      </c>
      <c r="DU25" s="150">
        <v>2450000</v>
      </c>
      <c r="DV25" s="150">
        <v>2730000</v>
      </c>
      <c r="DW25" s="150">
        <v>2260000</v>
      </c>
      <c r="DX25" s="150">
        <v>2610000</v>
      </c>
      <c r="DY25" s="150">
        <v>5920000</v>
      </c>
      <c r="DZ25" s="150">
        <v>4330000</v>
      </c>
      <c r="EA25" s="150">
        <v>2360000</v>
      </c>
      <c r="EB25" s="150">
        <v>2650000.0000000005</v>
      </c>
      <c r="EC25" s="150">
        <v>4470000.0000000009</v>
      </c>
      <c r="ED25" s="150">
        <v>2790000</v>
      </c>
      <c r="EE25" s="150">
        <v>3020000</v>
      </c>
      <c r="EF25" s="150">
        <v>4230000</v>
      </c>
      <c r="EG25" s="150">
        <v>2890000</v>
      </c>
      <c r="EH25" s="150">
        <v>2860000.0000000005</v>
      </c>
      <c r="EI25" s="150">
        <v>2880000.0000000005</v>
      </c>
      <c r="EJ25" s="150">
        <v>2870000</v>
      </c>
      <c r="EK25" s="150">
        <v>3400000</v>
      </c>
      <c r="EL25" s="150">
        <v>3180000</v>
      </c>
      <c r="EM25" s="150">
        <v>3090000.0000000005</v>
      </c>
      <c r="EN25" s="150">
        <v>3829999.9999999995</v>
      </c>
      <c r="EO25" s="150">
        <v>3470000</v>
      </c>
      <c r="EP25" s="150">
        <v>3110000</v>
      </c>
      <c r="EQ25" s="150">
        <v>8850000</v>
      </c>
      <c r="ER25" s="150">
        <v>3310000</v>
      </c>
      <c r="ES25" s="150">
        <v>7969999.9999999991</v>
      </c>
      <c r="ET25" s="150">
        <v>5799999.9999999991</v>
      </c>
      <c r="EU25" s="150">
        <v>5750000</v>
      </c>
      <c r="EV25" s="150">
        <v>5520000</v>
      </c>
      <c r="EW25" s="150">
        <v>5820000</v>
      </c>
      <c r="EX25" s="150">
        <v>6410000</v>
      </c>
      <c r="EY25" s="150">
        <v>5760000</v>
      </c>
      <c r="EZ25" s="150">
        <v>5980000</v>
      </c>
      <c r="FA25" s="150">
        <v>5920000</v>
      </c>
      <c r="FB25" s="150">
        <v>5920000</v>
      </c>
      <c r="FC25" s="150">
        <v>6120000</v>
      </c>
      <c r="FD25" s="150">
        <v>6060000.0000000009</v>
      </c>
      <c r="FE25" s="150">
        <v>6070000</v>
      </c>
      <c r="FF25" s="150">
        <v>5840000.0000000009</v>
      </c>
      <c r="FG25" s="150">
        <v>6190000</v>
      </c>
      <c r="FH25" s="150">
        <v>6140000</v>
      </c>
      <c r="FI25" s="150">
        <v>6379999.9999999991</v>
      </c>
      <c r="FJ25" s="150">
        <v>6330000</v>
      </c>
      <c r="FK25" s="150">
        <v>6310000.0000000009</v>
      </c>
      <c r="FL25" s="150">
        <v>6510000</v>
      </c>
      <c r="FM25" s="150">
        <v>5900000</v>
      </c>
      <c r="FN25" s="150">
        <v>5900000</v>
      </c>
      <c r="FO25" s="150">
        <v>6040000</v>
      </c>
      <c r="FP25" s="150">
        <v>6210000</v>
      </c>
      <c r="FQ25" s="150">
        <v>5960000</v>
      </c>
      <c r="FR25" s="150">
        <v>6100000</v>
      </c>
      <c r="FS25" s="150">
        <v>6170000</v>
      </c>
      <c r="FT25" s="150">
        <v>6120000</v>
      </c>
      <c r="FU25" s="150">
        <v>6040000.0000000009</v>
      </c>
      <c r="FV25" s="150">
        <v>6260000</v>
      </c>
      <c r="FW25" s="150">
        <v>6240000</v>
      </c>
      <c r="FX25" s="150">
        <v>6430000</v>
      </c>
      <c r="FY25" s="150">
        <v>6450000</v>
      </c>
      <c r="FZ25" s="150">
        <v>6460000</v>
      </c>
      <c r="GA25" s="150">
        <v>6470000</v>
      </c>
      <c r="GB25" s="150">
        <v>6459999.9999999991</v>
      </c>
      <c r="GC25" s="150">
        <v>6369999.9999999991</v>
      </c>
      <c r="GD25" s="150">
        <v>6510000.0000000009</v>
      </c>
      <c r="GE25" s="150">
        <v>6470000.0000000009</v>
      </c>
      <c r="GF25" s="150">
        <v>6400000</v>
      </c>
      <c r="GG25" s="150">
        <v>6670000</v>
      </c>
      <c r="GH25" s="150">
        <v>6559999.9999999991</v>
      </c>
      <c r="GI25" s="150">
        <v>6539999.9999999991</v>
      </c>
      <c r="GJ25" s="150">
        <v>6279999.9999999991</v>
      </c>
      <c r="GK25" s="150">
        <v>6300000.0000000009</v>
      </c>
      <c r="GL25" s="150">
        <v>6329999.9999999991</v>
      </c>
      <c r="GM25" s="150">
        <v>6620000</v>
      </c>
      <c r="GN25" s="150">
        <v>6410000.0000000009</v>
      </c>
      <c r="GO25" s="150">
        <v>6080000</v>
      </c>
      <c r="GP25" s="150">
        <v>6080000</v>
      </c>
      <c r="GQ25" s="150">
        <v>5980000</v>
      </c>
      <c r="GR25" s="150">
        <v>5760000</v>
      </c>
      <c r="GS25" s="150">
        <v>5760000</v>
      </c>
      <c r="GT25" s="150">
        <v>5750000.0000000009</v>
      </c>
      <c r="GU25" s="150">
        <v>5840000.0000000009</v>
      </c>
      <c r="GV25" s="150">
        <v>5830000</v>
      </c>
      <c r="GW25" s="150">
        <v>5690000</v>
      </c>
      <c r="GX25" s="150">
        <v>5780000.0000000009</v>
      </c>
      <c r="GY25" s="150">
        <v>6170000</v>
      </c>
      <c r="GZ25" s="150">
        <v>5910000</v>
      </c>
      <c r="HA25" s="150">
        <v>5760000</v>
      </c>
      <c r="HB25" s="150">
        <v>11089999.999999998</v>
      </c>
      <c r="HC25" s="150">
        <v>12960000</v>
      </c>
      <c r="HD25" s="150">
        <v>10160000</v>
      </c>
      <c r="HE25" s="150">
        <v>7949999.9999999991</v>
      </c>
      <c r="HF25" s="150">
        <v>8340000.0000000019</v>
      </c>
      <c r="HG25" s="150">
        <v>8460000</v>
      </c>
      <c r="HH25" s="150">
        <v>8410000</v>
      </c>
      <c r="HI25" s="150">
        <v>8650000.0000000019</v>
      </c>
      <c r="HJ25" s="150">
        <v>8410000</v>
      </c>
      <c r="HK25" s="150">
        <v>27430000</v>
      </c>
      <c r="HL25" s="150">
        <v>27610000</v>
      </c>
      <c r="HM25" s="150">
        <v>27490000.000000004</v>
      </c>
      <c r="HN25" s="150">
        <v>8160000</v>
      </c>
      <c r="HO25" s="150">
        <v>8080000.0000000019</v>
      </c>
      <c r="HP25" s="150">
        <v>8390000</v>
      </c>
      <c r="HQ25" s="150">
        <v>8520000</v>
      </c>
      <c r="HR25" s="150">
        <v>8419999.9999999981</v>
      </c>
      <c r="HS25" s="150">
        <v>8489999.9999999981</v>
      </c>
      <c r="HT25" s="150">
        <v>8780000.0000000019</v>
      </c>
      <c r="HU25" s="150">
        <v>8870000.0000000019</v>
      </c>
      <c r="HV25" s="150">
        <v>14250000</v>
      </c>
      <c r="HW25" s="150">
        <v>12900000</v>
      </c>
      <c r="HX25" s="150">
        <v>13390000</v>
      </c>
      <c r="HY25" s="150">
        <v>13440000</v>
      </c>
      <c r="HZ25" s="150">
        <v>13810000</v>
      </c>
      <c r="IA25" s="150">
        <v>13830000</v>
      </c>
      <c r="IB25" s="150">
        <v>13880000</v>
      </c>
      <c r="IC25" s="150">
        <v>13880000</v>
      </c>
      <c r="ID25" s="150">
        <v>14250000</v>
      </c>
      <c r="IE25" s="150">
        <v>14230000</v>
      </c>
      <c r="IF25" s="150">
        <v>14240000</v>
      </c>
      <c r="IG25" s="150">
        <v>12600000</v>
      </c>
      <c r="IH25" s="150">
        <v>12690000</v>
      </c>
      <c r="II25" s="150">
        <v>12730000</v>
      </c>
      <c r="IJ25" s="150">
        <v>12750000</v>
      </c>
      <c r="IK25" s="150">
        <v>12760000</v>
      </c>
      <c r="IL25" s="150">
        <v>12970000</v>
      </c>
      <c r="IM25" s="150">
        <v>12940000</v>
      </c>
      <c r="IN25" s="150">
        <v>12950000</v>
      </c>
      <c r="IO25" s="150">
        <v>12710000</v>
      </c>
      <c r="IP25" s="150">
        <v>12790000</v>
      </c>
      <c r="IQ25" s="150">
        <v>13060000</v>
      </c>
      <c r="IR25" s="150">
        <v>13070000</v>
      </c>
      <c r="IS25" s="150">
        <v>13120000</v>
      </c>
      <c r="IT25" s="150">
        <v>13090000</v>
      </c>
      <c r="IU25" s="150">
        <v>13170000</v>
      </c>
      <c r="IV25" s="150">
        <v>13180000</v>
      </c>
      <c r="IW25" s="150">
        <v>13230000</v>
      </c>
      <c r="IX25" s="150">
        <v>13800000</v>
      </c>
      <c r="IY25" s="150">
        <v>23980000</v>
      </c>
      <c r="IZ25" s="150">
        <v>23970000</v>
      </c>
      <c r="JA25" s="150">
        <v>24000000</v>
      </c>
      <c r="JB25" s="150">
        <v>24350000</v>
      </c>
      <c r="JC25" s="150">
        <v>24530000</v>
      </c>
      <c r="JD25" s="150">
        <v>24550000</v>
      </c>
      <c r="JE25" s="150">
        <v>24800000</v>
      </c>
      <c r="JF25" s="150">
        <v>23540000</v>
      </c>
      <c r="JG25" s="150">
        <v>23600000</v>
      </c>
      <c r="JH25" s="150">
        <v>23600000</v>
      </c>
      <c r="JI25" s="150">
        <v>23560000</v>
      </c>
      <c r="JJ25" s="150">
        <v>24290000</v>
      </c>
      <c r="JK25" s="150">
        <v>24240000</v>
      </c>
      <c r="JL25" s="150">
        <v>24210000</v>
      </c>
      <c r="JM25" s="150">
        <v>24190000</v>
      </c>
      <c r="JN25" s="150">
        <v>24430000</v>
      </c>
      <c r="JO25" s="150">
        <v>24170000</v>
      </c>
      <c r="JP25" s="150">
        <v>24150000</v>
      </c>
      <c r="JQ25" s="150">
        <v>23130000</v>
      </c>
      <c r="JR25" s="150">
        <v>23100000</v>
      </c>
      <c r="JS25" s="150">
        <v>23110000</v>
      </c>
      <c r="JT25" s="150">
        <v>23120000</v>
      </c>
      <c r="JU25" s="150">
        <v>23090000</v>
      </c>
      <c r="JV25" s="150">
        <v>24380000</v>
      </c>
      <c r="JW25" s="150">
        <v>24360000</v>
      </c>
      <c r="JX25" s="150">
        <v>24650000</v>
      </c>
      <c r="JY25" s="150">
        <v>24630000</v>
      </c>
      <c r="JZ25" s="150">
        <v>24580000</v>
      </c>
      <c r="KA25" s="150">
        <v>24290000</v>
      </c>
      <c r="KB25" s="150">
        <v>24270000</v>
      </c>
      <c r="KC25" s="150">
        <v>23250000</v>
      </c>
      <c r="KD25" s="150">
        <v>23230000</v>
      </c>
      <c r="KE25" s="150">
        <v>23250000</v>
      </c>
      <c r="KF25" s="150">
        <v>23230000</v>
      </c>
      <c r="KG25" s="150">
        <v>23190000</v>
      </c>
      <c r="KH25" s="150">
        <v>24720000</v>
      </c>
      <c r="KI25" s="150">
        <v>24710000</v>
      </c>
      <c r="KJ25" s="150">
        <v>24990000</v>
      </c>
      <c r="KK25" s="150">
        <v>24940000</v>
      </c>
      <c r="KL25" s="150">
        <v>24690000</v>
      </c>
      <c r="KM25" s="150">
        <v>24640000</v>
      </c>
      <c r="KN25" s="150">
        <v>24610000</v>
      </c>
      <c r="KO25" s="150">
        <v>23570000</v>
      </c>
      <c r="KP25" s="150">
        <v>23590000</v>
      </c>
      <c r="KQ25" s="150">
        <v>23600000</v>
      </c>
      <c r="KR25" s="150">
        <v>23570000</v>
      </c>
      <c r="KS25" s="150">
        <v>23540000</v>
      </c>
      <c r="KT25" s="150">
        <v>24720000</v>
      </c>
      <c r="KU25" s="150">
        <v>24730000</v>
      </c>
      <c r="KV25" s="150">
        <v>24730000</v>
      </c>
      <c r="KW25" s="150">
        <v>24990000</v>
      </c>
      <c r="KX25" s="150">
        <v>24950000</v>
      </c>
      <c r="KY25" s="150">
        <v>24640000</v>
      </c>
      <c r="KZ25" s="150">
        <v>23660000</v>
      </c>
      <c r="LA25" s="150">
        <v>23620000</v>
      </c>
      <c r="LB25" s="150">
        <v>23620000</v>
      </c>
      <c r="LC25" s="150">
        <v>23590000</v>
      </c>
      <c r="LD25" s="150">
        <v>23580000</v>
      </c>
      <c r="LE25" s="150">
        <v>23540000</v>
      </c>
      <c r="LF25" s="150">
        <v>24940000</v>
      </c>
      <c r="LG25" s="150">
        <v>24900000</v>
      </c>
      <c r="LH25" s="150">
        <v>25170000</v>
      </c>
      <c r="LI25" s="150">
        <v>25170000</v>
      </c>
      <c r="LJ25" s="150">
        <v>25210000</v>
      </c>
      <c r="LK25" s="150">
        <v>24910000</v>
      </c>
      <c r="LL25" s="150">
        <v>27370000</v>
      </c>
      <c r="LM25" s="150">
        <v>27340000</v>
      </c>
      <c r="LN25" s="150">
        <v>27310000</v>
      </c>
      <c r="LO25" s="150">
        <v>27300000</v>
      </c>
      <c r="LP25" s="150">
        <v>27260000</v>
      </c>
      <c r="LQ25" s="150">
        <v>27220000</v>
      </c>
      <c r="LR25" s="150">
        <v>27970000</v>
      </c>
      <c r="LS25" s="150">
        <v>27940000</v>
      </c>
      <c r="LT25" s="150">
        <v>28240000</v>
      </c>
      <c r="LU25" s="150">
        <v>28180000</v>
      </c>
      <c r="LV25" s="150">
        <v>28190000</v>
      </c>
      <c r="LW25" s="150">
        <v>27770000</v>
      </c>
      <c r="LX25" s="150">
        <v>27760000</v>
      </c>
      <c r="LY25" s="150">
        <v>29825000.000000004</v>
      </c>
      <c r="LZ25" s="150">
        <v>31890000</v>
      </c>
      <c r="MA25" s="150">
        <v>31840000</v>
      </c>
      <c r="MB25" s="150">
        <v>31830000</v>
      </c>
      <c r="MC25" s="150">
        <v>31800000</v>
      </c>
      <c r="MD25" s="150">
        <v>32320000</v>
      </c>
      <c r="ME25" s="150">
        <v>32350000</v>
      </c>
      <c r="MF25" s="150">
        <v>31930000</v>
      </c>
      <c r="MG25" s="150">
        <v>32200000.000000004</v>
      </c>
      <c r="MH25" s="150">
        <v>32180000</v>
      </c>
      <c r="MI25" s="150">
        <v>32580000</v>
      </c>
      <c r="MJ25" s="150">
        <v>31900000</v>
      </c>
      <c r="MK25" s="150">
        <v>32030000</v>
      </c>
      <c r="ML25" s="150">
        <v>32000000</v>
      </c>
      <c r="MM25" s="150">
        <v>31980000</v>
      </c>
      <c r="MN25" s="150">
        <v>31960000</v>
      </c>
      <c r="MO25" s="150">
        <v>31930000</v>
      </c>
      <c r="MP25" s="150">
        <v>33810000</v>
      </c>
      <c r="MQ25" s="150">
        <v>34080000</v>
      </c>
      <c r="MR25" s="150">
        <v>34050000</v>
      </c>
      <c r="MS25" s="150">
        <v>34060000</v>
      </c>
      <c r="MT25" s="150">
        <v>34050000</v>
      </c>
      <c r="MU25" s="150">
        <v>33360000</v>
      </c>
      <c r="MV25" s="150">
        <v>33250000</v>
      </c>
      <c r="MW25" s="150">
        <v>33240000.000000004</v>
      </c>
      <c r="MX25" s="150">
        <v>33240000.000000004</v>
      </c>
      <c r="MY25" s="150">
        <v>33170000</v>
      </c>
      <c r="MZ25" s="150">
        <v>33240000.000000004</v>
      </c>
      <c r="NA25" s="150">
        <v>33270000.000000004</v>
      </c>
      <c r="NB25" s="150">
        <v>34500000</v>
      </c>
      <c r="NC25" s="150">
        <v>34840000</v>
      </c>
      <c r="ND25" s="150">
        <v>34810000</v>
      </c>
      <c r="NE25" s="150">
        <v>34800000</v>
      </c>
      <c r="NF25" s="150">
        <v>34830000</v>
      </c>
      <c r="NG25" s="150">
        <v>34840000</v>
      </c>
      <c r="NH25" s="150">
        <v>34810000</v>
      </c>
      <c r="NI25" s="150">
        <v>34120000</v>
      </c>
      <c r="NJ25" s="150">
        <v>34090000</v>
      </c>
      <c r="NK25" s="150">
        <v>34050000</v>
      </c>
      <c r="NL25" s="150">
        <v>34030000</v>
      </c>
      <c r="NM25" s="150">
        <v>34000000</v>
      </c>
      <c r="NN25" s="150">
        <v>36650000</v>
      </c>
      <c r="NO25" s="150">
        <v>36960000</v>
      </c>
      <c r="NP25" s="150">
        <v>36940000</v>
      </c>
      <c r="NQ25" s="150">
        <v>36930000</v>
      </c>
      <c r="NR25" s="150">
        <v>36910000</v>
      </c>
      <c r="NS25" s="150">
        <v>36900000</v>
      </c>
      <c r="NT25" s="150">
        <v>36900000</v>
      </c>
      <c r="NU25" s="150">
        <v>36870000</v>
      </c>
      <c r="NV25" s="150">
        <v>36170000</v>
      </c>
      <c r="NW25" s="150">
        <v>36140000</v>
      </c>
      <c r="NX25" s="150">
        <v>36120000</v>
      </c>
      <c r="NY25" s="150">
        <v>36080000</v>
      </c>
      <c r="NZ25" s="150">
        <v>40200000</v>
      </c>
      <c r="OA25" s="150">
        <v>40200000</v>
      </c>
      <c r="OB25" s="150">
        <v>40490000</v>
      </c>
      <c r="OC25" s="150">
        <v>40470000</v>
      </c>
      <c r="OD25" s="150">
        <v>40480000</v>
      </c>
      <c r="OE25" s="150">
        <v>40440000</v>
      </c>
      <c r="OF25" s="150">
        <v>40430000</v>
      </c>
      <c r="OG25" s="150">
        <v>40410000</v>
      </c>
      <c r="OH25" s="150">
        <v>40050000</v>
      </c>
      <c r="OI25" s="150">
        <v>40030000</v>
      </c>
      <c r="OJ25" s="57">
        <v>39470000</v>
      </c>
      <c r="OK25" s="142"/>
    </row>
    <row r="26" spans="1:401" ht="32" customHeight="1" x14ac:dyDescent="0.2">
      <c r="A26" s="159">
        <v>9</v>
      </c>
      <c r="B26" s="159"/>
      <c r="C26" s="160" t="s">
        <v>666</v>
      </c>
      <c r="D26" s="161">
        <f>D25/D$4</f>
        <v>0</v>
      </c>
      <c r="E26" s="161">
        <f t="shared" ref="E26:BP26" si="1423">E25/E$4</f>
        <v>0</v>
      </c>
      <c r="F26" s="161">
        <f t="shared" si="1423"/>
        <v>0</v>
      </c>
      <c r="G26" s="161">
        <f t="shared" si="1423"/>
        <v>0</v>
      </c>
      <c r="H26" s="161">
        <f t="shared" si="1423"/>
        <v>0</v>
      </c>
      <c r="I26" s="161">
        <f t="shared" si="1423"/>
        <v>0</v>
      </c>
      <c r="J26" s="161">
        <f t="shared" si="1423"/>
        <v>0</v>
      </c>
      <c r="K26" s="161">
        <f t="shared" si="1423"/>
        <v>0</v>
      </c>
      <c r="L26" s="161">
        <f t="shared" si="1423"/>
        <v>0</v>
      </c>
      <c r="M26" s="161">
        <f t="shared" si="1423"/>
        <v>0</v>
      </c>
      <c r="N26" s="161">
        <f t="shared" si="1423"/>
        <v>0</v>
      </c>
      <c r="O26" s="161">
        <f t="shared" si="1423"/>
        <v>0</v>
      </c>
      <c r="P26" s="161">
        <f t="shared" si="1423"/>
        <v>0</v>
      </c>
      <c r="Q26" s="161">
        <f t="shared" si="1423"/>
        <v>0</v>
      </c>
      <c r="R26" s="161">
        <f t="shared" si="1423"/>
        <v>2.4640861931364725E-2</v>
      </c>
      <c r="S26" s="161">
        <f t="shared" si="1423"/>
        <v>3.1587057010785825E-2</v>
      </c>
      <c r="T26" s="161">
        <f t="shared" si="1423"/>
        <v>1.9148633257403184E-2</v>
      </c>
      <c r="U26" s="161">
        <f t="shared" si="1423"/>
        <v>3.0524446872439225E-2</v>
      </c>
      <c r="V26" s="161">
        <f t="shared" si="1423"/>
        <v>3.4517026633099246E-2</v>
      </c>
      <c r="W26" s="161">
        <f t="shared" si="1423"/>
        <v>1.8409169850642584E-2</v>
      </c>
      <c r="X26" s="161">
        <f t="shared" si="1423"/>
        <v>1.7484868863483525E-2</v>
      </c>
      <c r="Y26" s="161">
        <f t="shared" si="1423"/>
        <v>2.7903579254930606E-2</v>
      </c>
      <c r="Z26" s="161">
        <f t="shared" si="1423"/>
        <v>4.1487839771101577E-2</v>
      </c>
      <c r="AA26" s="161">
        <f t="shared" si="1423"/>
        <v>5.1641654105773642E-2</v>
      </c>
      <c r="AB26" s="161">
        <f t="shared" si="1423"/>
        <v>1.7174835970667698E-2</v>
      </c>
      <c r="AC26" s="161">
        <f t="shared" si="1423"/>
        <v>3.5095429432446007E-2</v>
      </c>
      <c r="AD26" s="161">
        <f t="shared" si="1423"/>
        <v>1.4149354295339697E-2</v>
      </c>
      <c r="AE26" s="161">
        <f t="shared" si="1423"/>
        <v>1.2249669614719934E-2</v>
      </c>
      <c r="AF26" s="161">
        <f t="shared" si="1423"/>
        <v>9.1669588739167456E-3</v>
      </c>
      <c r="AG26" s="161">
        <f t="shared" si="1423"/>
        <v>1.4613034623217922E-2</v>
      </c>
      <c r="AH26" s="161">
        <f t="shared" si="1423"/>
        <v>1.589996912627354E-2</v>
      </c>
      <c r="AI26" s="161">
        <f t="shared" si="1423"/>
        <v>7.4567666190702838E-3</v>
      </c>
      <c r="AJ26" s="161">
        <f t="shared" si="1423"/>
        <v>1.2043274137579099E-2</v>
      </c>
      <c r="AK26" s="161">
        <f t="shared" si="1423"/>
        <v>2.6115786789084418E-2</v>
      </c>
      <c r="AL26" s="161">
        <f t="shared" si="1423"/>
        <v>7.6434958177098358E-3</v>
      </c>
      <c r="AM26" s="161">
        <f t="shared" si="1423"/>
        <v>9.9606815203145474E-3</v>
      </c>
      <c r="AN26" s="161">
        <f t="shared" si="1423"/>
        <v>2.1722405756437525E-3</v>
      </c>
      <c r="AO26" s="161">
        <f t="shared" si="1423"/>
        <v>2.1936793785310736E-2</v>
      </c>
      <c r="AP26" s="161">
        <f t="shared" si="1423"/>
        <v>1.1507741227240036E-2</v>
      </c>
      <c r="AQ26" s="161">
        <f t="shared" si="1423"/>
        <v>7.3153949226813456E-3</v>
      </c>
      <c r="AR26" s="161">
        <f t="shared" si="1423"/>
        <v>9.1148956584312778E-3</v>
      </c>
      <c r="AS26" s="161">
        <f t="shared" si="1423"/>
        <v>4.3821502642670774E-3</v>
      </c>
      <c r="AT26" s="161">
        <f t="shared" si="1423"/>
        <v>8.1246670218433677E-3</v>
      </c>
      <c r="AU26" s="161">
        <f t="shared" si="1423"/>
        <v>4.5119082148957429E-3</v>
      </c>
      <c r="AV26" s="161">
        <f t="shared" si="1423"/>
        <v>1.365335825877954E-2</v>
      </c>
      <c r="AW26" s="161">
        <f t="shared" si="1423"/>
        <v>1.5797536222633562E-2</v>
      </c>
      <c r="AX26" s="161">
        <f t="shared" si="1423"/>
        <v>1.2264060553798984E-2</v>
      </c>
      <c r="AY26" s="161">
        <f t="shared" si="1423"/>
        <v>1.3792905686347607E-2</v>
      </c>
      <c r="AZ26" s="161">
        <f t="shared" si="1423"/>
        <v>1.723377349057436E-2</v>
      </c>
      <c r="BA26" s="161">
        <f t="shared" si="1423"/>
        <v>1.0094116978020415E-2</v>
      </c>
      <c r="BB26" s="161">
        <f t="shared" si="1423"/>
        <v>1.2149912055202276E-2</v>
      </c>
      <c r="BC26" s="161">
        <f t="shared" si="1423"/>
        <v>1.3307240704500978E-2</v>
      </c>
      <c r="BD26" s="161">
        <f t="shared" si="1423"/>
        <v>1.0129372556223266E-2</v>
      </c>
      <c r="BE26" s="161">
        <f t="shared" si="1423"/>
        <v>9.9280800500312696E-3</v>
      </c>
      <c r="BF26" s="161">
        <f t="shared" si="1423"/>
        <v>1.3636245348322794E-2</v>
      </c>
      <c r="BG26" s="161">
        <f t="shared" si="1423"/>
        <v>1.4301036825169828E-2</v>
      </c>
      <c r="BH26" s="161">
        <f t="shared" si="1423"/>
        <v>2.220845867987967E-2</v>
      </c>
      <c r="BI26" s="161">
        <f t="shared" si="1423"/>
        <v>7.7994917185172201E-3</v>
      </c>
      <c r="BJ26" s="161">
        <f t="shared" si="1423"/>
        <v>2.418583722369087E-2</v>
      </c>
      <c r="BK26" s="161">
        <f t="shared" si="1423"/>
        <v>2.6487432389436849E-2</v>
      </c>
      <c r="BL26" s="161">
        <f t="shared" si="1423"/>
        <v>9.649468294604174E-3</v>
      </c>
      <c r="BM26" s="161">
        <f t="shared" si="1423"/>
        <v>1.0727023319615912E-2</v>
      </c>
      <c r="BN26" s="161">
        <f t="shared" si="1423"/>
        <v>1.8755238893545682E-2</v>
      </c>
      <c r="BO26" s="161">
        <f t="shared" si="1423"/>
        <v>1.2142891906361024E-2</v>
      </c>
      <c r="BP26" s="161">
        <f t="shared" si="1423"/>
        <v>1.9127046356357071E-2</v>
      </c>
      <c r="BQ26" s="161">
        <f t="shared" ref="BQ26:EB26" si="1424">BQ25/BQ$4</f>
        <v>3.2519132497127068E-2</v>
      </c>
      <c r="BR26" s="161">
        <f t="shared" si="1424"/>
        <v>2.2590988080377905E-2</v>
      </c>
      <c r="BS26" s="161">
        <f t="shared" si="1424"/>
        <v>2.4286149781526264E-2</v>
      </c>
      <c r="BT26" s="161">
        <f t="shared" si="1424"/>
        <v>1.96756813860131E-2</v>
      </c>
      <c r="BU26" s="161">
        <f t="shared" si="1424"/>
        <v>2.4907420106981208E-2</v>
      </c>
      <c r="BV26" s="161">
        <f t="shared" si="1424"/>
        <v>2.8546245486338176E-2</v>
      </c>
      <c r="BW26" s="161">
        <f t="shared" si="1424"/>
        <v>3.4707609175694286E-2</v>
      </c>
      <c r="BX26" s="161">
        <f t="shared" si="1424"/>
        <v>2.4795717103409411E-2</v>
      </c>
      <c r="BY26" s="161">
        <f t="shared" si="1424"/>
        <v>2.1381806127241085E-2</v>
      </c>
      <c r="BZ26" s="161">
        <f t="shared" si="1424"/>
        <v>2.11561611556489E-2</v>
      </c>
      <c r="CA26" s="161">
        <f t="shared" si="1424"/>
        <v>2.110225337512649E-2</v>
      </c>
      <c r="CB26" s="161">
        <f t="shared" si="1424"/>
        <v>1.6104387475443235E-2</v>
      </c>
      <c r="CC26" s="161">
        <f t="shared" si="1424"/>
        <v>2.3455517935129296E-2</v>
      </c>
      <c r="CD26" s="161">
        <f t="shared" si="1424"/>
        <v>3.1669309971553004E-2</v>
      </c>
      <c r="CE26" s="161">
        <f t="shared" si="1424"/>
        <v>2.127931008088179E-2</v>
      </c>
      <c r="CF26" s="161">
        <f t="shared" si="1424"/>
        <v>3.0649818538239424E-2</v>
      </c>
      <c r="CG26" s="161">
        <f t="shared" si="1424"/>
        <v>2.843896500815872E-2</v>
      </c>
      <c r="CH26" s="161">
        <f t="shared" si="1424"/>
        <v>4.0342177039424748E-2</v>
      </c>
      <c r="CI26" s="161">
        <f t="shared" si="1424"/>
        <v>2.1361096775641169E-2</v>
      </c>
      <c r="CJ26" s="161">
        <f t="shared" si="1424"/>
        <v>1.1227780876397411E-2</v>
      </c>
      <c r="CK26" s="161">
        <f t="shared" si="1424"/>
        <v>1.526885398089561E-2</v>
      </c>
      <c r="CL26" s="161">
        <f t="shared" si="1424"/>
        <v>1.3358113602044372E-2</v>
      </c>
      <c r="CM26" s="161">
        <f t="shared" si="1424"/>
        <v>1.9256260092063722E-2</v>
      </c>
      <c r="CN26" s="161">
        <f t="shared" si="1424"/>
        <v>1.8619208626519237E-2</v>
      </c>
      <c r="CO26" s="161">
        <f t="shared" si="1424"/>
        <v>2.2590128423332821E-2</v>
      </c>
      <c r="CP26" s="161">
        <f t="shared" si="1424"/>
        <v>8.823853009131917E-3</v>
      </c>
      <c r="CQ26" s="161">
        <f t="shared" si="1424"/>
        <v>9.4680092675102478E-3</v>
      </c>
      <c r="CR26" s="161">
        <f t="shared" si="1424"/>
        <v>8.3546118353267917E-3</v>
      </c>
      <c r="CS26" s="161">
        <f t="shared" si="1424"/>
        <v>1.0726538411430061E-2</v>
      </c>
      <c r="CT26" s="161">
        <f t="shared" si="1424"/>
        <v>1.7326576529217569E-2</v>
      </c>
      <c r="CU26" s="161">
        <f t="shared" si="1424"/>
        <v>1.8461777139975957E-2</v>
      </c>
      <c r="CV26" s="161">
        <f t="shared" si="1424"/>
        <v>1.2499051665275776E-2</v>
      </c>
      <c r="CW26" s="161">
        <f t="shared" si="1424"/>
        <v>1.7666692242768359E-2</v>
      </c>
      <c r="CX26" s="161">
        <f t="shared" si="1424"/>
        <v>8.0833117531722842E-3</v>
      </c>
      <c r="CY26" s="161">
        <f t="shared" si="1424"/>
        <v>8.7525701243091319E-3</v>
      </c>
      <c r="CZ26" s="161">
        <f t="shared" si="1424"/>
        <v>1.2555461153591995E-2</v>
      </c>
      <c r="DA26" s="161">
        <f t="shared" si="1424"/>
        <v>9.7286601564647041E-3</v>
      </c>
      <c r="DB26" s="161">
        <f t="shared" si="1424"/>
        <v>5.859264962722305E-3</v>
      </c>
      <c r="DC26" s="161">
        <f t="shared" si="1424"/>
        <v>8.0500064919407192E-3</v>
      </c>
      <c r="DD26" s="161">
        <f t="shared" si="1424"/>
        <v>8.4522023210317383E-3</v>
      </c>
      <c r="DE26" s="161">
        <f t="shared" si="1424"/>
        <v>6.2837656615195988E-3</v>
      </c>
      <c r="DF26" s="161">
        <f t="shared" si="1424"/>
        <v>9.6965724640474989E-3</v>
      </c>
      <c r="DG26" s="161">
        <f t="shared" si="1424"/>
        <v>6.7083590880994796E-3</v>
      </c>
      <c r="DH26" s="161">
        <f t="shared" si="1424"/>
        <v>5.0893321147608556E-3</v>
      </c>
      <c r="DI26" s="161">
        <f t="shared" si="1424"/>
        <v>5.6997665155885183E-3</v>
      </c>
      <c r="DJ26" s="161">
        <f t="shared" si="1424"/>
        <v>6.3139144679294499E-3</v>
      </c>
      <c r="DK26" s="161">
        <f t="shared" si="1424"/>
        <v>5.806461629224823E-3</v>
      </c>
      <c r="DL26" s="161">
        <f t="shared" si="1424"/>
        <v>5.4428881132858745E-3</v>
      </c>
      <c r="DM26" s="161">
        <f t="shared" si="1424"/>
        <v>3.9495201950075593E-3</v>
      </c>
      <c r="DN26" s="161">
        <f t="shared" si="1424"/>
        <v>5.4612458744653456E-3</v>
      </c>
      <c r="DO26" s="161">
        <f t="shared" si="1424"/>
        <v>3.5201351731906512E-3</v>
      </c>
      <c r="DP26" s="161">
        <f t="shared" si="1424"/>
        <v>3.9026364477335808E-3</v>
      </c>
      <c r="DQ26" s="161">
        <f t="shared" si="1424"/>
        <v>5.11849463001864E-3</v>
      </c>
      <c r="DR26" s="161">
        <f t="shared" si="1424"/>
        <v>3.9214521256053002E-3</v>
      </c>
      <c r="DS26" s="161">
        <f t="shared" si="1424"/>
        <v>4.4324993667858043E-3</v>
      </c>
      <c r="DT26" s="161">
        <f t="shared" si="1424"/>
        <v>4.2169966406975911E-3</v>
      </c>
      <c r="DU26" s="161">
        <f t="shared" si="1424"/>
        <v>3.5298524665744587E-3</v>
      </c>
      <c r="DV26" s="161">
        <f t="shared" si="1424"/>
        <v>3.9190353143841519E-3</v>
      </c>
      <c r="DW26" s="161">
        <f t="shared" si="1424"/>
        <v>3.1636709782182654E-3</v>
      </c>
      <c r="DX26" s="161">
        <f t="shared" si="1424"/>
        <v>3.6397104965903869E-3</v>
      </c>
      <c r="DY26" s="161">
        <f t="shared" si="1424"/>
        <v>8.4442352404182196E-3</v>
      </c>
      <c r="DZ26" s="161">
        <f t="shared" si="1424"/>
        <v>6.2880295087204656E-3</v>
      </c>
      <c r="EA26" s="161">
        <f t="shared" si="1424"/>
        <v>3.5278641473331738E-3</v>
      </c>
      <c r="EB26" s="161">
        <f t="shared" si="1424"/>
        <v>4.0679110892791357E-3</v>
      </c>
      <c r="EC26" s="161">
        <f t="shared" ref="EC26:GN26" si="1425">EC25/EC$4</f>
        <v>6.9203616546940801E-3</v>
      </c>
      <c r="ED26" s="161">
        <f t="shared" si="1425"/>
        <v>4.3217621636693158E-3</v>
      </c>
      <c r="EE26" s="161">
        <f t="shared" si="1425"/>
        <v>4.3065339531700086E-3</v>
      </c>
      <c r="EF26" s="161">
        <f t="shared" si="1425"/>
        <v>6.3674132947976877E-3</v>
      </c>
      <c r="EG26" s="161">
        <f t="shared" si="1425"/>
        <v>4.1464604436282247E-3</v>
      </c>
      <c r="EH26" s="161">
        <f t="shared" si="1425"/>
        <v>4.050934122746137E-3</v>
      </c>
      <c r="EI26" s="161">
        <f t="shared" si="1425"/>
        <v>4.1362670190153395E-3</v>
      </c>
      <c r="EJ26" s="161">
        <f t="shared" si="1425"/>
        <v>3.9521881627144788E-3</v>
      </c>
      <c r="EK26" s="161">
        <f t="shared" si="1425"/>
        <v>4.8926495136130772E-3</v>
      </c>
      <c r="EL26" s="161">
        <f t="shared" si="1425"/>
        <v>4.763259987118228E-3</v>
      </c>
      <c r="EM26" s="161">
        <f t="shared" si="1425"/>
        <v>4.6776366581389372E-3</v>
      </c>
      <c r="EN26" s="161">
        <f t="shared" si="1425"/>
        <v>5.8514376508693117E-3</v>
      </c>
      <c r="EO26" s="161">
        <f t="shared" si="1425"/>
        <v>5.4230612946582074E-3</v>
      </c>
      <c r="EP26" s="161">
        <f t="shared" si="1425"/>
        <v>4.9807815502882768E-3</v>
      </c>
      <c r="EQ26" s="161">
        <f t="shared" si="1425"/>
        <v>1.3120052183710379E-2</v>
      </c>
      <c r="ER26" s="161">
        <f t="shared" si="1425"/>
        <v>5.0737300346423864E-3</v>
      </c>
      <c r="ES26" s="161">
        <f t="shared" si="1425"/>
        <v>1.2333451973816563E-2</v>
      </c>
      <c r="ET26" s="161">
        <f t="shared" si="1425"/>
        <v>8.422764699902701E-3</v>
      </c>
      <c r="EU26" s="161">
        <f t="shared" si="1425"/>
        <v>8.0278111300365797E-3</v>
      </c>
      <c r="EV26" s="161">
        <f t="shared" si="1425"/>
        <v>7.5730552887913298E-3</v>
      </c>
      <c r="EW26" s="161">
        <f t="shared" si="1425"/>
        <v>7.8368006463340727E-3</v>
      </c>
      <c r="EX26" s="161">
        <f t="shared" si="1425"/>
        <v>8.8668179051623972E-3</v>
      </c>
      <c r="EY26" s="161">
        <f t="shared" si="1425"/>
        <v>7.9240610813041679E-3</v>
      </c>
      <c r="EZ26" s="161">
        <f t="shared" si="1425"/>
        <v>8.1366079325124151E-3</v>
      </c>
      <c r="FA26" s="161">
        <f t="shared" si="1425"/>
        <v>7.6239536381197681E-3</v>
      </c>
      <c r="FB26" s="161">
        <f t="shared" si="1425"/>
        <v>7.4775798913729961E-3</v>
      </c>
      <c r="FC26" s="161">
        <f t="shared" si="1425"/>
        <v>7.4808395164346229E-3</v>
      </c>
      <c r="FD26" s="161">
        <f t="shared" si="1425"/>
        <v>7.5864745427459031E-3</v>
      </c>
      <c r="FE26" s="161">
        <f t="shared" si="1425"/>
        <v>7.5741505596386366E-3</v>
      </c>
      <c r="FF26" s="161">
        <f t="shared" si="1425"/>
        <v>7.3338272783212578E-3</v>
      </c>
      <c r="FG26" s="161">
        <f t="shared" si="1425"/>
        <v>7.7593230962080852E-3</v>
      </c>
      <c r="FH26" s="161">
        <f t="shared" si="1425"/>
        <v>7.8375307948583741E-3</v>
      </c>
      <c r="FI26" s="161">
        <f t="shared" si="1425"/>
        <v>8.1633697571461446E-3</v>
      </c>
      <c r="FJ26" s="161">
        <f t="shared" si="1425"/>
        <v>8.2173642122754173E-3</v>
      </c>
      <c r="FK26" s="161">
        <f t="shared" si="1425"/>
        <v>8.2388885987360952E-3</v>
      </c>
      <c r="FL26" s="161">
        <f t="shared" si="1425"/>
        <v>8.7728755087189709E-3</v>
      </c>
      <c r="FM26" s="161">
        <f t="shared" si="1425"/>
        <v>7.9486972219976835E-3</v>
      </c>
      <c r="FN26" s="161">
        <f t="shared" si="1425"/>
        <v>7.8728599831867727E-3</v>
      </c>
      <c r="FO26" s="161">
        <f t="shared" si="1425"/>
        <v>7.9509254140010012E-3</v>
      </c>
      <c r="FP26" s="161">
        <f t="shared" si="1425"/>
        <v>8.1862402615378548E-3</v>
      </c>
      <c r="FQ26" s="161">
        <f t="shared" si="1425"/>
        <v>7.9129049389272434E-3</v>
      </c>
      <c r="FR26" s="161">
        <f t="shared" si="1425"/>
        <v>7.8365878725590952E-3</v>
      </c>
      <c r="FS26" s="161">
        <f t="shared" si="1425"/>
        <v>7.8356171342214547E-3</v>
      </c>
      <c r="FT26" s="161">
        <f t="shared" si="1425"/>
        <v>7.7698499352512494E-3</v>
      </c>
      <c r="FU26" s="161">
        <f t="shared" si="1425"/>
        <v>7.6062865202498513E-3</v>
      </c>
      <c r="FV26" s="161">
        <f t="shared" si="1425"/>
        <v>8.1890010988435978E-3</v>
      </c>
      <c r="FW26" s="161">
        <f t="shared" si="1425"/>
        <v>8.3508424447626579E-3</v>
      </c>
      <c r="FX26" s="161">
        <f t="shared" si="1425"/>
        <v>8.7159258807422771E-3</v>
      </c>
      <c r="FY26" s="161">
        <f t="shared" si="1425"/>
        <v>8.5686956983819108E-3</v>
      </c>
      <c r="FZ26" s="161">
        <f t="shared" si="1425"/>
        <v>8.6286347790081076E-3</v>
      </c>
      <c r="GA26" s="161">
        <f t="shared" si="1425"/>
        <v>7.9282414498756254E-3</v>
      </c>
      <c r="GB26" s="161">
        <f t="shared" si="1425"/>
        <v>7.9128847732088826E-3</v>
      </c>
      <c r="GC26" s="161">
        <f t="shared" si="1425"/>
        <v>7.5018843037497635E-3</v>
      </c>
      <c r="GD26" s="161">
        <f t="shared" si="1425"/>
        <v>7.7722990962165268E-3</v>
      </c>
      <c r="GE26" s="161">
        <f t="shared" si="1425"/>
        <v>7.5595592788624448E-3</v>
      </c>
      <c r="GF26" s="161">
        <f t="shared" si="1425"/>
        <v>7.5101504377009555E-3</v>
      </c>
      <c r="GG26" s="161">
        <f t="shared" si="1425"/>
        <v>7.7427593011782456E-3</v>
      </c>
      <c r="GH26" s="161">
        <f t="shared" si="1425"/>
        <v>7.8607120175428064E-3</v>
      </c>
      <c r="GI26" s="161">
        <f t="shared" si="1425"/>
        <v>7.794901133478741E-3</v>
      </c>
      <c r="GJ26" s="161">
        <f t="shared" si="1425"/>
        <v>7.4179069218048652E-3</v>
      </c>
      <c r="GK26" s="161">
        <f t="shared" si="1425"/>
        <v>7.2702933505666223E-3</v>
      </c>
      <c r="GL26" s="161">
        <f t="shared" si="1425"/>
        <v>7.2484512590319343E-3</v>
      </c>
      <c r="GM26" s="161">
        <f t="shared" si="1425"/>
        <v>6.904391902462427E-3</v>
      </c>
      <c r="GN26" s="161">
        <f t="shared" si="1425"/>
        <v>6.7278223267139689E-3</v>
      </c>
      <c r="GO26" s="161">
        <f t="shared" ref="GO26:HU26" si="1426">GO25/GO$4</f>
        <v>6.4362462287619743E-3</v>
      </c>
      <c r="GP26" s="161">
        <f t="shared" si="1426"/>
        <v>6.2213490504256716E-3</v>
      </c>
      <c r="GQ26" s="161">
        <f t="shared" si="1426"/>
        <v>6.1492267193155644E-3</v>
      </c>
      <c r="GR26" s="161">
        <f t="shared" si="1426"/>
        <v>6.2074985720597898E-3</v>
      </c>
      <c r="GS26" s="161">
        <f t="shared" si="1426"/>
        <v>6.2177508150003235E-3</v>
      </c>
      <c r="GT26" s="161">
        <f t="shared" si="1426"/>
        <v>6.2011323806956059E-3</v>
      </c>
      <c r="GU26" s="161">
        <f t="shared" si="1426"/>
        <v>6.6814635150904984E-3</v>
      </c>
      <c r="GV26" s="161">
        <f t="shared" si="1426"/>
        <v>6.9365124690652959E-3</v>
      </c>
      <c r="GW26" s="161">
        <f t="shared" si="1426"/>
        <v>6.590301022712795E-3</v>
      </c>
      <c r="GX26" s="161">
        <f t="shared" si="1426"/>
        <v>6.4208667059176402E-3</v>
      </c>
      <c r="GY26" s="161">
        <f t="shared" si="1426"/>
        <v>6.3537504634015732E-3</v>
      </c>
      <c r="GZ26" s="161">
        <f t="shared" si="1426"/>
        <v>6.3942354506799949E-3</v>
      </c>
      <c r="HA26" s="161">
        <f t="shared" si="1426"/>
        <v>6.1487222186639339E-3</v>
      </c>
      <c r="HB26" s="161">
        <f t="shared" si="1426"/>
        <v>1.1330200245198201E-2</v>
      </c>
      <c r="HC26" s="161">
        <f t="shared" si="1426"/>
        <v>1.2916471491075077E-2</v>
      </c>
      <c r="HD26" s="161">
        <f t="shared" si="1426"/>
        <v>1.024627362391335E-2</v>
      </c>
      <c r="HE26" s="161">
        <f t="shared" si="1426"/>
        <v>8.3747682454070448E-3</v>
      </c>
      <c r="HF26" s="161">
        <f t="shared" si="1426"/>
        <v>8.8749840377984959E-3</v>
      </c>
      <c r="HG26" s="161">
        <f t="shared" si="1426"/>
        <v>9.0775454145519702E-3</v>
      </c>
      <c r="HH26" s="161">
        <f t="shared" si="1426"/>
        <v>9.420330439652758E-3</v>
      </c>
      <c r="HI26" s="161">
        <f t="shared" si="1426"/>
        <v>9.4989183312651701E-3</v>
      </c>
      <c r="HJ26" s="161">
        <f t="shared" si="1426"/>
        <v>8.9983094733688557E-3</v>
      </c>
      <c r="HK26" s="161">
        <f t="shared" si="1426"/>
        <v>2.6996171523615501E-2</v>
      </c>
      <c r="HL26" s="161">
        <f t="shared" si="1426"/>
        <v>2.8305755469438806E-2</v>
      </c>
      <c r="HM26" s="161">
        <f t="shared" si="1426"/>
        <v>2.7962282959180563E-2</v>
      </c>
      <c r="HN26" s="161">
        <f t="shared" si="1426"/>
        <v>8.196062675773403E-3</v>
      </c>
      <c r="HO26" s="161">
        <f t="shared" si="1426"/>
        <v>7.8571706406316884E-3</v>
      </c>
      <c r="HP26" s="161">
        <f t="shared" si="1426"/>
        <v>7.9881177937942138E-3</v>
      </c>
      <c r="HQ26" s="161">
        <f t="shared" si="1426"/>
        <v>8.3130061469411636E-3</v>
      </c>
      <c r="HR26" s="161">
        <f t="shared" si="1426"/>
        <v>8.095842467597399E-3</v>
      </c>
      <c r="HS26" s="161">
        <f t="shared" si="1426"/>
        <v>7.8894547076534191E-3</v>
      </c>
      <c r="HT26" s="161">
        <f t="shared" si="1426"/>
        <v>8.1468284897747122E-3</v>
      </c>
      <c r="HU26" s="161">
        <f t="shared" si="1426"/>
        <v>7.984373312209702E-3</v>
      </c>
      <c r="HV26" s="161">
        <f t="shared" ref="HV26" si="1427">HV25/HV$4</f>
        <v>1.2653169952051145E-2</v>
      </c>
      <c r="HW26" s="161">
        <f t="shared" ref="HW26" si="1428">HW25/HW$4</f>
        <v>1.0712061449034669E-2</v>
      </c>
      <c r="HX26" s="161">
        <f t="shared" ref="HX26" si="1429">HX25/HX$4</f>
        <v>1.1161867924842866E-2</v>
      </c>
      <c r="HY26" s="161">
        <f t="shared" ref="HY26" si="1430">HY25/HY$4</f>
        <v>1.1217667826827253E-2</v>
      </c>
      <c r="HZ26" s="161">
        <f t="shared" ref="HZ26" si="1431">HZ25/HZ$4</f>
        <v>1.1386685575765571E-2</v>
      </c>
      <c r="IA26" s="161">
        <f t="shared" ref="IA26" si="1432">IA25/IA$4</f>
        <v>1.1113164640368992E-2</v>
      </c>
      <c r="IB26" s="161">
        <f t="shared" ref="IB26" si="1433">IB25/IB$4</f>
        <v>1.1001902346227013E-2</v>
      </c>
      <c r="IC26" s="161">
        <f t="shared" ref="IC26" si="1434">IC25/IC$4</f>
        <v>1.1005042656433352E-2</v>
      </c>
      <c r="ID26" s="161">
        <f t="shared" ref="ID26" si="1435">ID25/ID$4</f>
        <v>1.1271326536262033E-2</v>
      </c>
      <c r="IE26" s="161">
        <f t="shared" ref="IE26" si="1436">IE25/IE$4</f>
        <v>1.1480898785751745E-2</v>
      </c>
      <c r="IF26" s="161">
        <f t="shared" ref="IF26" si="1437">IF25/IF$4</f>
        <v>1.1673279338951372E-2</v>
      </c>
      <c r="IG26" s="161">
        <f t="shared" ref="IG26" si="1438">IG25/IG$4</f>
        <v>1.0311556308462842E-2</v>
      </c>
      <c r="IH26" s="161">
        <f t="shared" ref="IH26" si="1439">IH25/IH$4</f>
        <v>1.0123815298209785E-2</v>
      </c>
      <c r="II26" s="161">
        <f t="shared" ref="II26" si="1440">II25/II$4</f>
        <v>9.7562844880441455E-3</v>
      </c>
      <c r="IJ26" s="161">
        <f t="shared" ref="IJ26" si="1441">IJ25/IJ$4</f>
        <v>9.4677280422966106E-3</v>
      </c>
      <c r="IK26" s="161">
        <f t="shared" ref="IK26" si="1442">IK25/IK$4</f>
        <v>9.2207857901620872E-3</v>
      </c>
      <c r="IL26" s="161">
        <f t="shared" ref="IL26" si="1443">IL25/IL$4</f>
        <v>9.4759375479459059E-3</v>
      </c>
      <c r="IM26" s="161">
        <f t="shared" ref="IM26" si="1444">IM25/IM$4</f>
        <v>9.002302752868006E-3</v>
      </c>
      <c r="IN26" s="161">
        <f t="shared" ref="IN26" si="1445">IN25/IN$4</f>
        <v>8.960635478580968E-3</v>
      </c>
      <c r="IO26" s="161">
        <f t="shared" ref="IO26" si="1446">IO25/IO$4</f>
        <v>9.1530379300163479E-3</v>
      </c>
      <c r="IP26" s="161">
        <f t="shared" ref="IP26" si="1447">IP25/IP$4</f>
        <v>9.1795136795567427E-3</v>
      </c>
      <c r="IQ26" s="161">
        <f t="shared" ref="IQ26" si="1448">IQ25/IQ$4</f>
        <v>9.4775036284470253E-3</v>
      </c>
      <c r="IR26" s="161">
        <f t="shared" ref="IR26" si="1449">IR25/IR$4</f>
        <v>9.6570170383177435E-3</v>
      </c>
      <c r="IS26" s="161">
        <f t="shared" ref="IS26" si="1450">IS25/IS$4</f>
        <v>9.4098071419862431E-3</v>
      </c>
      <c r="IT26" s="161">
        <f t="shared" ref="IT26" si="1451">IT25/IT$4</f>
        <v>9.2619453623055091E-3</v>
      </c>
      <c r="IU26" s="161">
        <f t="shared" ref="IU26" si="1452">IU25/IU$4</f>
        <v>9.133465099344637E-3</v>
      </c>
      <c r="IV26" s="161">
        <f t="shared" ref="IV26" si="1453">IV25/IV$4</f>
        <v>8.742024063780959E-3</v>
      </c>
      <c r="IW26" s="161">
        <f t="shared" ref="IW26" si="1454">IW25/IW$4</f>
        <v>8.8153572451842022E-3</v>
      </c>
      <c r="IX26" s="161">
        <f t="shared" ref="IX26" si="1455">IX25/IX$4</f>
        <v>8.9267809898377001E-3</v>
      </c>
      <c r="IY26" s="161">
        <f t="shared" ref="IY26" si="1456">IY25/IY$4</f>
        <v>1.5474761554445606E-2</v>
      </c>
      <c r="IZ26" s="161">
        <f t="shared" ref="IZ26" si="1457">IZ25/IZ$4</f>
        <v>1.5741154219969005E-2</v>
      </c>
      <c r="JA26" s="161">
        <f t="shared" ref="JA26" si="1458">JA25/JA$4</f>
        <v>1.6216216216216217E-2</v>
      </c>
      <c r="JB26" s="161">
        <f t="shared" ref="JB26" si="1459">JB25/JB$4</f>
        <v>1.6959068400415098E-2</v>
      </c>
      <c r="JC26" s="161">
        <f t="shared" ref="JC26" si="1460">JC25/JC$4</f>
        <v>1.6742655891667575E-2</v>
      </c>
      <c r="JD26" s="161">
        <f t="shared" ref="JD26" si="1461">JD25/JD$4</f>
        <v>1.7132488921455739E-2</v>
      </c>
      <c r="JE26" s="161">
        <f t="shared" ref="JE26" si="1462">JE25/JE$4</f>
        <v>1.7201437152329822E-2</v>
      </c>
      <c r="JF26" s="161">
        <f t="shared" ref="JF26" si="1463">JF25/JF$4</f>
        <v>1.6468448299986008E-2</v>
      </c>
      <c r="JG26" s="161">
        <f t="shared" ref="JG26" si="1464">JG25/JG$4</f>
        <v>1.4384981104473973E-2</v>
      </c>
      <c r="JH26" s="161">
        <f t="shared" ref="JH26" si="1465">JH25/JH$4</f>
        <v>1.4375255069409336E-2</v>
      </c>
      <c r="JI26" s="161">
        <f t="shared" ref="JI26" si="1466">JI25/JI$4</f>
        <v>1.4374794079244408E-2</v>
      </c>
      <c r="JJ26" s="161">
        <f t="shared" ref="JJ26" si="1467">JJ25/JJ$4</f>
        <v>1.5476956602078462E-2</v>
      </c>
      <c r="JK26" s="161">
        <f t="shared" ref="JK26" si="1468">JK25/JK$4</f>
        <v>1.5738726747394734E-2</v>
      </c>
      <c r="JL26" s="161">
        <f t="shared" ref="JL26" si="1469">JL25/JL$4</f>
        <v>1.4341397530981209E-2</v>
      </c>
      <c r="JM26" s="161">
        <f t="shared" ref="JM26" si="1470">JM25/JM$4</f>
        <v>1.5263851993008537E-2</v>
      </c>
      <c r="JN26" s="161">
        <f t="shared" ref="JN26" si="1471">JN25/JN$4</f>
        <v>1.6161148413984718E-2</v>
      </c>
      <c r="JO26" s="161">
        <f t="shared" ref="JO26" si="1472">JO25/JO$4</f>
        <v>1.6114407627175146E-2</v>
      </c>
      <c r="JP26" s="161">
        <f t="shared" ref="JP26" si="1473">JP25/JP$4</f>
        <v>1.6762103071317022E-2</v>
      </c>
      <c r="JQ26" s="161">
        <f t="shared" ref="JQ26" si="1474">JQ25/JQ$4</f>
        <v>1.6166346321859166E-2</v>
      </c>
      <c r="JR26" s="161">
        <f t="shared" ref="JR26" si="1475">JR25/JR$4</f>
        <v>1.5858849375257448E-2</v>
      </c>
      <c r="JS26" s="161">
        <f t="shared" ref="JS26" si="1476">JS25/JS$4</f>
        <v>1.4903331484658146E-2</v>
      </c>
      <c r="JT26" s="161">
        <f t="shared" ref="JT26" si="1477">JT25/JT$4</f>
        <v>1.4975160147419829E-2</v>
      </c>
      <c r="JU26" s="161">
        <f t="shared" ref="JU26" si="1478">JU25/JU$4</f>
        <v>1.4797867158860776E-2</v>
      </c>
      <c r="JV26" s="161">
        <f t="shared" ref="JV26" si="1479">JV25/JV$4</f>
        <v>1.5832094083420459E-2</v>
      </c>
      <c r="JW26" s="161">
        <f t="shared" ref="JW26" si="1480">JW25/JW$4</f>
        <v>1.5176246308733194E-2</v>
      </c>
      <c r="JX26" s="161">
        <f t="shared" ref="JX26" si="1481">JX25/JX$4</f>
        <v>1.4918417739905104E-2</v>
      </c>
      <c r="JY26" s="161">
        <f t="shared" ref="JY26" si="1482">JY25/JY$4</f>
        <v>1.5260884920659508E-2</v>
      </c>
      <c r="JZ26" s="161">
        <f t="shared" ref="JZ26" si="1483">JZ25/JZ$4</f>
        <v>1.5228583642592948E-2</v>
      </c>
      <c r="KA26" s="161">
        <f t="shared" ref="KA26" si="1484">KA25/KA$4</f>
        <v>1.5767403214499001E-2</v>
      </c>
      <c r="KB26" s="161">
        <f t="shared" ref="KB26" si="1485">KB25/KB$4</f>
        <v>1.5229286413493637E-2</v>
      </c>
      <c r="KC26" s="161">
        <f t="shared" ref="KC26" si="1486">KC25/KC$4</f>
        <v>1.5745205331021778E-2</v>
      </c>
      <c r="KD26" s="161">
        <f t="shared" ref="KD26" si="1487">KD25/KD$4</f>
        <v>1.5169819699215714E-2</v>
      </c>
      <c r="KE26" s="161">
        <f t="shared" ref="KE26" si="1488">KE25/KE$4</f>
        <v>1.3334174485558946E-2</v>
      </c>
      <c r="KF26" s="161">
        <f t="shared" ref="KF26" si="1489">KF25/KF$4</f>
        <v>1.2886226216231209E-2</v>
      </c>
      <c r="KG26" s="161">
        <f t="shared" ref="KG26" si="1490">KG25/KG$4</f>
        <v>1.3028529051541064E-2</v>
      </c>
      <c r="KH26" s="161">
        <f t="shared" ref="KH26" si="1491">KH25/KH$4</f>
        <v>1.4400139807182594E-2</v>
      </c>
      <c r="KI26" s="161">
        <f t="shared" ref="KI26" si="1492">KI25/KI$4</f>
        <v>1.3846550410185144E-2</v>
      </c>
      <c r="KJ26" s="161">
        <f t="shared" ref="KJ26" si="1493">KJ25/KJ$4</f>
        <v>1.3847867406253983E-2</v>
      </c>
      <c r="KK26" s="161">
        <f t="shared" ref="KK26" si="1494">KK25/KK$4</f>
        <v>1.400753733564733E-2</v>
      </c>
      <c r="KL26" s="161">
        <f t="shared" ref="KL26" si="1495">KL25/KL$4</f>
        <v>1.4491817904350481E-2</v>
      </c>
      <c r="KM26" s="161">
        <f t="shared" ref="KM26" si="1496">KM25/KM$4</f>
        <v>1.3950065107852573E-2</v>
      </c>
      <c r="KN26" s="161">
        <f t="shared" ref="KN26" si="1497">KN25/KN$4</f>
        <v>1.3732952389455592E-2</v>
      </c>
      <c r="KO26" s="161">
        <f t="shared" ref="KO26" si="1498">KO25/KO$4</f>
        <v>1.3549481187663475E-2</v>
      </c>
      <c r="KP26" s="161">
        <f t="shared" ref="KP26" si="1499">KP25/KP$4</f>
        <v>1.3271821992179808E-2</v>
      </c>
      <c r="KQ26" s="161">
        <f t="shared" ref="KQ26" si="1500">KQ25/KQ$4</f>
        <v>1.2419222430378681E-2</v>
      </c>
      <c r="KR26" s="161">
        <f t="shared" ref="KR26" si="1501">KR25/KR$4</f>
        <v>1.2596194955109021E-2</v>
      </c>
      <c r="KS26" s="161">
        <f t="shared" ref="KS26" si="1502">KS25/KS$4</f>
        <v>1.2390060581817033E-2</v>
      </c>
      <c r="KT26" s="161">
        <f t="shared" ref="KT26" si="1503">KT25/KT$4</f>
        <v>1.2652591170825336E-2</v>
      </c>
      <c r="KU26" s="161">
        <f t="shared" ref="KU26" si="1504">KU25/KU$4</f>
        <v>1.2385249883559621E-2</v>
      </c>
      <c r="KV26" s="161">
        <f t="shared" ref="KV26" si="1505">KV25/KV$4</f>
        <v>1.2569889193859917E-2</v>
      </c>
      <c r="KW26" s="161">
        <f t="shared" ref="KW26" si="1506">KW25/KW$4</f>
        <v>1.272234836528769E-2</v>
      </c>
      <c r="KX26" s="161">
        <f t="shared" ref="KX26" si="1507">KX25/KX$4</f>
        <v>1.428800494783017E-2</v>
      </c>
      <c r="KY26" s="161">
        <f t="shared" ref="KY26" si="1508">KY25/KY$4</f>
        <v>1.3467203751578187E-2</v>
      </c>
      <c r="KZ26" s="161">
        <f t="shared" ref="KZ26" si="1509">KZ25/KZ$4</f>
        <v>1.3102516391990076E-2</v>
      </c>
      <c r="LA26" s="161">
        <f t="shared" ref="LA26" si="1510">LA25/LA$4</f>
        <v>1.3425336485994907E-2</v>
      </c>
      <c r="LB26" s="161">
        <f t="shared" ref="LB26" si="1511">LB25/LB$4</f>
        <v>1.3753027762250791E-2</v>
      </c>
      <c r="LC26" s="161">
        <f t="shared" ref="LC26" si="1512">LC25/LC$4</f>
        <v>1.2768606224627875E-2</v>
      </c>
      <c r="LD26" s="161">
        <f t="shared" ref="LD26" si="1513">LD25/LD$4</f>
        <v>1.2985010517968656E-2</v>
      </c>
      <c r="LE26" s="161">
        <f t="shared" ref="LE26" si="1514">LE25/LE$4</f>
        <v>1.2142157115592923E-2</v>
      </c>
      <c r="LF26" s="161">
        <f t="shared" ref="LF26" si="1515">LF25/LF$4</f>
        <v>1.3329770176376269E-2</v>
      </c>
      <c r="LG26" s="161">
        <f t="shared" ref="LG26" si="1516">LG25/LG$4</f>
        <v>1.26812424561886E-2</v>
      </c>
      <c r="LH26" s="161">
        <f t="shared" ref="LH26" si="1517">LH25/LH$4</f>
        <v>1.2837317474970546E-2</v>
      </c>
      <c r="LI26" s="161">
        <f t="shared" ref="LI26" si="1518">LI25/LI$4</f>
        <v>1.2947797279779419E-2</v>
      </c>
      <c r="LJ26" s="161">
        <f t="shared" ref="LJ26" si="1519">LJ25/LJ$4</f>
        <v>1.3244580807178658E-2</v>
      </c>
      <c r="LK26" s="161">
        <f t="shared" ref="LK26" si="1520">LK25/LK$4</f>
        <v>1.2619367258542517E-2</v>
      </c>
      <c r="LL26" s="161">
        <f t="shared" ref="LL26" si="1521">LL25/LL$4</f>
        <v>1.4122224056798482E-2</v>
      </c>
      <c r="LM26" s="161">
        <f t="shared" ref="LM26" si="1522">LM25/LM$4</f>
        <v>1.4793731873079087E-2</v>
      </c>
      <c r="LN26" s="161">
        <f t="shared" ref="LN26" si="1523">LN25/LN$4</f>
        <v>1.4857976029204547E-2</v>
      </c>
      <c r="LO26" s="161">
        <f t="shared" ref="LO26" si="1524">LO25/LO$4</f>
        <v>1.4294840243378818E-2</v>
      </c>
      <c r="LP26" s="161">
        <f t="shared" ref="LP26" si="1525">LP25/LP$4</f>
        <v>1.4128671459150725E-2</v>
      </c>
      <c r="LQ26" s="161">
        <f t="shared" ref="LQ26" si="1526">LQ25/LQ$4</f>
        <v>1.3599392473870381E-2</v>
      </c>
      <c r="LR26" s="161">
        <f t="shared" ref="LR26" si="1527">LR25/LR$4</f>
        <v>1.4221503604950324E-2</v>
      </c>
      <c r="LS26" s="161">
        <f t="shared" ref="LS26" si="1528">LS25/LS$4</f>
        <v>1.3855621841696792E-2</v>
      </c>
      <c r="LT26" s="161">
        <f t="shared" ref="LT26" si="1529">LT25/LT$4</f>
        <v>1.4164192279913329E-2</v>
      </c>
      <c r="LU26" s="161">
        <f t="shared" ref="LU26" si="1530">LU25/LU$4</f>
        <v>1.3952083653089213E-2</v>
      </c>
      <c r="LV26" s="161">
        <f t="shared" ref="LV26" si="1531">LV25/LV$4</f>
        <v>1.4436347435103011E-2</v>
      </c>
      <c r="LW26" s="161">
        <f t="shared" ref="LW26" si="1532">LW25/LW$4</f>
        <v>1.4345267921253416E-2</v>
      </c>
      <c r="LX26" s="161">
        <f t="shared" ref="LX26" si="1533">LX25/LX$4</f>
        <v>1.3752650456770307E-2</v>
      </c>
      <c r="LY26" s="161">
        <f t="shared" ref="LY26" si="1534">LY25/LY$4</f>
        <v>1.4902813171438567E-2</v>
      </c>
      <c r="LZ26" s="161">
        <f t="shared" ref="LZ26" si="1535">LZ25/LZ$4</f>
        <v>1.6115013391277983E-2</v>
      </c>
      <c r="MA26" s="161">
        <f t="shared" ref="MA26" si="1536">MA25/MA$4</f>
        <v>1.4653565593575259E-2</v>
      </c>
      <c r="MB26" s="161">
        <f t="shared" ref="MB26" si="1537">MB25/MB$4</f>
        <v>1.418569308453033E-2</v>
      </c>
      <c r="MC26" s="161">
        <f t="shared" ref="MC26" si="1538">MC25/MC$4</f>
        <v>1.403397280586779E-2</v>
      </c>
      <c r="MD26" s="161">
        <f t="shared" ref="MD26" si="1539">MD25/MD$4</f>
        <v>1.4410365475760535E-2</v>
      </c>
      <c r="ME26" s="161">
        <f t="shared" ref="ME26" si="1540">ME25/ME$4</f>
        <v>1.44604271525251E-2</v>
      </c>
      <c r="MF26" s="161">
        <f t="shared" ref="MF26" si="1541">MF25/MF$4</f>
        <v>1.3810493899247841E-2</v>
      </c>
      <c r="MG26" s="161">
        <f t="shared" ref="MG26" si="1542">MG25/MG$4</f>
        <v>1.3977575107761897E-2</v>
      </c>
      <c r="MH26" s="161">
        <f t="shared" ref="MH26" si="1543">MH25/MH$4</f>
        <v>1.3637211194548506E-2</v>
      </c>
      <c r="MI26" s="161">
        <f t="shared" ref="MI26" si="1544">MI25/MI$4</f>
        <v>1.3891968412614487E-2</v>
      </c>
      <c r="MJ26" s="161">
        <f t="shared" ref="MJ26" si="1545">MJ25/MJ$4</f>
        <v>1.3713293296821869E-2</v>
      </c>
      <c r="MK26" s="161">
        <f t="shared" ref="MK26" si="1546">MK25/MK$4</f>
        <v>1.3753215023337097E-2</v>
      </c>
      <c r="ML26" s="161">
        <f t="shared" ref="ML26" si="1547">ML25/ML$4</f>
        <v>1.3848497438027975E-2</v>
      </c>
      <c r="MM26" s="161">
        <f t="shared" ref="MM26" si="1548">MM25/MM$4</f>
        <v>1.3000687028176286E-2</v>
      </c>
      <c r="MN26" s="161">
        <f t="shared" ref="MN26" si="1549">MN25/MN$4</f>
        <v>1.2527634487840826E-2</v>
      </c>
      <c r="MO26" s="161">
        <f t="shared" ref="MO26" si="1550">MO25/MO$4</f>
        <v>1.1887963483512105E-2</v>
      </c>
      <c r="MP26" s="161">
        <f t="shared" ref="MP26" si="1551">MP25/MP$4</f>
        <v>1.2636181862351204E-2</v>
      </c>
      <c r="MQ26" s="161">
        <f t="shared" ref="MQ26" si="1552">MQ25/MQ$4</f>
        <v>1.2794137521961768E-2</v>
      </c>
      <c r="MR26" s="161">
        <f t="shared" ref="MR26" si="1553">MR25/MR$4</f>
        <v>1.236922406277245E-2</v>
      </c>
      <c r="MS26" s="161">
        <f t="shared" ref="MS26" si="1554">MS25/MS$4</f>
        <v>1.2780008254849724E-2</v>
      </c>
      <c r="MT26" s="161">
        <f t="shared" ref="MT26" si="1555">MT25/MT$4</f>
        <v>1.2831818387373944E-2</v>
      </c>
      <c r="MU26" s="161">
        <f t="shared" ref="MU26" si="1556">MU25/MU$4</f>
        <v>1.2322057813204104E-2</v>
      </c>
      <c r="MV26" s="161">
        <f t="shared" ref="MV26" si="1557">MV25/MV$4</f>
        <v>1.2653651482284888E-2</v>
      </c>
      <c r="MW26" s="161">
        <f t="shared" ref="MW26" si="1558">MW25/MW$4</f>
        <v>1.2988738404307698E-2</v>
      </c>
      <c r="MX26" s="161">
        <f t="shared" ref="MX26" si="1559">MX25/MX$4</f>
        <v>1.2936016531948927E-2</v>
      </c>
      <c r="MY26" s="161">
        <f t="shared" ref="MY26" si="1560">MY25/MY$4</f>
        <v>1.2648766964486594E-2</v>
      </c>
      <c r="MZ26" s="161">
        <f t="shared" ref="MZ26" si="1561">MZ25/MZ$4</f>
        <v>1.2245890405912218E-2</v>
      </c>
      <c r="NA26" s="161">
        <f t="shared" ref="NA26" si="1562">NA25/NA$4</f>
        <v>1.1771074362621268E-2</v>
      </c>
      <c r="NB26" s="161">
        <f t="shared" ref="NB26" si="1563">NB25/NB$4</f>
        <v>1.1371876854110357E-2</v>
      </c>
      <c r="NC26" s="161">
        <f t="shared" ref="NC26" si="1564">NC25/NC$4</f>
        <v>1.1343472131329016E-2</v>
      </c>
      <c r="ND26" s="161">
        <f t="shared" ref="ND26" si="1565">ND25/ND$4</f>
        <v>1.1495771233822203E-2</v>
      </c>
      <c r="NE26" s="161">
        <f t="shared" ref="NE26" si="1566">NE25/NE$4</f>
        <v>1.1788338352410343E-2</v>
      </c>
      <c r="NF26" s="161">
        <f t="shared" ref="NF26" si="1567">NF25/NF$4</f>
        <v>1.152147665437224E-2</v>
      </c>
      <c r="NG26" s="161">
        <f t="shared" ref="NG26" si="1568">NG25/NG$4</f>
        <v>1.164348997236175E-2</v>
      </c>
      <c r="NH26" s="161">
        <f t="shared" ref="NH26" si="1569">NH25/NH$4</f>
        <v>1.1359334821370299E-2</v>
      </c>
      <c r="NI26" s="161">
        <f t="shared" ref="NI26" si="1570">NI25/NI$4</f>
        <v>1.1363522825294162E-2</v>
      </c>
      <c r="NJ26" s="161">
        <f t="shared" ref="NJ26" si="1571">NJ25/NJ$4</f>
        <v>1.1870562467572716E-2</v>
      </c>
      <c r="NK26" s="161">
        <f t="shared" ref="NK26" si="1572">NK25/NK$4</f>
        <v>1.1590542389728158E-2</v>
      </c>
      <c r="NL26" s="161">
        <f t="shared" ref="NL26" si="1573">NL25/NL$4</f>
        <v>1.1198315152113465E-2</v>
      </c>
      <c r="NM26" s="161">
        <f t="shared" ref="NM26" si="1574">NM25/NM$4</f>
        <v>1.0625531276563828E-2</v>
      </c>
      <c r="NN26" s="161">
        <f t="shared" ref="NN26" si="1575">NN25/NN$4</f>
        <v>1.0934553786667304E-2</v>
      </c>
      <c r="NO26" s="161">
        <f t="shared" ref="NO26" si="1576">NO25/NO$4</f>
        <v>1.0793856613427487E-2</v>
      </c>
      <c r="NP26" s="161">
        <f t="shared" ref="NP26" si="1577">NP25/NP$4</f>
        <v>1.070637745342407E-2</v>
      </c>
      <c r="NQ26" s="161">
        <f t="shared" ref="NQ26" si="1578">NQ25/NQ$4</f>
        <v>1.0588184698309846E-2</v>
      </c>
      <c r="NR26" s="161">
        <f t="shared" ref="NR26" si="1579">NR25/NR$4</f>
        <v>1.074480008151027E-2</v>
      </c>
      <c r="NS26" s="161">
        <f t="shared" ref="NS26" si="1580">NS25/NS$4</f>
        <v>1.0563561723835862E-2</v>
      </c>
      <c r="NT26" s="161">
        <f t="shared" ref="NT26" si="1581">NT25/NT$4</f>
        <v>1.0494641760141976E-2</v>
      </c>
      <c r="NU26" s="161">
        <f t="shared" ref="NU26" si="1582">NU25/NU$4</f>
        <v>1.0527337671422575E-2</v>
      </c>
      <c r="NV26" s="161">
        <f t="shared" ref="NV26" si="1583">NV25/NV$4</f>
        <v>1.0367313011450765E-2</v>
      </c>
      <c r="NW26" s="161">
        <f t="shared" ref="NW26" si="1584">NW25/NW$4</f>
        <v>1.0368194258763046E-2</v>
      </c>
      <c r="NX26" s="161">
        <f t="shared" ref="NX26" si="1585">NX25/NX$4</f>
        <v>1.0166743602157196E-2</v>
      </c>
      <c r="NY26" s="161">
        <f t="shared" ref="NY26" si="1586">NY25/NY$4</f>
        <v>1.0219602489186993E-2</v>
      </c>
      <c r="NZ26" s="161">
        <f t="shared" ref="NZ26" si="1587">NZ25/NZ$4</f>
        <v>1.1178839180440924E-2</v>
      </c>
      <c r="OA26" s="161">
        <f t="shared" ref="OA26" si="1588">OA25/OA$4</f>
        <v>1.0988049812492483E-2</v>
      </c>
      <c r="OB26" s="161">
        <f t="shared" ref="OB26" si="1589">OB25/OB$4</f>
        <v>1.0911305556977819E-2</v>
      </c>
      <c r="OC26" s="161">
        <f t="shared" ref="OC26" si="1590">OC25/OC$4</f>
        <v>1.0657797019925103E-2</v>
      </c>
      <c r="OD26" s="161">
        <f t="shared" ref="OD26" si="1591">OD25/OD$4</f>
        <v>1.0705397921862231E-2</v>
      </c>
      <c r="OE26" s="161">
        <f t="shared" ref="OE26" si="1592">OE25/OE$4</f>
        <v>1.0810261729160707E-2</v>
      </c>
      <c r="OF26" s="161">
        <f t="shared" ref="OF26" si="1593">OF25/OF$4</f>
        <v>1.0775787394754167E-2</v>
      </c>
      <c r="OG26" s="161">
        <f t="shared" ref="OG26" si="1594">OG25/OG$4</f>
        <v>1.1040923273643314E-2</v>
      </c>
      <c r="OH26" s="161">
        <f t="shared" ref="OH26" si="1595">OH25/OH$4</f>
        <v>1.0811700932964755E-2</v>
      </c>
      <c r="OI26" s="161">
        <f t="shared" ref="OI26" si="1596">OI25/OI$4</f>
        <v>1.0593225945596918E-2</v>
      </c>
      <c r="OJ26" s="162">
        <f t="shared" ref="OJ26" si="1597">OJ25/OJ$4</f>
        <v>9.9458734830464059E-3</v>
      </c>
      <c r="OK26" s="142"/>
    </row>
    <row r="27" spans="1:401" x14ac:dyDescent="0.2">
      <c r="E27" s="36"/>
      <c r="R27" s="114"/>
      <c r="S27" s="114"/>
    </row>
    <row r="408" spans="5:12" x14ac:dyDescent="0.2">
      <c r="E408" s="36"/>
      <c r="F408" s="36"/>
      <c r="G408" s="37"/>
    </row>
    <row r="409" spans="5:12" x14ac:dyDescent="0.2">
      <c r="E409" s="36"/>
      <c r="F409" s="36"/>
      <c r="G409" s="37"/>
      <c r="J409" s="36"/>
      <c r="K409" s="36"/>
      <c r="L409" s="41"/>
    </row>
    <row r="410" spans="5:12" x14ac:dyDescent="0.2">
      <c r="E410" s="36"/>
      <c r="F410" s="36"/>
      <c r="G410" s="37"/>
      <c r="J410" s="36"/>
      <c r="K410" s="36"/>
      <c r="L410" s="41"/>
    </row>
    <row r="411" spans="5:12" x14ac:dyDescent="0.2">
      <c r="E411" s="36"/>
      <c r="F411" s="36"/>
      <c r="G411" s="37"/>
      <c r="J411" s="36"/>
      <c r="K411" s="36"/>
      <c r="L411" s="41"/>
    </row>
    <row r="412" spans="5:12" x14ac:dyDescent="0.2">
      <c r="E412" s="36"/>
      <c r="F412" s="36"/>
      <c r="G412" s="37"/>
      <c r="J412" s="36"/>
      <c r="K412" s="36"/>
      <c r="L412" s="41"/>
    </row>
    <row r="413" spans="5:12" x14ac:dyDescent="0.2">
      <c r="E413" s="36"/>
      <c r="F413" s="36"/>
      <c r="G413" s="37"/>
      <c r="J413" s="36"/>
      <c r="K413" s="36"/>
      <c r="L413" s="41"/>
    </row>
    <row r="414" spans="5:12" x14ac:dyDescent="0.2">
      <c r="E414" s="36"/>
      <c r="F414" s="36"/>
      <c r="G414" s="37"/>
      <c r="J414" s="36"/>
      <c r="K414" s="36"/>
      <c r="L414" s="41"/>
    </row>
    <row r="415" spans="5:12" x14ac:dyDescent="0.2">
      <c r="E415" s="36"/>
      <c r="F415" s="36"/>
      <c r="G415" s="37"/>
      <c r="J415" s="36"/>
      <c r="K415" s="36"/>
      <c r="L415" s="41"/>
    </row>
    <row r="416" spans="5:12" x14ac:dyDescent="0.2">
      <c r="E416" s="36"/>
      <c r="F416" s="36"/>
      <c r="G416" s="37"/>
      <c r="J416" s="36"/>
      <c r="K416" s="36"/>
      <c r="L416" s="41"/>
    </row>
    <row r="417" spans="5:12" x14ac:dyDescent="0.2">
      <c r="E417" s="36"/>
      <c r="F417" s="36"/>
      <c r="G417" s="37"/>
      <c r="J417" s="36"/>
      <c r="K417" s="36"/>
      <c r="L417" s="41"/>
    </row>
    <row r="418" spans="5:12" x14ac:dyDescent="0.2">
      <c r="E418" s="36"/>
      <c r="F418" s="36"/>
      <c r="G418" s="37"/>
      <c r="J418" s="36"/>
      <c r="K418" s="36"/>
      <c r="L418" s="41"/>
    </row>
    <row r="419" spans="5:12" x14ac:dyDescent="0.2">
      <c r="E419" s="36"/>
      <c r="F419" s="36"/>
      <c r="G419" s="37"/>
      <c r="J419" s="36"/>
      <c r="K419" s="36"/>
      <c r="L419" s="41"/>
    </row>
    <row r="420" spans="5:12" x14ac:dyDescent="0.2">
      <c r="E420" s="36"/>
      <c r="F420" s="36"/>
      <c r="G420" s="37"/>
      <c r="J420" s="36"/>
      <c r="K420" s="36"/>
      <c r="L420" s="41"/>
    </row>
    <row r="421" spans="5:12" x14ac:dyDescent="0.2">
      <c r="E421" s="36"/>
      <c r="F421" s="36"/>
      <c r="G421" s="37"/>
      <c r="J421" s="36"/>
      <c r="K421" s="36"/>
      <c r="L421" s="41"/>
    </row>
    <row r="422" spans="5:12" x14ac:dyDescent="0.2">
      <c r="E422" s="36"/>
      <c r="F422" s="36"/>
      <c r="G422" s="37"/>
      <c r="J422" s="36"/>
      <c r="K422" s="36"/>
      <c r="L422" s="41"/>
    </row>
    <row r="423" spans="5:12" x14ac:dyDescent="0.2">
      <c r="E423" s="36"/>
      <c r="F423" s="36"/>
      <c r="G423" s="37"/>
      <c r="J423" s="36"/>
      <c r="K423" s="36"/>
      <c r="L423" s="41"/>
    </row>
    <row r="424" spans="5:12" x14ac:dyDescent="0.2">
      <c r="E424" s="36"/>
      <c r="F424" s="36"/>
      <c r="G424" s="37"/>
      <c r="J424" s="36"/>
      <c r="K424" s="36"/>
      <c r="L424" s="41"/>
    </row>
    <row r="425" spans="5:12" x14ac:dyDescent="0.2">
      <c r="E425" s="36"/>
      <c r="F425" s="36"/>
      <c r="G425" s="37"/>
      <c r="J425" s="36"/>
      <c r="K425" s="36"/>
      <c r="L425" s="41"/>
    </row>
    <row r="426" spans="5:12" x14ac:dyDescent="0.2">
      <c r="E426" s="36"/>
      <c r="F426" s="36"/>
      <c r="G426" s="37"/>
      <c r="J426" s="36"/>
      <c r="K426" s="36"/>
      <c r="L426" s="41"/>
    </row>
    <row r="427" spans="5:12" x14ac:dyDescent="0.2">
      <c r="E427" s="36"/>
      <c r="F427" s="36"/>
      <c r="G427" s="37"/>
      <c r="J427" s="36"/>
      <c r="K427" s="36"/>
      <c r="L427" s="41"/>
    </row>
    <row r="428" spans="5:12" x14ac:dyDescent="0.2">
      <c r="E428" s="36"/>
      <c r="F428" s="36"/>
      <c r="G428" s="37"/>
      <c r="J428" s="36"/>
      <c r="K428" s="36"/>
      <c r="L428" s="41"/>
    </row>
    <row r="429" spans="5:12" x14ac:dyDescent="0.2">
      <c r="E429" s="36"/>
      <c r="F429" s="36"/>
      <c r="G429" s="37"/>
      <c r="J429" s="36"/>
      <c r="K429" s="36"/>
      <c r="L429" s="41"/>
    </row>
    <row r="430" spans="5:12" x14ac:dyDescent="0.2">
      <c r="E430" s="36"/>
      <c r="F430" s="36"/>
      <c r="G430" s="37"/>
      <c r="J430" s="36"/>
      <c r="K430" s="36"/>
      <c r="L430" s="41"/>
    </row>
    <row r="431" spans="5:12" x14ac:dyDescent="0.2">
      <c r="E431" s="36"/>
      <c r="F431" s="36"/>
      <c r="G431" s="37"/>
      <c r="J431" s="36"/>
      <c r="K431" s="36"/>
      <c r="L431" s="41"/>
    </row>
    <row r="432" spans="5:12" x14ac:dyDescent="0.2">
      <c r="E432" s="36"/>
      <c r="F432" s="36"/>
      <c r="G432" s="37"/>
      <c r="J432" s="36"/>
      <c r="K432" s="36"/>
      <c r="L432" s="41"/>
    </row>
    <row r="433" spans="5:12" x14ac:dyDescent="0.2">
      <c r="E433" s="36"/>
      <c r="F433" s="36"/>
      <c r="G433" s="37"/>
      <c r="J433" s="36"/>
      <c r="K433" s="36"/>
      <c r="L433" s="41"/>
    </row>
    <row r="434" spans="5:12" x14ac:dyDescent="0.2">
      <c r="E434" s="36"/>
      <c r="F434" s="36"/>
      <c r="G434" s="37"/>
      <c r="J434" s="36"/>
      <c r="K434" s="36"/>
      <c r="L434" s="41"/>
    </row>
    <row r="435" spans="5:12" x14ac:dyDescent="0.2">
      <c r="E435" s="36"/>
      <c r="F435" s="36"/>
      <c r="G435" s="37"/>
      <c r="J435" s="36"/>
      <c r="K435" s="36"/>
      <c r="L435" s="41"/>
    </row>
    <row r="436" spans="5:12" x14ac:dyDescent="0.2">
      <c r="E436" s="36"/>
      <c r="F436" s="36"/>
      <c r="G436" s="37"/>
      <c r="J436" s="36"/>
      <c r="K436" s="36"/>
      <c r="L436" s="41"/>
    </row>
    <row r="437" spans="5:12" x14ac:dyDescent="0.2">
      <c r="E437" s="36"/>
      <c r="F437" s="36"/>
      <c r="G437" s="37"/>
      <c r="J437" s="36"/>
      <c r="K437" s="36"/>
      <c r="L437" s="41"/>
    </row>
    <row r="438" spans="5:12" x14ac:dyDescent="0.2">
      <c r="E438" s="36"/>
      <c r="F438" s="36"/>
      <c r="G438" s="37"/>
      <c r="J438" s="36"/>
      <c r="K438" s="36"/>
      <c r="L438" s="41"/>
    </row>
    <row r="439" spans="5:12" x14ac:dyDescent="0.2">
      <c r="E439" s="36"/>
      <c r="F439" s="36"/>
      <c r="G439" s="37"/>
      <c r="J439" s="36"/>
      <c r="K439" s="36"/>
      <c r="L439" s="41"/>
    </row>
    <row r="440" spans="5:12" x14ac:dyDescent="0.2">
      <c r="E440" s="36"/>
      <c r="F440" s="36"/>
      <c r="G440" s="37"/>
      <c r="J440" s="36"/>
      <c r="K440" s="36"/>
      <c r="L440" s="41"/>
    </row>
    <row r="441" spans="5:12" x14ac:dyDescent="0.2">
      <c r="E441" s="36"/>
      <c r="F441" s="36"/>
      <c r="G441" s="37"/>
      <c r="J441" s="36"/>
      <c r="K441" s="36"/>
      <c r="L441" s="41"/>
    </row>
    <row r="442" spans="5:12" x14ac:dyDescent="0.2">
      <c r="E442" s="36"/>
      <c r="F442" s="36"/>
      <c r="G442" s="37"/>
      <c r="J442" s="36"/>
      <c r="K442" s="36"/>
      <c r="L442" s="41"/>
    </row>
    <row r="443" spans="5:12" x14ac:dyDescent="0.2">
      <c r="E443" s="36"/>
      <c r="F443" s="36"/>
      <c r="G443" s="37"/>
      <c r="J443" s="36"/>
      <c r="K443" s="36"/>
      <c r="L443" s="41"/>
    </row>
    <row r="444" spans="5:12" x14ac:dyDescent="0.2">
      <c r="E444" s="36"/>
      <c r="F444" s="36"/>
      <c r="G444" s="37"/>
      <c r="J444" s="36"/>
      <c r="K444" s="36"/>
      <c r="L444" s="41"/>
    </row>
    <row r="445" spans="5:12" x14ac:dyDescent="0.2">
      <c r="E445" s="36"/>
      <c r="F445" s="36"/>
      <c r="G445" s="37"/>
      <c r="J445" s="36"/>
      <c r="K445" s="36"/>
      <c r="L445" s="41"/>
    </row>
    <row r="446" spans="5:12" x14ac:dyDescent="0.2">
      <c r="E446" s="36"/>
      <c r="F446" s="36"/>
      <c r="G446" s="37"/>
      <c r="J446" s="36"/>
      <c r="K446" s="36"/>
      <c r="L446" s="41"/>
    </row>
    <row r="447" spans="5:12" x14ac:dyDescent="0.2">
      <c r="E447" s="36"/>
      <c r="F447" s="36"/>
      <c r="G447" s="37"/>
      <c r="J447" s="36"/>
      <c r="K447" s="36"/>
      <c r="L447" s="41"/>
    </row>
    <row r="448" spans="5:12" x14ac:dyDescent="0.2">
      <c r="E448" s="36"/>
      <c r="F448" s="36"/>
      <c r="G448" s="37"/>
      <c r="J448" s="36"/>
      <c r="K448" s="36"/>
      <c r="L448" s="41"/>
    </row>
    <row r="449" spans="5:12" x14ac:dyDescent="0.2">
      <c r="E449" s="36"/>
      <c r="F449" s="36"/>
      <c r="G449" s="37"/>
      <c r="J449" s="36"/>
      <c r="K449" s="36"/>
      <c r="L449" s="41"/>
    </row>
    <row r="450" spans="5:12" x14ac:dyDescent="0.2">
      <c r="E450" s="36"/>
      <c r="F450" s="36"/>
      <c r="G450" s="37"/>
      <c r="J450" s="36"/>
      <c r="K450" s="36"/>
      <c r="L450" s="41"/>
    </row>
    <row r="451" spans="5:12" x14ac:dyDescent="0.2">
      <c r="E451" s="36"/>
      <c r="F451" s="36"/>
      <c r="G451" s="37"/>
      <c r="J451" s="36"/>
      <c r="K451" s="36"/>
      <c r="L451" s="41"/>
    </row>
    <row r="452" spans="5:12" x14ac:dyDescent="0.2">
      <c r="E452" s="36"/>
      <c r="F452" s="36"/>
      <c r="G452" s="37"/>
      <c r="J452" s="36"/>
      <c r="K452" s="36"/>
      <c r="L452" s="41"/>
    </row>
    <row r="453" spans="5:12" x14ac:dyDescent="0.2">
      <c r="E453" s="36"/>
      <c r="F453" s="36"/>
      <c r="G453" s="37"/>
      <c r="J453" s="36"/>
      <c r="K453" s="36"/>
      <c r="L453" s="41"/>
    </row>
    <row r="454" spans="5:12" x14ac:dyDescent="0.2">
      <c r="E454" s="36"/>
      <c r="F454" s="36"/>
      <c r="G454" s="37"/>
      <c r="J454" s="36"/>
      <c r="K454" s="36"/>
      <c r="L454" s="41"/>
    </row>
    <row r="455" spans="5:12" x14ac:dyDescent="0.2">
      <c r="E455" s="36"/>
      <c r="F455" s="36"/>
      <c r="G455" s="37"/>
      <c r="J455" s="36"/>
      <c r="K455" s="36"/>
      <c r="L455" s="41"/>
    </row>
    <row r="456" spans="5:12" x14ac:dyDescent="0.2">
      <c r="E456" s="36"/>
      <c r="F456" s="36"/>
      <c r="G456" s="37"/>
      <c r="J456" s="36"/>
      <c r="K456" s="36"/>
      <c r="L456" s="41"/>
    </row>
    <row r="457" spans="5:12" x14ac:dyDescent="0.2">
      <c r="E457" s="36"/>
      <c r="F457" s="36"/>
      <c r="G457" s="37"/>
      <c r="J457" s="36"/>
      <c r="K457" s="36"/>
      <c r="L457" s="41"/>
    </row>
    <row r="458" spans="5:12" x14ac:dyDescent="0.2">
      <c r="E458" s="36"/>
      <c r="F458" s="36"/>
      <c r="G458" s="37"/>
      <c r="J458" s="36"/>
      <c r="K458" s="36"/>
      <c r="L458" s="41"/>
    </row>
    <row r="459" spans="5:12" x14ac:dyDescent="0.2">
      <c r="E459" s="36"/>
      <c r="F459" s="36"/>
      <c r="G459" s="37"/>
      <c r="J459" s="36"/>
      <c r="K459" s="36"/>
      <c r="L459" s="41"/>
    </row>
    <row r="460" spans="5:12" x14ac:dyDescent="0.2">
      <c r="E460" s="36"/>
      <c r="F460" s="36"/>
      <c r="G460" s="37"/>
      <c r="J460" s="36"/>
      <c r="K460" s="36"/>
      <c r="L460" s="41"/>
    </row>
    <row r="461" spans="5:12" x14ac:dyDescent="0.2">
      <c r="E461" s="36"/>
      <c r="F461" s="36"/>
      <c r="G461" s="37"/>
      <c r="J461" s="36"/>
      <c r="K461" s="36"/>
      <c r="L461" s="41"/>
    </row>
    <row r="462" spans="5:12" x14ac:dyDescent="0.2">
      <c r="E462" s="36"/>
      <c r="F462" s="36"/>
      <c r="G462" s="37"/>
      <c r="J462" s="36"/>
      <c r="K462" s="36"/>
      <c r="L462" s="41"/>
    </row>
    <row r="463" spans="5:12" x14ac:dyDescent="0.2">
      <c r="E463" s="36"/>
      <c r="F463" s="36"/>
      <c r="G463" s="37"/>
      <c r="J463" s="36"/>
      <c r="K463" s="36"/>
      <c r="L463" s="41"/>
    </row>
    <row r="464" spans="5:12" x14ac:dyDescent="0.2">
      <c r="E464" s="36"/>
      <c r="F464" s="36"/>
      <c r="G464" s="37"/>
      <c r="J464" s="36"/>
      <c r="K464" s="36"/>
      <c r="L464" s="41"/>
    </row>
    <row r="465" spans="5:12" x14ac:dyDescent="0.2">
      <c r="E465" s="36"/>
      <c r="F465" s="36"/>
      <c r="G465" s="37"/>
      <c r="J465" s="36"/>
      <c r="K465" s="36"/>
      <c r="L465" s="41"/>
    </row>
    <row r="466" spans="5:12" x14ac:dyDescent="0.2">
      <c r="E466" s="36"/>
      <c r="F466" s="36"/>
      <c r="G466" s="37"/>
      <c r="J466" s="36"/>
      <c r="K466" s="36"/>
      <c r="L466" s="41"/>
    </row>
    <row r="467" spans="5:12" x14ac:dyDescent="0.2">
      <c r="E467" s="36"/>
      <c r="F467" s="36"/>
      <c r="G467" s="37"/>
      <c r="J467" s="36"/>
      <c r="K467" s="36"/>
      <c r="L467" s="41"/>
    </row>
    <row r="468" spans="5:12" x14ac:dyDescent="0.2">
      <c r="E468" s="36"/>
      <c r="F468" s="36"/>
      <c r="G468" s="37"/>
      <c r="J468" s="36"/>
      <c r="K468" s="36"/>
      <c r="L468" s="41"/>
    </row>
    <row r="469" spans="5:12" x14ac:dyDescent="0.2">
      <c r="E469" s="36"/>
      <c r="F469" s="36"/>
      <c r="G469" s="37"/>
      <c r="J469" s="36"/>
      <c r="K469" s="36"/>
      <c r="L469" s="41"/>
    </row>
    <row r="470" spans="5:12" x14ac:dyDescent="0.2">
      <c r="E470" s="36"/>
      <c r="F470" s="36"/>
      <c r="G470" s="37"/>
      <c r="J470" s="36"/>
      <c r="K470" s="36"/>
      <c r="L470" s="41"/>
    </row>
    <row r="471" spans="5:12" x14ac:dyDescent="0.2">
      <c r="E471" s="36"/>
      <c r="F471" s="36"/>
      <c r="G471" s="37"/>
      <c r="J471" s="36"/>
      <c r="K471" s="36"/>
      <c r="L471" s="41"/>
    </row>
    <row r="472" spans="5:12" x14ac:dyDescent="0.2">
      <c r="E472" s="36"/>
      <c r="F472" s="36"/>
      <c r="G472" s="37"/>
      <c r="J472" s="36"/>
      <c r="K472" s="36"/>
      <c r="L472" s="41"/>
    </row>
    <row r="473" spans="5:12" x14ac:dyDescent="0.2">
      <c r="E473" s="36"/>
      <c r="F473" s="36"/>
      <c r="G473" s="37"/>
      <c r="J473" s="36"/>
      <c r="K473" s="36"/>
      <c r="L473" s="41"/>
    </row>
    <row r="474" spans="5:12" x14ac:dyDescent="0.2">
      <c r="E474" s="36"/>
      <c r="F474" s="36"/>
      <c r="G474" s="37"/>
      <c r="J474" s="36"/>
      <c r="K474" s="36"/>
      <c r="L474" s="41"/>
    </row>
    <row r="475" spans="5:12" x14ac:dyDescent="0.2">
      <c r="E475" s="36"/>
      <c r="F475" s="36"/>
      <c r="G475" s="37"/>
      <c r="J475" s="36"/>
      <c r="K475" s="36"/>
      <c r="L475" s="41"/>
    </row>
    <row r="476" spans="5:12" x14ac:dyDescent="0.2">
      <c r="E476" s="36"/>
      <c r="F476" s="36"/>
      <c r="G476" s="37"/>
      <c r="J476" s="36"/>
      <c r="K476" s="36"/>
      <c r="L476" s="41"/>
    </row>
    <row r="477" spans="5:12" x14ac:dyDescent="0.2">
      <c r="E477" s="36"/>
      <c r="F477" s="36"/>
      <c r="G477" s="37"/>
      <c r="J477" s="36"/>
      <c r="K477" s="36"/>
      <c r="L477" s="41"/>
    </row>
    <row r="478" spans="5:12" x14ac:dyDescent="0.2">
      <c r="E478" s="36"/>
      <c r="F478" s="36"/>
      <c r="G478" s="37"/>
      <c r="J478" s="36"/>
      <c r="K478" s="36"/>
      <c r="L478" s="41"/>
    </row>
    <row r="479" spans="5:12" x14ac:dyDescent="0.2">
      <c r="E479" s="36"/>
      <c r="F479" s="36"/>
      <c r="G479" s="37"/>
      <c r="J479" s="36"/>
      <c r="K479" s="36"/>
      <c r="L479" s="41"/>
    </row>
    <row r="480" spans="5:12" x14ac:dyDescent="0.2">
      <c r="E480" s="36"/>
      <c r="F480" s="36"/>
      <c r="G480" s="37"/>
      <c r="J480" s="36"/>
      <c r="K480" s="36"/>
      <c r="L480" s="41"/>
    </row>
    <row r="481" spans="5:12" x14ac:dyDescent="0.2">
      <c r="E481" s="36"/>
      <c r="F481" s="36"/>
      <c r="G481" s="37"/>
      <c r="J481" s="36"/>
      <c r="K481" s="36"/>
      <c r="L481" s="41"/>
    </row>
    <row r="482" spans="5:12" x14ac:dyDescent="0.2">
      <c r="E482" s="36"/>
      <c r="F482" s="36"/>
      <c r="G482" s="37"/>
      <c r="J482" s="36"/>
      <c r="K482" s="36"/>
      <c r="L482" s="41"/>
    </row>
    <row r="483" spans="5:12" x14ac:dyDescent="0.2">
      <c r="E483" s="36"/>
      <c r="F483" s="36"/>
      <c r="G483" s="37"/>
      <c r="J483" s="36"/>
      <c r="K483" s="36"/>
      <c r="L483" s="41"/>
    </row>
    <row r="484" spans="5:12" x14ac:dyDescent="0.2">
      <c r="E484" s="36"/>
      <c r="F484" s="36"/>
      <c r="G484" s="37"/>
      <c r="J484" s="36"/>
      <c r="K484" s="36"/>
      <c r="L484" s="41"/>
    </row>
    <row r="485" spans="5:12" x14ac:dyDescent="0.2">
      <c r="E485" s="36"/>
      <c r="F485" s="36"/>
      <c r="G485" s="37"/>
      <c r="J485" s="36"/>
      <c r="K485" s="36"/>
      <c r="L485" s="41"/>
    </row>
    <row r="486" spans="5:12" x14ac:dyDescent="0.2">
      <c r="E486" s="36"/>
      <c r="F486" s="36"/>
      <c r="G486" s="37"/>
      <c r="J486" s="36"/>
      <c r="K486" s="36"/>
      <c r="L486" s="41"/>
    </row>
    <row r="487" spans="5:12" x14ac:dyDescent="0.2">
      <c r="E487" s="36"/>
      <c r="F487" s="36"/>
      <c r="G487" s="37"/>
      <c r="J487" s="36"/>
      <c r="K487" s="36"/>
      <c r="L487" s="41"/>
    </row>
    <row r="488" spans="5:12" x14ac:dyDescent="0.2">
      <c r="E488" s="36"/>
      <c r="F488" s="36"/>
      <c r="G488" s="37"/>
      <c r="J488" s="36"/>
      <c r="K488" s="36"/>
      <c r="L488" s="41"/>
    </row>
    <row r="489" spans="5:12" x14ac:dyDescent="0.2">
      <c r="E489" s="36"/>
      <c r="F489" s="36"/>
      <c r="G489" s="37"/>
      <c r="J489" s="36"/>
      <c r="K489" s="36"/>
      <c r="L489" s="41"/>
    </row>
    <row r="490" spans="5:12" x14ac:dyDescent="0.2">
      <c r="E490" s="36"/>
      <c r="F490" s="36"/>
      <c r="G490" s="37"/>
      <c r="J490" s="36"/>
      <c r="K490" s="36"/>
      <c r="L490" s="41"/>
    </row>
    <row r="491" spans="5:12" x14ac:dyDescent="0.2">
      <c r="E491" s="36"/>
      <c r="F491" s="36"/>
      <c r="G491" s="37"/>
      <c r="J491" s="36"/>
      <c r="K491" s="36"/>
      <c r="L491" s="41"/>
    </row>
    <row r="492" spans="5:12" x14ac:dyDescent="0.2">
      <c r="E492" s="36"/>
      <c r="F492" s="36"/>
      <c r="G492" s="37"/>
      <c r="J492" s="36"/>
      <c r="K492" s="36"/>
      <c r="L492" s="41"/>
    </row>
    <row r="493" spans="5:12" x14ac:dyDescent="0.2">
      <c r="E493" s="36"/>
      <c r="F493" s="36"/>
      <c r="G493" s="37"/>
      <c r="J493" s="36"/>
      <c r="K493" s="36"/>
      <c r="L493" s="41"/>
    </row>
    <row r="494" spans="5:12" x14ac:dyDescent="0.2">
      <c r="E494" s="36"/>
      <c r="F494" s="36"/>
      <c r="G494" s="37"/>
      <c r="J494" s="36"/>
      <c r="K494" s="36"/>
      <c r="L494" s="41"/>
    </row>
    <row r="495" spans="5:12" x14ac:dyDescent="0.2">
      <c r="E495" s="36"/>
      <c r="F495" s="36"/>
      <c r="G495" s="37"/>
      <c r="J495" s="36"/>
      <c r="K495" s="36"/>
      <c r="L495" s="41"/>
    </row>
    <row r="496" spans="5:12" x14ac:dyDescent="0.2">
      <c r="E496" s="36"/>
      <c r="F496" s="36"/>
      <c r="G496" s="37"/>
      <c r="J496" s="36"/>
      <c r="K496" s="36"/>
      <c r="L496" s="41"/>
    </row>
    <row r="497" spans="5:12" x14ac:dyDescent="0.2">
      <c r="E497" s="36"/>
      <c r="F497" s="36"/>
      <c r="G497" s="37"/>
      <c r="J497" s="36"/>
      <c r="K497" s="36"/>
      <c r="L497" s="41"/>
    </row>
    <row r="498" spans="5:12" x14ac:dyDescent="0.2">
      <c r="E498" s="36"/>
      <c r="F498" s="36"/>
      <c r="G498" s="37"/>
      <c r="J498" s="36"/>
      <c r="K498" s="36"/>
      <c r="L498" s="41"/>
    </row>
    <row r="499" spans="5:12" x14ac:dyDescent="0.2">
      <c r="E499" s="36"/>
      <c r="F499" s="36"/>
      <c r="G499" s="37"/>
      <c r="J499" s="36"/>
      <c r="K499" s="36"/>
      <c r="L499" s="41"/>
    </row>
    <row r="500" spans="5:12" x14ac:dyDescent="0.2">
      <c r="E500" s="36"/>
      <c r="F500" s="36"/>
      <c r="G500" s="37"/>
      <c r="J500" s="36"/>
      <c r="K500" s="36"/>
      <c r="L500" s="41"/>
    </row>
    <row r="501" spans="5:12" x14ac:dyDescent="0.2">
      <c r="E501" s="36"/>
      <c r="F501" s="36"/>
      <c r="G501" s="37"/>
      <c r="J501" s="36"/>
      <c r="K501" s="36"/>
      <c r="L501" s="41"/>
    </row>
    <row r="502" spans="5:12" x14ac:dyDescent="0.2">
      <c r="E502" s="36"/>
      <c r="F502" s="36"/>
      <c r="G502" s="37"/>
      <c r="J502" s="36"/>
      <c r="K502" s="36"/>
      <c r="L502" s="41"/>
    </row>
    <row r="503" spans="5:12" x14ac:dyDescent="0.2">
      <c r="E503" s="36"/>
      <c r="F503" s="36"/>
      <c r="G503" s="37"/>
      <c r="J503" s="36"/>
      <c r="K503" s="36"/>
      <c r="L503" s="41"/>
    </row>
    <row r="504" spans="5:12" x14ac:dyDescent="0.2">
      <c r="E504" s="36"/>
      <c r="F504" s="36"/>
      <c r="G504" s="37"/>
      <c r="J504" s="36"/>
      <c r="K504" s="36"/>
      <c r="L504" s="41"/>
    </row>
    <row r="505" spans="5:12" x14ac:dyDescent="0.2">
      <c r="E505" s="36"/>
      <c r="F505" s="36"/>
      <c r="G505" s="37"/>
      <c r="J505" s="36"/>
      <c r="K505" s="36"/>
      <c r="L505" s="41"/>
    </row>
    <row r="506" spans="5:12" x14ac:dyDescent="0.2">
      <c r="E506" s="36"/>
      <c r="F506" s="36"/>
      <c r="G506" s="37"/>
      <c r="J506" s="36"/>
      <c r="K506" s="36"/>
      <c r="L506" s="41"/>
    </row>
    <row r="507" spans="5:12" x14ac:dyDescent="0.2">
      <c r="E507" s="36"/>
      <c r="F507" s="36"/>
      <c r="G507" s="37"/>
      <c r="J507" s="36"/>
      <c r="K507" s="36"/>
      <c r="L507" s="41"/>
    </row>
    <row r="508" spans="5:12" x14ac:dyDescent="0.2">
      <c r="E508" s="36"/>
      <c r="F508" s="36"/>
      <c r="G508" s="37"/>
      <c r="J508" s="36"/>
      <c r="K508" s="36"/>
      <c r="L508" s="41"/>
    </row>
    <row r="509" spans="5:12" x14ac:dyDescent="0.2">
      <c r="E509" s="36"/>
      <c r="F509" s="36"/>
      <c r="G509" s="37"/>
      <c r="J509" s="36"/>
      <c r="K509" s="36"/>
      <c r="L509" s="41"/>
    </row>
    <row r="510" spans="5:12" x14ac:dyDescent="0.2">
      <c r="E510" s="36"/>
      <c r="F510" s="36"/>
      <c r="G510" s="37"/>
      <c r="J510" s="36"/>
      <c r="K510" s="36"/>
      <c r="L510" s="41"/>
    </row>
    <row r="511" spans="5:12" x14ac:dyDescent="0.2">
      <c r="E511" s="36"/>
      <c r="F511" s="36"/>
      <c r="G511" s="37"/>
      <c r="J511" s="36"/>
      <c r="K511" s="36"/>
      <c r="L511" s="41"/>
    </row>
    <row r="512" spans="5:12" x14ac:dyDescent="0.2">
      <c r="E512" s="36"/>
      <c r="F512" s="36"/>
      <c r="G512" s="37"/>
      <c r="J512" s="36"/>
      <c r="K512" s="36"/>
      <c r="L512" s="41"/>
    </row>
    <row r="513" spans="5:12" x14ac:dyDescent="0.2">
      <c r="E513" s="36"/>
      <c r="F513" s="36"/>
      <c r="G513" s="37"/>
      <c r="J513" s="36"/>
      <c r="K513" s="36"/>
      <c r="L513" s="41"/>
    </row>
    <row r="514" spans="5:12" x14ac:dyDescent="0.2">
      <c r="E514" s="36"/>
      <c r="F514" s="36"/>
      <c r="G514" s="37"/>
      <c r="J514" s="36"/>
      <c r="K514" s="36"/>
      <c r="L514" s="41"/>
    </row>
    <row r="515" spans="5:12" x14ac:dyDescent="0.2">
      <c r="E515" s="36"/>
      <c r="F515" s="36"/>
      <c r="G515" s="37"/>
      <c r="J515" s="36"/>
      <c r="K515" s="36"/>
      <c r="L515" s="41"/>
    </row>
    <row r="516" spans="5:12" x14ac:dyDescent="0.2">
      <c r="E516" s="36"/>
      <c r="F516" s="36"/>
      <c r="G516" s="37"/>
      <c r="J516" s="36"/>
      <c r="K516" s="36"/>
      <c r="L516" s="41"/>
    </row>
    <row r="517" spans="5:12" x14ac:dyDescent="0.2">
      <c r="E517" s="36"/>
      <c r="F517" s="36"/>
      <c r="G517" s="37"/>
      <c r="J517" s="36"/>
      <c r="K517" s="36"/>
      <c r="L517" s="41"/>
    </row>
    <row r="518" spans="5:12" x14ac:dyDescent="0.2">
      <c r="E518" s="36"/>
      <c r="F518" s="36"/>
      <c r="G518" s="37"/>
      <c r="J518" s="36"/>
      <c r="K518" s="36"/>
      <c r="L518" s="41"/>
    </row>
    <row r="519" spans="5:12" x14ac:dyDescent="0.2">
      <c r="E519" s="36"/>
      <c r="F519" s="36"/>
      <c r="G519" s="37"/>
      <c r="J519" s="36"/>
      <c r="K519" s="36"/>
      <c r="L519" s="41"/>
    </row>
    <row r="520" spans="5:12" x14ac:dyDescent="0.2">
      <c r="E520" s="36"/>
      <c r="F520" s="36"/>
      <c r="G520" s="37"/>
      <c r="J520" s="36"/>
      <c r="K520" s="36"/>
      <c r="L520" s="41"/>
    </row>
    <row r="521" spans="5:12" x14ac:dyDescent="0.2">
      <c r="E521" s="36"/>
      <c r="F521" s="36"/>
      <c r="G521" s="37"/>
      <c r="J521" s="36"/>
      <c r="K521" s="36"/>
      <c r="L521" s="41"/>
    </row>
    <row r="522" spans="5:12" x14ac:dyDescent="0.2">
      <c r="E522" s="36"/>
      <c r="F522" s="36"/>
      <c r="G522" s="37"/>
      <c r="J522" s="36"/>
      <c r="K522" s="36"/>
      <c r="L522" s="41"/>
    </row>
    <row r="523" spans="5:12" x14ac:dyDescent="0.2">
      <c r="E523" s="36"/>
      <c r="F523" s="36"/>
      <c r="G523" s="37"/>
      <c r="J523" s="36"/>
      <c r="K523" s="36"/>
      <c r="L523" s="41"/>
    </row>
    <row r="524" spans="5:12" x14ac:dyDescent="0.2">
      <c r="E524" s="36"/>
      <c r="F524" s="36"/>
      <c r="G524" s="37"/>
      <c r="J524" s="36"/>
      <c r="K524" s="36"/>
      <c r="L524" s="41"/>
    </row>
    <row r="525" spans="5:12" x14ac:dyDescent="0.2">
      <c r="E525" s="36"/>
      <c r="F525" s="36"/>
      <c r="G525" s="37"/>
      <c r="J525" s="36"/>
      <c r="K525" s="36"/>
      <c r="L525" s="41"/>
    </row>
    <row r="526" spans="5:12" x14ac:dyDescent="0.2">
      <c r="E526" s="36"/>
      <c r="F526" s="36"/>
      <c r="G526" s="37"/>
      <c r="J526" s="36"/>
      <c r="K526" s="36"/>
      <c r="L526" s="41"/>
    </row>
    <row r="527" spans="5:12" x14ac:dyDescent="0.2">
      <c r="E527" s="36"/>
      <c r="F527" s="36"/>
      <c r="G527" s="37"/>
      <c r="J527" s="36"/>
      <c r="K527" s="36"/>
      <c r="L527" s="41"/>
    </row>
    <row r="528" spans="5:12" x14ac:dyDescent="0.2">
      <c r="E528" s="36"/>
      <c r="F528" s="36"/>
      <c r="G528" s="37"/>
      <c r="J528" s="36"/>
      <c r="K528" s="36"/>
      <c r="L528" s="41"/>
    </row>
    <row r="529" spans="5:12" x14ac:dyDescent="0.2">
      <c r="E529" s="36"/>
      <c r="F529" s="36"/>
      <c r="G529" s="37"/>
      <c r="J529" s="36"/>
      <c r="K529" s="36"/>
      <c r="L529" s="41"/>
    </row>
    <row r="530" spans="5:12" x14ac:dyDescent="0.2">
      <c r="E530" s="36"/>
      <c r="F530" s="36"/>
      <c r="G530" s="37"/>
      <c r="J530" s="36"/>
      <c r="K530" s="36"/>
      <c r="L530" s="41"/>
    </row>
    <row r="531" spans="5:12" x14ac:dyDescent="0.2">
      <c r="E531" s="36"/>
      <c r="F531" s="36"/>
      <c r="G531" s="37"/>
      <c r="J531" s="36"/>
      <c r="K531" s="36"/>
      <c r="L531" s="41"/>
    </row>
    <row r="532" spans="5:12" x14ac:dyDescent="0.2">
      <c r="E532" s="36"/>
      <c r="F532" s="36"/>
      <c r="G532" s="37"/>
      <c r="J532" s="36"/>
      <c r="K532" s="36"/>
      <c r="L532" s="41"/>
    </row>
    <row r="533" spans="5:12" x14ac:dyDescent="0.2">
      <c r="E533" s="36"/>
      <c r="F533" s="36"/>
      <c r="G533" s="37"/>
      <c r="J533" s="36"/>
      <c r="K533" s="36"/>
      <c r="L533" s="41"/>
    </row>
    <row r="534" spans="5:12" x14ac:dyDescent="0.2">
      <c r="E534" s="36"/>
      <c r="F534" s="36"/>
      <c r="G534" s="37"/>
      <c r="J534" s="36"/>
      <c r="K534" s="36"/>
      <c r="L534" s="41"/>
    </row>
    <row r="535" spans="5:12" x14ac:dyDescent="0.2">
      <c r="E535" s="36"/>
      <c r="F535" s="36"/>
      <c r="G535" s="37"/>
      <c r="J535" s="36"/>
      <c r="K535" s="36"/>
      <c r="L535" s="41"/>
    </row>
    <row r="536" spans="5:12" x14ac:dyDescent="0.2">
      <c r="E536" s="36"/>
      <c r="F536" s="36"/>
      <c r="G536" s="37"/>
      <c r="J536" s="36"/>
      <c r="K536" s="36"/>
      <c r="L536" s="41"/>
    </row>
    <row r="537" spans="5:12" x14ac:dyDescent="0.2">
      <c r="E537" s="36"/>
      <c r="F537" s="36"/>
      <c r="G537" s="37"/>
      <c r="J537" s="36"/>
      <c r="K537" s="36"/>
      <c r="L537" s="41"/>
    </row>
    <row r="538" spans="5:12" x14ac:dyDescent="0.2">
      <c r="E538" s="36"/>
      <c r="F538" s="36"/>
      <c r="G538" s="37"/>
      <c r="J538" s="36"/>
      <c r="K538" s="36"/>
      <c r="L538" s="41"/>
    </row>
    <row r="539" spans="5:12" x14ac:dyDescent="0.2">
      <c r="E539" s="36"/>
      <c r="F539" s="36"/>
      <c r="G539" s="37"/>
      <c r="J539" s="36"/>
      <c r="K539" s="36"/>
      <c r="L539" s="41"/>
    </row>
    <row r="540" spans="5:12" x14ac:dyDescent="0.2">
      <c r="E540" s="36"/>
      <c r="F540" s="36"/>
      <c r="G540" s="37"/>
      <c r="J540" s="36"/>
      <c r="K540" s="36"/>
      <c r="L540" s="41"/>
    </row>
    <row r="541" spans="5:12" x14ac:dyDescent="0.2">
      <c r="E541" s="36"/>
      <c r="F541" s="36"/>
      <c r="G541" s="37"/>
      <c r="J541" s="36"/>
      <c r="K541" s="36"/>
      <c r="L541" s="41"/>
    </row>
    <row r="542" spans="5:12" x14ac:dyDescent="0.2">
      <c r="E542" s="36"/>
      <c r="F542" s="36"/>
      <c r="G542" s="37"/>
      <c r="J542" s="36"/>
      <c r="K542" s="36"/>
      <c r="L542" s="41"/>
    </row>
    <row r="543" spans="5:12" x14ac:dyDescent="0.2">
      <c r="E543" s="36"/>
      <c r="F543" s="36"/>
      <c r="G543" s="37"/>
      <c r="J543" s="36"/>
      <c r="K543" s="36"/>
      <c r="L543" s="41"/>
    </row>
    <row r="544" spans="5:12" x14ac:dyDescent="0.2">
      <c r="E544" s="36"/>
      <c r="F544" s="36"/>
      <c r="G544" s="37"/>
      <c r="J544" s="36"/>
      <c r="K544" s="36"/>
      <c r="L544" s="41"/>
    </row>
    <row r="545" spans="5:12" x14ac:dyDescent="0.2">
      <c r="E545" s="36"/>
      <c r="F545" s="36"/>
      <c r="G545" s="37"/>
      <c r="J545" s="36"/>
      <c r="K545" s="36"/>
      <c r="L545" s="41"/>
    </row>
    <row r="546" spans="5:12" x14ac:dyDescent="0.2">
      <c r="E546" s="36"/>
      <c r="F546" s="36"/>
      <c r="G546" s="37"/>
      <c r="J546" s="36"/>
      <c r="K546" s="36"/>
      <c r="L546" s="41"/>
    </row>
    <row r="547" spans="5:12" x14ac:dyDescent="0.2">
      <c r="E547" s="36"/>
      <c r="F547" s="36"/>
      <c r="G547" s="37"/>
      <c r="J547" s="36"/>
      <c r="K547" s="36"/>
      <c r="L547" s="41"/>
    </row>
    <row r="548" spans="5:12" x14ac:dyDescent="0.2">
      <c r="E548" s="36"/>
      <c r="F548" s="36"/>
      <c r="G548" s="37"/>
      <c r="J548" s="36"/>
      <c r="K548" s="36"/>
      <c r="L548" s="41"/>
    </row>
    <row r="549" spans="5:12" x14ac:dyDescent="0.2">
      <c r="E549" s="36"/>
      <c r="F549" s="36"/>
      <c r="G549" s="37"/>
      <c r="J549" s="36"/>
      <c r="K549" s="36"/>
      <c r="L549" s="41"/>
    </row>
    <row r="550" spans="5:12" x14ac:dyDescent="0.2">
      <c r="E550" s="36"/>
      <c r="F550" s="36"/>
      <c r="G550" s="37"/>
      <c r="J550" s="36"/>
      <c r="K550" s="36"/>
      <c r="L550" s="41"/>
    </row>
    <row r="551" spans="5:12" x14ac:dyDescent="0.2">
      <c r="E551" s="36"/>
      <c r="F551" s="36"/>
      <c r="G551" s="37"/>
      <c r="J551" s="36"/>
      <c r="K551" s="36"/>
      <c r="L551" s="41"/>
    </row>
    <row r="552" spans="5:12" x14ac:dyDescent="0.2">
      <c r="E552" s="36"/>
      <c r="F552" s="36"/>
      <c r="G552" s="37"/>
      <c r="J552" s="36"/>
      <c r="K552" s="36"/>
      <c r="L552" s="41"/>
    </row>
    <row r="553" spans="5:12" x14ac:dyDescent="0.2">
      <c r="E553" s="36"/>
      <c r="F553" s="36"/>
      <c r="G553" s="37"/>
      <c r="J553" s="36"/>
      <c r="K553" s="36"/>
      <c r="L553" s="41"/>
    </row>
    <row r="554" spans="5:12" x14ac:dyDescent="0.2">
      <c r="E554" s="36"/>
      <c r="F554" s="36"/>
      <c r="G554" s="37"/>
      <c r="J554" s="36"/>
      <c r="K554" s="36"/>
      <c r="L554" s="41"/>
    </row>
    <row r="555" spans="5:12" x14ac:dyDescent="0.2">
      <c r="E555" s="36"/>
      <c r="F555" s="36"/>
      <c r="G555" s="37"/>
      <c r="J555" s="36"/>
      <c r="K555" s="36"/>
      <c r="L555" s="41"/>
    </row>
    <row r="556" spans="5:12" x14ac:dyDescent="0.2">
      <c r="E556" s="36"/>
      <c r="F556" s="36"/>
      <c r="G556" s="37"/>
      <c r="J556" s="36"/>
      <c r="K556" s="36"/>
      <c r="L556" s="41"/>
    </row>
    <row r="557" spans="5:12" x14ac:dyDescent="0.2">
      <c r="E557" s="36"/>
      <c r="F557" s="36"/>
      <c r="G557" s="37"/>
      <c r="J557" s="36"/>
      <c r="K557" s="36"/>
      <c r="L557" s="41"/>
    </row>
    <row r="558" spans="5:12" x14ac:dyDescent="0.2">
      <c r="E558" s="36"/>
      <c r="F558" s="36"/>
      <c r="G558" s="37"/>
      <c r="J558" s="36"/>
      <c r="K558" s="36"/>
      <c r="L558" s="41"/>
    </row>
    <row r="559" spans="5:12" x14ac:dyDescent="0.2">
      <c r="E559" s="36"/>
      <c r="F559" s="36"/>
      <c r="G559" s="37"/>
      <c r="J559" s="36"/>
      <c r="K559" s="36"/>
      <c r="L559" s="41"/>
    </row>
    <row r="560" spans="5:12" x14ac:dyDescent="0.2">
      <c r="E560" s="36"/>
      <c r="F560" s="36"/>
      <c r="G560" s="37"/>
      <c r="J560" s="36"/>
      <c r="K560" s="36"/>
      <c r="L560" s="41"/>
    </row>
    <row r="561" spans="5:12" x14ac:dyDescent="0.2">
      <c r="E561" s="36"/>
      <c r="F561" s="36"/>
      <c r="G561" s="37"/>
      <c r="J561" s="36"/>
      <c r="K561" s="36"/>
      <c r="L561" s="41"/>
    </row>
    <row r="562" spans="5:12" x14ac:dyDescent="0.2">
      <c r="E562" s="36"/>
      <c r="F562" s="36"/>
      <c r="G562" s="37"/>
      <c r="J562" s="36"/>
      <c r="K562" s="36"/>
      <c r="L562" s="41"/>
    </row>
    <row r="563" spans="5:12" x14ac:dyDescent="0.2">
      <c r="E563" s="36"/>
      <c r="F563" s="36"/>
      <c r="G563" s="37"/>
      <c r="J563" s="36"/>
      <c r="K563" s="36"/>
      <c r="L563" s="41"/>
    </row>
    <row r="564" spans="5:12" x14ac:dyDescent="0.2">
      <c r="E564" s="36"/>
      <c r="F564" s="36"/>
      <c r="G564" s="37"/>
      <c r="J564" s="36"/>
      <c r="K564" s="36"/>
      <c r="L564" s="41"/>
    </row>
    <row r="565" spans="5:12" x14ac:dyDescent="0.2">
      <c r="E565" s="36"/>
      <c r="F565" s="36"/>
      <c r="G565" s="37"/>
      <c r="J565" s="36"/>
      <c r="K565" s="36"/>
      <c r="L565" s="41"/>
    </row>
    <row r="566" spans="5:12" x14ac:dyDescent="0.2">
      <c r="E566" s="36"/>
      <c r="F566" s="36"/>
      <c r="G566" s="37"/>
      <c r="J566" s="36"/>
      <c r="K566" s="36"/>
      <c r="L566" s="41"/>
    </row>
    <row r="567" spans="5:12" x14ac:dyDescent="0.2">
      <c r="E567" s="36"/>
      <c r="F567" s="36"/>
      <c r="G567" s="37"/>
      <c r="J567" s="36"/>
      <c r="K567" s="36"/>
      <c r="L567" s="41"/>
    </row>
    <row r="568" spans="5:12" x14ac:dyDescent="0.2">
      <c r="E568" s="36"/>
      <c r="F568" s="36"/>
      <c r="G568" s="37"/>
      <c r="J568" s="36"/>
      <c r="K568" s="36"/>
      <c r="L568" s="41"/>
    </row>
    <row r="569" spans="5:12" x14ac:dyDescent="0.2">
      <c r="E569" s="36"/>
      <c r="F569" s="36"/>
      <c r="G569" s="37"/>
      <c r="J569" s="36"/>
      <c r="K569" s="36"/>
      <c r="L569" s="41"/>
    </row>
    <row r="570" spans="5:12" x14ac:dyDescent="0.2">
      <c r="E570" s="36"/>
      <c r="F570" s="36"/>
      <c r="G570" s="37"/>
      <c r="J570" s="36"/>
      <c r="K570" s="36"/>
      <c r="L570" s="41"/>
    </row>
    <row r="571" spans="5:12" x14ac:dyDescent="0.2">
      <c r="E571" s="36"/>
      <c r="F571" s="36"/>
      <c r="G571" s="37"/>
      <c r="J571" s="36"/>
      <c r="K571" s="36"/>
      <c r="L571" s="41"/>
    </row>
    <row r="572" spans="5:12" x14ac:dyDescent="0.2">
      <c r="E572" s="36"/>
      <c r="F572" s="36"/>
      <c r="G572" s="37"/>
      <c r="J572" s="36"/>
      <c r="K572" s="36"/>
      <c r="L572" s="41"/>
    </row>
    <row r="573" spans="5:12" x14ac:dyDescent="0.2">
      <c r="E573" s="36"/>
      <c r="F573" s="36"/>
      <c r="G573" s="37"/>
      <c r="J573" s="36"/>
      <c r="K573" s="36"/>
      <c r="L573" s="41"/>
    </row>
    <row r="574" spans="5:12" x14ac:dyDescent="0.2">
      <c r="E574" s="36"/>
      <c r="F574" s="36"/>
      <c r="G574" s="37"/>
      <c r="J574" s="36"/>
      <c r="K574" s="36"/>
      <c r="L574" s="41"/>
    </row>
    <row r="575" spans="5:12" x14ac:dyDescent="0.2">
      <c r="E575" s="36"/>
      <c r="F575" s="36"/>
      <c r="G575" s="37"/>
      <c r="J575" s="36"/>
      <c r="K575" s="36"/>
      <c r="L575" s="41"/>
    </row>
    <row r="576" spans="5:12" x14ac:dyDescent="0.2">
      <c r="E576" s="36"/>
      <c r="F576" s="36"/>
      <c r="G576" s="37"/>
      <c r="J576" s="36"/>
      <c r="K576" s="36"/>
      <c r="L576" s="41"/>
    </row>
    <row r="577" spans="5:12" x14ac:dyDescent="0.2">
      <c r="E577" s="36"/>
      <c r="F577" s="36"/>
      <c r="G577" s="37"/>
      <c r="J577" s="36"/>
      <c r="K577" s="36"/>
      <c r="L577" s="41"/>
    </row>
    <row r="578" spans="5:12" x14ac:dyDescent="0.2">
      <c r="E578" s="36"/>
      <c r="F578" s="36"/>
      <c r="G578" s="37"/>
      <c r="J578" s="36"/>
      <c r="K578" s="36"/>
      <c r="L578" s="41"/>
    </row>
    <row r="579" spans="5:12" x14ac:dyDescent="0.2">
      <c r="E579" s="36"/>
      <c r="F579" s="36"/>
      <c r="G579" s="37"/>
      <c r="J579" s="36"/>
      <c r="K579" s="36"/>
      <c r="L579" s="41"/>
    </row>
    <row r="580" spans="5:12" x14ac:dyDescent="0.2">
      <c r="E580" s="36"/>
      <c r="F580" s="36"/>
      <c r="G580" s="37"/>
      <c r="J580" s="36"/>
      <c r="K580" s="36"/>
      <c r="L580" s="41"/>
    </row>
    <row r="581" spans="5:12" x14ac:dyDescent="0.2">
      <c r="E581" s="36"/>
      <c r="F581" s="36"/>
      <c r="G581" s="37"/>
      <c r="J581" s="36"/>
      <c r="K581" s="36"/>
      <c r="L581" s="41"/>
    </row>
    <row r="582" spans="5:12" x14ac:dyDescent="0.2">
      <c r="E582" s="36"/>
      <c r="F582" s="36"/>
      <c r="G582" s="37"/>
      <c r="J582" s="36"/>
      <c r="K582" s="36"/>
      <c r="L582" s="41"/>
    </row>
    <row r="583" spans="5:12" x14ac:dyDescent="0.2">
      <c r="E583" s="36"/>
      <c r="F583" s="36"/>
      <c r="G583" s="37"/>
      <c r="J583" s="36"/>
      <c r="K583" s="36"/>
      <c r="L583" s="41"/>
    </row>
    <row r="584" spans="5:12" x14ac:dyDescent="0.2">
      <c r="E584" s="36"/>
      <c r="F584" s="36"/>
      <c r="G584" s="37"/>
      <c r="J584" s="36"/>
      <c r="K584" s="36"/>
      <c r="L584" s="41"/>
    </row>
    <row r="585" spans="5:12" x14ac:dyDescent="0.2">
      <c r="E585" s="36"/>
      <c r="F585" s="36"/>
      <c r="G585" s="37"/>
      <c r="J585" s="36"/>
      <c r="K585" s="36"/>
      <c r="L585" s="41"/>
    </row>
    <row r="586" spans="5:12" x14ac:dyDescent="0.2">
      <c r="E586" s="36"/>
      <c r="F586" s="36"/>
      <c r="G586" s="37"/>
      <c r="J586" s="36"/>
      <c r="K586" s="36"/>
      <c r="L586" s="41"/>
    </row>
    <row r="587" spans="5:12" x14ac:dyDescent="0.2">
      <c r="E587" s="36"/>
      <c r="F587" s="36"/>
      <c r="G587" s="37"/>
      <c r="J587" s="36"/>
      <c r="K587" s="36"/>
      <c r="L587" s="41"/>
    </row>
    <row r="588" spans="5:12" x14ac:dyDescent="0.2">
      <c r="E588" s="36"/>
      <c r="F588" s="36"/>
      <c r="G588" s="37"/>
      <c r="J588" s="36"/>
      <c r="K588" s="36"/>
      <c r="L588" s="41"/>
    </row>
    <row r="589" spans="5:12" x14ac:dyDescent="0.2">
      <c r="E589" s="36"/>
      <c r="F589" s="36"/>
      <c r="G589" s="37"/>
      <c r="J589" s="36"/>
      <c r="K589" s="36"/>
      <c r="L589" s="41"/>
    </row>
    <row r="590" spans="5:12" x14ac:dyDescent="0.2">
      <c r="E590" s="36"/>
      <c r="F590" s="36"/>
      <c r="G590" s="37"/>
      <c r="J590" s="36"/>
      <c r="K590" s="36"/>
      <c r="L590" s="41"/>
    </row>
    <row r="591" spans="5:12" x14ac:dyDescent="0.2">
      <c r="E591" s="36"/>
      <c r="F591" s="36"/>
      <c r="G591" s="37"/>
      <c r="J591" s="36"/>
      <c r="K591" s="36"/>
      <c r="L591" s="41"/>
    </row>
    <row r="592" spans="5:12" x14ac:dyDescent="0.2">
      <c r="E592" s="36"/>
      <c r="F592" s="36"/>
      <c r="G592" s="37"/>
      <c r="J592" s="36"/>
      <c r="K592" s="36"/>
      <c r="L592" s="41"/>
    </row>
    <row r="593" spans="5:12" x14ac:dyDescent="0.2">
      <c r="E593" s="36"/>
      <c r="F593" s="36"/>
      <c r="G593" s="37"/>
      <c r="J593" s="36"/>
      <c r="K593" s="36"/>
      <c r="L593" s="41"/>
    </row>
    <row r="594" spans="5:12" x14ac:dyDescent="0.2">
      <c r="E594" s="36"/>
      <c r="F594" s="36"/>
      <c r="G594" s="37"/>
      <c r="J594" s="36"/>
      <c r="K594" s="36"/>
      <c r="L594" s="41"/>
    </row>
    <row r="595" spans="5:12" x14ac:dyDescent="0.2">
      <c r="E595" s="36"/>
      <c r="F595" s="36"/>
      <c r="G595" s="37"/>
      <c r="J595" s="36"/>
      <c r="K595" s="36"/>
      <c r="L595" s="41"/>
    </row>
    <row r="596" spans="5:12" x14ac:dyDescent="0.2">
      <c r="E596" s="36"/>
      <c r="F596" s="36"/>
      <c r="G596" s="37"/>
      <c r="J596" s="36"/>
      <c r="K596" s="36"/>
      <c r="L596" s="41"/>
    </row>
    <row r="597" spans="5:12" x14ac:dyDescent="0.2">
      <c r="E597" s="36"/>
      <c r="F597" s="36"/>
      <c r="G597" s="37"/>
      <c r="J597" s="36"/>
      <c r="K597" s="36"/>
      <c r="L597" s="41"/>
    </row>
    <row r="598" spans="5:12" x14ac:dyDescent="0.2">
      <c r="E598" s="36"/>
      <c r="F598" s="36"/>
      <c r="G598" s="37"/>
      <c r="J598" s="36"/>
      <c r="K598" s="36"/>
      <c r="L598" s="41"/>
    </row>
    <row r="599" spans="5:12" x14ac:dyDescent="0.2">
      <c r="E599" s="36"/>
      <c r="F599" s="36"/>
      <c r="G599" s="37"/>
      <c r="J599" s="36"/>
      <c r="K599" s="36"/>
      <c r="L599" s="41"/>
    </row>
    <row r="600" spans="5:12" x14ac:dyDescent="0.2">
      <c r="E600" s="36"/>
      <c r="F600" s="36"/>
      <c r="G600" s="37"/>
      <c r="J600" s="36"/>
      <c r="K600" s="36"/>
      <c r="L600" s="41"/>
    </row>
    <row r="601" spans="5:12" x14ac:dyDescent="0.2">
      <c r="E601" s="36"/>
      <c r="F601" s="36"/>
      <c r="G601" s="37"/>
      <c r="J601" s="36"/>
      <c r="K601" s="36"/>
      <c r="L601" s="41"/>
    </row>
    <row r="602" spans="5:12" x14ac:dyDescent="0.2">
      <c r="E602" s="36"/>
      <c r="F602" s="36"/>
      <c r="G602" s="37"/>
      <c r="J602" s="36"/>
      <c r="K602" s="36"/>
      <c r="L602" s="41"/>
    </row>
    <row r="603" spans="5:12" x14ac:dyDescent="0.2">
      <c r="E603" s="36"/>
      <c r="F603" s="36"/>
      <c r="G603" s="37"/>
      <c r="J603" s="36"/>
      <c r="K603" s="36"/>
      <c r="L603" s="41"/>
    </row>
    <row r="604" spans="5:12" x14ac:dyDescent="0.2">
      <c r="E604" s="36"/>
      <c r="F604" s="36"/>
      <c r="G604" s="37"/>
      <c r="J604" s="36"/>
      <c r="K604" s="36"/>
      <c r="L604" s="41"/>
    </row>
    <row r="605" spans="5:12" x14ac:dyDescent="0.2">
      <c r="E605" s="36"/>
      <c r="F605" s="36"/>
      <c r="G605" s="37"/>
      <c r="J605" s="36"/>
      <c r="K605" s="36"/>
      <c r="L605" s="41"/>
    </row>
    <row r="606" spans="5:12" x14ac:dyDescent="0.2">
      <c r="E606" s="36"/>
      <c r="F606" s="36"/>
      <c r="G606" s="37"/>
      <c r="J606" s="36"/>
      <c r="K606" s="36"/>
      <c r="L606" s="41"/>
    </row>
    <row r="607" spans="5:12" x14ac:dyDescent="0.2">
      <c r="E607" s="36"/>
      <c r="F607" s="36"/>
      <c r="G607" s="37"/>
      <c r="J607" s="36"/>
      <c r="K607" s="36"/>
      <c r="L607" s="41"/>
    </row>
    <row r="608" spans="5:12" x14ac:dyDescent="0.2">
      <c r="E608" s="36"/>
      <c r="F608" s="36"/>
      <c r="G608" s="37"/>
      <c r="J608" s="36"/>
      <c r="K608" s="36"/>
      <c r="L608" s="41"/>
    </row>
    <row r="609" spans="5:12" x14ac:dyDescent="0.2">
      <c r="E609" s="36"/>
      <c r="F609" s="36"/>
      <c r="G609" s="37"/>
      <c r="J609" s="36"/>
      <c r="K609" s="36"/>
      <c r="L609" s="41"/>
    </row>
    <row r="610" spans="5:12" x14ac:dyDescent="0.2">
      <c r="E610" s="36"/>
      <c r="F610" s="36"/>
      <c r="G610" s="37"/>
      <c r="J610" s="36"/>
      <c r="K610" s="36"/>
      <c r="L610" s="41"/>
    </row>
    <row r="611" spans="5:12" x14ac:dyDescent="0.2">
      <c r="E611" s="36"/>
      <c r="F611" s="36"/>
      <c r="G611" s="37"/>
      <c r="J611" s="36"/>
      <c r="K611" s="36"/>
      <c r="L611" s="41"/>
    </row>
    <row r="612" spans="5:12" x14ac:dyDescent="0.2">
      <c r="E612" s="36"/>
      <c r="F612" s="36"/>
      <c r="G612" s="37"/>
      <c r="J612" s="36"/>
      <c r="K612" s="36"/>
      <c r="L612" s="41"/>
    </row>
    <row r="613" spans="5:12" x14ac:dyDescent="0.2">
      <c r="E613" s="36"/>
      <c r="F613" s="36"/>
      <c r="G613" s="37"/>
      <c r="J613" s="36"/>
      <c r="K613" s="36"/>
      <c r="L613" s="41"/>
    </row>
    <row r="614" spans="5:12" x14ac:dyDescent="0.2">
      <c r="E614" s="36"/>
      <c r="F614" s="36"/>
      <c r="G614" s="37"/>
      <c r="J614" s="36"/>
      <c r="K614" s="36"/>
      <c r="L614" s="41"/>
    </row>
    <row r="615" spans="5:12" x14ac:dyDescent="0.2">
      <c r="E615" s="36"/>
      <c r="F615" s="36"/>
      <c r="G615" s="37"/>
      <c r="J615" s="36"/>
      <c r="K615" s="36"/>
      <c r="L615" s="41"/>
    </row>
    <row r="616" spans="5:12" x14ac:dyDescent="0.2">
      <c r="E616" s="36"/>
      <c r="F616" s="36"/>
      <c r="G616" s="37"/>
      <c r="J616" s="36"/>
      <c r="K616" s="36"/>
      <c r="L616" s="41"/>
    </row>
    <row r="617" spans="5:12" x14ac:dyDescent="0.2">
      <c r="E617" s="36"/>
      <c r="F617" s="36"/>
      <c r="G617" s="37"/>
      <c r="J617" s="36"/>
      <c r="K617" s="36"/>
      <c r="L617" s="41"/>
    </row>
    <row r="618" spans="5:12" x14ac:dyDescent="0.2">
      <c r="E618" s="36"/>
      <c r="F618" s="36"/>
      <c r="G618" s="37"/>
      <c r="J618" s="36"/>
      <c r="K618" s="36"/>
      <c r="L618" s="41"/>
    </row>
    <row r="619" spans="5:12" x14ac:dyDescent="0.2">
      <c r="E619" s="36"/>
      <c r="F619" s="36"/>
      <c r="G619" s="37"/>
      <c r="J619" s="36"/>
      <c r="K619" s="36"/>
      <c r="L619" s="41"/>
    </row>
    <row r="620" spans="5:12" x14ac:dyDescent="0.2">
      <c r="E620" s="36"/>
      <c r="F620" s="36"/>
      <c r="G620" s="37"/>
      <c r="J620" s="36"/>
      <c r="K620" s="36"/>
      <c r="L620" s="41"/>
    </row>
    <row r="621" spans="5:12" x14ac:dyDescent="0.2">
      <c r="E621" s="36"/>
      <c r="F621" s="36"/>
      <c r="G621" s="37"/>
      <c r="J621" s="36"/>
      <c r="K621" s="36"/>
      <c r="L621" s="41"/>
    </row>
    <row r="622" spans="5:12" x14ac:dyDescent="0.2">
      <c r="E622" s="36"/>
      <c r="F622" s="36"/>
      <c r="G622" s="37"/>
      <c r="J622" s="36"/>
      <c r="K622" s="36"/>
      <c r="L622" s="41"/>
    </row>
    <row r="623" spans="5:12" x14ac:dyDescent="0.2">
      <c r="E623" s="36"/>
      <c r="F623" s="36"/>
      <c r="G623" s="37"/>
      <c r="J623" s="36"/>
      <c r="K623" s="36"/>
      <c r="L623" s="41"/>
    </row>
    <row r="624" spans="5:12" x14ac:dyDescent="0.2">
      <c r="E624" s="36"/>
      <c r="F624" s="36"/>
      <c r="G624" s="37"/>
      <c r="J624" s="36"/>
      <c r="K624" s="36"/>
      <c r="L624" s="41"/>
    </row>
    <row r="625" spans="5:12" x14ac:dyDescent="0.2">
      <c r="E625" s="36"/>
      <c r="F625" s="36"/>
      <c r="G625" s="37"/>
      <c r="J625" s="36"/>
      <c r="K625" s="36"/>
      <c r="L625" s="41"/>
    </row>
    <row r="626" spans="5:12" x14ac:dyDescent="0.2">
      <c r="E626" s="36"/>
      <c r="F626" s="36"/>
      <c r="G626" s="37"/>
      <c r="J626" s="36"/>
      <c r="K626" s="36"/>
      <c r="L626" s="41"/>
    </row>
    <row r="627" spans="5:12" x14ac:dyDescent="0.2">
      <c r="E627" s="36"/>
      <c r="F627" s="36"/>
      <c r="G627" s="37"/>
      <c r="J627" s="36"/>
      <c r="K627" s="36"/>
      <c r="L627" s="41"/>
    </row>
    <row r="628" spans="5:12" x14ac:dyDescent="0.2">
      <c r="E628" s="36"/>
      <c r="F628" s="36"/>
      <c r="G628" s="37"/>
      <c r="J628" s="36"/>
      <c r="K628" s="36"/>
      <c r="L628" s="41"/>
    </row>
    <row r="629" spans="5:12" x14ac:dyDescent="0.2">
      <c r="E629" s="36"/>
      <c r="F629" s="36"/>
      <c r="G629" s="37"/>
      <c r="J629" s="36"/>
      <c r="K629" s="36"/>
      <c r="L629" s="41"/>
    </row>
    <row r="630" spans="5:12" x14ac:dyDescent="0.2">
      <c r="E630" s="36"/>
      <c r="F630" s="36"/>
      <c r="G630" s="37"/>
      <c r="J630" s="36"/>
      <c r="K630" s="36"/>
      <c r="L630" s="41"/>
    </row>
    <row r="631" spans="5:12" x14ac:dyDescent="0.2">
      <c r="E631" s="36"/>
      <c r="F631" s="36"/>
      <c r="G631" s="37"/>
      <c r="J631" s="36"/>
      <c r="K631" s="36"/>
      <c r="L631" s="41"/>
    </row>
    <row r="632" spans="5:12" x14ac:dyDescent="0.2">
      <c r="E632" s="36"/>
      <c r="F632" s="36"/>
      <c r="G632" s="37"/>
      <c r="J632" s="36"/>
      <c r="K632" s="36"/>
      <c r="L632" s="41"/>
    </row>
    <row r="633" spans="5:12" x14ac:dyDescent="0.2">
      <c r="E633" s="36"/>
      <c r="F633" s="36"/>
      <c r="G633" s="37"/>
      <c r="J633" s="36"/>
      <c r="K633" s="36"/>
      <c r="L633" s="41"/>
    </row>
    <row r="634" spans="5:12" x14ac:dyDescent="0.2">
      <c r="E634" s="36"/>
      <c r="F634" s="36"/>
      <c r="G634" s="37"/>
      <c r="J634" s="36"/>
      <c r="K634" s="36"/>
      <c r="L634" s="41"/>
    </row>
    <row r="635" spans="5:12" x14ac:dyDescent="0.2">
      <c r="E635" s="36"/>
      <c r="F635" s="36"/>
      <c r="G635" s="37"/>
      <c r="J635" s="36"/>
      <c r="K635" s="36"/>
      <c r="L635" s="41"/>
    </row>
    <row r="636" spans="5:12" x14ac:dyDescent="0.2">
      <c r="E636" s="36"/>
      <c r="F636" s="36"/>
      <c r="G636" s="37"/>
      <c r="J636" s="36"/>
      <c r="K636" s="36"/>
      <c r="L636" s="41"/>
    </row>
    <row r="637" spans="5:12" x14ac:dyDescent="0.2">
      <c r="E637" s="36"/>
      <c r="F637" s="36"/>
      <c r="G637" s="37"/>
      <c r="J637" s="36"/>
      <c r="K637" s="36"/>
      <c r="L637" s="41"/>
    </row>
    <row r="638" spans="5:12" x14ac:dyDescent="0.2">
      <c r="E638" s="36"/>
      <c r="F638" s="36"/>
      <c r="G638" s="37"/>
      <c r="J638" s="36"/>
      <c r="K638" s="36"/>
      <c r="L638" s="41"/>
    </row>
    <row r="639" spans="5:12" x14ac:dyDescent="0.2">
      <c r="E639" s="36"/>
      <c r="F639" s="36"/>
      <c r="G639" s="37"/>
      <c r="J639" s="36"/>
      <c r="K639" s="36"/>
      <c r="L639" s="41"/>
    </row>
    <row r="640" spans="5:12" x14ac:dyDescent="0.2">
      <c r="E640" s="36"/>
      <c r="F640" s="36"/>
      <c r="G640" s="37"/>
      <c r="J640" s="36"/>
      <c r="K640" s="36"/>
      <c r="L640" s="41"/>
    </row>
    <row r="641" spans="5:12" x14ac:dyDescent="0.2">
      <c r="E641" s="36"/>
      <c r="F641" s="36"/>
      <c r="G641" s="37"/>
      <c r="J641" s="36"/>
      <c r="K641" s="36"/>
      <c r="L641" s="41"/>
    </row>
    <row r="642" spans="5:12" x14ac:dyDescent="0.2">
      <c r="E642" s="36"/>
      <c r="F642" s="36"/>
      <c r="G642" s="37"/>
      <c r="J642" s="36"/>
      <c r="K642" s="36"/>
      <c r="L642" s="41"/>
    </row>
    <row r="643" spans="5:12" x14ac:dyDescent="0.2">
      <c r="E643" s="36"/>
      <c r="F643" s="36"/>
      <c r="G643" s="37"/>
      <c r="J643" s="36"/>
      <c r="K643" s="36"/>
      <c r="L643" s="41"/>
    </row>
    <row r="644" spans="5:12" x14ac:dyDescent="0.2">
      <c r="E644" s="36"/>
      <c r="F644" s="36"/>
      <c r="G644" s="37"/>
      <c r="J644" s="36"/>
      <c r="K644" s="36"/>
      <c r="L644" s="41"/>
    </row>
    <row r="645" spans="5:12" x14ac:dyDescent="0.2">
      <c r="E645" s="36"/>
      <c r="F645" s="36"/>
      <c r="G645" s="37"/>
      <c r="J645" s="36"/>
      <c r="K645" s="36"/>
      <c r="L645" s="41"/>
    </row>
    <row r="646" spans="5:12" x14ac:dyDescent="0.2">
      <c r="E646" s="36"/>
      <c r="F646" s="36"/>
      <c r="G646" s="37"/>
      <c r="J646" s="36"/>
      <c r="K646" s="36"/>
      <c r="L646" s="41"/>
    </row>
    <row r="647" spans="5:12" x14ac:dyDescent="0.2">
      <c r="E647" s="36"/>
      <c r="F647" s="36"/>
      <c r="G647" s="37"/>
      <c r="J647" s="36"/>
      <c r="K647" s="36"/>
      <c r="L647" s="41"/>
    </row>
    <row r="648" spans="5:12" x14ac:dyDescent="0.2">
      <c r="E648" s="36"/>
      <c r="F648" s="36"/>
      <c r="G648" s="37"/>
      <c r="H648" s="36"/>
      <c r="J648" s="36"/>
      <c r="K648" s="36"/>
      <c r="L648" s="41"/>
    </row>
    <row r="649" spans="5:12" x14ac:dyDescent="0.2">
      <c r="E649" s="36"/>
      <c r="F649" s="36"/>
      <c r="G649" s="37"/>
      <c r="J649" s="36"/>
      <c r="K649" s="36"/>
      <c r="L649" s="41"/>
    </row>
    <row r="650" spans="5:12" x14ac:dyDescent="0.2">
      <c r="E650" s="36"/>
      <c r="F650" s="36"/>
      <c r="G650" s="37"/>
      <c r="J650" s="36"/>
      <c r="K650" s="36"/>
      <c r="L650" s="41"/>
    </row>
    <row r="651" spans="5:12" x14ac:dyDescent="0.2">
      <c r="E651" s="36"/>
      <c r="F651" s="36"/>
      <c r="G651" s="37"/>
      <c r="J651" s="36"/>
      <c r="K651" s="36"/>
      <c r="L651" s="41"/>
    </row>
    <row r="652" spans="5:12" x14ac:dyDescent="0.2">
      <c r="E652" s="36"/>
      <c r="F652" s="36"/>
      <c r="G652" s="37"/>
      <c r="J652" s="36"/>
      <c r="K652" s="36"/>
      <c r="L652" s="41"/>
    </row>
    <row r="653" spans="5:12" x14ac:dyDescent="0.2">
      <c r="E653" s="36"/>
      <c r="F653" s="36"/>
      <c r="G653" s="37"/>
      <c r="J653" s="36"/>
      <c r="K653" s="36"/>
      <c r="L653" s="41"/>
    </row>
    <row r="654" spans="5:12" x14ac:dyDescent="0.2">
      <c r="E654" s="36"/>
      <c r="F654" s="36"/>
      <c r="G654" s="37"/>
      <c r="J654" s="36"/>
      <c r="K654" s="36"/>
      <c r="L654" s="41"/>
    </row>
    <row r="655" spans="5:12" x14ac:dyDescent="0.2">
      <c r="E655" s="36"/>
      <c r="F655" s="36"/>
      <c r="G655" s="37"/>
      <c r="J655" s="36"/>
      <c r="K655" s="36"/>
      <c r="L655" s="41"/>
    </row>
    <row r="656" spans="5:12" x14ac:dyDescent="0.2">
      <c r="E656" s="36"/>
      <c r="F656" s="36"/>
      <c r="G656" s="37"/>
      <c r="J656" s="36"/>
      <c r="K656" s="36"/>
      <c r="L656" s="41"/>
    </row>
    <row r="657" spans="5:12" x14ac:dyDescent="0.2">
      <c r="E657" s="36"/>
      <c r="F657" s="36"/>
      <c r="G657" s="37"/>
      <c r="J657" s="36"/>
      <c r="K657" s="36"/>
      <c r="L657" s="41"/>
    </row>
    <row r="658" spans="5:12" x14ac:dyDescent="0.2">
      <c r="E658" s="36"/>
      <c r="F658" s="36"/>
      <c r="G658" s="37"/>
      <c r="J658" s="36"/>
      <c r="K658" s="36"/>
      <c r="L658" s="41"/>
    </row>
    <row r="659" spans="5:12" x14ac:dyDescent="0.2">
      <c r="E659" s="36"/>
      <c r="F659" s="36"/>
      <c r="G659" s="37"/>
      <c r="J659" s="36"/>
      <c r="K659" s="36"/>
      <c r="L659" s="41"/>
    </row>
    <row r="660" spans="5:12" x14ac:dyDescent="0.2">
      <c r="E660" s="36"/>
      <c r="F660" s="36"/>
      <c r="G660" s="37"/>
      <c r="H660" s="36"/>
      <c r="J660" s="36"/>
      <c r="K660" s="36"/>
      <c r="L660" s="41"/>
    </row>
    <row r="661" spans="5:12" x14ac:dyDescent="0.2">
      <c r="E661" s="36"/>
      <c r="F661" s="36"/>
      <c r="G661" s="37"/>
      <c r="J661" s="36"/>
      <c r="K661" s="36"/>
      <c r="L661" s="41"/>
    </row>
    <row r="662" spans="5:12" x14ac:dyDescent="0.2">
      <c r="E662" s="36"/>
      <c r="F662" s="36"/>
      <c r="G662" s="37"/>
      <c r="J662" s="36"/>
      <c r="K662" s="36"/>
      <c r="L662" s="41"/>
    </row>
    <row r="663" spans="5:12" x14ac:dyDescent="0.2">
      <c r="E663" s="36"/>
      <c r="F663" s="36"/>
      <c r="G663" s="37"/>
      <c r="J663" s="36"/>
      <c r="K663" s="36"/>
      <c r="L663" s="41"/>
    </row>
    <row r="664" spans="5:12" x14ac:dyDescent="0.2">
      <c r="E664" s="36"/>
      <c r="F664" s="36"/>
      <c r="G664" s="37"/>
      <c r="J664" s="36"/>
      <c r="K664" s="36"/>
      <c r="L664" s="41"/>
    </row>
    <row r="665" spans="5:12" x14ac:dyDescent="0.2">
      <c r="E665" s="36"/>
      <c r="F665" s="36"/>
      <c r="G665" s="37"/>
      <c r="J665" s="36"/>
      <c r="K665" s="36"/>
      <c r="L665" s="41"/>
    </row>
    <row r="666" spans="5:12" x14ac:dyDescent="0.2">
      <c r="E666" s="36"/>
      <c r="F666" s="36"/>
      <c r="G666" s="37"/>
      <c r="J666" s="36"/>
      <c r="K666" s="36"/>
      <c r="L666" s="41"/>
    </row>
    <row r="667" spans="5:12" x14ac:dyDescent="0.2">
      <c r="E667" s="36"/>
      <c r="F667" s="36"/>
      <c r="G667" s="37"/>
      <c r="J667" s="36"/>
      <c r="K667" s="36"/>
      <c r="L667" s="41"/>
    </row>
    <row r="668" spans="5:12" x14ac:dyDescent="0.2">
      <c r="E668" s="36"/>
      <c r="F668" s="36"/>
      <c r="G668" s="37"/>
      <c r="J668" s="36"/>
      <c r="K668" s="36"/>
      <c r="L668" s="41"/>
    </row>
    <row r="669" spans="5:12" x14ac:dyDescent="0.2">
      <c r="E669" s="36"/>
      <c r="F669" s="36"/>
      <c r="G669" s="37"/>
      <c r="J669" s="36"/>
      <c r="K669" s="36"/>
      <c r="L669" s="41"/>
    </row>
    <row r="670" spans="5:12" x14ac:dyDescent="0.2">
      <c r="E670" s="36"/>
      <c r="F670" s="36"/>
      <c r="G670" s="37"/>
      <c r="J670" s="36"/>
      <c r="K670" s="36"/>
      <c r="L670" s="41"/>
    </row>
    <row r="671" spans="5:12" x14ac:dyDescent="0.2">
      <c r="E671" s="36"/>
      <c r="F671" s="36"/>
      <c r="G671" s="37"/>
      <c r="J671" s="36"/>
      <c r="K671" s="36"/>
      <c r="L671" s="41"/>
    </row>
    <row r="672" spans="5:12" x14ac:dyDescent="0.2">
      <c r="E672" s="36"/>
      <c r="F672" s="36"/>
      <c r="G672" s="37"/>
      <c r="H672" s="36"/>
      <c r="J672" s="36"/>
      <c r="K672" s="36"/>
      <c r="L672" s="41"/>
    </row>
    <row r="673" spans="5:12" x14ac:dyDescent="0.2">
      <c r="E673" s="36"/>
      <c r="F673" s="36"/>
      <c r="G673" s="37"/>
      <c r="J673" s="36"/>
      <c r="K673" s="36"/>
      <c r="L673" s="41"/>
    </row>
    <row r="674" spans="5:12" x14ac:dyDescent="0.2">
      <c r="E674" s="36"/>
      <c r="F674" s="36"/>
      <c r="G674" s="37"/>
      <c r="J674" s="36"/>
      <c r="K674" s="36"/>
      <c r="L674" s="41"/>
    </row>
    <row r="675" spans="5:12" x14ac:dyDescent="0.2">
      <c r="E675" s="36"/>
      <c r="F675" s="36"/>
      <c r="G675" s="37"/>
      <c r="J675" s="36"/>
      <c r="K675" s="36"/>
      <c r="L675" s="41"/>
    </row>
    <row r="676" spans="5:12" x14ac:dyDescent="0.2">
      <c r="E676" s="36"/>
      <c r="F676" s="36"/>
      <c r="G676" s="37"/>
      <c r="J676" s="36"/>
      <c r="K676" s="36"/>
      <c r="L676" s="41"/>
    </row>
    <row r="677" spans="5:12" x14ac:dyDescent="0.2">
      <c r="E677" s="36"/>
      <c r="F677" s="36"/>
      <c r="G677" s="37"/>
      <c r="J677" s="36"/>
      <c r="K677" s="36"/>
      <c r="L677" s="41"/>
    </row>
    <row r="678" spans="5:12" x14ac:dyDescent="0.2">
      <c r="E678" s="36"/>
      <c r="F678" s="36"/>
      <c r="G678" s="37"/>
      <c r="J678" s="36"/>
      <c r="K678" s="36"/>
      <c r="L678" s="41"/>
    </row>
    <row r="679" spans="5:12" x14ac:dyDescent="0.2">
      <c r="E679" s="36"/>
      <c r="F679" s="36"/>
      <c r="G679" s="37"/>
      <c r="J679" s="36"/>
      <c r="K679" s="36"/>
      <c r="L679" s="41"/>
    </row>
    <row r="680" spans="5:12" x14ac:dyDescent="0.2">
      <c r="E680" s="36"/>
      <c r="F680" s="36"/>
      <c r="G680" s="37"/>
      <c r="J680" s="36"/>
      <c r="K680" s="36"/>
      <c r="L680" s="41"/>
    </row>
    <row r="681" spans="5:12" x14ac:dyDescent="0.2">
      <c r="E681" s="36"/>
      <c r="F681" s="36"/>
      <c r="G681" s="37"/>
      <c r="J681" s="36"/>
      <c r="K681" s="36"/>
      <c r="L681" s="41"/>
    </row>
    <row r="682" spans="5:12" x14ac:dyDescent="0.2">
      <c r="E682" s="36"/>
      <c r="F682" s="36"/>
      <c r="G682" s="37"/>
      <c r="J682" s="36"/>
      <c r="K682" s="36"/>
      <c r="L682" s="41"/>
    </row>
    <row r="683" spans="5:12" x14ac:dyDescent="0.2">
      <c r="E683" s="36"/>
      <c r="F683" s="36"/>
      <c r="G683" s="37"/>
      <c r="J683" s="36"/>
      <c r="K683" s="36"/>
      <c r="L683" s="41"/>
    </row>
    <row r="684" spans="5:12" x14ac:dyDescent="0.2">
      <c r="E684" s="36"/>
      <c r="F684" s="36"/>
      <c r="G684" s="37"/>
      <c r="H684" s="36"/>
      <c r="J684" s="36"/>
      <c r="K684" s="36"/>
      <c r="L684" s="41"/>
    </row>
    <row r="685" spans="5:12" x14ac:dyDescent="0.2">
      <c r="E685" s="36"/>
      <c r="F685" s="36"/>
      <c r="G685" s="37"/>
      <c r="J685" s="36"/>
      <c r="K685" s="36"/>
      <c r="L685" s="41"/>
    </row>
    <row r="686" spans="5:12" x14ac:dyDescent="0.2">
      <c r="E686" s="36"/>
      <c r="F686" s="36"/>
      <c r="G686" s="37"/>
      <c r="J686" s="36"/>
      <c r="K686" s="36"/>
      <c r="L686" s="41"/>
    </row>
    <row r="687" spans="5:12" x14ac:dyDescent="0.2">
      <c r="E687" s="36"/>
      <c r="F687" s="36"/>
      <c r="G687" s="37"/>
      <c r="J687" s="36"/>
      <c r="K687" s="36"/>
      <c r="L687" s="41"/>
    </row>
    <row r="688" spans="5:12" x14ac:dyDescent="0.2">
      <c r="E688" s="36"/>
      <c r="F688" s="36"/>
      <c r="G688" s="37"/>
      <c r="J688" s="36"/>
      <c r="K688" s="36"/>
      <c r="L688" s="41"/>
    </row>
    <row r="689" spans="5:12" x14ac:dyDescent="0.2">
      <c r="E689" s="36"/>
      <c r="F689" s="36"/>
      <c r="G689" s="37"/>
      <c r="J689" s="36"/>
      <c r="K689" s="36"/>
      <c r="L689" s="41"/>
    </row>
    <row r="690" spans="5:12" x14ac:dyDescent="0.2">
      <c r="E690" s="36"/>
      <c r="F690" s="36"/>
      <c r="G690" s="37"/>
      <c r="J690" s="36"/>
      <c r="K690" s="36"/>
      <c r="L690" s="41"/>
    </row>
    <row r="691" spans="5:12" x14ac:dyDescent="0.2">
      <c r="E691" s="36"/>
      <c r="F691" s="36"/>
      <c r="G691" s="37"/>
      <c r="J691" s="36"/>
      <c r="K691" s="36"/>
      <c r="L691" s="41"/>
    </row>
    <row r="692" spans="5:12" x14ac:dyDescent="0.2">
      <c r="E692" s="36"/>
      <c r="F692" s="36"/>
      <c r="G692" s="37"/>
      <c r="J692" s="36"/>
      <c r="K692" s="36"/>
      <c r="L692" s="41"/>
    </row>
    <row r="693" spans="5:12" x14ac:dyDescent="0.2">
      <c r="E693" s="36"/>
      <c r="F693" s="36"/>
      <c r="G693" s="37"/>
      <c r="J693" s="36"/>
      <c r="K693" s="36"/>
      <c r="L693" s="41"/>
    </row>
    <row r="694" spans="5:12" x14ac:dyDescent="0.2">
      <c r="E694" s="36"/>
      <c r="F694" s="36"/>
      <c r="G694" s="37"/>
      <c r="J694" s="36"/>
      <c r="K694" s="36"/>
      <c r="L694" s="41"/>
    </row>
    <row r="695" spans="5:12" x14ac:dyDescent="0.2">
      <c r="E695" s="36"/>
      <c r="F695" s="36"/>
      <c r="G695" s="37"/>
      <c r="J695" s="36"/>
      <c r="K695" s="36"/>
      <c r="L695" s="41"/>
    </row>
    <row r="696" spans="5:12" x14ac:dyDescent="0.2">
      <c r="E696" s="36"/>
      <c r="F696" s="36"/>
      <c r="G696" s="37"/>
      <c r="H696" s="36"/>
      <c r="J696" s="36"/>
      <c r="K696" s="36"/>
      <c r="L696" s="41"/>
    </row>
    <row r="697" spans="5:12" x14ac:dyDescent="0.2">
      <c r="E697" s="36"/>
      <c r="F697" s="36"/>
      <c r="G697" s="37"/>
      <c r="J697" s="36"/>
      <c r="K697" s="36"/>
      <c r="L697" s="41"/>
    </row>
    <row r="698" spans="5:12" x14ac:dyDescent="0.2">
      <c r="E698" s="36"/>
      <c r="F698" s="36"/>
      <c r="G698" s="37"/>
      <c r="J698" s="36"/>
      <c r="K698" s="36"/>
      <c r="L698" s="41"/>
    </row>
    <row r="699" spans="5:12" x14ac:dyDescent="0.2">
      <c r="E699" s="36"/>
      <c r="F699" s="36"/>
      <c r="G699" s="37"/>
      <c r="J699" s="36"/>
      <c r="K699" s="36"/>
      <c r="L699" s="41"/>
    </row>
    <row r="700" spans="5:12" x14ac:dyDescent="0.2">
      <c r="E700" s="36"/>
      <c r="F700" s="36"/>
      <c r="G700" s="37"/>
      <c r="J700" s="36"/>
      <c r="K700" s="36"/>
      <c r="L700" s="41"/>
    </row>
    <row r="701" spans="5:12" x14ac:dyDescent="0.2">
      <c r="E701" s="36"/>
      <c r="F701" s="36"/>
      <c r="G701" s="37"/>
      <c r="J701" s="36"/>
      <c r="K701" s="36"/>
      <c r="L701" s="41"/>
    </row>
    <row r="702" spans="5:12" x14ac:dyDescent="0.2">
      <c r="E702" s="36"/>
      <c r="F702" s="36"/>
      <c r="G702" s="37"/>
      <c r="J702" s="36"/>
      <c r="K702" s="36"/>
      <c r="L702" s="41"/>
    </row>
    <row r="703" spans="5:12" x14ac:dyDescent="0.2">
      <c r="E703" s="36"/>
      <c r="F703" s="36"/>
      <c r="G703" s="37"/>
      <c r="J703" s="36"/>
      <c r="K703" s="36"/>
      <c r="L703" s="41"/>
    </row>
    <row r="704" spans="5:12" x14ac:dyDescent="0.2">
      <c r="E704" s="36"/>
      <c r="F704" s="36"/>
      <c r="G704" s="37"/>
      <c r="J704" s="36"/>
      <c r="K704" s="36"/>
      <c r="L704" s="41"/>
    </row>
    <row r="705" spans="5:12" x14ac:dyDescent="0.2">
      <c r="E705" s="36"/>
      <c r="F705" s="36"/>
      <c r="G705" s="37"/>
      <c r="J705" s="36"/>
      <c r="K705" s="36"/>
      <c r="L705" s="41"/>
    </row>
    <row r="706" spans="5:12" x14ac:dyDescent="0.2">
      <c r="E706" s="36"/>
      <c r="F706" s="36"/>
      <c r="G706" s="37"/>
      <c r="J706" s="36"/>
      <c r="K706" s="36"/>
      <c r="L706" s="41"/>
    </row>
    <row r="707" spans="5:12" x14ac:dyDescent="0.2">
      <c r="E707" s="36"/>
      <c r="F707" s="36"/>
      <c r="G707" s="37"/>
      <c r="J707" s="36"/>
      <c r="K707" s="36"/>
      <c r="L707" s="41"/>
    </row>
    <row r="708" spans="5:12" x14ac:dyDescent="0.2">
      <c r="E708" s="36"/>
      <c r="F708" s="36"/>
      <c r="G708" s="37"/>
      <c r="H708" s="36"/>
      <c r="J708" s="36"/>
      <c r="K708" s="36"/>
      <c r="L708" s="41"/>
    </row>
    <row r="709" spans="5:12" x14ac:dyDescent="0.2">
      <c r="E709" s="36"/>
      <c r="F709" s="36"/>
      <c r="G709" s="37"/>
      <c r="J709" s="36"/>
      <c r="K709" s="36"/>
      <c r="L709" s="41"/>
    </row>
    <row r="710" spans="5:12" x14ac:dyDescent="0.2">
      <c r="E710" s="36"/>
      <c r="F710" s="36"/>
      <c r="G710" s="37"/>
      <c r="J710" s="36"/>
      <c r="K710" s="36"/>
      <c r="L710" s="41"/>
    </row>
    <row r="711" spans="5:12" x14ac:dyDescent="0.2">
      <c r="E711" s="36"/>
      <c r="F711" s="36"/>
      <c r="G711" s="37"/>
      <c r="J711" s="36"/>
      <c r="K711" s="36"/>
      <c r="L711" s="41"/>
    </row>
    <row r="712" spans="5:12" x14ac:dyDescent="0.2">
      <c r="E712" s="36"/>
      <c r="F712" s="36"/>
      <c r="G712" s="37"/>
      <c r="J712" s="36"/>
      <c r="K712" s="36"/>
      <c r="L712" s="41"/>
    </row>
    <row r="713" spans="5:12" x14ac:dyDescent="0.2">
      <c r="E713" s="36"/>
      <c r="F713" s="36"/>
      <c r="G713" s="37"/>
      <c r="J713" s="36"/>
      <c r="K713" s="36"/>
      <c r="L713" s="41"/>
    </row>
    <row r="714" spans="5:12" x14ac:dyDescent="0.2">
      <c r="E714" s="36"/>
      <c r="F714" s="36"/>
      <c r="G714" s="37"/>
      <c r="J714" s="36"/>
      <c r="K714" s="36"/>
      <c r="L714" s="41"/>
    </row>
    <row r="715" spans="5:12" x14ac:dyDescent="0.2">
      <c r="E715" s="36"/>
      <c r="F715" s="36"/>
      <c r="G715" s="37"/>
      <c r="J715" s="36"/>
      <c r="K715" s="36"/>
      <c r="L715" s="41"/>
    </row>
    <row r="716" spans="5:12" x14ac:dyDescent="0.2">
      <c r="E716" s="36"/>
      <c r="F716" s="36"/>
      <c r="G716" s="37"/>
      <c r="J716" s="36"/>
      <c r="K716" s="36"/>
      <c r="L716" s="41"/>
    </row>
    <row r="717" spans="5:12" x14ac:dyDescent="0.2">
      <c r="E717" s="36"/>
      <c r="F717" s="36"/>
      <c r="G717" s="37"/>
      <c r="J717" s="36"/>
      <c r="K717" s="36"/>
      <c r="L717" s="41"/>
    </row>
    <row r="718" spans="5:12" x14ac:dyDescent="0.2">
      <c r="E718" s="36"/>
      <c r="F718" s="36"/>
      <c r="G718" s="37"/>
      <c r="J718" s="36"/>
      <c r="K718" s="36"/>
      <c r="L718" s="41"/>
    </row>
    <row r="719" spans="5:12" x14ac:dyDescent="0.2">
      <c r="E719" s="36"/>
      <c r="F719" s="36"/>
      <c r="G719" s="37"/>
      <c r="J719" s="36"/>
      <c r="K719" s="36"/>
      <c r="L719" s="41"/>
    </row>
    <row r="720" spans="5:12" x14ac:dyDescent="0.2">
      <c r="E720" s="36"/>
      <c r="F720" s="36"/>
      <c r="G720" s="37"/>
      <c r="J720" s="36"/>
      <c r="K720" s="36"/>
      <c r="L720" s="41"/>
    </row>
    <row r="721" spans="4:12" x14ac:dyDescent="0.2">
      <c r="E721" s="36"/>
      <c r="F721" s="36"/>
      <c r="G721" s="37"/>
      <c r="J721" s="36"/>
      <c r="K721" s="36"/>
      <c r="L721" s="41"/>
    </row>
    <row r="722" spans="4:12" x14ac:dyDescent="0.2">
      <c r="E722" s="36"/>
      <c r="F722" s="36"/>
      <c r="G722" s="37"/>
      <c r="J722" s="36"/>
      <c r="K722" s="36"/>
      <c r="L722" s="41"/>
    </row>
    <row r="723" spans="4:12" x14ac:dyDescent="0.2">
      <c r="E723" s="36"/>
      <c r="F723" s="36"/>
      <c r="G723" s="37"/>
      <c r="J723" s="36"/>
      <c r="K723" s="36"/>
      <c r="L723" s="41"/>
    </row>
    <row r="724" spans="4:12" x14ac:dyDescent="0.2">
      <c r="E724" s="36"/>
      <c r="F724" s="36"/>
      <c r="G724" s="37"/>
      <c r="J724" s="36"/>
      <c r="K724" s="36"/>
      <c r="L724" s="41"/>
    </row>
    <row r="725" spans="4:12" x14ac:dyDescent="0.2">
      <c r="E725" s="36"/>
      <c r="F725" s="36"/>
      <c r="G725" s="37"/>
      <c r="J725" s="36"/>
      <c r="K725" s="36"/>
      <c r="L725" s="41"/>
    </row>
    <row r="726" spans="4:12" x14ac:dyDescent="0.2">
      <c r="E726" s="36"/>
      <c r="F726" s="36"/>
      <c r="G726" s="37"/>
      <c r="J726" s="36"/>
      <c r="K726" s="36"/>
      <c r="L726" s="41"/>
    </row>
    <row r="727" spans="4:12" x14ac:dyDescent="0.2">
      <c r="E727" s="36"/>
      <c r="F727" s="36"/>
      <c r="G727" s="37"/>
      <c r="J727" s="36"/>
      <c r="K727" s="36"/>
      <c r="L727" s="41"/>
    </row>
    <row r="728" spans="4:12" x14ac:dyDescent="0.2">
      <c r="E728" s="36"/>
      <c r="F728" s="36"/>
      <c r="G728" s="37"/>
      <c r="J728" s="36"/>
      <c r="K728" s="36"/>
      <c r="L728" s="41"/>
    </row>
    <row r="729" spans="4:12" x14ac:dyDescent="0.2">
      <c r="D729" s="35"/>
      <c r="E729" s="36"/>
      <c r="F729" s="36"/>
      <c r="G729" s="37"/>
      <c r="J729" s="36"/>
      <c r="K729" s="36"/>
      <c r="L729" s="41"/>
    </row>
    <row r="730" spans="4:12" x14ac:dyDescent="0.2">
      <c r="E730" s="36"/>
      <c r="F730" s="36"/>
      <c r="G730" s="37"/>
      <c r="J730" s="36"/>
      <c r="K730" s="36"/>
      <c r="L730" s="41"/>
    </row>
    <row r="731" spans="4:12" x14ac:dyDescent="0.2">
      <c r="E731" s="36"/>
      <c r="F731" s="36"/>
      <c r="G731" s="37"/>
      <c r="J731" s="36"/>
      <c r="K731" s="36"/>
      <c r="L731" s="41"/>
    </row>
    <row r="732" spans="4:12" x14ac:dyDescent="0.2">
      <c r="E732" s="36"/>
      <c r="F732" s="36"/>
      <c r="G732" s="37"/>
      <c r="H732" s="36"/>
      <c r="J732" s="36"/>
      <c r="K732" s="36"/>
      <c r="L732" s="41"/>
    </row>
    <row r="733" spans="4:12" x14ac:dyDescent="0.2">
      <c r="E733" s="36"/>
      <c r="F733" s="36"/>
      <c r="G733" s="37"/>
      <c r="J733" s="36"/>
      <c r="K733" s="36"/>
      <c r="L733" s="41"/>
    </row>
    <row r="734" spans="4:12" x14ac:dyDescent="0.2">
      <c r="E734" s="36"/>
      <c r="F734" s="36"/>
      <c r="G734" s="37"/>
      <c r="J734" s="36"/>
      <c r="K734" s="36"/>
      <c r="L734" s="41"/>
    </row>
    <row r="735" spans="4:12" x14ac:dyDescent="0.2">
      <c r="E735" s="36"/>
      <c r="F735" s="36"/>
      <c r="G735" s="37"/>
      <c r="J735" s="36"/>
      <c r="K735" s="36"/>
      <c r="L735" s="41"/>
    </row>
    <row r="736" spans="4:12" x14ac:dyDescent="0.2">
      <c r="E736" s="36"/>
      <c r="F736" s="36"/>
      <c r="G736" s="37"/>
      <c r="J736" s="36"/>
      <c r="K736" s="36"/>
      <c r="L736" s="41"/>
    </row>
    <row r="737" spans="5:12" x14ac:dyDescent="0.2">
      <c r="E737" s="36"/>
      <c r="F737" s="36"/>
      <c r="G737" s="37"/>
      <c r="J737" s="36"/>
      <c r="K737" s="36"/>
      <c r="L737" s="41"/>
    </row>
    <row r="738" spans="5:12" x14ac:dyDescent="0.2">
      <c r="E738" s="36"/>
      <c r="F738" s="36"/>
      <c r="G738" s="37"/>
      <c r="J738" s="36"/>
      <c r="K738" s="36"/>
      <c r="L738" s="41"/>
    </row>
    <row r="739" spans="5:12" x14ac:dyDescent="0.2">
      <c r="E739" s="36"/>
      <c r="F739" s="36"/>
      <c r="G739" s="37"/>
      <c r="J739" s="36"/>
      <c r="K739" s="36"/>
      <c r="L739" s="41"/>
    </row>
    <row r="740" spans="5:12" x14ac:dyDescent="0.2">
      <c r="E740" s="36"/>
      <c r="F740" s="36"/>
      <c r="G740" s="37"/>
      <c r="J740" s="36"/>
      <c r="K740" s="36"/>
      <c r="L740" s="41"/>
    </row>
    <row r="741" spans="5:12" x14ac:dyDescent="0.2">
      <c r="E741" s="36"/>
      <c r="F741" s="36"/>
      <c r="G741" s="37"/>
      <c r="J741" s="36"/>
      <c r="K741" s="36"/>
      <c r="L741" s="41"/>
    </row>
    <row r="742" spans="5:12" x14ac:dyDescent="0.2">
      <c r="E742" s="36"/>
      <c r="F742" s="36"/>
      <c r="G742" s="37"/>
      <c r="J742" s="36"/>
      <c r="K742" s="36"/>
      <c r="L742" s="41"/>
    </row>
    <row r="743" spans="5:12" x14ac:dyDescent="0.2">
      <c r="E743" s="36"/>
      <c r="F743" s="36"/>
      <c r="G743" s="37"/>
      <c r="J743" s="36"/>
      <c r="K743" s="36"/>
      <c r="L743" s="41"/>
    </row>
    <row r="744" spans="5:12" x14ac:dyDescent="0.2">
      <c r="E744" s="36"/>
      <c r="F744" s="36"/>
      <c r="G744" s="37"/>
      <c r="H744" s="36"/>
      <c r="J744" s="36"/>
      <c r="K744" s="36"/>
      <c r="L744" s="41"/>
    </row>
    <row r="745" spans="5:12" x14ac:dyDescent="0.2">
      <c r="E745" s="36"/>
      <c r="F745" s="36"/>
      <c r="G745" s="37"/>
      <c r="J745" s="36"/>
      <c r="K745" s="36"/>
      <c r="L745" s="41"/>
    </row>
    <row r="746" spans="5:12" x14ac:dyDescent="0.2">
      <c r="E746" s="36"/>
      <c r="F746" s="36"/>
      <c r="G746" s="37"/>
      <c r="J746" s="36"/>
      <c r="K746" s="36"/>
      <c r="L746" s="41"/>
    </row>
    <row r="747" spans="5:12" x14ac:dyDescent="0.2">
      <c r="E747" s="36"/>
      <c r="F747" s="36"/>
      <c r="G747" s="37"/>
      <c r="J747" s="36"/>
      <c r="K747" s="36"/>
      <c r="L747" s="41"/>
    </row>
    <row r="748" spans="5:12" x14ac:dyDescent="0.2">
      <c r="E748" s="36"/>
      <c r="F748" s="36"/>
      <c r="G748" s="37"/>
      <c r="J748" s="36"/>
      <c r="K748" s="36"/>
      <c r="L748" s="41"/>
    </row>
    <row r="749" spans="5:12" x14ac:dyDescent="0.2">
      <c r="E749" s="36"/>
      <c r="F749" s="36"/>
      <c r="G749" s="37"/>
      <c r="J749" s="36"/>
      <c r="K749" s="36"/>
      <c r="L749" s="41"/>
    </row>
    <row r="750" spans="5:12" x14ac:dyDescent="0.2">
      <c r="E750" s="36"/>
      <c r="F750" s="36"/>
      <c r="G750" s="37"/>
      <c r="J750" s="36"/>
      <c r="K750" s="36"/>
      <c r="L750" s="41"/>
    </row>
    <row r="751" spans="5:12" x14ac:dyDescent="0.2">
      <c r="E751" s="36"/>
      <c r="F751" s="36"/>
      <c r="G751" s="37"/>
      <c r="J751" s="36"/>
      <c r="K751" s="36"/>
      <c r="L751" s="41"/>
    </row>
    <row r="752" spans="5:12" x14ac:dyDescent="0.2">
      <c r="E752" s="36"/>
      <c r="F752" s="36"/>
      <c r="G752" s="37"/>
      <c r="J752" s="36"/>
      <c r="K752" s="36"/>
      <c r="L752" s="41"/>
    </row>
    <row r="753" spans="5:12" x14ac:dyDescent="0.2">
      <c r="E753" s="36"/>
      <c r="F753" s="36"/>
      <c r="G753" s="37"/>
      <c r="J753" s="36"/>
      <c r="K753" s="36"/>
      <c r="L753" s="41"/>
    </row>
    <row r="754" spans="5:12" x14ac:dyDescent="0.2">
      <c r="E754" s="36"/>
      <c r="F754" s="36"/>
      <c r="G754" s="37"/>
      <c r="J754" s="36"/>
      <c r="K754" s="36"/>
      <c r="L754" s="41"/>
    </row>
    <row r="755" spans="5:12" x14ac:dyDescent="0.2">
      <c r="E755" s="36"/>
      <c r="F755" s="36"/>
      <c r="G755" s="37"/>
      <c r="J755" s="36"/>
      <c r="K755" s="36"/>
      <c r="L755" s="41"/>
    </row>
    <row r="756" spans="5:12" x14ac:dyDescent="0.2">
      <c r="E756" s="36"/>
      <c r="F756" s="36"/>
      <c r="G756" s="37"/>
      <c r="H756" s="36"/>
      <c r="J756" s="36"/>
      <c r="K756" s="36"/>
      <c r="L756" s="41"/>
    </row>
    <row r="757" spans="5:12" x14ac:dyDescent="0.2">
      <c r="E757" s="36"/>
      <c r="F757" s="36"/>
      <c r="G757" s="37"/>
      <c r="J757" s="36"/>
      <c r="K757" s="36"/>
      <c r="L757" s="41"/>
    </row>
    <row r="758" spans="5:12" x14ac:dyDescent="0.2">
      <c r="E758" s="36"/>
      <c r="F758" s="36"/>
      <c r="G758" s="37"/>
      <c r="J758" s="36"/>
      <c r="K758" s="36"/>
      <c r="L758" s="41"/>
    </row>
    <row r="759" spans="5:12" x14ac:dyDescent="0.2">
      <c r="E759" s="36"/>
      <c r="F759" s="36"/>
      <c r="G759" s="37"/>
      <c r="J759" s="36"/>
      <c r="K759" s="36"/>
      <c r="L759" s="41"/>
    </row>
    <row r="760" spans="5:12" x14ac:dyDescent="0.2">
      <c r="E760" s="36"/>
      <c r="F760" s="36"/>
      <c r="G760" s="37"/>
      <c r="J760" s="36"/>
      <c r="K760" s="36"/>
      <c r="L760" s="41"/>
    </row>
    <row r="761" spans="5:12" x14ac:dyDescent="0.2">
      <c r="E761" s="36"/>
      <c r="F761" s="36"/>
      <c r="G761" s="37"/>
      <c r="J761" s="36"/>
      <c r="K761" s="36"/>
      <c r="L761" s="41"/>
    </row>
    <row r="762" spans="5:12" x14ac:dyDescent="0.2">
      <c r="E762" s="36"/>
      <c r="F762" s="36"/>
      <c r="G762" s="37"/>
      <c r="J762" s="36"/>
      <c r="K762" s="36"/>
      <c r="L762" s="41"/>
    </row>
    <row r="763" spans="5:12" x14ac:dyDescent="0.2">
      <c r="E763" s="36"/>
      <c r="F763" s="36"/>
      <c r="G763" s="37"/>
      <c r="J763" s="36"/>
      <c r="K763" s="36"/>
      <c r="L763" s="41"/>
    </row>
    <row r="764" spans="5:12" x14ac:dyDescent="0.2">
      <c r="E764" s="36"/>
      <c r="F764" s="36"/>
      <c r="G764" s="37"/>
      <c r="J764" s="36"/>
      <c r="K764" s="36"/>
      <c r="L764" s="41"/>
    </row>
    <row r="765" spans="5:12" x14ac:dyDescent="0.2">
      <c r="E765" s="36"/>
      <c r="F765" s="36"/>
      <c r="G765" s="37"/>
      <c r="J765" s="36"/>
      <c r="K765" s="36"/>
      <c r="L765" s="41"/>
    </row>
    <row r="766" spans="5:12" x14ac:dyDescent="0.2">
      <c r="E766" s="36"/>
      <c r="F766" s="36"/>
      <c r="G766" s="37"/>
      <c r="J766" s="36"/>
      <c r="K766" s="36"/>
      <c r="L766" s="41"/>
    </row>
    <row r="767" spans="5:12" x14ac:dyDescent="0.2">
      <c r="E767" s="36"/>
      <c r="F767" s="36"/>
      <c r="G767" s="37"/>
      <c r="J767" s="36"/>
      <c r="K767" s="36"/>
      <c r="L767" s="41"/>
    </row>
    <row r="768" spans="5:12" x14ac:dyDescent="0.2">
      <c r="E768" s="36"/>
      <c r="F768" s="36"/>
      <c r="G768" s="37"/>
      <c r="H768" s="39"/>
      <c r="J768" s="36"/>
      <c r="K768" s="36"/>
      <c r="L768" s="41"/>
    </row>
    <row r="769" spans="5:12" x14ac:dyDescent="0.2">
      <c r="E769" s="36"/>
      <c r="F769" s="36"/>
      <c r="G769" s="37"/>
      <c r="J769" s="36"/>
      <c r="K769" s="36"/>
      <c r="L769" s="41"/>
    </row>
    <row r="770" spans="5:12" x14ac:dyDescent="0.2">
      <c r="E770" s="36"/>
      <c r="F770" s="36"/>
      <c r="G770" s="37"/>
      <c r="J770" s="36"/>
      <c r="K770" s="36"/>
      <c r="L770" s="41"/>
    </row>
    <row r="771" spans="5:12" x14ac:dyDescent="0.2">
      <c r="E771" s="36"/>
      <c r="F771" s="36"/>
      <c r="G771" s="37"/>
      <c r="J771" s="36"/>
      <c r="K771" s="36"/>
      <c r="L771" s="41"/>
    </row>
    <row r="772" spans="5:12" x14ac:dyDescent="0.2">
      <c r="E772" s="36"/>
      <c r="F772" s="36"/>
      <c r="G772" s="37"/>
      <c r="J772" s="36"/>
      <c r="K772" s="36"/>
      <c r="L772" s="41"/>
    </row>
    <row r="773" spans="5:12" x14ac:dyDescent="0.2">
      <c r="E773" s="36"/>
      <c r="F773" s="36"/>
      <c r="G773" s="37"/>
      <c r="J773" s="36"/>
      <c r="K773" s="36"/>
      <c r="L773" s="41"/>
    </row>
    <row r="774" spans="5:12" x14ac:dyDescent="0.2">
      <c r="E774" s="36"/>
      <c r="F774" s="36"/>
      <c r="G774" s="37"/>
      <c r="J774" s="36"/>
      <c r="K774" s="36"/>
      <c r="L774" s="41"/>
    </row>
    <row r="775" spans="5:12" x14ac:dyDescent="0.2">
      <c r="E775" s="36"/>
      <c r="F775" s="36"/>
      <c r="G775" s="37"/>
      <c r="J775" s="36"/>
      <c r="K775" s="36"/>
      <c r="L775" s="41"/>
    </row>
    <row r="776" spans="5:12" x14ac:dyDescent="0.2">
      <c r="E776" s="36"/>
      <c r="F776" s="36"/>
      <c r="G776" s="37"/>
      <c r="J776" s="36"/>
      <c r="K776" s="36"/>
      <c r="L776" s="41"/>
    </row>
    <row r="777" spans="5:12" x14ac:dyDescent="0.2">
      <c r="E777" s="36"/>
      <c r="F777" s="36"/>
      <c r="G777" s="37"/>
      <c r="J777" s="36"/>
      <c r="K777" s="36"/>
      <c r="L777" s="41"/>
    </row>
    <row r="778" spans="5:12" x14ac:dyDescent="0.2">
      <c r="E778" s="36"/>
      <c r="F778" s="36"/>
      <c r="G778" s="37"/>
      <c r="J778" s="36"/>
      <c r="K778" s="36"/>
      <c r="L778" s="41"/>
    </row>
    <row r="779" spans="5:12" x14ac:dyDescent="0.2">
      <c r="E779" s="36"/>
      <c r="F779" s="36"/>
      <c r="G779" s="37"/>
      <c r="J779" s="36"/>
      <c r="K779" s="36"/>
      <c r="L779" s="41"/>
    </row>
    <row r="780" spans="5:12" x14ac:dyDescent="0.2">
      <c r="E780" s="36"/>
      <c r="F780" s="36"/>
      <c r="G780" s="37"/>
      <c r="H780" s="36"/>
      <c r="J780" s="36"/>
      <c r="K780" s="36"/>
      <c r="L780" s="41"/>
    </row>
    <row r="781" spans="5:12" x14ac:dyDescent="0.2">
      <c r="E781" s="36"/>
      <c r="F781" s="36"/>
      <c r="G781" s="37"/>
      <c r="J781" s="36"/>
      <c r="K781" s="36"/>
      <c r="L781" s="41"/>
    </row>
    <row r="782" spans="5:12" x14ac:dyDescent="0.2">
      <c r="E782" s="36"/>
      <c r="F782" s="36"/>
      <c r="G782" s="37"/>
      <c r="J782" s="36"/>
      <c r="K782" s="36"/>
      <c r="L782" s="41"/>
    </row>
    <row r="783" spans="5:12" x14ac:dyDescent="0.2">
      <c r="E783" s="36"/>
      <c r="F783" s="36"/>
      <c r="G783" s="37"/>
      <c r="J783" s="36"/>
      <c r="K783" s="36"/>
      <c r="L783" s="41"/>
    </row>
    <row r="784" spans="5:12" x14ac:dyDescent="0.2">
      <c r="E784" s="36"/>
      <c r="F784" s="36"/>
      <c r="G784" s="37"/>
      <c r="J784" s="36"/>
      <c r="K784" s="36"/>
      <c r="L784" s="41"/>
    </row>
    <row r="785" spans="5:12" x14ac:dyDescent="0.2">
      <c r="E785" s="36"/>
      <c r="F785" s="36"/>
      <c r="G785" s="37"/>
      <c r="J785" s="36"/>
      <c r="K785" s="36"/>
      <c r="L785" s="41"/>
    </row>
    <row r="786" spans="5:12" x14ac:dyDescent="0.2">
      <c r="E786" s="36"/>
      <c r="F786" s="36"/>
      <c r="G786" s="37"/>
      <c r="J786" s="36"/>
      <c r="K786" s="36"/>
      <c r="L786" s="41"/>
    </row>
    <row r="787" spans="5:12" x14ac:dyDescent="0.2">
      <c r="E787" s="36"/>
      <c r="F787" s="36"/>
      <c r="G787" s="37"/>
      <c r="J787" s="36"/>
      <c r="K787" s="36"/>
      <c r="L787" s="41"/>
    </row>
    <row r="788" spans="5:12" x14ac:dyDescent="0.2">
      <c r="E788" s="36"/>
      <c r="F788" s="36"/>
      <c r="G788" s="37"/>
      <c r="J788" s="36"/>
      <c r="K788" s="36"/>
      <c r="L788" s="41"/>
    </row>
    <row r="789" spans="5:12" x14ac:dyDescent="0.2">
      <c r="E789" s="36"/>
      <c r="F789" s="36"/>
      <c r="G789" s="37"/>
      <c r="J789" s="36"/>
      <c r="K789" s="36"/>
      <c r="L789" s="41"/>
    </row>
    <row r="790" spans="5:12" x14ac:dyDescent="0.2">
      <c r="E790" s="36"/>
      <c r="F790" s="36"/>
      <c r="G790" s="37"/>
      <c r="J790" s="36"/>
      <c r="K790" s="36"/>
      <c r="L790" s="41"/>
    </row>
    <row r="791" spans="5:12" x14ac:dyDescent="0.2">
      <c r="E791" s="36"/>
      <c r="F791" s="36"/>
      <c r="G791" s="37"/>
      <c r="J791" s="36"/>
      <c r="K791" s="36"/>
      <c r="L791" s="41"/>
    </row>
    <row r="792" spans="5:12" x14ac:dyDescent="0.2">
      <c r="E792" s="36"/>
      <c r="F792" s="36"/>
      <c r="G792" s="37"/>
      <c r="H792" s="36"/>
      <c r="J792" s="36"/>
      <c r="K792" s="36"/>
      <c r="L792" s="41"/>
    </row>
    <row r="793" spans="5:12" x14ac:dyDescent="0.2">
      <c r="E793" s="36"/>
      <c r="F793" s="36"/>
      <c r="G793" s="37"/>
      <c r="J793" s="36"/>
      <c r="K793" s="36"/>
      <c r="L793" s="41"/>
    </row>
    <row r="794" spans="5:12" x14ac:dyDescent="0.2">
      <c r="E794" s="36"/>
      <c r="F794" s="36"/>
      <c r="G794" s="37"/>
      <c r="J794" s="36"/>
      <c r="K794" s="36"/>
      <c r="L794" s="41"/>
    </row>
    <row r="795" spans="5:12" x14ac:dyDescent="0.2">
      <c r="E795" s="36"/>
      <c r="F795" s="36"/>
      <c r="G795" s="37"/>
      <c r="J795" s="36"/>
      <c r="K795" s="36"/>
      <c r="L795" s="41"/>
    </row>
    <row r="796" spans="5:12" x14ac:dyDescent="0.2">
      <c r="E796" s="36"/>
      <c r="F796" s="36"/>
      <c r="G796" s="37"/>
      <c r="J796" s="36"/>
      <c r="K796" s="36"/>
      <c r="L796" s="41"/>
    </row>
    <row r="797" spans="5:12" x14ac:dyDescent="0.2">
      <c r="E797" s="36"/>
      <c r="F797" s="36"/>
      <c r="G797" s="37"/>
      <c r="J797" s="36"/>
      <c r="K797" s="36"/>
      <c r="L797" s="41"/>
    </row>
    <row r="798" spans="5:12" x14ac:dyDescent="0.2">
      <c r="E798" s="36"/>
      <c r="F798" s="36"/>
      <c r="G798" s="37"/>
      <c r="J798" s="36"/>
      <c r="K798" s="36"/>
      <c r="L798" s="41"/>
    </row>
    <row r="799" spans="5:12" x14ac:dyDescent="0.2">
      <c r="E799" s="36"/>
      <c r="F799" s="36"/>
      <c r="G799" s="37"/>
      <c r="J799" s="36"/>
      <c r="K799" s="36"/>
      <c r="L799" s="41"/>
    </row>
    <row r="800" spans="5:12" x14ac:dyDescent="0.2">
      <c r="E800" s="36"/>
      <c r="F800" s="36"/>
      <c r="G800" s="37"/>
      <c r="J800" s="36"/>
      <c r="K800" s="36"/>
      <c r="L800" s="41"/>
    </row>
    <row r="801" spans="5:12" x14ac:dyDescent="0.2">
      <c r="E801" s="36"/>
      <c r="F801" s="36"/>
      <c r="G801" s="37"/>
      <c r="J801" s="36"/>
      <c r="K801" s="36"/>
      <c r="L801" s="41"/>
    </row>
    <row r="802" spans="5:12" x14ac:dyDescent="0.2">
      <c r="E802" s="36"/>
      <c r="F802" s="36"/>
      <c r="G802" s="37"/>
      <c r="J802" s="36"/>
      <c r="K802" s="36"/>
      <c r="L802" s="41"/>
    </row>
    <row r="803" spans="5:12" x14ac:dyDescent="0.2">
      <c r="E803" s="36"/>
      <c r="F803" s="36"/>
      <c r="G803" s="37"/>
      <c r="J803" s="36"/>
      <c r="K803" s="36"/>
      <c r="L803" s="41"/>
    </row>
    <row r="804" spans="5:12" x14ac:dyDescent="0.2">
      <c r="E804" s="36"/>
      <c r="F804" s="36"/>
      <c r="G804" s="37"/>
      <c r="J804" s="36"/>
      <c r="K804" s="36"/>
      <c r="L804" s="41"/>
    </row>
  </sheetData>
  <pageMargins left="0.7" right="0.7" top="0.75" bottom="0.75" header="0.3" footer="0.3"/>
  <pageSetup orientation="portrait" horizontalDpi="0" verticalDpi="0"/>
  <ignoredErrors>
    <ignoredError sqref="Q19 Q15:HV15 Q21 P21 R21:OI21 Q17:OJ17 HX15:OJ1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32"/>
  <sheetViews>
    <sheetView workbookViewId="0"/>
  </sheetViews>
  <sheetFormatPr baseColWidth="10" defaultColWidth="10.83203125" defaultRowHeight="15" x14ac:dyDescent="0.2"/>
  <cols>
    <col min="1" max="1" width="12.5" style="23" customWidth="1"/>
    <col min="2" max="2" width="26.83203125" style="23" customWidth="1"/>
    <col min="3" max="3" width="32.83203125" style="23" customWidth="1"/>
    <col min="4" max="4" width="17.83203125" style="23" customWidth="1"/>
    <col min="5" max="5" width="8.6640625" style="23" customWidth="1"/>
    <col min="6" max="6" width="11.1640625" style="23" bestFit="1" customWidth="1"/>
    <col min="7" max="7" width="12.5" style="23" customWidth="1"/>
    <col min="8" max="8" width="11.83203125" style="23" customWidth="1"/>
    <col min="9" max="9" width="10.83203125" style="23"/>
    <col min="10" max="10" width="11.1640625" style="23" bestFit="1" customWidth="1"/>
    <col min="11" max="16384" width="10.83203125" style="23"/>
  </cols>
  <sheetData>
    <row r="2" spans="1:58" ht="16" thickBot="1" x14ac:dyDescent="0.25">
      <c r="A2" s="28" t="s">
        <v>630</v>
      </c>
      <c r="B2" s="29" t="s">
        <v>561</v>
      </c>
      <c r="C2" s="29" t="s">
        <v>562</v>
      </c>
      <c r="D2" s="29" t="s">
        <v>563</v>
      </c>
      <c r="E2" s="29" t="s">
        <v>576</v>
      </c>
      <c r="F2" s="29" t="s">
        <v>564</v>
      </c>
      <c r="G2" s="154">
        <v>1990</v>
      </c>
      <c r="H2" s="154" t="s">
        <v>577</v>
      </c>
      <c r="I2" s="154">
        <v>1991</v>
      </c>
      <c r="J2" s="154" t="s">
        <v>578</v>
      </c>
      <c r="K2" s="154">
        <v>1992</v>
      </c>
      <c r="L2" s="154" t="s">
        <v>579</v>
      </c>
      <c r="M2" s="154">
        <v>1993</v>
      </c>
      <c r="N2" s="154" t="s">
        <v>580</v>
      </c>
      <c r="O2" s="154">
        <v>1994</v>
      </c>
      <c r="P2" s="154" t="s">
        <v>581</v>
      </c>
      <c r="Q2" s="154">
        <v>1995</v>
      </c>
      <c r="R2" s="154" t="s">
        <v>582</v>
      </c>
      <c r="S2" s="154">
        <v>1996</v>
      </c>
      <c r="T2" s="154" t="s">
        <v>583</v>
      </c>
      <c r="U2" s="154">
        <v>1997</v>
      </c>
      <c r="V2" s="154" t="s">
        <v>584</v>
      </c>
      <c r="W2" s="154">
        <v>1998</v>
      </c>
      <c r="X2" s="154" t="s">
        <v>585</v>
      </c>
      <c r="Y2" s="154">
        <v>1999</v>
      </c>
      <c r="Z2" s="154" t="s">
        <v>586</v>
      </c>
      <c r="AA2" s="154">
        <v>2000</v>
      </c>
      <c r="AB2" s="154" t="s">
        <v>587</v>
      </c>
      <c r="AC2" s="154">
        <v>2001</v>
      </c>
      <c r="AD2" s="154" t="s">
        <v>588</v>
      </c>
      <c r="AE2" s="154">
        <v>2002</v>
      </c>
      <c r="AF2" s="154" t="s">
        <v>589</v>
      </c>
      <c r="AG2" s="154">
        <v>2003</v>
      </c>
      <c r="AH2" s="154" t="s">
        <v>590</v>
      </c>
      <c r="AI2" s="154">
        <v>2004</v>
      </c>
      <c r="AJ2" s="154" t="s">
        <v>591</v>
      </c>
      <c r="AK2" s="154">
        <v>2005</v>
      </c>
      <c r="AL2" s="154" t="s">
        <v>592</v>
      </c>
      <c r="AM2" s="154">
        <v>2006</v>
      </c>
      <c r="AN2" s="154" t="s">
        <v>593</v>
      </c>
      <c r="AO2" s="154">
        <v>2007</v>
      </c>
      <c r="AP2" s="154" t="s">
        <v>594</v>
      </c>
      <c r="AQ2" s="154">
        <v>2008</v>
      </c>
      <c r="AR2" s="154" t="s">
        <v>595</v>
      </c>
      <c r="AS2" s="154">
        <v>2009</v>
      </c>
      <c r="AT2" s="154" t="s">
        <v>596</v>
      </c>
      <c r="AU2" s="154">
        <v>2010</v>
      </c>
      <c r="AV2" s="154" t="s">
        <v>597</v>
      </c>
      <c r="AW2" s="154">
        <v>2011</v>
      </c>
      <c r="AX2" s="154" t="s">
        <v>598</v>
      </c>
      <c r="AY2" s="154">
        <v>2012</v>
      </c>
      <c r="AZ2" s="154" t="s">
        <v>599</v>
      </c>
      <c r="BA2" s="154">
        <v>2013</v>
      </c>
      <c r="BB2" s="154" t="s">
        <v>600</v>
      </c>
      <c r="BC2" s="154">
        <v>2014</v>
      </c>
      <c r="BD2" s="154" t="s">
        <v>601</v>
      </c>
      <c r="BE2" s="154">
        <v>2015</v>
      </c>
      <c r="BF2" s="155" t="s">
        <v>602</v>
      </c>
    </row>
    <row r="3" spans="1:58" ht="16" thickTop="1" x14ac:dyDescent="0.2">
      <c r="A3" s="25"/>
      <c r="B3" s="170" t="s">
        <v>565</v>
      </c>
      <c r="C3" s="24" t="s">
        <v>566</v>
      </c>
      <c r="D3" s="24" t="s">
        <v>572</v>
      </c>
      <c r="E3" s="24"/>
      <c r="F3" s="24" t="s">
        <v>567</v>
      </c>
      <c r="G3" s="30">
        <v>0.23599999999999999</v>
      </c>
      <c r="H3" s="30">
        <f>G3/H$5</f>
        <v>0.23599999999999999</v>
      </c>
      <c r="I3" s="30">
        <v>0.22900000000000001</v>
      </c>
      <c r="J3" s="30">
        <f>I3/J$5</f>
        <v>0.22188641828902728</v>
      </c>
      <c r="K3" s="30">
        <v>0.253</v>
      </c>
      <c r="L3" s="30">
        <f>K3/L$5</f>
        <v>0.23832131686539917</v>
      </c>
      <c r="M3" s="30">
        <v>0.25900000000000001</v>
      </c>
      <c r="N3" s="30">
        <f>M3/N$5</f>
        <v>0.24530872519239644</v>
      </c>
      <c r="O3" s="30">
        <v>0.28399999999999997</v>
      </c>
      <c r="P3" s="30">
        <f>O3/P$5</f>
        <v>0.26865844062563649</v>
      </c>
      <c r="Q3" s="30">
        <v>0.28399999999999997</v>
      </c>
      <c r="R3" s="30">
        <f>Q3/R$5</f>
        <v>0.27210049836592437</v>
      </c>
      <c r="S3" s="30">
        <v>0.32900000000000001</v>
      </c>
      <c r="T3" s="30">
        <f>S3/T$5</f>
        <v>0.30547700369329839</v>
      </c>
      <c r="U3" s="30">
        <v>0.33200000000000002</v>
      </c>
      <c r="V3" s="30">
        <f>U3/V$5</f>
        <v>0.31176605050601802</v>
      </c>
      <c r="W3" s="30">
        <v>0.40600000000000003</v>
      </c>
      <c r="X3" s="30">
        <f>W3/X$5</f>
        <v>0.36428413678098981</v>
      </c>
      <c r="Y3" s="30">
        <v>0.38900000000000001</v>
      </c>
      <c r="Z3" s="30">
        <f>Y3/Z$5</f>
        <v>0.34523960292475886</v>
      </c>
      <c r="AA3" s="30">
        <v>0.40400000000000003</v>
      </c>
      <c r="AB3" s="30">
        <f>AA3/AB$5</f>
        <v>0.35700820172847175</v>
      </c>
      <c r="AC3" s="30">
        <v>0.37</v>
      </c>
      <c r="AD3" s="30">
        <f>AC3/AD$5</f>
        <v>0.32393630320468303</v>
      </c>
      <c r="AE3" s="30">
        <v>0.42399999999999999</v>
      </c>
      <c r="AF3" s="30">
        <f>AE3/AF$5</f>
        <v>0.36198343653250775</v>
      </c>
      <c r="AG3" s="30">
        <v>0.433</v>
      </c>
      <c r="AH3" s="30">
        <f>AG3/AH$5</f>
        <v>0.3630978428204884</v>
      </c>
      <c r="AI3" s="30">
        <v>0.5</v>
      </c>
      <c r="AJ3" s="30">
        <f>AI3/AJ$5</f>
        <v>0.40803662258392681</v>
      </c>
      <c r="AK3" s="30">
        <v>0.53300000000000003</v>
      </c>
      <c r="AL3" s="30">
        <f>AK3/AL$5</f>
        <v>0.42417916666666672</v>
      </c>
      <c r="AM3" s="30">
        <v>0.68300000000000005</v>
      </c>
      <c r="AN3" s="30">
        <f>AM3/AN$5</f>
        <v>0.54350514924700155</v>
      </c>
      <c r="AO3" s="30">
        <v>0.75700000000000001</v>
      </c>
      <c r="AP3" s="30">
        <f>AO3/AP$5</f>
        <v>0.5724500299940013</v>
      </c>
      <c r="AQ3" s="30">
        <v>0.77800000000000002</v>
      </c>
      <c r="AR3" s="30">
        <f>AQ3/AR$5</f>
        <v>0.58407585502807557</v>
      </c>
      <c r="AS3" s="30">
        <v>0.60899999999999999</v>
      </c>
      <c r="AT3" s="30">
        <f>AS3/AT$5</f>
        <v>0.44648868394815555</v>
      </c>
      <c r="AU3" s="30">
        <v>0.68899999999999995</v>
      </c>
      <c r="AV3" s="30">
        <f>AU3/AV$5</f>
        <v>0.49078735873425899</v>
      </c>
      <c r="AW3" s="30">
        <v>0.624</v>
      </c>
      <c r="AX3" s="30">
        <f>AW3/AX$5</f>
        <v>0.42720931026456677</v>
      </c>
      <c r="AY3" s="30">
        <v>0.64400000000000002</v>
      </c>
      <c r="AZ3" s="30">
        <f>AY3/AZ$5</f>
        <v>0.43294109401188491</v>
      </c>
      <c r="BA3" s="30">
        <v>0.60399999999999998</v>
      </c>
      <c r="BB3" s="30">
        <f>BA3/BB$5</f>
        <v>0.40179546174142483</v>
      </c>
      <c r="BC3" s="30">
        <v>0.68</v>
      </c>
      <c r="BD3" s="30">
        <f>BC3/BD$5</f>
        <v>0.4464292835354513</v>
      </c>
      <c r="BE3" s="30">
        <v>0.748</v>
      </c>
      <c r="BF3" s="31">
        <f>BE3/BF$5</f>
        <v>0.48669087155286828</v>
      </c>
    </row>
    <row r="4" spans="1:58" x14ac:dyDescent="0.2">
      <c r="A4" s="25"/>
      <c r="B4" s="170"/>
      <c r="C4" s="27" t="s">
        <v>568</v>
      </c>
      <c r="D4" s="27" t="s">
        <v>572</v>
      </c>
      <c r="E4" s="27"/>
      <c r="F4" s="27" t="s">
        <v>567</v>
      </c>
      <c r="G4" s="32">
        <v>1.2170000000000001</v>
      </c>
      <c r="H4" s="32">
        <f>G4/H$5</f>
        <v>1.2170000000000001</v>
      </c>
      <c r="I4" s="32">
        <v>1.2889999999999999</v>
      </c>
      <c r="J4" s="32">
        <f>I4/J$5</f>
        <v>1.2489589221596338</v>
      </c>
      <c r="K4" s="32">
        <v>1.2869999999999999</v>
      </c>
      <c r="L4" s="32">
        <f>K4/L$5</f>
        <v>1.2123301770979</v>
      </c>
      <c r="M4" s="32">
        <v>1.3029999999999999</v>
      </c>
      <c r="N4" s="32">
        <f>M4/N$5</f>
        <v>1.2341207294428285</v>
      </c>
      <c r="O4" s="32">
        <v>1.427</v>
      </c>
      <c r="P4" s="32">
        <f>O4/P$5</f>
        <v>1.3499140661013498</v>
      </c>
      <c r="Q4" s="32">
        <v>1.5329999999999999</v>
      </c>
      <c r="R4" s="32">
        <f>Q4/R$5</f>
        <v>1.4687678309681762</v>
      </c>
      <c r="S4" s="32">
        <v>1.569</v>
      </c>
      <c r="T4" s="32">
        <f>S4/T$5</f>
        <v>1.456818902111809</v>
      </c>
      <c r="U4" s="32">
        <v>1.599</v>
      </c>
      <c r="V4" s="32">
        <f>U4/V$5</f>
        <v>1.5015479360214541</v>
      </c>
      <c r="W4" s="32">
        <v>2.016</v>
      </c>
      <c r="X4" s="32">
        <f>W4/X$5</f>
        <v>1.8088591619469838</v>
      </c>
      <c r="Y4" s="32">
        <v>2.1640000000000001</v>
      </c>
      <c r="Z4" s="32">
        <f>Y4/Z$5</f>
        <v>1.9205616985325917</v>
      </c>
      <c r="AA4" s="32">
        <v>2.3460000000000001</v>
      </c>
      <c r="AB4" s="32">
        <f>AA4/AB$5</f>
        <v>2.0731218842945411</v>
      </c>
      <c r="AC4" s="32">
        <v>2.5489999999999999</v>
      </c>
      <c r="AD4" s="32">
        <f>AC4/AD$5</f>
        <v>2.2316584780236135</v>
      </c>
      <c r="AE4" s="32">
        <v>2.7770000000000001</v>
      </c>
      <c r="AF4" s="32">
        <f>AE4/AF$5</f>
        <v>2.370820762383901</v>
      </c>
      <c r="AG4" s="32">
        <v>2.8919999999999999</v>
      </c>
      <c r="AH4" s="32">
        <f>AG4/AH$5</f>
        <v>2.4251246222560106</v>
      </c>
      <c r="AI4" s="32">
        <v>2.9830000000000001</v>
      </c>
      <c r="AJ4" s="32">
        <f>AI4/AJ$5</f>
        <v>2.4343464903357073</v>
      </c>
      <c r="AK4" s="32">
        <v>2.5579999999999998</v>
      </c>
      <c r="AL4" s="32">
        <f>AK4/AL$5</f>
        <v>2.0357416666666666</v>
      </c>
      <c r="AM4" s="32">
        <v>2.7850000000000001</v>
      </c>
      <c r="AN4" s="32">
        <f>AM4/AN$5</f>
        <v>2.2161959599603209</v>
      </c>
      <c r="AO4" s="32">
        <v>2.7570000000000001</v>
      </c>
      <c r="AP4" s="32">
        <f>AO4/AP$5</f>
        <v>2.0848675464907021</v>
      </c>
      <c r="AQ4" s="32">
        <v>2.8109999999999999</v>
      </c>
      <c r="AR4" s="32">
        <f>AQ4/AR$5</f>
        <v>2.1103306278713627</v>
      </c>
      <c r="AS4" s="32">
        <v>3.3370000000000002</v>
      </c>
      <c r="AT4" s="32">
        <f>AS4/AT$5</f>
        <v>2.4465233798604191</v>
      </c>
      <c r="AU4" s="32">
        <v>2.7829999999999999</v>
      </c>
      <c r="AV4" s="32">
        <f>AU4/AV$5</f>
        <v>1.9823820309977398</v>
      </c>
      <c r="AW4" s="32">
        <v>2.82</v>
      </c>
      <c r="AX4" s="32">
        <f>AW4/AX$5</f>
        <v>1.9306574598494843</v>
      </c>
      <c r="AY4" s="32">
        <v>2.835</v>
      </c>
      <c r="AZ4" s="32">
        <f>AY4/AZ$5</f>
        <v>1.9058819899436237</v>
      </c>
      <c r="BA4" s="32">
        <v>3.056</v>
      </c>
      <c r="BB4" s="32">
        <f>BA4/BB$5</f>
        <v>2.0329253825857521</v>
      </c>
      <c r="BC4" s="32">
        <v>3.3109999999999999</v>
      </c>
      <c r="BD4" s="32">
        <f>BC4/BD$5</f>
        <v>2.1737167026262929</v>
      </c>
      <c r="BE4" s="32">
        <v>3.548</v>
      </c>
      <c r="BF4" s="33">
        <f>BE4/BF$5</f>
        <v>2.3085283586491667</v>
      </c>
    </row>
    <row r="5" spans="1:58" x14ac:dyDescent="0.2">
      <c r="A5" s="25"/>
      <c r="B5" s="170"/>
      <c r="C5" s="24" t="s">
        <v>574</v>
      </c>
      <c r="D5" s="24" t="s">
        <v>575</v>
      </c>
      <c r="E5" s="24">
        <v>2001</v>
      </c>
      <c r="F5" s="24"/>
      <c r="G5" s="30">
        <v>88.242000000000004</v>
      </c>
      <c r="H5" s="30">
        <f>G5/$G5</f>
        <v>1</v>
      </c>
      <c r="I5" s="30">
        <v>91.070999999999998</v>
      </c>
      <c r="J5" s="30">
        <f>I5/$G5</f>
        <v>1.032059563473176</v>
      </c>
      <c r="K5" s="30">
        <v>93.677000000000007</v>
      </c>
      <c r="L5" s="30">
        <f>K5/$G5</f>
        <v>1.0615919856757554</v>
      </c>
      <c r="M5" s="30">
        <v>93.167000000000002</v>
      </c>
      <c r="N5" s="30">
        <f>M5/$G5</f>
        <v>1.0558124249223726</v>
      </c>
      <c r="O5" s="30">
        <v>93.281000000000006</v>
      </c>
      <c r="P5" s="30">
        <f>O5/$G5</f>
        <v>1.0571043267378346</v>
      </c>
      <c r="Q5" s="30">
        <v>92.100999999999999</v>
      </c>
      <c r="R5" s="30">
        <f>Q5/$G5</f>
        <v>1.043732009700596</v>
      </c>
      <c r="S5" s="30">
        <v>95.037000000000006</v>
      </c>
      <c r="T5" s="30">
        <f>S5/$G5</f>
        <v>1.077004147684776</v>
      </c>
      <c r="U5" s="30">
        <v>93.968999999999994</v>
      </c>
      <c r="V5" s="30">
        <f>U5/$G5</f>
        <v>1.0649010675188684</v>
      </c>
      <c r="W5" s="30">
        <v>98.346999999999994</v>
      </c>
      <c r="X5" s="30">
        <f>W5/$G5</f>
        <v>1.1145146302214364</v>
      </c>
      <c r="Y5" s="30">
        <v>99.427000000000007</v>
      </c>
      <c r="Z5" s="30">
        <f>Y5/$G5</f>
        <v>1.1267537000521295</v>
      </c>
      <c r="AA5" s="30">
        <v>99.856999999999999</v>
      </c>
      <c r="AB5" s="30">
        <f>AA5/$G5</f>
        <v>1.1316266630402756</v>
      </c>
      <c r="AC5" s="30">
        <v>100.79</v>
      </c>
      <c r="AD5" s="30">
        <f>AC5/$G5</f>
        <v>1.1421998594773464</v>
      </c>
      <c r="AE5" s="30">
        <v>103.36</v>
      </c>
      <c r="AF5" s="30">
        <f>AE5/$G5</f>
        <v>1.1713243126855692</v>
      </c>
      <c r="AG5" s="30">
        <v>105.23</v>
      </c>
      <c r="AH5" s="30">
        <f>AG5/$G5</f>
        <v>1.1925160354479727</v>
      </c>
      <c r="AI5" s="30">
        <v>108.13</v>
      </c>
      <c r="AJ5" s="30">
        <f>AI5/$G5</f>
        <v>1.2253802044377959</v>
      </c>
      <c r="AK5" s="30">
        <v>110.88</v>
      </c>
      <c r="AL5" s="30">
        <f>AK5/$G5</f>
        <v>1.256544502617801</v>
      </c>
      <c r="AM5" s="30">
        <v>110.89</v>
      </c>
      <c r="AN5" s="30">
        <f>AM5/$G5</f>
        <v>1.2566578273384557</v>
      </c>
      <c r="AO5" s="30">
        <v>116.69</v>
      </c>
      <c r="AP5" s="30">
        <f>AO5/$G5</f>
        <v>1.3223861653181024</v>
      </c>
      <c r="AQ5" s="30">
        <v>117.54</v>
      </c>
      <c r="AR5" s="30">
        <f>AQ5/$G5</f>
        <v>1.3320187665737404</v>
      </c>
      <c r="AS5" s="30">
        <v>120.36</v>
      </c>
      <c r="AT5" s="30">
        <f>AS5/$G5</f>
        <v>1.3639763377983272</v>
      </c>
      <c r="AU5" s="30">
        <v>123.88</v>
      </c>
      <c r="AV5" s="30">
        <f>AU5/$G5</f>
        <v>1.4038666394687336</v>
      </c>
      <c r="AW5" s="30">
        <v>128.88999999999999</v>
      </c>
      <c r="AX5" s="30">
        <f>AW5/$G5</f>
        <v>1.4606423245166698</v>
      </c>
      <c r="AY5" s="30">
        <v>131.26</v>
      </c>
      <c r="AZ5" s="30">
        <f>AY5/$G5</f>
        <v>1.4875002833118014</v>
      </c>
      <c r="BA5" s="30">
        <v>132.65</v>
      </c>
      <c r="BB5" s="30">
        <f>BA5/$G5</f>
        <v>1.5032524194827859</v>
      </c>
      <c r="BC5" s="30">
        <v>134.41</v>
      </c>
      <c r="BD5" s="30">
        <f>BC5/$G5</f>
        <v>1.523197570317989</v>
      </c>
      <c r="BE5" s="30">
        <v>135.62</v>
      </c>
      <c r="BF5" s="31">
        <f>BE5/$G5</f>
        <v>1.5369098615171914</v>
      </c>
    </row>
    <row r="6" spans="1:58" x14ac:dyDescent="0.2">
      <c r="A6" s="25"/>
      <c r="B6" s="24"/>
      <c r="C6" s="24"/>
      <c r="D6" s="24"/>
      <c r="E6" s="24"/>
      <c r="F6" s="24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1"/>
    </row>
    <row r="7" spans="1:58" x14ac:dyDescent="0.2">
      <c r="A7" s="25"/>
      <c r="B7" s="170" t="s">
        <v>569</v>
      </c>
      <c r="C7" s="24" t="s">
        <v>566</v>
      </c>
      <c r="D7" s="24" t="s">
        <v>572</v>
      </c>
      <c r="E7" s="24"/>
      <c r="F7" s="24" t="s">
        <v>567</v>
      </c>
      <c r="G7" s="30">
        <v>0.153</v>
      </c>
      <c r="H7" s="30">
        <f>G7/H$5</f>
        <v>0.153</v>
      </c>
      <c r="I7" s="30">
        <v>0.159</v>
      </c>
      <c r="J7" s="30">
        <f>I7/J$5</f>
        <v>0.15406087558059098</v>
      </c>
      <c r="K7" s="30">
        <v>0.16300000000000001</v>
      </c>
      <c r="L7" s="30">
        <f>K7/L$5</f>
        <v>0.15354298280260895</v>
      </c>
      <c r="M7" s="30">
        <v>0.16400000000000001</v>
      </c>
      <c r="N7" s="30">
        <f>M7/N$5</f>
        <v>0.15533062135734757</v>
      </c>
      <c r="O7" s="30">
        <v>0.17299999999999999</v>
      </c>
      <c r="P7" s="30">
        <f>O7/P$5</f>
        <v>0.16365461347970112</v>
      </c>
      <c r="Q7" s="30">
        <v>0.19800000000000001</v>
      </c>
      <c r="R7" s="30">
        <f>Q7/R$5</f>
        <v>0.18970386857905996</v>
      </c>
      <c r="S7" s="30">
        <v>0.216</v>
      </c>
      <c r="T7" s="30">
        <f>S7/T$5</f>
        <v>0.20055633069225667</v>
      </c>
      <c r="U7" s="30">
        <v>0.219</v>
      </c>
      <c r="V7" s="30">
        <f>U7/V$5</f>
        <v>0.20565290680969259</v>
      </c>
      <c r="W7" s="30">
        <v>0.23899999999999999</v>
      </c>
      <c r="X7" s="30">
        <f>W7/X$5</f>
        <v>0.21444312485383388</v>
      </c>
      <c r="Y7" s="30">
        <v>0.23400000000000001</v>
      </c>
      <c r="Z7" s="30">
        <f>Y7/Z$5</f>
        <v>0.20767626499844105</v>
      </c>
      <c r="AA7" s="30">
        <v>0.27200000000000002</v>
      </c>
      <c r="AB7" s="30">
        <f>AA7/AB$5</f>
        <v>0.24036195759936713</v>
      </c>
      <c r="AC7" s="30">
        <v>0.21</v>
      </c>
      <c r="AD7" s="30">
        <f>AC7/AD$5</f>
        <v>0.18385573965671198</v>
      </c>
      <c r="AE7" s="30">
        <v>0.224</v>
      </c>
      <c r="AF7" s="30">
        <f>AE7/AF$5</f>
        <v>0.19123653250773995</v>
      </c>
      <c r="AG7" s="30">
        <v>0.29699999999999999</v>
      </c>
      <c r="AH7" s="30">
        <f>AG7/AH$5</f>
        <v>0.24905325477525417</v>
      </c>
      <c r="AI7" s="30">
        <v>0.29199999999999998</v>
      </c>
      <c r="AJ7" s="30">
        <f>AI7/AJ$5</f>
        <v>0.23829338758901322</v>
      </c>
      <c r="AK7" s="30">
        <v>0.32500000000000001</v>
      </c>
      <c r="AL7" s="30">
        <f>AK7/AL$5</f>
        <v>0.25864583333333335</v>
      </c>
      <c r="AM7" s="30">
        <v>0.35699999999999998</v>
      </c>
      <c r="AN7" s="30">
        <f>AM7/AN$5</f>
        <v>0.28408687888898909</v>
      </c>
      <c r="AO7" s="30">
        <v>0.42599999999999999</v>
      </c>
      <c r="AP7" s="30">
        <f>AO7/AP$5</f>
        <v>0.32214493101379726</v>
      </c>
      <c r="AQ7" s="30">
        <v>0.45300000000000001</v>
      </c>
      <c r="AR7" s="30">
        <f>AQ7/AR$5</f>
        <v>0.3400852986217458</v>
      </c>
      <c r="AS7" s="30">
        <v>0.47199999999999998</v>
      </c>
      <c r="AT7" s="30">
        <f>AS7/AT$5</f>
        <v>0.34604705882352943</v>
      </c>
      <c r="AU7" s="30">
        <v>0.48399999999999999</v>
      </c>
      <c r="AV7" s="30">
        <f>AU7/AV$5</f>
        <v>0.34476209234743305</v>
      </c>
      <c r="AW7" s="30">
        <v>0.41099999999999998</v>
      </c>
      <c r="AX7" s="30">
        <f>AW7/AX$5</f>
        <v>0.28138305531848867</v>
      </c>
      <c r="AY7" s="30">
        <v>0.40899999999999997</v>
      </c>
      <c r="AZ7" s="30">
        <f>AY7/AZ$5</f>
        <v>0.27495793082431819</v>
      </c>
      <c r="BA7" s="30">
        <v>0.41799999999999998</v>
      </c>
      <c r="BB7" s="30">
        <f>BA7/BB$5</f>
        <v>0.27806374670184697</v>
      </c>
      <c r="BC7" s="30">
        <v>0.38900000000000001</v>
      </c>
      <c r="BD7" s="30">
        <f>BC7/BD$5</f>
        <v>0.25538381072836847</v>
      </c>
      <c r="BE7" s="30">
        <v>0.436</v>
      </c>
      <c r="BF7" s="31">
        <f>BE7/BF$5</f>
        <v>0.28368612299070933</v>
      </c>
    </row>
    <row r="8" spans="1:58" x14ac:dyDescent="0.2">
      <c r="A8" s="25"/>
      <c r="B8" s="170"/>
      <c r="C8" s="27" t="s">
        <v>568</v>
      </c>
      <c r="D8" s="27" t="s">
        <v>572</v>
      </c>
      <c r="E8" s="27"/>
      <c r="F8" s="27" t="s">
        <v>567</v>
      </c>
      <c r="G8" s="32">
        <v>0.308</v>
      </c>
      <c r="H8" s="32">
        <f>G8/H$5</f>
        <v>0.308</v>
      </c>
      <c r="I8" s="32">
        <v>0.34799999999999998</v>
      </c>
      <c r="J8" s="32">
        <f>I8/J$5</f>
        <v>0.3371898408933689</v>
      </c>
      <c r="K8" s="32">
        <v>0.34899999999999998</v>
      </c>
      <c r="L8" s="32">
        <f>K8/L$5</f>
        <v>0.32875153986570871</v>
      </c>
      <c r="M8" s="32">
        <v>0.36699999999999999</v>
      </c>
      <c r="N8" s="32">
        <f>M8/N$5</f>
        <v>0.34759962218382046</v>
      </c>
      <c r="O8" s="32">
        <v>0.40699999999999997</v>
      </c>
      <c r="P8" s="32">
        <f>O8/P$5</f>
        <v>0.38501403286842978</v>
      </c>
      <c r="Q8" s="32">
        <v>0.439</v>
      </c>
      <c r="R8" s="32">
        <f>Q8/R$5</f>
        <v>0.42060605205155216</v>
      </c>
      <c r="S8" s="32">
        <v>0.43099999999999999</v>
      </c>
      <c r="T8" s="32">
        <f>S8/T$5</f>
        <v>0.40018415985353067</v>
      </c>
      <c r="U8" s="32">
        <v>0.40300000000000002</v>
      </c>
      <c r="V8" s="32">
        <f>U8/V$5</f>
        <v>0.37843891070459418</v>
      </c>
      <c r="W8" s="32">
        <v>0.497</v>
      </c>
      <c r="X8" s="32">
        <f>W8/X$5</f>
        <v>0.4459340295077634</v>
      </c>
      <c r="Y8" s="32">
        <v>0.55500000000000005</v>
      </c>
      <c r="Z8" s="32">
        <f>Y8/Z$5</f>
        <v>0.49256550031681534</v>
      </c>
      <c r="AA8" s="32">
        <v>0.626</v>
      </c>
      <c r="AB8" s="32">
        <f>AA8/AB$5</f>
        <v>0.55318597594560226</v>
      </c>
      <c r="AC8" s="32">
        <v>0.89600000000000002</v>
      </c>
      <c r="AD8" s="32">
        <f>AC8/AD$5</f>
        <v>0.78445115586863778</v>
      </c>
      <c r="AE8" s="32">
        <v>0.89400000000000002</v>
      </c>
      <c r="AF8" s="32">
        <f>AE8/AF$5</f>
        <v>0.76323866099071203</v>
      </c>
      <c r="AG8" s="32">
        <v>0.91</v>
      </c>
      <c r="AH8" s="32">
        <f>AG8/AH$5</f>
        <v>0.76309246412619969</v>
      </c>
      <c r="AI8" s="32">
        <v>0.85099999999999998</v>
      </c>
      <c r="AJ8" s="32">
        <f>AI8/AJ$5</f>
        <v>0.69447833163784334</v>
      </c>
      <c r="AK8" s="32">
        <v>0.83499999999999996</v>
      </c>
      <c r="AL8" s="32">
        <f>AK8/AL$5</f>
        <v>0.66452083333333334</v>
      </c>
      <c r="AM8" s="32">
        <v>0.84799999999999998</v>
      </c>
      <c r="AN8" s="32">
        <f>AM8/AN$5</f>
        <v>0.67480580755703845</v>
      </c>
      <c r="AO8" s="32">
        <v>0.85199999999999998</v>
      </c>
      <c r="AP8" s="32">
        <f>AO8/AP$5</f>
        <v>0.64428986202759453</v>
      </c>
      <c r="AQ8" s="32">
        <v>0.82299999999999995</v>
      </c>
      <c r="AR8" s="32">
        <f>AQ8/AR$5</f>
        <v>0.61785916283818265</v>
      </c>
      <c r="AS8" s="32">
        <v>0.82899999999999996</v>
      </c>
      <c r="AT8" s="32">
        <f>AS8/AT$5</f>
        <v>0.60778180458624131</v>
      </c>
      <c r="AU8" s="32">
        <v>0.89800000000000002</v>
      </c>
      <c r="AV8" s="32">
        <f>AU8/AV$5</f>
        <v>0.63966189861155964</v>
      </c>
      <c r="AW8" s="32">
        <v>0.92800000000000005</v>
      </c>
      <c r="AX8" s="32">
        <f>AW8/AX$5</f>
        <v>0.63533692295756083</v>
      </c>
      <c r="AY8" s="32">
        <v>0.97099999999999997</v>
      </c>
      <c r="AZ8" s="32">
        <f>AY8/AZ$5</f>
        <v>0.65277298491543512</v>
      </c>
      <c r="BA8" s="32">
        <v>1.04</v>
      </c>
      <c r="BB8" s="32">
        <f>BA8/BB$5</f>
        <v>0.69183324538258584</v>
      </c>
      <c r="BC8" s="32">
        <v>1.119</v>
      </c>
      <c r="BD8" s="32">
        <f>BC8/BD$5</f>
        <v>0.73463877687672052</v>
      </c>
      <c r="BE8" s="32">
        <v>1.133</v>
      </c>
      <c r="BF8" s="33">
        <f>BE8/BF$5</f>
        <v>0.73719352602860932</v>
      </c>
    </row>
    <row r="9" spans="1:58" x14ac:dyDescent="0.2">
      <c r="A9" s="25"/>
      <c r="B9" s="170"/>
      <c r="C9" s="24" t="s">
        <v>574</v>
      </c>
      <c r="D9" s="24" t="s">
        <v>575</v>
      </c>
      <c r="E9" s="24">
        <v>2010</v>
      </c>
      <c r="F9" s="24"/>
      <c r="G9" s="30">
        <v>69.037000000000006</v>
      </c>
      <c r="H9" s="30">
        <f>G9/$G9</f>
        <v>1</v>
      </c>
      <c r="I9" s="30">
        <v>70.421000000000006</v>
      </c>
      <c r="J9" s="30">
        <f>I9/$G9</f>
        <v>1.0200472210553762</v>
      </c>
      <c r="K9" s="30">
        <v>73.459999999999994</v>
      </c>
      <c r="L9" s="30">
        <f>K9/$G9</f>
        <v>1.0640670944565955</v>
      </c>
      <c r="M9" s="30">
        <v>74.631</v>
      </c>
      <c r="N9" s="30">
        <f>M9/$G9</f>
        <v>1.0810290134275822</v>
      </c>
      <c r="O9" s="30">
        <v>74.453999999999994</v>
      </c>
      <c r="P9" s="30">
        <f>O9/$G9</f>
        <v>1.0784651708504134</v>
      </c>
      <c r="Q9" s="30">
        <v>75.495000000000005</v>
      </c>
      <c r="R9" s="30">
        <f>Q9/$G9</f>
        <v>1.0935440416008806</v>
      </c>
      <c r="S9" s="30">
        <v>77.028000000000006</v>
      </c>
      <c r="T9" s="30">
        <f>S9/$G9</f>
        <v>1.1157495256166983</v>
      </c>
      <c r="U9" s="30">
        <v>78.701999999999998</v>
      </c>
      <c r="V9" s="30">
        <f>U9/$G9</f>
        <v>1.1399973927024638</v>
      </c>
      <c r="W9" s="30">
        <v>79.912999999999997</v>
      </c>
      <c r="X9" s="30">
        <f>W9/$G9</f>
        <v>1.1575387111259179</v>
      </c>
      <c r="Y9" s="30">
        <v>79.879000000000005</v>
      </c>
      <c r="Z9" s="30">
        <f>Y9/$G9</f>
        <v>1.1570462215913206</v>
      </c>
      <c r="AA9" s="30">
        <v>80.763999999999996</v>
      </c>
      <c r="AB9" s="30">
        <f>AA9/$G9</f>
        <v>1.1698654344771642</v>
      </c>
      <c r="AC9" s="30">
        <v>81.676000000000002</v>
      </c>
      <c r="AD9" s="30">
        <f>AC9/$G9</f>
        <v>1.1830757419934237</v>
      </c>
      <c r="AE9" s="30">
        <v>81.968000000000004</v>
      </c>
      <c r="AF9" s="30">
        <f>AE9/$G9</f>
        <v>1.1873053579964366</v>
      </c>
      <c r="AG9" s="30">
        <v>84.289000000000001</v>
      </c>
      <c r="AH9" s="30">
        <f>AG9/$G9</f>
        <v>1.2209250112258643</v>
      </c>
      <c r="AI9" s="30">
        <v>84.978999999999999</v>
      </c>
      <c r="AJ9" s="30">
        <f>AI9/$G9</f>
        <v>1.2309196517809289</v>
      </c>
      <c r="AK9" s="30">
        <v>87.275000000000006</v>
      </c>
      <c r="AL9" s="30">
        <f>AK9/$G9</f>
        <v>1.2641771803525645</v>
      </c>
      <c r="AM9" s="30">
        <v>88.841999999999999</v>
      </c>
      <c r="AN9" s="30">
        <f>AM9/$G9</f>
        <v>1.2868751539029795</v>
      </c>
      <c r="AO9" s="30">
        <v>94.182000000000002</v>
      </c>
      <c r="AP9" s="30">
        <f>AO9/$G9</f>
        <v>1.364224980807393</v>
      </c>
      <c r="AQ9" s="30">
        <v>96.081000000000003</v>
      </c>
      <c r="AR9" s="30">
        <f>AQ9/$G9</f>
        <v>1.3917319698132884</v>
      </c>
      <c r="AS9" s="30">
        <v>99.132000000000005</v>
      </c>
      <c r="AT9" s="30">
        <f>AS9/$G9</f>
        <v>1.4359256630502484</v>
      </c>
      <c r="AU9" s="30">
        <v>99.19</v>
      </c>
      <c r="AV9" s="30">
        <f>AU9/$G9</f>
        <v>1.4367657922563262</v>
      </c>
      <c r="AW9" s="30">
        <v>101.2</v>
      </c>
      <c r="AX9" s="30">
        <f>AW9/$G9</f>
        <v>1.4658806147428189</v>
      </c>
      <c r="AY9" s="30">
        <v>102.379</v>
      </c>
      <c r="AZ9" s="30">
        <f>AY9/$G9</f>
        <v>1.482958413604299</v>
      </c>
      <c r="BA9" s="30">
        <v>101.931</v>
      </c>
      <c r="BB9" s="30">
        <f>BA9/$G9</f>
        <v>1.4764691397366627</v>
      </c>
      <c r="BC9" s="30">
        <v>102.40300000000001</v>
      </c>
      <c r="BD9" s="30">
        <f>BC9/$G9</f>
        <v>1.4833060532757796</v>
      </c>
      <c r="BE9" s="30">
        <v>102.289</v>
      </c>
      <c r="BF9" s="31">
        <f>BE9/$G9</f>
        <v>1.481654764836247</v>
      </c>
    </row>
    <row r="10" spans="1:58" x14ac:dyDescent="0.2">
      <c r="A10" s="25"/>
      <c r="B10" s="24"/>
      <c r="C10" s="24"/>
      <c r="D10" s="24"/>
      <c r="E10" s="24"/>
      <c r="F10" s="24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1"/>
    </row>
    <row r="11" spans="1:58" x14ac:dyDescent="0.2">
      <c r="A11" s="25"/>
      <c r="B11" s="170" t="s">
        <v>570</v>
      </c>
      <c r="C11" s="24" t="s">
        <v>566</v>
      </c>
      <c r="D11" s="24" t="s">
        <v>572</v>
      </c>
      <c r="E11" s="24"/>
      <c r="F11" s="24" t="s">
        <v>567</v>
      </c>
      <c r="G11" s="30">
        <v>0.159</v>
      </c>
      <c r="H11" s="30">
        <f>G11/H$5</f>
        <v>0.159</v>
      </c>
      <c r="I11" s="30">
        <v>0.183</v>
      </c>
      <c r="J11" s="30">
        <f>I11/J$5</f>
        <v>0.17731534736634055</v>
      </c>
      <c r="K11" s="30">
        <v>0.17</v>
      </c>
      <c r="L11" s="30">
        <f>K11/L$5</f>
        <v>0.16013685322971485</v>
      </c>
      <c r="M11" s="30">
        <v>0.192</v>
      </c>
      <c r="N11" s="30">
        <f>M11/N$5</f>
        <v>0.18185048354030933</v>
      </c>
      <c r="O11" s="30">
        <v>0.192</v>
      </c>
      <c r="P11" s="30">
        <f>O11/P$5</f>
        <v>0.18162824154972609</v>
      </c>
      <c r="Q11" s="30">
        <v>0.21</v>
      </c>
      <c r="R11" s="30">
        <f>Q11/R$5</f>
        <v>0.20120107273536661</v>
      </c>
      <c r="S11" s="30">
        <v>0.23</v>
      </c>
      <c r="T11" s="30">
        <f>S11/T$5</f>
        <v>0.21355535212601406</v>
      </c>
      <c r="U11" s="30">
        <v>0.22900000000000001</v>
      </c>
      <c r="V11" s="30">
        <f>U11/V$5</f>
        <v>0.21504345049963292</v>
      </c>
      <c r="W11" s="30">
        <v>0.27600000000000002</v>
      </c>
      <c r="X11" s="30">
        <f>W11/X$5</f>
        <v>0.24764143288559901</v>
      </c>
      <c r="Y11" s="30">
        <v>0.28699999999999998</v>
      </c>
      <c r="Z11" s="30">
        <f>Y11/Z$5</f>
        <v>0.25471405151518195</v>
      </c>
      <c r="AA11" s="30">
        <v>0.33</v>
      </c>
      <c r="AB11" s="30">
        <f>AA11/AB$5</f>
        <v>0.29161561032276156</v>
      </c>
      <c r="AC11" s="30">
        <v>0.33</v>
      </c>
      <c r="AD11" s="30">
        <f>AC11/AD$5</f>
        <v>0.28891616231769024</v>
      </c>
      <c r="AE11" s="30">
        <v>0.31900000000000001</v>
      </c>
      <c r="AF11" s="30">
        <f>AE11/AF$5</f>
        <v>0.27234131191950467</v>
      </c>
      <c r="AG11" s="30">
        <v>0.41299999999999998</v>
      </c>
      <c r="AH11" s="30">
        <f>AG11/AH$5</f>
        <v>0.34632657987265986</v>
      </c>
      <c r="AI11" s="30">
        <v>0.39100000000000001</v>
      </c>
      <c r="AJ11" s="30">
        <f>AI11/AJ$5</f>
        <v>0.31908463886063076</v>
      </c>
      <c r="AK11" s="30">
        <v>0.51600000000000001</v>
      </c>
      <c r="AL11" s="30">
        <f>AK11/AL$5</f>
        <v>0.41065000000000002</v>
      </c>
      <c r="AM11" s="30">
        <v>0.51200000000000001</v>
      </c>
      <c r="AN11" s="30">
        <f>AM11/AN$5</f>
        <v>0.40742992154387231</v>
      </c>
      <c r="AO11" s="30">
        <v>0.44600000000000001</v>
      </c>
      <c r="AP11" s="30">
        <f>AO11/AP$5</f>
        <v>0.33726910617876427</v>
      </c>
      <c r="AQ11" s="30">
        <v>0.53900000000000003</v>
      </c>
      <c r="AR11" s="30">
        <f>AQ11/AR$5</f>
        <v>0.40464895354772845</v>
      </c>
      <c r="AS11" s="30">
        <v>0.47399999999999998</v>
      </c>
      <c r="AT11" s="30">
        <f>AS11/AT$5</f>
        <v>0.3475133599202393</v>
      </c>
      <c r="AU11" s="30">
        <v>0.51300000000000001</v>
      </c>
      <c r="AV11" s="30">
        <f>AU11/AV$5</f>
        <v>0.36541932515337427</v>
      </c>
      <c r="AW11" s="30">
        <v>0.496</v>
      </c>
      <c r="AX11" s="30">
        <f>AW11/AX$5</f>
        <v>0.33957663123593768</v>
      </c>
      <c r="AY11" s="30">
        <v>0.44900000000000001</v>
      </c>
      <c r="AZ11" s="30">
        <f>AY11/AZ$5</f>
        <v>0.30184868200518061</v>
      </c>
      <c r="BA11" s="30">
        <v>0.47499999999999998</v>
      </c>
      <c r="BB11" s="30">
        <f>BA11/BB$5</f>
        <v>0.31598153034300791</v>
      </c>
      <c r="BC11" s="30">
        <v>0.60299999999999998</v>
      </c>
      <c r="BD11" s="30">
        <f>BC11/BD$5</f>
        <v>0.39587773231158402</v>
      </c>
      <c r="BE11" s="30">
        <v>0.65800000000000003</v>
      </c>
      <c r="BF11" s="31">
        <f>BE11/BF$5</f>
        <v>0.42813180946763013</v>
      </c>
    </row>
    <row r="12" spans="1:58" x14ac:dyDescent="0.2">
      <c r="A12" s="25"/>
      <c r="B12" s="170"/>
      <c r="C12" s="27" t="s">
        <v>568</v>
      </c>
      <c r="D12" s="27" t="s">
        <v>572</v>
      </c>
      <c r="E12" s="27"/>
      <c r="F12" s="27" t="s">
        <v>567</v>
      </c>
      <c r="G12" s="32"/>
      <c r="H12" s="32">
        <f>G12/H$5</f>
        <v>0</v>
      </c>
      <c r="I12" s="32">
        <v>0.34100000000000003</v>
      </c>
      <c r="J12" s="32">
        <f>I12/J$5</f>
        <v>0.33040728662252533</v>
      </c>
      <c r="K12" s="32">
        <v>0.33600000000000002</v>
      </c>
      <c r="L12" s="32">
        <f>K12/L$5</f>
        <v>0.31650578050108352</v>
      </c>
      <c r="M12" s="32">
        <v>0.379</v>
      </c>
      <c r="N12" s="32">
        <f>M12/N$5</f>
        <v>0.35896527740508977</v>
      </c>
      <c r="O12" s="32">
        <v>0.40100000000000002</v>
      </c>
      <c r="P12" s="32">
        <f>O12/P$5</f>
        <v>0.3793381503200009</v>
      </c>
      <c r="Q12" s="32">
        <v>0.39800000000000002</v>
      </c>
      <c r="R12" s="32">
        <f>Q12/R$5</f>
        <v>0.38132393785083774</v>
      </c>
      <c r="S12" s="32">
        <v>0.435</v>
      </c>
      <c r="T12" s="32">
        <f>S12/T$5</f>
        <v>0.40389816597746137</v>
      </c>
      <c r="U12" s="32">
        <v>0.439</v>
      </c>
      <c r="V12" s="32">
        <f>U12/V$5</f>
        <v>0.41224486798837923</v>
      </c>
      <c r="W12" s="32">
        <v>0.48499999999999999</v>
      </c>
      <c r="X12" s="32">
        <f>W12/X$5</f>
        <v>0.43516701068665037</v>
      </c>
      <c r="Y12" s="32">
        <v>0.44900000000000001</v>
      </c>
      <c r="Z12" s="32">
        <f>Y12/Z$5</f>
        <v>0.39848992728333349</v>
      </c>
      <c r="AA12" s="32">
        <v>0.58399999999999996</v>
      </c>
      <c r="AB12" s="32">
        <f>AA12/AB$5</f>
        <v>0.51607126190452346</v>
      </c>
      <c r="AC12" s="32">
        <v>0.627</v>
      </c>
      <c r="AD12" s="32">
        <f>AC12/AD$5</f>
        <v>0.54894070840361153</v>
      </c>
      <c r="AE12" s="32">
        <v>1.1539999999999999</v>
      </c>
      <c r="AF12" s="32">
        <f>AE12/AF$5</f>
        <v>0.98520963622291013</v>
      </c>
      <c r="AG12" s="32">
        <v>1.27</v>
      </c>
      <c r="AH12" s="32">
        <f>AG12/AH$5</f>
        <v>1.064975197187114</v>
      </c>
      <c r="AI12" s="32">
        <v>1.532</v>
      </c>
      <c r="AJ12" s="32">
        <f>AI12/AJ$5</f>
        <v>1.2502242115971518</v>
      </c>
      <c r="AK12" s="32">
        <v>1.639</v>
      </c>
      <c r="AL12" s="32">
        <f>AK12/AL$5</f>
        <v>1.3043708333333333</v>
      </c>
      <c r="AM12" s="32">
        <v>1.7529999999999999</v>
      </c>
      <c r="AN12" s="32">
        <f>AM12/AN$5</f>
        <v>1.3949700243484533</v>
      </c>
      <c r="AO12" s="32">
        <v>1.8240000000000001</v>
      </c>
      <c r="AP12" s="32">
        <f>AO12/AP$5</f>
        <v>1.3793247750449911</v>
      </c>
      <c r="AQ12" s="32">
        <v>1.871</v>
      </c>
      <c r="AR12" s="32">
        <f>AQ12/AR$5</f>
        <v>1.4046348647269014</v>
      </c>
      <c r="AS12" s="32">
        <v>1.897</v>
      </c>
      <c r="AT12" s="32">
        <f>AS12/AT$5</f>
        <v>1.3907865902293122</v>
      </c>
      <c r="AU12" s="32">
        <v>2.0179999999999998</v>
      </c>
      <c r="AV12" s="32">
        <f>AU12/AV$5</f>
        <v>1.4374584759444624</v>
      </c>
      <c r="AW12" s="32">
        <v>2.117</v>
      </c>
      <c r="AX12" s="32">
        <f>AW12/AX$5</f>
        <v>1.4493623554969357</v>
      </c>
      <c r="AY12" s="32">
        <v>2.2320000000000002</v>
      </c>
      <c r="AZ12" s="32">
        <f>AY12/AZ$5</f>
        <v>1.500503915892123</v>
      </c>
      <c r="BA12" s="32">
        <v>2.4300000000000002</v>
      </c>
      <c r="BB12" s="32">
        <f>BA12/BB$5</f>
        <v>1.6164949868073881</v>
      </c>
      <c r="BC12" s="32">
        <v>2.4820000000000002</v>
      </c>
      <c r="BD12" s="32">
        <f>BC12/BD$5</f>
        <v>1.6294668849043974</v>
      </c>
      <c r="BE12" s="32">
        <v>2.3849999999999998</v>
      </c>
      <c r="BF12" s="33">
        <f>BE12/BF$5</f>
        <v>1.5518151452588111</v>
      </c>
    </row>
    <row r="13" spans="1:58" x14ac:dyDescent="0.2">
      <c r="A13" s="25"/>
      <c r="B13" s="170"/>
      <c r="C13" s="24" t="s">
        <v>574</v>
      </c>
      <c r="D13" s="24" t="s">
        <v>575</v>
      </c>
      <c r="E13" s="24">
        <v>2010</v>
      </c>
      <c r="F13" s="24"/>
      <c r="G13" s="30">
        <v>62.168999999999997</v>
      </c>
      <c r="H13" s="30">
        <f>G13/$G13</f>
        <v>1</v>
      </c>
      <c r="I13" s="30">
        <v>64.551000000000002</v>
      </c>
      <c r="J13" s="30">
        <f>I13/$G13</f>
        <v>1.0383149157940454</v>
      </c>
      <c r="K13" s="30">
        <v>65.177000000000007</v>
      </c>
      <c r="L13" s="30">
        <f>K13/$G13</f>
        <v>1.0483842429506669</v>
      </c>
      <c r="M13" s="30">
        <v>68.355000000000004</v>
      </c>
      <c r="N13" s="30">
        <f>M13/$G13</f>
        <v>1.0995029677170296</v>
      </c>
      <c r="O13" s="30">
        <v>70.864000000000004</v>
      </c>
      <c r="P13" s="30">
        <f>O13/$G13</f>
        <v>1.1398607022792711</v>
      </c>
      <c r="Q13" s="30">
        <v>72.185000000000002</v>
      </c>
      <c r="R13" s="30">
        <f>Q13/$G13</f>
        <v>1.1611092345059435</v>
      </c>
      <c r="S13" s="30">
        <v>73.741</v>
      </c>
      <c r="T13" s="30">
        <f>S13/$G13</f>
        <v>1.1861377857131368</v>
      </c>
      <c r="U13" s="30">
        <v>74.951999999999998</v>
      </c>
      <c r="V13" s="30">
        <f>U13/$G13</f>
        <v>1.2056169473531826</v>
      </c>
      <c r="W13" s="30">
        <v>75.823999999999998</v>
      </c>
      <c r="X13" s="30">
        <f>W13/$G13</f>
        <v>1.2196432305489875</v>
      </c>
      <c r="Y13" s="30">
        <v>76.644999999999996</v>
      </c>
      <c r="Z13" s="30">
        <f>Y13/$G13</f>
        <v>1.2328491692000836</v>
      </c>
      <c r="AA13" s="30">
        <v>79.287999999999997</v>
      </c>
      <c r="AB13" s="30">
        <f>AA13/$G13</f>
        <v>1.2753623188405798</v>
      </c>
      <c r="AC13" s="30">
        <v>78.73</v>
      </c>
      <c r="AD13" s="30">
        <f>AC13/$G13</f>
        <v>1.2663867844102368</v>
      </c>
      <c r="AE13" s="30">
        <v>80.53</v>
      </c>
      <c r="AF13" s="30">
        <f>AE13/$G13</f>
        <v>1.2953401212823112</v>
      </c>
      <c r="AG13" s="30">
        <v>81.849999999999994</v>
      </c>
      <c r="AH13" s="30">
        <f>AG13/$G13</f>
        <v>1.3165725683218323</v>
      </c>
      <c r="AI13" s="30">
        <v>83.89</v>
      </c>
      <c r="AJ13" s="30">
        <f>AI13/$G13</f>
        <v>1.3493863501101837</v>
      </c>
      <c r="AK13" s="30">
        <v>89.09</v>
      </c>
      <c r="AL13" s="30">
        <f>AK13/$G13</f>
        <v>1.4330293232961766</v>
      </c>
      <c r="AM13" s="30">
        <v>90.56</v>
      </c>
      <c r="AN13" s="30">
        <f>AM13/$G13</f>
        <v>1.4566745484083707</v>
      </c>
      <c r="AO13" s="30">
        <v>97.26</v>
      </c>
      <c r="AP13" s="30">
        <f>AO13/$G13</f>
        <v>1.5644453023210927</v>
      </c>
      <c r="AQ13" s="30">
        <v>102.29</v>
      </c>
      <c r="AR13" s="30">
        <f>AQ13/$G13</f>
        <v>1.6453537936913898</v>
      </c>
      <c r="AS13" s="30">
        <v>99.89</v>
      </c>
      <c r="AT13" s="30">
        <f>AS13/$G13</f>
        <v>1.6067493445286236</v>
      </c>
      <c r="AU13" s="30">
        <v>104.1</v>
      </c>
      <c r="AV13" s="30">
        <f>AU13/$G13</f>
        <v>1.6744679824349755</v>
      </c>
      <c r="AW13" s="30">
        <v>107.76</v>
      </c>
      <c r="AX13" s="30">
        <f>AW13/$G13</f>
        <v>1.7333397674081941</v>
      </c>
      <c r="AY13" s="30">
        <v>109.71</v>
      </c>
      <c r="AZ13" s="30">
        <f>AY13/$G13</f>
        <v>1.7647058823529411</v>
      </c>
      <c r="BA13" s="30">
        <v>108.35</v>
      </c>
      <c r="BB13" s="30">
        <f>BA13/$G13</f>
        <v>1.7428300278273738</v>
      </c>
      <c r="BC13" s="30">
        <v>107.67</v>
      </c>
      <c r="BD13" s="30">
        <f>BC13/$G13</f>
        <v>1.7318921005645902</v>
      </c>
      <c r="BE13" s="30">
        <v>106.40900000000001</v>
      </c>
      <c r="BF13" s="31">
        <f>BE13/$G13</f>
        <v>1.7116086795669869</v>
      </c>
    </row>
    <row r="14" spans="1:58" x14ac:dyDescent="0.2">
      <c r="A14" s="25"/>
      <c r="B14" s="24"/>
      <c r="C14" s="24"/>
      <c r="D14" s="24"/>
      <c r="E14" s="24"/>
      <c r="F14" s="24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1"/>
    </row>
    <row r="15" spans="1:58" x14ac:dyDescent="0.2">
      <c r="A15" s="25"/>
      <c r="B15" s="170" t="s">
        <v>605</v>
      </c>
      <c r="C15" s="24" t="s">
        <v>566</v>
      </c>
      <c r="D15" s="24" t="s">
        <v>572</v>
      </c>
      <c r="E15" s="24"/>
      <c r="F15" s="24" t="s">
        <v>567</v>
      </c>
      <c r="G15" s="30">
        <v>0.109</v>
      </c>
      <c r="H15" s="30">
        <f>G15/H$5</f>
        <v>0.109</v>
      </c>
      <c r="I15" s="30">
        <v>0.104</v>
      </c>
      <c r="J15" s="30">
        <f>I15/J$5</f>
        <v>0.10076937773824818</v>
      </c>
      <c r="K15" s="30">
        <v>0.122</v>
      </c>
      <c r="L15" s="30">
        <f>K15/L$5</f>
        <v>0.11492174172956007</v>
      </c>
      <c r="M15" s="30">
        <v>0.14199999999999999</v>
      </c>
      <c r="N15" s="30">
        <f>M15/N$5</f>
        <v>0.13449358678502044</v>
      </c>
      <c r="O15" s="30">
        <v>0.16900000000000001</v>
      </c>
      <c r="P15" s="30">
        <f>O15/P$5</f>
        <v>0.1598706917807485</v>
      </c>
      <c r="Q15" s="30">
        <v>0.19400000000000001</v>
      </c>
      <c r="R15" s="30">
        <f>Q15/R$5</f>
        <v>0.18587146719362441</v>
      </c>
      <c r="S15" s="30">
        <v>0.20699999999999999</v>
      </c>
      <c r="T15" s="30">
        <f>S15/T$5</f>
        <v>0.19219981691341265</v>
      </c>
      <c r="U15" s="30">
        <v>0.22900000000000001</v>
      </c>
      <c r="V15" s="30">
        <f>U15/V$5</f>
        <v>0.21504345049963292</v>
      </c>
      <c r="W15" s="30">
        <v>0.249</v>
      </c>
      <c r="X15" s="30">
        <f>W15/X$5</f>
        <v>0.22341564053809473</v>
      </c>
      <c r="Y15" s="30">
        <v>0.247</v>
      </c>
      <c r="Z15" s="30">
        <f>Y15/Z$5</f>
        <v>0.21921383527613222</v>
      </c>
      <c r="AA15" s="30">
        <v>0.25900000000000001</v>
      </c>
      <c r="AB15" s="30">
        <f>AA15/AB$5</f>
        <v>0.2288740699199856</v>
      </c>
      <c r="AC15" s="30">
        <v>0.26300000000000001</v>
      </c>
      <c r="AD15" s="30">
        <f>AC15/AD$5</f>
        <v>0.23025742633197741</v>
      </c>
      <c r="AE15" s="30">
        <v>0.32300000000000001</v>
      </c>
      <c r="AF15" s="30">
        <f>AE15/AF$5</f>
        <v>0.27575624999999998</v>
      </c>
      <c r="AG15" s="30">
        <v>0.31900000000000001</v>
      </c>
      <c r="AH15" s="30">
        <f>AG15/AH$5</f>
        <v>0.26750164401786564</v>
      </c>
      <c r="AI15" s="30">
        <v>0.371</v>
      </c>
      <c r="AJ15" s="30">
        <f>AI15/AJ$5</f>
        <v>0.3027631739572737</v>
      </c>
      <c r="AK15" s="30">
        <v>0.46</v>
      </c>
      <c r="AL15" s="30">
        <f>AK15/AL$5</f>
        <v>0.36608333333333337</v>
      </c>
      <c r="AM15" s="30">
        <v>0.54400000000000004</v>
      </c>
      <c r="AN15" s="30">
        <f>AM15/AN$5</f>
        <v>0.43289429164036436</v>
      </c>
      <c r="AO15" s="30">
        <v>0.54500000000000004</v>
      </c>
      <c r="AP15" s="30">
        <f>AO15/AP$5</f>
        <v>0.412133773245351</v>
      </c>
      <c r="AQ15" s="30">
        <v>0.57299999999999995</v>
      </c>
      <c r="AR15" s="30">
        <f>AQ15/AR$5</f>
        <v>0.43017411944869827</v>
      </c>
      <c r="AS15" s="30">
        <v>0.61</v>
      </c>
      <c r="AT15" s="30">
        <f>AS15/AT$5</f>
        <v>0.44722183449651048</v>
      </c>
      <c r="AU15" s="30">
        <v>0.56799999999999995</v>
      </c>
      <c r="AV15" s="30">
        <f>AU15/AV$5</f>
        <v>0.40459683564740073</v>
      </c>
      <c r="AW15" s="30">
        <v>0.71899999999999997</v>
      </c>
      <c r="AX15" s="30">
        <f>AW15/AX$5</f>
        <v>0.49224918923112743</v>
      </c>
      <c r="AY15" s="30">
        <v>0.71599999999999997</v>
      </c>
      <c r="AZ15" s="30">
        <f>AY15/AZ$5</f>
        <v>0.48134444613743721</v>
      </c>
      <c r="BA15" s="30">
        <v>0.96099999999999997</v>
      </c>
      <c r="BB15" s="30">
        <f>BA15/BB$5</f>
        <v>0.63928052770448551</v>
      </c>
      <c r="BC15" s="30">
        <v>0.96599999999999997</v>
      </c>
      <c r="BD15" s="30">
        <f>BC15/BD$5</f>
        <v>0.634192188081244</v>
      </c>
      <c r="BE15" s="30">
        <v>0.88900000000000001</v>
      </c>
      <c r="BF15" s="31">
        <f>BE15/BF$5</f>
        <v>0.5784334021530747</v>
      </c>
    </row>
    <row r="16" spans="1:58" x14ac:dyDescent="0.2">
      <c r="A16" s="25"/>
      <c r="B16" s="170"/>
      <c r="C16" s="27" t="s">
        <v>568</v>
      </c>
      <c r="D16" s="27" t="s">
        <v>572</v>
      </c>
      <c r="E16" s="27"/>
      <c r="F16" s="27" t="s">
        <v>567</v>
      </c>
      <c r="G16" s="32"/>
      <c r="H16" s="32">
        <f>G16/H$5</f>
        <v>0</v>
      </c>
      <c r="I16" s="32"/>
      <c r="J16" s="32">
        <f>I16/J$5</f>
        <v>0</v>
      </c>
      <c r="K16" s="32"/>
      <c r="L16" s="32">
        <f>K16/L$5</f>
        <v>0</v>
      </c>
      <c r="M16" s="32"/>
      <c r="N16" s="32">
        <f>M16/N$5</f>
        <v>0</v>
      </c>
      <c r="O16" s="32"/>
      <c r="P16" s="32">
        <f>O16/P$5</f>
        <v>0</v>
      </c>
      <c r="Q16" s="32"/>
      <c r="R16" s="32">
        <f>Q16/R$5</f>
        <v>0</v>
      </c>
      <c r="S16" s="32">
        <v>0.41199999999999998</v>
      </c>
      <c r="T16" s="32">
        <f>S16/T$5</f>
        <v>0.38254263076485995</v>
      </c>
      <c r="U16" s="32">
        <v>0.63100000000000001</v>
      </c>
      <c r="V16" s="32">
        <f>U16/V$5</f>
        <v>0.59254330683523304</v>
      </c>
      <c r="W16" s="32">
        <v>0.76500000000000001</v>
      </c>
      <c r="X16" s="32">
        <f>W16/X$5</f>
        <v>0.68639744984595374</v>
      </c>
      <c r="Y16" s="32">
        <v>0.93600000000000005</v>
      </c>
      <c r="Z16" s="32">
        <f>Y16/Z$5</f>
        <v>0.83070505999376421</v>
      </c>
      <c r="AA16" s="32">
        <v>1.097</v>
      </c>
      <c r="AB16" s="32">
        <f>AA16/AB$5</f>
        <v>0.96940098340627101</v>
      </c>
      <c r="AC16" s="32">
        <v>1.3009999999999999</v>
      </c>
      <c r="AD16" s="32">
        <f>AC16/AD$5</f>
        <v>1.1390300823494395</v>
      </c>
      <c r="AE16" s="32">
        <v>1.5529999999999999</v>
      </c>
      <c r="AF16" s="32">
        <f>AE16/AF$5</f>
        <v>1.3258497097523219</v>
      </c>
      <c r="AG16" s="32">
        <v>1.7829999999999999</v>
      </c>
      <c r="AH16" s="32">
        <f>AG16/AH$5</f>
        <v>1.4951580917989165</v>
      </c>
      <c r="AI16" s="32">
        <v>2.0960000000000001</v>
      </c>
      <c r="AJ16" s="32">
        <f>AI16/AJ$5</f>
        <v>1.7104895218718212</v>
      </c>
      <c r="AK16" s="32">
        <v>2.3159999999999998</v>
      </c>
      <c r="AL16" s="32">
        <f>AK16/AL$5</f>
        <v>1.8431499999999998</v>
      </c>
      <c r="AM16" s="32">
        <v>2.4689999999999999</v>
      </c>
      <c r="AN16" s="32">
        <f>AM16/AN$5</f>
        <v>1.9647353052574621</v>
      </c>
      <c r="AO16" s="32">
        <v>2.4940000000000002</v>
      </c>
      <c r="AP16" s="32">
        <f>AO16/AP$5</f>
        <v>1.885984643071386</v>
      </c>
      <c r="AQ16" s="32">
        <v>2.617</v>
      </c>
      <c r="AR16" s="32">
        <f>AQ16/AR$5</f>
        <v>1.9646870342011229</v>
      </c>
      <c r="AS16" s="32">
        <v>2.7610000000000001</v>
      </c>
      <c r="AT16" s="32">
        <f>AS16/AT$5</f>
        <v>2.0242286640079765</v>
      </c>
      <c r="AU16" s="32">
        <v>2.9780000000000002</v>
      </c>
      <c r="AV16" s="32">
        <f>AU16/AV$5</f>
        <v>2.1212841136583793</v>
      </c>
      <c r="AW16" s="32">
        <v>2.9809999999999999</v>
      </c>
      <c r="AX16" s="32">
        <f>AW16/AX$5</f>
        <v>2.0408829389401819</v>
      </c>
      <c r="AY16" s="32">
        <v>2.7149999999999999</v>
      </c>
      <c r="AZ16" s="32">
        <f>AY16/AZ$5</f>
        <v>1.8252097364010362</v>
      </c>
      <c r="BA16" s="32">
        <v>2.1339999999999999</v>
      </c>
      <c r="BB16" s="32">
        <f>BA16/BB$5</f>
        <v>1.4195886015831134</v>
      </c>
      <c r="BC16" s="32">
        <v>1.845</v>
      </c>
      <c r="BD16" s="32">
        <f>BC16/BD$5</f>
        <v>1.2112676884160407</v>
      </c>
      <c r="BE16" s="32">
        <v>1.583</v>
      </c>
      <c r="BF16" s="33">
        <f>BE16/BF$5</f>
        <v>1.0299888364548</v>
      </c>
    </row>
    <row r="17" spans="1:58" x14ac:dyDescent="0.2">
      <c r="A17" s="25"/>
      <c r="B17" s="170"/>
      <c r="C17" s="24" t="s">
        <v>574</v>
      </c>
      <c r="D17" s="24" t="s">
        <v>575</v>
      </c>
      <c r="E17" s="24">
        <v>2001</v>
      </c>
      <c r="F17" s="24"/>
      <c r="G17" s="30">
        <v>54.009</v>
      </c>
      <c r="H17" s="30">
        <f>G17/$G17</f>
        <v>1</v>
      </c>
      <c r="I17" s="30">
        <v>56.484000000000002</v>
      </c>
      <c r="J17" s="30">
        <f>I17/$G17</f>
        <v>1.0458256957173804</v>
      </c>
      <c r="K17" s="30">
        <v>57.308999999999997</v>
      </c>
      <c r="L17" s="30">
        <f>K17/$G17</f>
        <v>1.0611009276231738</v>
      </c>
      <c r="M17" s="30">
        <v>58.106999999999999</v>
      </c>
      <c r="N17" s="30">
        <f>M17/$G17</f>
        <v>1.0758762428484141</v>
      </c>
      <c r="O17" s="30">
        <v>58.877000000000002</v>
      </c>
      <c r="P17" s="30">
        <f>O17/$G17</f>
        <v>1.0901331259604881</v>
      </c>
      <c r="Q17" s="30">
        <v>60.389000000000003</v>
      </c>
      <c r="R17" s="30">
        <f>Q17/$G17</f>
        <v>1.1181284600714696</v>
      </c>
      <c r="S17" s="30">
        <v>62.286999999999999</v>
      </c>
      <c r="T17" s="30">
        <f>S17/$G17</f>
        <v>1.1532707511711011</v>
      </c>
      <c r="U17" s="30">
        <v>69.353999999999999</v>
      </c>
      <c r="V17" s="30">
        <f>U17/$G17</f>
        <v>1.2841193134477586</v>
      </c>
      <c r="W17" s="30">
        <v>69.959000000000003</v>
      </c>
      <c r="X17" s="30">
        <f>W17/$G17</f>
        <v>1.2953211501786739</v>
      </c>
      <c r="Y17" s="30">
        <v>71.444000000000003</v>
      </c>
      <c r="Z17" s="30">
        <f>Y17/$G17</f>
        <v>1.3228165676091022</v>
      </c>
      <c r="AA17" s="30">
        <v>73.671000000000006</v>
      </c>
      <c r="AB17" s="30">
        <f>AA17/$G17</f>
        <v>1.3640504360384382</v>
      </c>
      <c r="AC17" s="30">
        <v>75.587000000000003</v>
      </c>
      <c r="AD17" s="30">
        <f>AC17/$G17</f>
        <v>1.399526004925105</v>
      </c>
      <c r="AE17" s="30">
        <v>76.983999999999995</v>
      </c>
      <c r="AF17" s="30">
        <f>AE17/$G17</f>
        <v>1.425392064285582</v>
      </c>
      <c r="AG17" s="30">
        <v>79.212000000000003</v>
      </c>
      <c r="AH17" s="30">
        <f>AG17/$G17</f>
        <v>1.4666444481475309</v>
      </c>
      <c r="AI17" s="30">
        <v>80.555999999999997</v>
      </c>
      <c r="AJ17" s="30">
        <f>AI17/$G17</f>
        <v>1.4915291895795144</v>
      </c>
      <c r="AK17" s="30">
        <v>85.421999999999997</v>
      </c>
      <c r="AL17" s="30">
        <f>AK17/$G17</f>
        <v>1.5816252846747763</v>
      </c>
      <c r="AM17" s="30">
        <v>92.19</v>
      </c>
      <c r="AN17" s="30">
        <f>AM17/$G17</f>
        <v>1.706937732600122</v>
      </c>
      <c r="AO17" s="30">
        <v>94.819000000000003</v>
      </c>
      <c r="AP17" s="30">
        <f>AO17/$G17</f>
        <v>1.7556148049399174</v>
      </c>
      <c r="AQ17" s="30">
        <v>100.96299999999999</v>
      </c>
      <c r="AR17" s="30">
        <f>AQ17/$G17</f>
        <v>1.8693736229146993</v>
      </c>
      <c r="AS17" s="30">
        <v>102.157</v>
      </c>
      <c r="AT17" s="30">
        <f>AS17/$G17</f>
        <v>1.8914810494547205</v>
      </c>
      <c r="AU17" s="30">
        <v>107.616</v>
      </c>
      <c r="AV17" s="30">
        <f>AU17/$G17</f>
        <v>1.9925567960895405</v>
      </c>
      <c r="AW17" s="30">
        <v>110.54900000000001</v>
      </c>
      <c r="AX17" s="30">
        <f>AW17/$G17</f>
        <v>2.0468625599437131</v>
      </c>
      <c r="AY17" s="30">
        <v>110.60599999999999</v>
      </c>
      <c r="AZ17" s="30">
        <f>AY17/$G17</f>
        <v>2.0479179396026588</v>
      </c>
      <c r="BA17" s="30">
        <v>111.696</v>
      </c>
      <c r="BB17" s="30">
        <f>BA17/$G17</f>
        <v>2.0680997611509193</v>
      </c>
      <c r="BC17" s="30">
        <v>111.051</v>
      </c>
      <c r="BD17" s="30">
        <f>BC17/$G17</f>
        <v>2.0561573071154808</v>
      </c>
      <c r="BE17" s="30">
        <v>107.79900000000001</v>
      </c>
      <c r="BF17" s="31">
        <f>BE17/$G17</f>
        <v>1.995945120257735</v>
      </c>
    </row>
    <row r="18" spans="1:58" x14ac:dyDescent="0.2">
      <c r="A18" s="25"/>
      <c r="B18" s="24"/>
      <c r="C18" s="24"/>
      <c r="D18" s="24"/>
      <c r="E18" s="24"/>
      <c r="F18" s="24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1"/>
    </row>
    <row r="19" spans="1:58" x14ac:dyDescent="0.2">
      <c r="A19" s="25"/>
      <c r="B19" s="170" t="s">
        <v>606</v>
      </c>
      <c r="C19" s="24" t="s">
        <v>566</v>
      </c>
      <c r="D19" s="24" t="s">
        <v>572</v>
      </c>
      <c r="E19" s="24"/>
      <c r="F19" s="24" t="s">
        <v>567</v>
      </c>
      <c r="G19" s="30">
        <v>0.26600000000000001</v>
      </c>
      <c r="H19" s="30">
        <f>G19/H$5</f>
        <v>0.26600000000000001</v>
      </c>
      <c r="I19" s="30">
        <v>0.29799999999999999</v>
      </c>
      <c r="J19" s="30">
        <f>I19/J$5</f>
        <v>0.28874302467305729</v>
      </c>
      <c r="K19" s="30">
        <v>0.32200000000000001</v>
      </c>
      <c r="L19" s="30">
        <f>K19/L$5</f>
        <v>0.30331803964687165</v>
      </c>
      <c r="M19" s="30">
        <v>0.39800000000000002</v>
      </c>
      <c r="N19" s="30">
        <f>M19/N$5</f>
        <v>0.37696089817209955</v>
      </c>
      <c r="O19" s="30">
        <v>0.36699999999999999</v>
      </c>
      <c r="P19" s="30">
        <f>O19/P$5</f>
        <v>0.34717481587890353</v>
      </c>
      <c r="Q19" s="30">
        <v>0.39200000000000002</v>
      </c>
      <c r="R19" s="30">
        <f>Q19/R$5</f>
        <v>0.37557533577268437</v>
      </c>
      <c r="S19" s="30">
        <v>0.39100000000000001</v>
      </c>
      <c r="T19" s="30">
        <f>S19/T$5</f>
        <v>0.36304409861422393</v>
      </c>
      <c r="U19" s="30">
        <v>0.39900000000000002</v>
      </c>
      <c r="V19" s="30">
        <f>U19/V$5</f>
        <v>0.37468269322861802</v>
      </c>
      <c r="W19" s="30">
        <v>0.498</v>
      </c>
      <c r="X19" s="30">
        <f>W19/X$5</f>
        <v>0.44683128107618947</v>
      </c>
      <c r="Y19" s="30">
        <v>0.56100000000000005</v>
      </c>
      <c r="Z19" s="30">
        <f>Y19/Z$5</f>
        <v>0.49789053275267281</v>
      </c>
      <c r="AA19" s="30">
        <v>0.49199999999999999</v>
      </c>
      <c r="AB19" s="30">
        <f>AA19/AB$5</f>
        <v>0.43477236448120815</v>
      </c>
      <c r="AC19" s="30">
        <v>0.45800000000000002</v>
      </c>
      <c r="AD19" s="30">
        <f>AC19/AD$5</f>
        <v>0.40098061315606709</v>
      </c>
      <c r="AE19" s="30">
        <v>0.497</v>
      </c>
      <c r="AF19" s="30">
        <f>AE19/AF$5</f>
        <v>0.42430605650154796</v>
      </c>
      <c r="AG19" s="30">
        <v>0.52500000000000002</v>
      </c>
      <c r="AH19" s="30">
        <f>AG19/AH$5</f>
        <v>0.44024565238049984</v>
      </c>
      <c r="AI19" s="30">
        <v>0.58199999999999996</v>
      </c>
      <c r="AJ19" s="30">
        <f>AI19/AJ$5</f>
        <v>0.47495462868769078</v>
      </c>
      <c r="AK19" s="30">
        <v>0.60799999999999998</v>
      </c>
      <c r="AL19" s="30">
        <f>AK19/AL$5</f>
        <v>0.48386666666666667</v>
      </c>
      <c r="AM19" s="30">
        <v>0.67200000000000004</v>
      </c>
      <c r="AN19" s="30">
        <f>AM19/AN$5</f>
        <v>0.53475177202633239</v>
      </c>
      <c r="AO19" s="30">
        <v>0.753</v>
      </c>
      <c r="AP19" s="30">
        <f>AO19/AP$5</f>
        <v>0.56942519496100785</v>
      </c>
      <c r="AQ19" s="30">
        <v>0.82899999999999996</v>
      </c>
      <c r="AR19" s="30">
        <f>AQ19/AR$5</f>
        <v>0.62236360387953038</v>
      </c>
      <c r="AS19" s="30">
        <v>0.82699999999999996</v>
      </c>
      <c r="AT19" s="30">
        <f>AS19/AT$5</f>
        <v>0.60631550348953145</v>
      </c>
      <c r="AU19" s="30">
        <v>0.875</v>
      </c>
      <c r="AV19" s="30">
        <f>AU19/AV$5</f>
        <v>0.62327857604133041</v>
      </c>
      <c r="AW19" s="30">
        <v>0.91500000000000004</v>
      </c>
      <c r="AX19" s="30">
        <f>AW19/AX$5</f>
        <v>0.62643672899371572</v>
      </c>
      <c r="AY19" s="30">
        <v>0.879</v>
      </c>
      <c r="AZ19" s="30">
        <f>AY19/AZ$5</f>
        <v>0.59092425719945152</v>
      </c>
      <c r="BA19" s="30">
        <v>0.92300000000000004</v>
      </c>
      <c r="BB19" s="30">
        <f>BA19/BB$5</f>
        <v>0.61400200527704496</v>
      </c>
      <c r="BC19" s="30">
        <v>0.96899999999999997</v>
      </c>
      <c r="BD19" s="30">
        <f>BC19/BD$5</f>
        <v>0.63616172903801804</v>
      </c>
      <c r="BE19" s="30">
        <v>1.071</v>
      </c>
      <c r="BF19" s="31">
        <f>BE19/BF$5</f>
        <v>0.69685283881433413</v>
      </c>
    </row>
    <row r="20" spans="1:58" x14ac:dyDescent="0.2">
      <c r="A20" s="25"/>
      <c r="B20" s="170"/>
      <c r="C20" s="27" t="s">
        <v>568</v>
      </c>
      <c r="D20" s="27" t="s">
        <v>572</v>
      </c>
      <c r="E20" s="27"/>
      <c r="F20" s="27" t="s">
        <v>567</v>
      </c>
      <c r="G20" s="32">
        <v>0.26600000000000001</v>
      </c>
      <c r="H20" s="32">
        <f>G20/H$5</f>
        <v>0.26600000000000001</v>
      </c>
      <c r="I20" s="32">
        <v>0.32700000000000001</v>
      </c>
      <c r="J20" s="32">
        <f>I20/J$5</f>
        <v>0.31684217808083809</v>
      </c>
      <c r="K20" s="32">
        <v>0.40400000000000003</v>
      </c>
      <c r="L20" s="32">
        <f>K20/L$5</f>
        <v>0.38056052179296945</v>
      </c>
      <c r="M20" s="32">
        <v>0.42399999999999999</v>
      </c>
      <c r="N20" s="32">
        <f>M20/N$5</f>
        <v>0.40158648448484974</v>
      </c>
      <c r="O20" s="32">
        <v>0.45700000000000002</v>
      </c>
      <c r="P20" s="32">
        <f>O20/P$5</f>
        <v>0.43231305410533766</v>
      </c>
      <c r="Q20" s="32">
        <v>0.47099999999999997</v>
      </c>
      <c r="R20" s="32">
        <f>Q20/R$5</f>
        <v>0.45126526313503657</v>
      </c>
      <c r="S20" s="32">
        <v>0.51200000000000001</v>
      </c>
      <c r="T20" s="32">
        <f>S20/T$5</f>
        <v>0.47539278386312694</v>
      </c>
      <c r="U20" s="32">
        <v>0.59199999999999997</v>
      </c>
      <c r="V20" s="32">
        <f>U20/V$5</f>
        <v>0.55592018644446584</v>
      </c>
      <c r="W20" s="32">
        <v>0.69699999999999995</v>
      </c>
      <c r="X20" s="32">
        <f>W20/X$5</f>
        <v>0.62538434319297997</v>
      </c>
      <c r="Y20" s="32">
        <v>0.71799999999999997</v>
      </c>
      <c r="Z20" s="32">
        <f>Y20/Z$5</f>
        <v>0.63722888149094303</v>
      </c>
      <c r="AA20" s="32">
        <v>0.81699999999999995</v>
      </c>
      <c r="AB20" s="32">
        <f>AA20/AB$5</f>
        <v>0.72196955646574601</v>
      </c>
      <c r="AC20" s="32">
        <v>0.91700000000000004</v>
      </c>
      <c r="AD20" s="32">
        <f>AC20/AD$5</f>
        <v>0.80283672983430898</v>
      </c>
      <c r="AE20" s="32">
        <v>1.1850000000000001</v>
      </c>
      <c r="AF20" s="32">
        <f>AE20/AF$5</f>
        <v>1.0116754063467492</v>
      </c>
      <c r="AG20" s="32">
        <v>1.2150000000000001</v>
      </c>
      <c r="AH20" s="32">
        <f>AG20/AH$5</f>
        <v>1.0188542240805853</v>
      </c>
      <c r="AI20" s="32">
        <v>1.427</v>
      </c>
      <c r="AJ20" s="32">
        <f>AI20/AJ$5</f>
        <v>1.1645365208545271</v>
      </c>
      <c r="AK20" s="32">
        <v>1.59</v>
      </c>
      <c r="AL20" s="32">
        <f>AK20/AL$5</f>
        <v>1.2653750000000001</v>
      </c>
      <c r="AM20" s="32">
        <v>1.665</v>
      </c>
      <c r="AN20" s="32">
        <f>AM20/AN$5</f>
        <v>1.3249430065831003</v>
      </c>
      <c r="AO20" s="32">
        <v>1.7629999999999999</v>
      </c>
      <c r="AP20" s="32">
        <f>AO20/AP$5</f>
        <v>1.3331960407918417</v>
      </c>
      <c r="AQ20" s="32">
        <v>1.798</v>
      </c>
      <c r="AR20" s="32">
        <f>AQ20/AR$5</f>
        <v>1.3498308320571721</v>
      </c>
      <c r="AS20" s="32">
        <v>1.927</v>
      </c>
      <c r="AT20" s="32">
        <f>AS20/AT$5</f>
        <v>1.4127811066799603</v>
      </c>
      <c r="AU20" s="32">
        <v>2.121</v>
      </c>
      <c r="AV20" s="32">
        <f>AU20/AV$5</f>
        <v>1.5108272683241848</v>
      </c>
      <c r="AW20" s="32">
        <v>2.3380000000000001</v>
      </c>
      <c r="AX20" s="32">
        <f>AW20/AX$5</f>
        <v>1.6006656528823031</v>
      </c>
      <c r="AY20" s="32">
        <v>2.6219999999999999</v>
      </c>
      <c r="AZ20" s="32">
        <f>AY20/AZ$5</f>
        <v>1.7626887399055313</v>
      </c>
      <c r="BA20" s="32">
        <v>2.8679999999999999</v>
      </c>
      <c r="BB20" s="32">
        <f>BA20/BB$5</f>
        <v>1.9078632189973614</v>
      </c>
      <c r="BC20" s="32">
        <v>3.028</v>
      </c>
      <c r="BD20" s="32">
        <f>BC20/BD$5</f>
        <v>1.9879233390372744</v>
      </c>
      <c r="BE20" s="32">
        <v>3.1779999999999999</v>
      </c>
      <c r="BF20" s="33">
        <f>BE20/BF$5</f>
        <v>2.0677855478542986</v>
      </c>
    </row>
    <row r="21" spans="1:58" x14ac:dyDescent="0.2">
      <c r="A21" s="25"/>
      <c r="B21" s="170"/>
      <c r="C21" s="24" t="s">
        <v>574</v>
      </c>
      <c r="D21" s="24" t="s">
        <v>575</v>
      </c>
      <c r="E21" s="24">
        <v>2008</v>
      </c>
      <c r="F21" s="24"/>
      <c r="G21" s="30">
        <v>61.014000000000003</v>
      </c>
      <c r="H21" s="30">
        <f>G21/$G21</f>
        <v>1</v>
      </c>
      <c r="I21" s="30">
        <v>64.864000000000004</v>
      </c>
      <c r="J21" s="30">
        <f>I21/$G21</f>
        <v>1.0631002720687055</v>
      </c>
      <c r="K21" s="30">
        <v>66.91</v>
      </c>
      <c r="L21" s="30">
        <f>K21/$G21</f>
        <v>1.0966335595109318</v>
      </c>
      <c r="M21" s="30">
        <v>67.397999999999996</v>
      </c>
      <c r="N21" s="30">
        <f>M21/$G21</f>
        <v>1.1046317238666534</v>
      </c>
      <c r="O21" s="30">
        <v>71.344999999999999</v>
      </c>
      <c r="P21" s="30">
        <f>O21/$G21</f>
        <v>1.1693217949978694</v>
      </c>
      <c r="Q21" s="30">
        <v>74.659000000000006</v>
      </c>
      <c r="R21" s="30">
        <f>Q21/$G21</f>
        <v>1.2236371980201266</v>
      </c>
      <c r="S21" s="30">
        <v>72.953000000000003</v>
      </c>
      <c r="T21" s="30">
        <f>S21/$G21</f>
        <v>1.1956764021372144</v>
      </c>
      <c r="U21" s="30">
        <v>74.366</v>
      </c>
      <c r="V21" s="30">
        <f>U21/$G21</f>
        <v>1.2188350214704822</v>
      </c>
      <c r="W21" s="30">
        <v>77.046999999999997</v>
      </c>
      <c r="X21" s="30">
        <f>W21/$G21</f>
        <v>1.2627757563837807</v>
      </c>
      <c r="Y21" s="30">
        <v>78.587000000000003</v>
      </c>
      <c r="Z21" s="30">
        <f>Y21/$G21</f>
        <v>1.288015865211263</v>
      </c>
      <c r="AA21" s="30">
        <v>84.003</v>
      </c>
      <c r="AB21" s="30">
        <f>AA21/$G21</f>
        <v>1.3767823778149277</v>
      </c>
      <c r="AC21" s="30">
        <v>86.501000000000005</v>
      </c>
      <c r="AD21" s="30">
        <f>AC21/$G21</f>
        <v>1.4177238010948308</v>
      </c>
      <c r="AE21" s="30">
        <v>85.915999999999997</v>
      </c>
      <c r="AF21" s="30">
        <f>AE21/$G21</f>
        <v>1.4081358376765987</v>
      </c>
      <c r="AG21" s="30">
        <v>86.355000000000004</v>
      </c>
      <c r="AH21" s="30">
        <f>AG21/$G21</f>
        <v>1.4153309076605369</v>
      </c>
      <c r="AI21" s="30">
        <v>89.376000000000005</v>
      </c>
      <c r="AJ21" s="30">
        <f>AI21/$G21</f>
        <v>1.4648441341331497</v>
      </c>
      <c r="AK21" s="30">
        <v>94.006</v>
      </c>
      <c r="AL21" s="30">
        <f>AK21/$G21</f>
        <v>1.5407283574261643</v>
      </c>
      <c r="AM21" s="30">
        <v>94.64</v>
      </c>
      <c r="AN21" s="30">
        <f>AM21/$G21</f>
        <v>1.5511194152161798</v>
      </c>
      <c r="AO21" s="30">
        <v>101.07</v>
      </c>
      <c r="AP21" s="30">
        <f>AO21/$G21</f>
        <v>1.6565050644114463</v>
      </c>
      <c r="AQ21" s="30">
        <v>104.51</v>
      </c>
      <c r="AR21" s="30">
        <f>AQ21/$G21</f>
        <v>1.7128855672468615</v>
      </c>
      <c r="AS21" s="30">
        <v>101.28</v>
      </c>
      <c r="AT21" s="30">
        <f>AS21/$G21</f>
        <v>1.659946897433376</v>
      </c>
      <c r="AU21" s="30">
        <v>105.56</v>
      </c>
      <c r="AV21" s="30">
        <f>AU21/$G21</f>
        <v>1.7300947323565083</v>
      </c>
      <c r="AW21" s="30">
        <v>110.61</v>
      </c>
      <c r="AX21" s="30">
        <f>AW21/$G21</f>
        <v>1.8128626216933819</v>
      </c>
      <c r="AY21" s="30">
        <v>116.15</v>
      </c>
      <c r="AZ21" s="30">
        <f>AY21/$G21</f>
        <v>1.9036614547480906</v>
      </c>
      <c r="BA21" s="30">
        <v>115.29</v>
      </c>
      <c r="BB21" s="30">
        <f>BA21/$G21</f>
        <v>1.8895663290392368</v>
      </c>
      <c r="BC21" s="30">
        <v>119.52</v>
      </c>
      <c r="BD21" s="30">
        <f>BC21/$G21</f>
        <v>1.9588946799095288</v>
      </c>
      <c r="BE21" s="30">
        <v>117.002</v>
      </c>
      <c r="BF21" s="31">
        <f>BE21/$G21</f>
        <v>1.9176254630084897</v>
      </c>
    </row>
    <row r="22" spans="1:58" x14ac:dyDescent="0.2">
      <c r="A22" s="25"/>
      <c r="B22" s="24"/>
      <c r="C22" s="24"/>
      <c r="D22" s="24"/>
      <c r="E22" s="24"/>
      <c r="F22" s="24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1"/>
    </row>
    <row r="23" spans="1:58" x14ac:dyDescent="0.2">
      <c r="A23" s="25"/>
      <c r="B23" s="170" t="s">
        <v>607</v>
      </c>
      <c r="C23" s="24" t="s">
        <v>566</v>
      </c>
      <c r="D23" s="24" t="s">
        <v>572</v>
      </c>
      <c r="E23" s="24"/>
      <c r="F23" s="24" t="s">
        <v>567</v>
      </c>
      <c r="G23" s="30">
        <v>0.17299999999999999</v>
      </c>
      <c r="H23" s="30">
        <f>G23/H$5</f>
        <v>0.17299999999999999</v>
      </c>
      <c r="I23" s="30">
        <v>0.186</v>
      </c>
      <c r="J23" s="30">
        <f>I23/J$5</f>
        <v>0.18022215633955926</v>
      </c>
      <c r="K23" s="30">
        <v>0.17899999999999999</v>
      </c>
      <c r="L23" s="30">
        <f>K23/L$5</f>
        <v>0.16861468663599388</v>
      </c>
      <c r="M23" s="30">
        <v>0.17299999999999999</v>
      </c>
      <c r="N23" s="30">
        <f>M23/N$5</f>
        <v>0.16385486277329955</v>
      </c>
      <c r="O23" s="30">
        <v>0.189</v>
      </c>
      <c r="P23" s="30">
        <f>O23/P$5</f>
        <v>0.17879030027551163</v>
      </c>
      <c r="Q23" s="30">
        <v>0.193</v>
      </c>
      <c r="R23" s="30">
        <f>Q23/R$5</f>
        <v>0.18491336684726553</v>
      </c>
      <c r="S23" s="30">
        <v>0.217</v>
      </c>
      <c r="T23" s="30">
        <f>S23/T$5</f>
        <v>0.20148483222323935</v>
      </c>
      <c r="U23" s="30">
        <v>0.23599999999999999</v>
      </c>
      <c r="V23" s="30">
        <f>U23/V$5</f>
        <v>0.22161683108259109</v>
      </c>
      <c r="W23" s="30">
        <v>0.255</v>
      </c>
      <c r="X23" s="30">
        <f>W23/X$5</f>
        <v>0.22879914994865125</v>
      </c>
      <c r="Y23" s="30">
        <v>0.26500000000000001</v>
      </c>
      <c r="Z23" s="30">
        <f>Y23/Z$5</f>
        <v>0.2351889325837046</v>
      </c>
      <c r="AA23" s="30">
        <v>0.26500000000000001</v>
      </c>
      <c r="AB23" s="30">
        <f>AA23/AB$5</f>
        <v>0.23417617192585399</v>
      </c>
      <c r="AC23" s="30">
        <v>0.28399999999999997</v>
      </c>
      <c r="AD23" s="30">
        <f>AC23/AD$5</f>
        <v>0.24864300029764855</v>
      </c>
      <c r="AE23" s="30">
        <v>0.312</v>
      </c>
      <c r="AF23" s="30">
        <f>AE23/AF$5</f>
        <v>0.26636517027863776</v>
      </c>
      <c r="AG23" s="30">
        <v>0.32300000000000001</v>
      </c>
      <c r="AH23" s="30">
        <f>AG23/AH$5</f>
        <v>0.27085589660743131</v>
      </c>
      <c r="AI23" s="30">
        <v>0.32900000000000001</v>
      </c>
      <c r="AJ23" s="30">
        <f>AI23/AJ$5</f>
        <v>0.26848809766022386</v>
      </c>
      <c r="AK23" s="30">
        <v>0.35099999999999998</v>
      </c>
      <c r="AL23" s="30">
        <f>AK23/AL$5</f>
        <v>0.27933749999999996</v>
      </c>
      <c r="AM23" s="30">
        <v>0.39900000000000002</v>
      </c>
      <c r="AN23" s="30">
        <f>AM23/AN$5</f>
        <v>0.31750886464063488</v>
      </c>
      <c r="AO23" s="30">
        <v>0.46300000000000002</v>
      </c>
      <c r="AP23" s="30">
        <f>AO23/AP$5</f>
        <v>0.35012465506898627</v>
      </c>
      <c r="AQ23" s="30">
        <v>0.53500000000000003</v>
      </c>
      <c r="AR23" s="30">
        <f>AQ23/AR$5</f>
        <v>0.40164599285349672</v>
      </c>
      <c r="AS23" s="30">
        <v>0.54300000000000004</v>
      </c>
      <c r="AT23" s="30">
        <f>AS23/AT$5</f>
        <v>0.39810074775672988</v>
      </c>
      <c r="AU23" s="30">
        <v>0.53200000000000003</v>
      </c>
      <c r="AV23" s="30">
        <f>AU23/AV$5</f>
        <v>0.37895337423312891</v>
      </c>
      <c r="AW23" s="30">
        <v>0.499</v>
      </c>
      <c r="AX23" s="30">
        <f>AW23/AX$5</f>
        <v>0.34163052215067119</v>
      </c>
      <c r="AY23" s="30">
        <v>0.48399999999999999</v>
      </c>
      <c r="AZ23" s="30">
        <f>AY23/AZ$5</f>
        <v>0.3253780892884352</v>
      </c>
      <c r="BA23" s="30">
        <v>0.48899999999999999</v>
      </c>
      <c r="BB23" s="30">
        <f>BA23/BB$5</f>
        <v>0.3252946701846966</v>
      </c>
      <c r="BC23" s="30">
        <v>0.57499999999999996</v>
      </c>
      <c r="BD23" s="30">
        <f>BC23/BD$5</f>
        <v>0.37749535004835949</v>
      </c>
      <c r="BE23" s="30">
        <v>0.54300000000000004</v>
      </c>
      <c r="BF23" s="31">
        <f>BE23/BF$5</f>
        <v>0.35330634124760363</v>
      </c>
    </row>
    <row r="24" spans="1:58" x14ac:dyDescent="0.2">
      <c r="A24" s="25"/>
      <c r="B24" s="170"/>
      <c r="C24" s="27" t="s">
        <v>568</v>
      </c>
      <c r="D24" s="27" t="s">
        <v>572</v>
      </c>
      <c r="E24" s="27"/>
      <c r="F24" s="27" t="s">
        <v>567</v>
      </c>
      <c r="G24" s="32">
        <v>0.38</v>
      </c>
      <c r="H24" s="32">
        <f>G24/H$5</f>
        <v>0.38</v>
      </c>
      <c r="I24" s="32">
        <v>0.38900000000000001</v>
      </c>
      <c r="J24" s="32">
        <f>I24/J$5</f>
        <v>0.37691623019402448</v>
      </c>
      <c r="K24" s="32">
        <v>0.40400000000000003</v>
      </c>
      <c r="L24" s="32">
        <f>K24/L$5</f>
        <v>0.38056052179296945</v>
      </c>
      <c r="M24" s="32">
        <v>0.40400000000000003</v>
      </c>
      <c r="N24" s="32">
        <f>M24/N$5</f>
        <v>0.38264372578273426</v>
      </c>
      <c r="O24" s="32">
        <v>0.44800000000000001</v>
      </c>
      <c r="P24" s="32">
        <f>O24/P$5</f>
        <v>0.42379923028269423</v>
      </c>
      <c r="Q24" s="32">
        <v>0.434</v>
      </c>
      <c r="R24" s="32">
        <f>Q24/R$5</f>
        <v>0.4158155503197577</v>
      </c>
      <c r="S24" s="32">
        <v>0.39500000000000002</v>
      </c>
      <c r="T24" s="32">
        <f>S24/T$5</f>
        <v>0.36675810473815462</v>
      </c>
      <c r="U24" s="32">
        <v>0.39600000000000002</v>
      </c>
      <c r="V24" s="32">
        <f>U24/V$5</f>
        <v>0.37186553012163592</v>
      </c>
      <c r="W24" s="32">
        <v>0.433</v>
      </c>
      <c r="X24" s="32">
        <f>W24/X$5</f>
        <v>0.38850992912849402</v>
      </c>
      <c r="Y24" s="32">
        <v>0.60599999999999998</v>
      </c>
      <c r="Z24" s="32">
        <f>Y24/Z$5</f>
        <v>0.53782827602160377</v>
      </c>
      <c r="AA24" s="32">
        <v>0.63100000000000001</v>
      </c>
      <c r="AB24" s="32">
        <f>AA24/AB$5</f>
        <v>0.55760439428382591</v>
      </c>
      <c r="AC24" s="32">
        <v>0.65600000000000003</v>
      </c>
      <c r="AD24" s="32">
        <f>AC24/AD$5</f>
        <v>0.57433031054668127</v>
      </c>
      <c r="AE24" s="32">
        <v>0.70399999999999996</v>
      </c>
      <c r="AF24" s="32">
        <f>AE24/AF$5</f>
        <v>0.60102910216718264</v>
      </c>
      <c r="AG24" s="32">
        <v>0.70099999999999996</v>
      </c>
      <c r="AH24" s="32">
        <f>AG24/AH$5</f>
        <v>0.58783276632139114</v>
      </c>
      <c r="AI24" s="32">
        <v>0.874</v>
      </c>
      <c r="AJ24" s="32">
        <f>AI24/AJ$5</f>
        <v>0.71324801627670409</v>
      </c>
      <c r="AK24" s="32">
        <v>0.97299999999999998</v>
      </c>
      <c r="AL24" s="32">
        <f>AK24/AL$5</f>
        <v>0.77434583333333329</v>
      </c>
      <c r="AM24" s="32">
        <v>1.0580000000000001</v>
      </c>
      <c r="AN24" s="32">
        <f>AM24/AN$5</f>
        <v>0.84191573631526739</v>
      </c>
      <c r="AO24" s="32">
        <v>0.97699999999999998</v>
      </c>
      <c r="AP24" s="32">
        <f>AO24/AP$5</f>
        <v>0.73881595680863832</v>
      </c>
      <c r="AQ24" s="32">
        <v>1.0649999999999999</v>
      </c>
      <c r="AR24" s="32">
        <f>AQ24/AR$5</f>
        <v>0.79953828483920364</v>
      </c>
      <c r="AS24" s="32">
        <v>1.1579999999999999</v>
      </c>
      <c r="AT24" s="32">
        <f>AS24/AT$5</f>
        <v>0.84898833499501503</v>
      </c>
      <c r="AU24" s="32">
        <v>1.204</v>
      </c>
      <c r="AV24" s="32">
        <f>AU24/AV$5</f>
        <v>0.85763132063287062</v>
      </c>
      <c r="AW24" s="32">
        <v>1.2549999999999999</v>
      </c>
      <c r="AX24" s="32">
        <f>AW24/AX$5</f>
        <v>0.85921103266351162</v>
      </c>
      <c r="AY24" s="32">
        <v>1.347</v>
      </c>
      <c r="AZ24" s="32">
        <f>AY24/AZ$5</f>
        <v>0.90554604601554178</v>
      </c>
      <c r="BA24" s="32">
        <v>1.4530000000000001</v>
      </c>
      <c r="BB24" s="32">
        <f>BA24/BB$5</f>
        <v>0.96657087071240122</v>
      </c>
      <c r="BC24" s="32">
        <v>1.5880000000000001</v>
      </c>
      <c r="BD24" s="32">
        <f>BC24/BD$5</f>
        <v>1.0425436797857304</v>
      </c>
      <c r="BE24" s="32">
        <v>1.504</v>
      </c>
      <c r="BF24" s="33">
        <f>BE24/BF$5</f>
        <v>0.97858699306886887</v>
      </c>
    </row>
    <row r="25" spans="1:58" x14ac:dyDescent="0.2">
      <c r="A25" s="25"/>
      <c r="B25" s="170"/>
      <c r="C25" s="24" t="s">
        <v>574</v>
      </c>
      <c r="D25" s="24" t="s">
        <v>575</v>
      </c>
      <c r="E25" s="24">
        <v>2010</v>
      </c>
      <c r="F25" s="24"/>
      <c r="G25" s="30">
        <v>61.286999999999999</v>
      </c>
      <c r="H25" s="30">
        <f>G25/$G25</f>
        <v>1</v>
      </c>
      <c r="I25" s="30">
        <v>62.692</v>
      </c>
      <c r="J25" s="30">
        <f>I25/$G25</f>
        <v>1.0229249269828837</v>
      </c>
      <c r="K25" s="30">
        <v>64.617999999999995</v>
      </c>
      <c r="L25" s="30">
        <f>K25/$G25</f>
        <v>1.054350841124545</v>
      </c>
      <c r="M25" s="30">
        <v>67.528000000000006</v>
      </c>
      <c r="N25" s="30">
        <f>M25/$G25</f>
        <v>1.1018323624912298</v>
      </c>
      <c r="O25" s="30">
        <v>67.820999999999998</v>
      </c>
      <c r="P25" s="30">
        <f>O25/$G25</f>
        <v>1.1066131479759165</v>
      </c>
      <c r="Q25" s="30">
        <v>69.956000000000003</v>
      </c>
      <c r="R25" s="30">
        <f>Q25/$G25</f>
        <v>1.1414492469854944</v>
      </c>
      <c r="S25" s="30">
        <v>72.501000000000005</v>
      </c>
      <c r="T25" s="30">
        <f>S25/$G25</f>
        <v>1.1829751823388321</v>
      </c>
      <c r="U25" s="30">
        <v>73.078999999999994</v>
      </c>
      <c r="V25" s="30">
        <f>U25/$G25</f>
        <v>1.1924062199161323</v>
      </c>
      <c r="W25" s="30">
        <v>75.495000000000005</v>
      </c>
      <c r="X25" s="30">
        <f>W25/$G25</f>
        <v>1.2318273043222869</v>
      </c>
      <c r="Y25" s="30">
        <v>74.13</v>
      </c>
      <c r="Z25" s="30">
        <f>Y25/$G25</f>
        <v>1.2095550442997698</v>
      </c>
      <c r="AA25" s="30">
        <v>75.174000000000007</v>
      </c>
      <c r="AB25" s="30">
        <f>AA25/$G25</f>
        <v>1.2265896519653434</v>
      </c>
      <c r="AC25" s="30">
        <v>76.802999999999997</v>
      </c>
      <c r="AD25" s="30">
        <f>AC25/$G25</f>
        <v>1.2531695139262813</v>
      </c>
      <c r="AE25" s="30">
        <v>76.459999999999994</v>
      </c>
      <c r="AF25" s="30">
        <f>AE25/$G25</f>
        <v>1.247572894741136</v>
      </c>
      <c r="AG25" s="30">
        <v>78.594999999999999</v>
      </c>
      <c r="AH25" s="30">
        <f>AG25/$G25</f>
        <v>1.2824089937507139</v>
      </c>
      <c r="AI25" s="30">
        <v>79.587999999999994</v>
      </c>
      <c r="AJ25" s="30">
        <f>AI25/$G25</f>
        <v>1.2986114510418196</v>
      </c>
      <c r="AK25" s="30">
        <v>82.69</v>
      </c>
      <c r="AL25" s="30">
        <f>AK25/$G25</f>
        <v>1.3492257738182649</v>
      </c>
      <c r="AM25" s="30">
        <v>86.665000000000006</v>
      </c>
      <c r="AN25" s="30">
        <f>AM25/$G25</f>
        <v>1.4140845530047157</v>
      </c>
      <c r="AO25" s="30">
        <v>93.891000000000005</v>
      </c>
      <c r="AP25" s="30">
        <f>AO25/$G25</f>
        <v>1.5319888393949779</v>
      </c>
      <c r="AQ25" s="30">
        <v>102.702</v>
      </c>
      <c r="AR25" s="30">
        <f>AQ25/$G25</f>
        <v>1.6757550540897743</v>
      </c>
      <c r="AS25" s="30">
        <v>100.437</v>
      </c>
      <c r="AT25" s="30">
        <f>AS25/$G25</f>
        <v>1.6387977874590043</v>
      </c>
      <c r="AU25" s="30">
        <v>101.3</v>
      </c>
      <c r="AV25" s="30">
        <f>AU25/$G25</f>
        <v>1.6528790771289181</v>
      </c>
      <c r="AW25" s="30">
        <v>106.1</v>
      </c>
      <c r="AX25" s="30">
        <f>AW25/$G25</f>
        <v>1.7311991123729338</v>
      </c>
      <c r="AY25" s="30">
        <v>107.2</v>
      </c>
      <c r="AZ25" s="30">
        <f>AY25/$G25</f>
        <v>1.7491474537830209</v>
      </c>
      <c r="BA25" s="30">
        <v>107.2</v>
      </c>
      <c r="BB25" s="30">
        <f>BA25/$G25</f>
        <v>1.7491474537830209</v>
      </c>
      <c r="BC25" s="30">
        <v>107.3</v>
      </c>
      <c r="BD25" s="30">
        <f>BC25/$G25</f>
        <v>1.7507791211839379</v>
      </c>
      <c r="BE25" s="30">
        <v>105.505</v>
      </c>
      <c r="BF25" s="31">
        <f>BE25/$G25</f>
        <v>1.7214906913374777</v>
      </c>
    </row>
    <row r="26" spans="1:58" x14ac:dyDescent="0.2">
      <c r="A26" s="25"/>
      <c r="B26" s="24"/>
      <c r="C26" s="24"/>
      <c r="D26" s="24"/>
      <c r="E26" s="24"/>
      <c r="F26" s="24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1"/>
    </row>
    <row r="27" spans="1:58" x14ac:dyDescent="0.2">
      <c r="A27" s="25"/>
      <c r="B27" s="170" t="s">
        <v>571</v>
      </c>
      <c r="C27" s="24" t="s">
        <v>566</v>
      </c>
      <c r="D27" s="24" t="s">
        <v>572</v>
      </c>
      <c r="E27" s="24"/>
      <c r="F27" s="24" t="s">
        <v>567</v>
      </c>
      <c r="G27" s="30">
        <f t="shared" ref="G27:AL27" si="0">G3+G7+G11+G15+G19+G23</f>
        <v>1.0960000000000001</v>
      </c>
      <c r="H27" s="30">
        <f t="shared" si="0"/>
        <v>1.0960000000000001</v>
      </c>
      <c r="I27" s="30">
        <f t="shared" si="0"/>
        <v>1.1589999999999998</v>
      </c>
      <c r="J27" s="30">
        <f t="shared" si="0"/>
        <v>1.1229971999868236</v>
      </c>
      <c r="K27" s="30">
        <f t="shared" si="0"/>
        <v>1.2090000000000001</v>
      </c>
      <c r="L27" s="30">
        <f t="shared" si="0"/>
        <v>1.1388556209101486</v>
      </c>
      <c r="M27" s="30">
        <f t="shared" si="0"/>
        <v>1.3280000000000001</v>
      </c>
      <c r="N27" s="30">
        <f t="shared" si="0"/>
        <v>1.2577991778204729</v>
      </c>
      <c r="O27" s="30">
        <f t="shared" si="0"/>
        <v>1.3740000000000001</v>
      </c>
      <c r="P27" s="30">
        <f t="shared" si="0"/>
        <v>1.2997771035902275</v>
      </c>
      <c r="Q27" s="30">
        <f t="shared" si="0"/>
        <v>1.4710000000000001</v>
      </c>
      <c r="R27" s="30">
        <f t="shared" si="0"/>
        <v>1.4093656094939253</v>
      </c>
      <c r="S27" s="30">
        <f t="shared" si="0"/>
        <v>1.59</v>
      </c>
      <c r="T27" s="30">
        <f t="shared" si="0"/>
        <v>1.476317434262445</v>
      </c>
      <c r="U27" s="30">
        <f t="shared" si="0"/>
        <v>1.6440000000000001</v>
      </c>
      <c r="V27" s="30">
        <f t="shared" si="0"/>
        <v>1.5438053826261855</v>
      </c>
      <c r="W27" s="30">
        <f t="shared" si="0"/>
        <v>1.923</v>
      </c>
      <c r="X27" s="30">
        <f t="shared" si="0"/>
        <v>1.7254147660833581</v>
      </c>
      <c r="Y27" s="30">
        <f t="shared" si="0"/>
        <v>1.9830000000000001</v>
      </c>
      <c r="Z27" s="30">
        <f t="shared" si="0"/>
        <v>1.7599232200508914</v>
      </c>
      <c r="AA27" s="30">
        <f t="shared" si="0"/>
        <v>2.0220000000000002</v>
      </c>
      <c r="AB27" s="30">
        <f t="shared" si="0"/>
        <v>1.7868083759776481</v>
      </c>
      <c r="AC27" s="30">
        <f t="shared" si="0"/>
        <v>1.915</v>
      </c>
      <c r="AD27" s="30">
        <f t="shared" si="0"/>
        <v>1.6765892449647783</v>
      </c>
      <c r="AE27" s="30">
        <f t="shared" si="0"/>
        <v>2.0989999999999998</v>
      </c>
      <c r="AF27" s="30">
        <f t="shared" si="0"/>
        <v>1.791988757739938</v>
      </c>
      <c r="AG27" s="30">
        <f t="shared" si="0"/>
        <v>2.31</v>
      </c>
      <c r="AH27" s="30">
        <f t="shared" si="0"/>
        <v>1.9370808704741993</v>
      </c>
      <c r="AI27" s="30">
        <f t="shared" si="0"/>
        <v>2.4650000000000003</v>
      </c>
      <c r="AJ27" s="30">
        <f t="shared" si="0"/>
        <v>2.0116205493387591</v>
      </c>
      <c r="AK27" s="30">
        <f t="shared" si="0"/>
        <v>2.7930000000000001</v>
      </c>
      <c r="AL27" s="30">
        <f t="shared" si="0"/>
        <v>2.2227625</v>
      </c>
      <c r="AM27" s="30">
        <f t="shared" ref="AM27:BF27" si="1">AM3+AM7+AM11+AM15+AM19+AM23</f>
        <v>3.1670000000000003</v>
      </c>
      <c r="AN27" s="30">
        <f t="shared" si="1"/>
        <v>2.5201768779871943</v>
      </c>
      <c r="AO27" s="30">
        <f t="shared" si="1"/>
        <v>3.39</v>
      </c>
      <c r="AP27" s="30">
        <f t="shared" si="1"/>
        <v>2.5635476904619079</v>
      </c>
      <c r="AQ27" s="30">
        <f t="shared" si="1"/>
        <v>3.7069999999999999</v>
      </c>
      <c r="AR27" s="30">
        <f t="shared" si="1"/>
        <v>2.7829938233792753</v>
      </c>
      <c r="AS27" s="30">
        <f t="shared" si="1"/>
        <v>3.5350000000000001</v>
      </c>
      <c r="AT27" s="30">
        <f t="shared" si="1"/>
        <v>2.5916871884346961</v>
      </c>
      <c r="AU27" s="30">
        <f t="shared" si="1"/>
        <v>3.661</v>
      </c>
      <c r="AV27" s="30">
        <f t="shared" si="1"/>
        <v>2.6077975621569269</v>
      </c>
      <c r="AW27" s="30">
        <f t="shared" si="1"/>
        <v>3.6640000000000001</v>
      </c>
      <c r="AX27" s="30">
        <f t="shared" si="1"/>
        <v>2.5084854371945071</v>
      </c>
      <c r="AY27" s="30">
        <f t="shared" si="1"/>
        <v>3.581</v>
      </c>
      <c r="AZ27" s="30">
        <f t="shared" si="1"/>
        <v>2.4073944994667076</v>
      </c>
      <c r="BA27" s="30">
        <f t="shared" si="1"/>
        <v>3.8699999999999997</v>
      </c>
      <c r="BB27" s="30">
        <f t="shared" si="1"/>
        <v>2.5744179419525066</v>
      </c>
      <c r="BC27" s="30">
        <f t="shared" si="1"/>
        <v>4.1819999999999995</v>
      </c>
      <c r="BD27" s="30">
        <f t="shared" si="1"/>
        <v>2.745540093743025</v>
      </c>
      <c r="BE27" s="30">
        <f t="shared" si="1"/>
        <v>4.3449999999999998</v>
      </c>
      <c r="BF27" s="31">
        <f t="shared" si="1"/>
        <v>2.8271013862262206</v>
      </c>
    </row>
    <row r="28" spans="1:58" x14ac:dyDescent="0.2">
      <c r="A28" s="25"/>
      <c r="B28" s="170"/>
      <c r="C28" s="27" t="s">
        <v>568</v>
      </c>
      <c r="D28" s="27" t="s">
        <v>572</v>
      </c>
      <c r="E28" s="27"/>
      <c r="F28" s="27" t="s">
        <v>567</v>
      </c>
      <c r="G28" s="32">
        <f t="shared" ref="G28:AL28" si="2">G4+G8+G12+G16+G20+G24</f>
        <v>2.1710000000000003</v>
      </c>
      <c r="H28" s="32">
        <f t="shared" si="2"/>
        <v>2.1710000000000003</v>
      </c>
      <c r="I28" s="32">
        <f t="shared" si="2"/>
        <v>2.694</v>
      </c>
      <c r="J28" s="32">
        <f t="shared" si="2"/>
        <v>2.6103144579503903</v>
      </c>
      <c r="K28" s="32">
        <f t="shared" si="2"/>
        <v>2.78</v>
      </c>
      <c r="L28" s="32">
        <f t="shared" si="2"/>
        <v>2.6187085410506308</v>
      </c>
      <c r="M28" s="32">
        <f t="shared" si="2"/>
        <v>2.8769999999999998</v>
      </c>
      <c r="N28" s="32">
        <f t="shared" si="2"/>
        <v>2.7249158392993227</v>
      </c>
      <c r="O28" s="32">
        <f t="shared" si="2"/>
        <v>3.14</v>
      </c>
      <c r="P28" s="32">
        <f t="shared" si="2"/>
        <v>2.9703785336778123</v>
      </c>
      <c r="Q28" s="32">
        <f t="shared" si="2"/>
        <v>3.2750000000000004</v>
      </c>
      <c r="R28" s="32">
        <f t="shared" si="2"/>
        <v>3.1377786343253606</v>
      </c>
      <c r="S28" s="32">
        <f t="shared" si="2"/>
        <v>3.754</v>
      </c>
      <c r="T28" s="32">
        <f t="shared" si="2"/>
        <v>3.4855947473089426</v>
      </c>
      <c r="U28" s="32">
        <f t="shared" si="2"/>
        <v>4.0600000000000005</v>
      </c>
      <c r="V28" s="32">
        <f t="shared" si="2"/>
        <v>3.8125607381157618</v>
      </c>
      <c r="W28" s="32">
        <f t="shared" si="2"/>
        <v>4.8929999999999998</v>
      </c>
      <c r="X28" s="32">
        <f t="shared" si="2"/>
        <v>4.390251924308826</v>
      </c>
      <c r="Y28" s="32">
        <f t="shared" si="2"/>
        <v>5.4279999999999999</v>
      </c>
      <c r="Z28" s="32">
        <f t="shared" si="2"/>
        <v>4.8173793436390513</v>
      </c>
      <c r="AA28" s="32">
        <f t="shared" si="2"/>
        <v>6.1010000000000009</v>
      </c>
      <c r="AB28" s="32">
        <f t="shared" si="2"/>
        <v>5.3913540563005098</v>
      </c>
      <c r="AC28" s="32">
        <f t="shared" si="2"/>
        <v>6.9459999999999997</v>
      </c>
      <c r="AD28" s="32">
        <f t="shared" si="2"/>
        <v>6.0812474650262924</v>
      </c>
      <c r="AE28" s="32">
        <f t="shared" si="2"/>
        <v>8.2670000000000012</v>
      </c>
      <c r="AF28" s="32">
        <f t="shared" si="2"/>
        <v>7.0578232778637773</v>
      </c>
      <c r="AG28" s="32">
        <f t="shared" si="2"/>
        <v>8.7710000000000008</v>
      </c>
      <c r="AH28" s="32">
        <f t="shared" si="2"/>
        <v>7.3550373657702162</v>
      </c>
      <c r="AI28" s="32">
        <f t="shared" si="2"/>
        <v>9.7629999999999999</v>
      </c>
      <c r="AJ28" s="32">
        <f t="shared" si="2"/>
        <v>7.9673230925737553</v>
      </c>
      <c r="AK28" s="32">
        <f t="shared" si="2"/>
        <v>9.9110000000000014</v>
      </c>
      <c r="AL28" s="32">
        <f t="shared" si="2"/>
        <v>7.8875041666666661</v>
      </c>
      <c r="AM28" s="32">
        <f t="shared" ref="AM28:BF28" si="3">AM4+AM8+AM12+AM16+AM20+AM24</f>
        <v>10.577999999999999</v>
      </c>
      <c r="AN28" s="32">
        <f t="shared" si="3"/>
        <v>8.4175658400216413</v>
      </c>
      <c r="AO28" s="32">
        <f t="shared" si="3"/>
        <v>10.667</v>
      </c>
      <c r="AP28" s="32">
        <f t="shared" si="3"/>
        <v>8.0664788242351548</v>
      </c>
      <c r="AQ28" s="32">
        <f t="shared" si="3"/>
        <v>10.984999999999999</v>
      </c>
      <c r="AR28" s="32">
        <f t="shared" si="3"/>
        <v>8.2468808065339445</v>
      </c>
      <c r="AS28" s="32">
        <f t="shared" si="3"/>
        <v>11.909000000000001</v>
      </c>
      <c r="AT28" s="32">
        <f t="shared" si="3"/>
        <v>8.7310898803589243</v>
      </c>
      <c r="AU28" s="32">
        <f t="shared" si="3"/>
        <v>12.002000000000001</v>
      </c>
      <c r="AV28" s="32">
        <f t="shared" si="3"/>
        <v>8.5492451081691971</v>
      </c>
      <c r="AW28" s="32">
        <f t="shared" si="3"/>
        <v>12.439</v>
      </c>
      <c r="AX28" s="32">
        <f t="shared" si="3"/>
        <v>8.5161163627899779</v>
      </c>
      <c r="AY28" s="32">
        <f t="shared" si="3"/>
        <v>12.722</v>
      </c>
      <c r="AZ28" s="32">
        <f t="shared" si="3"/>
        <v>8.5526034130732924</v>
      </c>
      <c r="BA28" s="32">
        <f t="shared" si="3"/>
        <v>12.981</v>
      </c>
      <c r="BB28" s="32">
        <f t="shared" si="3"/>
        <v>8.6352763060686009</v>
      </c>
      <c r="BC28" s="32">
        <f t="shared" si="3"/>
        <v>13.373000000000001</v>
      </c>
      <c r="BD28" s="32">
        <f t="shared" si="3"/>
        <v>8.7795570716464564</v>
      </c>
      <c r="BE28" s="32">
        <f t="shared" si="3"/>
        <v>13.330999999999998</v>
      </c>
      <c r="BF28" s="33">
        <f t="shared" si="3"/>
        <v>8.6738984073145549</v>
      </c>
    </row>
    <row r="29" spans="1:58" x14ac:dyDescent="0.2">
      <c r="A29" s="25"/>
      <c r="B29" s="170"/>
      <c r="C29" s="24" t="s">
        <v>603</v>
      </c>
      <c r="D29" s="24" t="s">
        <v>572</v>
      </c>
      <c r="E29" s="24"/>
      <c r="F29" s="24" t="s">
        <v>573</v>
      </c>
      <c r="G29" s="30">
        <f>G28-G27</f>
        <v>1.0750000000000002</v>
      </c>
      <c r="H29" s="30">
        <f t="shared" ref="H29:AN29" si="4">H28-H27</f>
        <v>1.0750000000000002</v>
      </c>
      <c r="I29" s="30">
        <f t="shared" si="4"/>
        <v>1.5350000000000001</v>
      </c>
      <c r="J29" s="30">
        <f t="shared" si="4"/>
        <v>1.4873172579635667</v>
      </c>
      <c r="K29" s="30">
        <f t="shared" si="4"/>
        <v>1.5709999999999997</v>
      </c>
      <c r="L29" s="30">
        <f t="shared" si="4"/>
        <v>1.4798529201404822</v>
      </c>
      <c r="M29" s="30">
        <f t="shared" si="4"/>
        <v>1.5489999999999997</v>
      </c>
      <c r="N29" s="30">
        <f t="shared" si="4"/>
        <v>1.4671166614788498</v>
      </c>
      <c r="O29" s="30">
        <f t="shared" si="4"/>
        <v>1.766</v>
      </c>
      <c r="P29" s="30">
        <f t="shared" si="4"/>
        <v>1.6706014300875849</v>
      </c>
      <c r="Q29" s="30">
        <f t="shared" si="4"/>
        <v>1.8040000000000003</v>
      </c>
      <c r="R29" s="30">
        <f t="shared" si="4"/>
        <v>1.7284130248314353</v>
      </c>
      <c r="S29" s="30">
        <f t="shared" si="4"/>
        <v>2.1639999999999997</v>
      </c>
      <c r="T29" s="30">
        <f t="shared" si="4"/>
        <v>2.0092773130464976</v>
      </c>
      <c r="U29" s="30">
        <f t="shared" si="4"/>
        <v>2.4160000000000004</v>
      </c>
      <c r="V29" s="30">
        <f t="shared" si="4"/>
        <v>2.2687553554895761</v>
      </c>
      <c r="W29" s="30">
        <f t="shared" si="4"/>
        <v>2.9699999999999998</v>
      </c>
      <c r="X29" s="30">
        <f t="shared" si="4"/>
        <v>2.6648371582254677</v>
      </c>
      <c r="Y29" s="30">
        <f t="shared" si="4"/>
        <v>3.4449999999999998</v>
      </c>
      <c r="Z29" s="30">
        <f t="shared" si="4"/>
        <v>3.0574561235881599</v>
      </c>
      <c r="AA29" s="30">
        <f t="shared" si="4"/>
        <v>4.0790000000000006</v>
      </c>
      <c r="AB29" s="30">
        <f t="shared" si="4"/>
        <v>3.6045456803228619</v>
      </c>
      <c r="AC29" s="30">
        <f t="shared" si="4"/>
        <v>5.0309999999999997</v>
      </c>
      <c r="AD29" s="30">
        <f t="shared" si="4"/>
        <v>4.4046582200615143</v>
      </c>
      <c r="AE29" s="30">
        <f t="shared" si="4"/>
        <v>6.168000000000001</v>
      </c>
      <c r="AF29" s="30">
        <f t="shared" si="4"/>
        <v>5.265834520123839</v>
      </c>
      <c r="AG29" s="30">
        <f t="shared" si="4"/>
        <v>6.4610000000000003</v>
      </c>
      <c r="AH29" s="30">
        <f t="shared" si="4"/>
        <v>5.4179564952960169</v>
      </c>
      <c r="AI29" s="30">
        <f t="shared" si="4"/>
        <v>7.298</v>
      </c>
      <c r="AJ29" s="30">
        <f t="shared" si="4"/>
        <v>5.9557025432349961</v>
      </c>
      <c r="AK29" s="30">
        <f t="shared" si="4"/>
        <v>7.1180000000000012</v>
      </c>
      <c r="AL29" s="30">
        <f t="shared" si="4"/>
        <v>5.6647416666666661</v>
      </c>
      <c r="AM29" s="30">
        <f t="shared" si="4"/>
        <v>7.4109999999999996</v>
      </c>
      <c r="AN29" s="30">
        <f t="shared" si="4"/>
        <v>5.8973889620344471</v>
      </c>
      <c r="AO29" s="30">
        <f>AO28-AO27</f>
        <v>7.2769999999999992</v>
      </c>
      <c r="AP29" s="30">
        <f t="shared" ref="AP29" si="5">AP28-AP27</f>
        <v>5.5029311337732469</v>
      </c>
      <c r="AQ29" s="30">
        <f t="shared" ref="AQ29" si="6">AQ28-AQ27</f>
        <v>7.2779999999999996</v>
      </c>
      <c r="AR29" s="30">
        <f t="shared" ref="AR29" si="7">AR28-AR27</f>
        <v>5.4638869831546693</v>
      </c>
      <c r="AS29" s="30">
        <f t="shared" ref="AS29" si="8">AS28-AS27</f>
        <v>8.3740000000000006</v>
      </c>
      <c r="AT29" s="30">
        <f t="shared" ref="AT29" si="9">AT28-AT27</f>
        <v>6.1394026919242286</v>
      </c>
      <c r="AU29" s="30">
        <f t="shared" ref="AU29" si="10">AU28-AU27</f>
        <v>8.3410000000000011</v>
      </c>
      <c r="AV29" s="30">
        <f t="shared" ref="AV29" si="11">AV28-AV27</f>
        <v>5.9414475460122702</v>
      </c>
      <c r="AW29" s="30">
        <f>AW28-AW27</f>
        <v>8.7750000000000004</v>
      </c>
      <c r="AX29" s="30">
        <f t="shared" ref="AX29" si="12">AX28-AX27</f>
        <v>6.0076309255954712</v>
      </c>
      <c r="AY29" s="30">
        <f t="shared" ref="AY29" si="13">AY28-AY27</f>
        <v>9.141</v>
      </c>
      <c r="AZ29" s="30">
        <f t="shared" ref="AZ29" si="14">AZ28-AZ27</f>
        <v>6.1452089136065844</v>
      </c>
      <c r="BA29" s="30">
        <f t="shared" ref="BA29" si="15">BA28-BA27</f>
        <v>9.1110000000000007</v>
      </c>
      <c r="BB29" s="30">
        <f t="shared" ref="BB29" si="16">BB28-BB27</f>
        <v>6.0608583641160942</v>
      </c>
      <c r="BC29" s="30">
        <f t="shared" ref="BC29" si="17">BC28-BC27</f>
        <v>9.1910000000000025</v>
      </c>
      <c r="BD29" s="30">
        <f t="shared" ref="BD29" si="18">BD28-BD27</f>
        <v>6.0340169779034314</v>
      </c>
      <c r="BE29" s="30">
        <f t="shared" ref="BE29" si="19">BE28-BE27</f>
        <v>8.9859999999999971</v>
      </c>
      <c r="BF29" s="31">
        <f>BF28-BF27</f>
        <v>5.8467970210883342</v>
      </c>
    </row>
    <row r="30" spans="1:58" x14ac:dyDescent="0.2">
      <c r="A30" s="25"/>
      <c r="BF30" s="67"/>
    </row>
    <row r="31" spans="1:58" x14ac:dyDescent="0.2">
      <c r="A31" s="172">
        <v>7</v>
      </c>
      <c r="B31" s="170" t="s">
        <v>571</v>
      </c>
      <c r="C31" s="27"/>
      <c r="D31" s="27"/>
      <c r="E31" s="27"/>
      <c r="F31" s="27"/>
      <c r="G31" s="27">
        <v>1990</v>
      </c>
      <c r="H31" s="27">
        <v>1991</v>
      </c>
      <c r="I31" s="27">
        <v>1992</v>
      </c>
      <c r="J31" s="27">
        <v>1993</v>
      </c>
      <c r="K31" s="27">
        <v>1994</v>
      </c>
      <c r="L31" s="27">
        <v>1995</v>
      </c>
      <c r="M31" s="27">
        <v>1996</v>
      </c>
      <c r="N31" s="27">
        <v>1997</v>
      </c>
      <c r="O31" s="27">
        <v>1998</v>
      </c>
      <c r="P31" s="27">
        <v>1999</v>
      </c>
      <c r="Q31" s="27">
        <v>2000</v>
      </c>
      <c r="R31" s="27">
        <v>2001</v>
      </c>
      <c r="S31" s="27">
        <v>2002</v>
      </c>
      <c r="T31" s="27">
        <v>2003</v>
      </c>
      <c r="U31" s="27">
        <v>2004</v>
      </c>
      <c r="V31" s="27">
        <v>2005</v>
      </c>
      <c r="W31" s="27">
        <v>2006</v>
      </c>
      <c r="X31" s="27">
        <v>2007</v>
      </c>
      <c r="Y31" s="27">
        <v>2008</v>
      </c>
      <c r="Z31" s="27">
        <v>2009</v>
      </c>
      <c r="AA31" s="27">
        <v>2010</v>
      </c>
      <c r="AB31" s="27">
        <v>2011</v>
      </c>
      <c r="AC31" s="27">
        <v>2012</v>
      </c>
      <c r="AD31" s="27">
        <v>2013</v>
      </c>
      <c r="AE31" s="27">
        <v>2014</v>
      </c>
      <c r="AF31" s="27">
        <v>2015</v>
      </c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70"/>
    </row>
    <row r="32" spans="1:58" x14ac:dyDescent="0.2">
      <c r="A32" s="173"/>
      <c r="B32" s="171"/>
      <c r="C32" s="26" t="s">
        <v>604</v>
      </c>
      <c r="D32" s="26" t="s">
        <v>572</v>
      </c>
      <c r="E32" s="26">
        <v>1990</v>
      </c>
      <c r="F32" s="26" t="s">
        <v>573</v>
      </c>
      <c r="G32" s="26">
        <v>1075000000.0000002</v>
      </c>
      <c r="H32" s="26">
        <v>1487317257.9635668</v>
      </c>
      <c r="I32" s="26">
        <v>1479852920.1404822</v>
      </c>
      <c r="J32" s="26">
        <v>1467116661.4788499</v>
      </c>
      <c r="K32" s="26">
        <v>1670601430.087585</v>
      </c>
      <c r="L32" s="26">
        <v>1728413024.8314354</v>
      </c>
      <c r="M32" s="26">
        <v>2009277313.0464976</v>
      </c>
      <c r="N32" s="26">
        <v>2268755355.4895759</v>
      </c>
      <c r="O32" s="26">
        <v>2664837158.2254677</v>
      </c>
      <c r="P32" s="26">
        <v>3057456123.58816</v>
      </c>
      <c r="Q32" s="26">
        <v>3604545680.3228621</v>
      </c>
      <c r="R32" s="26">
        <v>4404658220.0615139</v>
      </c>
      <c r="S32" s="26">
        <v>5265834520.1238394</v>
      </c>
      <c r="T32" s="26">
        <v>5417956495.2960167</v>
      </c>
      <c r="U32" s="26">
        <v>5955702543.2349958</v>
      </c>
      <c r="V32" s="26">
        <v>5664741666.666666</v>
      </c>
      <c r="W32" s="26">
        <v>5897388962.0344467</v>
      </c>
      <c r="X32" s="26">
        <v>5502931133.7732468</v>
      </c>
      <c r="Y32" s="26">
        <v>5463886983.1546688</v>
      </c>
      <c r="Z32" s="26">
        <v>6139402691.9242287</v>
      </c>
      <c r="AA32" s="26">
        <v>5941447546.01227</v>
      </c>
      <c r="AB32" s="26">
        <v>6007630925.5954714</v>
      </c>
      <c r="AC32" s="26">
        <v>6145208913.6065845</v>
      </c>
      <c r="AD32" s="26">
        <v>6060858364.1160946</v>
      </c>
      <c r="AE32" s="26">
        <v>6034016977.9034309</v>
      </c>
      <c r="AF32" s="26">
        <v>5846797021.0883341</v>
      </c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68"/>
    </row>
  </sheetData>
  <mergeCells count="9">
    <mergeCell ref="B31:B32"/>
    <mergeCell ref="A31:A32"/>
    <mergeCell ref="B27:B29"/>
    <mergeCell ref="B3:B5"/>
    <mergeCell ref="B7:B9"/>
    <mergeCell ref="B11:B13"/>
    <mergeCell ref="B15:B17"/>
    <mergeCell ref="B19:B21"/>
    <mergeCell ref="B23:B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0" zoomScaleNormal="90" zoomScalePageLayoutView="90" workbookViewId="0">
      <selection activeCell="X117" sqref="X117"/>
    </sheetView>
  </sheetViews>
  <sheetFormatPr baseColWidth="10" defaultColWidth="11.5" defaultRowHeight="15" x14ac:dyDescent="0.2"/>
  <sheetData/>
  <pageMargins left="0.7" right="0.7" top="0.75" bottom="0.75" header="0.3" footer="0.3"/>
  <pageSetup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tabSelected="1" zoomScale="90" zoomScaleNormal="90" zoomScalePageLayoutView="90" workbookViewId="0">
      <selection activeCell="G9" sqref="G9"/>
    </sheetView>
  </sheetViews>
  <sheetFormatPr baseColWidth="10" defaultColWidth="11.5" defaultRowHeight="15" x14ac:dyDescent="0.2"/>
  <cols>
    <col min="2" max="2" width="25.6640625" customWidth="1"/>
    <col min="3" max="3" width="27.6640625" customWidth="1"/>
    <col min="4" max="4" width="31.1640625" customWidth="1"/>
    <col min="5" max="5" width="33.1640625" customWidth="1"/>
    <col min="7" max="7" width="29.6640625" customWidth="1"/>
    <col min="8" max="9" width="17.1640625" customWidth="1"/>
    <col min="11" max="11" width="10.83203125" customWidth="1"/>
  </cols>
  <sheetData>
    <row r="2" spans="2:5" ht="25" thickBot="1" x14ac:dyDescent="0.25">
      <c r="B2" s="174" t="s">
        <v>680</v>
      </c>
      <c r="C2" s="175"/>
      <c r="D2" s="175"/>
      <c r="E2" s="176"/>
    </row>
    <row r="3" spans="2:5" ht="60.75" customHeight="1" thickTop="1" x14ac:dyDescent="0.2">
      <c r="B3" s="115"/>
      <c r="C3" s="116" t="s">
        <v>639</v>
      </c>
      <c r="D3" s="116" t="s">
        <v>640</v>
      </c>
      <c r="E3" s="117" t="s">
        <v>641</v>
      </c>
    </row>
    <row r="4" spans="2:5" ht="36" customHeight="1" x14ac:dyDescent="0.2">
      <c r="B4" s="177" t="s">
        <v>647</v>
      </c>
      <c r="C4" s="178"/>
      <c r="D4" s="178"/>
      <c r="E4" s="179"/>
    </row>
    <row r="5" spans="2:5" ht="61" customHeight="1" x14ac:dyDescent="0.2">
      <c r="B5" s="118" t="s">
        <v>642</v>
      </c>
      <c r="C5" s="89">
        <v>100</v>
      </c>
      <c r="D5" s="89" t="s">
        <v>674</v>
      </c>
      <c r="E5" s="90">
        <v>60</v>
      </c>
    </row>
    <row r="6" spans="2:5" ht="41" customHeight="1" x14ac:dyDescent="0.2">
      <c r="B6" s="119" t="s">
        <v>676</v>
      </c>
      <c r="C6" s="91" t="s">
        <v>643</v>
      </c>
      <c r="D6" s="91" t="s">
        <v>644</v>
      </c>
      <c r="E6" s="92" t="s">
        <v>644</v>
      </c>
    </row>
    <row r="7" spans="2:5" ht="36" customHeight="1" x14ac:dyDescent="0.2">
      <c r="B7" s="180" t="s">
        <v>645</v>
      </c>
      <c r="C7" s="181"/>
      <c r="D7" s="181"/>
      <c r="E7" s="182"/>
    </row>
    <row r="8" spans="2:5" ht="43" customHeight="1" x14ac:dyDescent="0.2">
      <c r="B8" s="122" t="s">
        <v>677</v>
      </c>
      <c r="C8" s="123" t="s">
        <v>643</v>
      </c>
      <c r="D8" s="123" t="s">
        <v>644</v>
      </c>
      <c r="E8" s="124" t="s">
        <v>644</v>
      </c>
    </row>
    <row r="9" spans="2:5" ht="50" customHeight="1" x14ac:dyDescent="0.2">
      <c r="B9" s="120" t="s">
        <v>678</v>
      </c>
      <c r="C9" s="93" t="s">
        <v>643</v>
      </c>
      <c r="D9" s="93" t="s">
        <v>646</v>
      </c>
      <c r="E9" s="94" t="s">
        <v>644</v>
      </c>
    </row>
    <row r="10" spans="2:5" ht="24" customHeight="1" x14ac:dyDescent="0.2">
      <c r="B10" s="125" t="s">
        <v>679</v>
      </c>
      <c r="C10" s="126" t="s">
        <v>643</v>
      </c>
      <c r="D10" s="126" t="s">
        <v>644</v>
      </c>
      <c r="E10" s="127" t="s">
        <v>644</v>
      </c>
    </row>
    <row r="11" spans="2:5" ht="36" customHeight="1" x14ac:dyDescent="0.2">
      <c r="B11" s="183" t="s">
        <v>23</v>
      </c>
      <c r="C11" s="184"/>
      <c r="D11" s="184"/>
      <c r="E11" s="185"/>
    </row>
    <row r="12" spans="2:5" ht="43" customHeight="1" x14ac:dyDescent="0.2">
      <c r="B12" s="128" t="s">
        <v>650</v>
      </c>
      <c r="C12" s="129" t="s">
        <v>658</v>
      </c>
      <c r="D12" s="129" t="s">
        <v>651</v>
      </c>
      <c r="E12" s="130" t="s">
        <v>675</v>
      </c>
    </row>
    <row r="13" spans="2:5" ht="45" customHeight="1" x14ac:dyDescent="0.2">
      <c r="B13" s="121" t="s">
        <v>648</v>
      </c>
      <c r="C13" s="95" t="s">
        <v>653</v>
      </c>
      <c r="D13" s="97" t="s">
        <v>659</v>
      </c>
      <c r="E13" s="96" t="s">
        <v>649</v>
      </c>
    </row>
    <row r="14" spans="2:5" ht="42" customHeight="1" x14ac:dyDescent="0.2">
      <c r="B14" s="131" t="s">
        <v>652</v>
      </c>
      <c r="C14" s="132" t="s">
        <v>655</v>
      </c>
      <c r="D14" s="133" t="s">
        <v>657</v>
      </c>
      <c r="E14" s="134" t="s">
        <v>654</v>
      </c>
    </row>
  </sheetData>
  <mergeCells count="4">
    <mergeCell ref="B2:E2"/>
    <mergeCell ref="B4:E4"/>
    <mergeCell ref="B7:E7"/>
    <mergeCell ref="B11:E11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Introduction</vt:lpstr>
      <vt:lpstr>Newer data</vt:lpstr>
      <vt:lpstr>Older data</vt:lpstr>
      <vt:lpstr>Calculations</vt:lpstr>
      <vt:lpstr>Debt Calculations</vt:lpstr>
      <vt:lpstr>Charts</vt:lpstr>
      <vt:lpstr>Powers of Banks</vt:lpstr>
    </vt:vector>
  </TitlesOfParts>
  <Company>The U.S. Department of the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Reference</dc:creator>
  <cp:lastModifiedBy>Microsoft Office User</cp:lastModifiedBy>
  <dcterms:created xsi:type="dcterms:W3CDTF">2016-04-04T17:31:11Z</dcterms:created>
  <dcterms:modified xsi:type="dcterms:W3CDTF">2016-06-14T15:39:10Z</dcterms:modified>
</cp:coreProperties>
</file>