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09"/>
  <workbookPr showInkAnnotation="0" autoCompressPictures="0"/>
  <mc:AlternateContent xmlns:mc="http://schemas.openxmlformats.org/markup-compatibility/2006">
    <mc:Choice Requires="x15">
      <x15ac:absPath xmlns:x15ac="http://schemas.microsoft.com/office/spreadsheetml/2010/11/ac" url="/Users/cpecken1/Downloads/"/>
    </mc:Choice>
  </mc:AlternateContent>
  <bookViews>
    <workbookView xWindow="1400" yWindow="460" windowWidth="24500" windowHeight="15760" tabRatio="500" firstSheet="3" activeTab="7"/>
  </bookViews>
  <sheets>
    <sheet name="Cover Sheet" sheetId="3" r:id="rId1"/>
    <sheet name="Balance Sheet" sheetId="2" r:id="rId2"/>
    <sheet name="Income Statement" sheetId="1" r:id="rId3"/>
    <sheet name="Value Drivers" sheetId="4" r:id="rId4"/>
    <sheet name="Revenue growth" sheetId="5" r:id="rId5"/>
    <sheet name="HG_DCF" sheetId="6" r:id="rId6"/>
    <sheet name="CB_DATA_" sheetId="9" state="veryHidden" r:id="rId7"/>
    <sheet name="MC" sheetId="8" r:id="rId8"/>
  </sheets>
  <definedNames>
    <definedName name="CB_018dd7578d1946a69041d71426fe34e7" localSheetId="7" hidden="1">MC!$K$40</definedName>
    <definedName name="CB_04b54420d5e7407ab8e45c308008b8ba" localSheetId="7" hidden="1">MC!$K$71</definedName>
    <definedName name="CB_082f9c4fc9554e3882285d78dcad8ec7" localSheetId="7" hidden="1">MC!$H$36</definedName>
    <definedName name="CB_0a939bf0dde6496d87071e5c2c5ede7b" localSheetId="7" hidden="1">MC!$I$48</definedName>
    <definedName name="CB_0bac63ff649b49ca857d266a2be6dd01" localSheetId="7" hidden="1">MC!$G$61</definedName>
    <definedName name="CB_0c6855cbb2d74935ad7ada935ea3a6d3" localSheetId="7" hidden="1">MC!$G$50</definedName>
    <definedName name="CB_0c6c907f931c4b74a4e21a21f137b1e0" localSheetId="7" hidden="1">MC!$C$44</definedName>
    <definedName name="CB_0fc0b42f50f84755ae93e78a89abb26a" localSheetId="7" hidden="1">MC!$K$61</definedName>
    <definedName name="CB_103ad57f1a7e4ac382e15080d8ec2060" localSheetId="7" hidden="1">MC!$E$52</definedName>
    <definedName name="CB_11235fa8c47d45d4a9f2a1ebd74a1eb2" localSheetId="7" hidden="1">MC!$J$48</definedName>
    <definedName name="CB_112d586431bc482b90b40f550a6a0c83" localSheetId="7" hidden="1">MC!$H$61</definedName>
    <definedName name="CB_11689b416f05454ebed1cad50cea75a2" localSheetId="7" hidden="1">MC!$K$36</definedName>
    <definedName name="CB_169f394f42e046e9bb40b082d361b39b" localSheetId="7" hidden="1">MC!$F$40</definedName>
    <definedName name="CB_1c6f98d552f34277a0cf13feab5165a1" localSheetId="7" hidden="1">MC!$I$38</definedName>
    <definedName name="CB_1f52c153730c45659daf1800b6d8e29a" localSheetId="7" hidden="1">MC!$L$44</definedName>
    <definedName name="CB_24b9d37726f448ce860af8fa374581fe" localSheetId="7" hidden="1">MC!$H$32</definedName>
    <definedName name="CB_2714d673a0ba48ee85432ca9b04b8038" localSheetId="7" hidden="1">MC!$F$32</definedName>
    <definedName name="CB_276ad5ee2d3248ffbdfc3ba86030f320" localSheetId="7" hidden="1">MC!$L$48</definedName>
    <definedName name="CB_2f75b41029fa47a89a48c2b7bc8c4221" localSheetId="7" hidden="1">MC!$K$63</definedName>
    <definedName name="CB_305d0ccb27d6480aa7717c80929dabe4" localSheetId="7" hidden="1">MC!$E$36</definedName>
    <definedName name="CB_31d35e4d382c4a2fbbcf8914d42e3135" localSheetId="7" hidden="1">MC!$D$48</definedName>
    <definedName name="CB_359e2654fc954c84ba1582867e5274f3" localSheetId="7" hidden="1">MC!$L$40</definedName>
    <definedName name="CB_37cbe89f4dbc4ee881a863467f0fe80e" localSheetId="7" hidden="1">MC!$C$32</definedName>
    <definedName name="CB_37dcd9f18fda4cc8b6c3c132961f067a" localSheetId="7" hidden="1">MC!$G$36</definedName>
    <definedName name="CB_37fb7ae7ffcb4d919dbe3193b01ba74e" localSheetId="7" hidden="1">MC!$K$32</definedName>
    <definedName name="CB_38b44d10a4334130bbe7b0cd0ec649fb" localSheetId="7" hidden="1">MC!$L$54</definedName>
    <definedName name="CB_3921aa9ee5ec413b9dccedc7c89e4239" localSheetId="7" hidden="1">MC!$G$48</definedName>
    <definedName name="CB_394528a440924dd693c4f68316f11234" localSheetId="7" hidden="1">MC!$L$38</definedName>
    <definedName name="CB_40ecfba95536444694a2b541fb5a79dd" localSheetId="7" hidden="1">MC!$D$32</definedName>
    <definedName name="CB_493f0effeaa948e0935d55c672035e85" localSheetId="7" hidden="1">MC!$L$61</definedName>
    <definedName name="CB_49783756ff5043dab5be7ac439cf192f" localSheetId="7" hidden="1">MC!$C$36</definedName>
    <definedName name="CB_4bbabd46ffae4a9eb3648e703a3996f4" localSheetId="7" hidden="1">MC!$J$52</definedName>
    <definedName name="CB_4c702a5fca6e474c91dacf596d14c2ca" localSheetId="7" hidden="1">MC!$G$34</definedName>
    <definedName name="CB_4e36d14762614e88b9d20eaa7f889a5b" localSheetId="7" hidden="1">MC!$F$61</definedName>
    <definedName name="CB_507a8f7a955b4019bad3338694c534d0" localSheetId="7" hidden="1">MC!$D$34</definedName>
    <definedName name="CB_50ccf826b28b464ea40b85d5ce69078f" localSheetId="7" hidden="1">MC!$G$32</definedName>
    <definedName name="CB_5143452bd7094f71b10d554bac5c35e5" localSheetId="7" hidden="1">MC!$C$54</definedName>
    <definedName name="CB_51dfa22cde714c2d885a6ffafa5d3e63" localSheetId="7" hidden="1">MC!$D$40</definedName>
    <definedName name="CB_52bf95c3ca9c4ba2818641353944a0e3" localSheetId="7" hidden="1">MC!$D$50</definedName>
    <definedName name="CB_5348f968dbdd4078b52a8410ba53937e" localSheetId="7" hidden="1">MC!$E$71</definedName>
    <definedName name="CB_561c32c8a4184b2e9d65a9f053b641a4" localSheetId="7" hidden="1">MC!$I$54</definedName>
    <definedName name="CB_56296aadfff246368ee4324ca7613bdc" localSheetId="7" hidden="1">MC!$H$63</definedName>
    <definedName name="CB_564dd87ab0fb474fb96b9780bb2cc488" localSheetId="7" hidden="1">MC!$L$34</definedName>
    <definedName name="CB_5a4d2f1f1f3d4c1597609e1a54665867" localSheetId="7" hidden="1">MC!$I$69</definedName>
    <definedName name="CB_5ca89d0421584216b3dd3429db02a313" localSheetId="7" hidden="1">MC!$H$50</definedName>
    <definedName name="CB_5d5afeed1e1b44bbbfc3aeeddeeffe46" localSheetId="7" hidden="1">MC!$D$61</definedName>
    <definedName name="CB_613c6978e1ac487198372a6bb143c418" localSheetId="7" hidden="1">MC!$H$48</definedName>
    <definedName name="CB_63071dbe8c394ca881de7b95fef1fba1" localSheetId="7" hidden="1">MC!$H$40</definedName>
    <definedName name="CB_63d074cde5154e0a9f9ae1063adad0ce" localSheetId="7" hidden="1">MC!$J$69</definedName>
    <definedName name="CB_655923f655cb43258ec911bccf0cf1d1" localSheetId="7" hidden="1">MC!$I$44</definedName>
    <definedName name="CB_67292d31ed0847f8aff772f253e8018f" localSheetId="7" hidden="1">MC!$F$71</definedName>
    <definedName name="CB_68a9cea2e07645b0ab9ae5c1bc0e3ecc" localSheetId="7" hidden="1">MC!$J$50</definedName>
    <definedName name="CB_697b743c5df241c2bf1eb98619667403" localSheetId="7" hidden="1">MC!$J$34</definedName>
    <definedName name="CB_6aa294a78f1149a8b82b19bfd76bede0" localSheetId="7" hidden="1">MC!$L$71</definedName>
    <definedName name="CB_6b0241efa1ba4b63afd3375ce72560b6" localSheetId="7" hidden="1">MC!$D$38</definedName>
    <definedName name="CB_6b5941da0dc34b8a95375ab13a4bfdcd" localSheetId="7" hidden="1">MC!$J$38</definedName>
    <definedName name="CB_6dc1619487c4424584b27f72fa49dc14" localSheetId="7" hidden="1">MC!$J$36</definedName>
    <definedName name="CB_6f1ca80072a94fd4a67e1df553eacbd7" localSheetId="7" hidden="1">MC!$C$48</definedName>
    <definedName name="CB_70007d67743f46de9f96a66367105176" localSheetId="7" hidden="1">MC!$F$38</definedName>
    <definedName name="CB_702d674fad354186aa963a54f8918941" localSheetId="7" hidden="1">MC!$K$34</definedName>
    <definedName name="CB_705c684a4c4240d7859dfb2bc99d1563" localSheetId="7" hidden="1">MC!$L$69</definedName>
    <definedName name="CB_729ab74283ce48758c287248ce9c8d81" localSheetId="7" hidden="1">MC!$I$40</definedName>
    <definedName name="CB_73b373278e3947f18b532bb4cfbd608c" localSheetId="7" hidden="1">MC!$K$44</definedName>
    <definedName name="CB_798b9e0be796429f9646d89db92f0e4e" localSheetId="7" hidden="1">MC!$F$36</definedName>
    <definedName name="CB_7b9e897b55b544d49854cfe11258d775" localSheetId="7" hidden="1">MC!$E$50</definedName>
    <definedName name="CB_7cb79cc5eed44d68872c3fec2c30eac3" localSheetId="7" hidden="1">MC!$D$44</definedName>
    <definedName name="CB_7d4bcb37edc4401184cf4813e97cf46e" localSheetId="7" hidden="1">MC!$G$40</definedName>
    <definedName name="CB_7e104d1e296241efa3bb7c4c4e363c3f" localSheetId="7" hidden="1">MC!$K$54</definedName>
    <definedName name="CB_810e2ec2590c4d20b6ecb162fb2f28fc" localSheetId="7" hidden="1">MC!$L$32</definedName>
    <definedName name="CB_812a0b823d4e4f87b573fe3a6957e212" localSheetId="7" hidden="1">MC!$H$71</definedName>
    <definedName name="CB_86023334f5d14c5e8e56e3b92dca3cb1" localSheetId="7" hidden="1">MC!$F$63</definedName>
    <definedName name="CB_892f05341dca42a394ad74437420bfac" localSheetId="7" hidden="1">MC!$G$54</definedName>
    <definedName name="CB_8e7b4da2cbbe4a598ae89b812beb4f8f" localSheetId="7" hidden="1">MC!$E$69</definedName>
    <definedName name="CB_8f02c16eed2e4e8bb0c25fbb3e7e5b22" localSheetId="7" hidden="1">MC!$F$50</definedName>
    <definedName name="CB_8f04f73b063c4d689660b70a0dd221f0" localSheetId="7" hidden="1">MC!$C$61</definedName>
    <definedName name="CB_8f61ed74e50c4c20bb9e1a362fa5bcdd" localSheetId="7" hidden="1">MC!$J$61</definedName>
    <definedName name="CB_9379cbd075b543219a95b26609072bd5" localSheetId="7" hidden="1">MC!$E$34</definedName>
    <definedName name="CB_94d075f03b95409a9fcdd57872f857e2" localSheetId="7" hidden="1">MC!$H$38</definedName>
    <definedName name="CB_95c884eba862416aae6902be98fe6908" localSheetId="7" hidden="1">MC!$I$71</definedName>
    <definedName name="CB_9b4f3ec0c0c64622942d34adb73ff4ce" localSheetId="7" hidden="1">MC!$G$71</definedName>
    <definedName name="CB_9ddf008998cc4582946b452cfe2e1e9d" localSheetId="7" hidden="1">MC!$E$63</definedName>
    <definedName name="CB_9de5ad7161b94d7d868a5ed6ddfd480b" localSheetId="7" hidden="1">MC!$J$71</definedName>
    <definedName name="CB_9f30327753ea43e0808e690de27ba0dd" localSheetId="7" hidden="1">MC!$D$54</definedName>
    <definedName name="CB_a45c6e69f2ec4a2eb45637247103a9cb" localSheetId="7" hidden="1">MC!$G$52</definedName>
    <definedName name="CB_a8428c1873f448d6bd039f3933e3ff08" localSheetId="7" hidden="1">MC!$E$61</definedName>
    <definedName name="CB_a86030f4c09a424e9786ba2aae38c478" localSheetId="7" hidden="1">MC!$B$87</definedName>
    <definedName name="CB_abadd337ad084c2e9637bc035f47fd28" localSheetId="7" hidden="1">MC!$D$52</definedName>
    <definedName name="CB_abb02b2410f54897850c4fbed15203ac" localSheetId="7" hidden="1">MC!$L$63</definedName>
    <definedName name="CB_adfe8f1e451a4048ba0db111bd8767df" localSheetId="7" hidden="1">MC!$J$63</definedName>
    <definedName name="CB_af0e5205be62442a8dfaf37fecc3a11f" localSheetId="7" hidden="1">MC!$J$40</definedName>
    <definedName name="CB_b17cf1ad24b244828366312dfa0787e5" localSheetId="7" hidden="1">MC!$F$44</definedName>
    <definedName name="CB_b5bb6e0349064a7d99c6e9bfa069e5ab" localSheetId="7" hidden="1">MC!$H$34</definedName>
    <definedName name="CB_b65fbf2602c04e1ea1ad8559e8789b6a" localSheetId="7" hidden="1">MC!$I$32</definedName>
    <definedName name="CB_b74447341f1b4939a073d618b3a814fa" localSheetId="7" hidden="1">MC!$E$40</definedName>
    <definedName name="CB_b869fec5bb6b4342b6cf1af1e2136ecc" localSheetId="7" hidden="1">MC!$F$52</definedName>
    <definedName name="CB_b89d3c4237244021bcb9a3302408ee43" localSheetId="7" hidden="1">MC!$F$48</definedName>
    <definedName name="CB_b945132adbb7448ab72dd5c46e5bef4b" localSheetId="7" hidden="1">MC!$I$36</definedName>
    <definedName name="CB_ba0b7c8ecaef49018bb7a0777dd4fbcb" localSheetId="7" hidden="1">MC!$E$48</definedName>
    <definedName name="CB_ba1bf73704f143f6a72285b4825e6d7a" localSheetId="7" hidden="1">MC!$E$54</definedName>
    <definedName name="CB_bc045f35857e470cb46672b02be87b4f" localSheetId="7" hidden="1">MC!$K$38</definedName>
    <definedName name="CB_Block_00000000000000000000000000000000" localSheetId="7" hidden="1">"'7.0.0.0"</definedName>
    <definedName name="CB_Block_00000000000000000000000000000001" localSheetId="6" hidden="1">"'636020343215350002"</definedName>
    <definedName name="CB_Block_00000000000000000000000000000001" localSheetId="7" hidden="1">"'636020334951367536"</definedName>
    <definedName name="CB_Block_00000000000000000000000000000003" localSheetId="7" hidden="1">"'11.1.4100.0"</definedName>
    <definedName name="CB_BlockExt_00000000000000000000000000000003" localSheetId="7" hidden="1">"'11.1.2.4.000"</definedName>
    <definedName name="CB_c171b70ae1bc44cdaf0b313ee257ac92" localSheetId="7" hidden="1">MC!$K$48</definedName>
    <definedName name="CB_c32095fb5f9b49e49d339600cbafe9a7" localSheetId="7" hidden="1">MC!$L$52</definedName>
    <definedName name="CB_c433ca7c59b146f499248b560d83ab57" localSheetId="7" hidden="1">MC!$E$44</definedName>
    <definedName name="CB_c4803cf811e7468e80d1dbbffdca0054" localSheetId="7" hidden="1">MC!$H$52</definedName>
    <definedName name="CB_c4db8055692446d9bbff1852ae4ea298" localSheetId="7" hidden="1">MC!$H$54</definedName>
    <definedName name="CB_c638a49169ee4f3cba23f4f5cc5decc5" localSheetId="7" hidden="1">MC!$C$38</definedName>
    <definedName name="CB_c99559e780f34c96a6342faf16d02395" localSheetId="7" hidden="1">MC!$I$63</definedName>
    <definedName name="CB_ce012d5a82134d7abca846435524114f" localSheetId="7" hidden="1">MC!$G$69</definedName>
    <definedName name="CB_d02a87f26ceb48198fdeb37bce9ffdf0" localSheetId="7" hidden="1">MC!$J$44</definedName>
    <definedName name="CB_d1cd2072d9be4fceaf1b2b7e5e4ef74c" localSheetId="7" hidden="1">MC!$J$32</definedName>
    <definedName name="CB_d33ff59be9f34764bae6c24c77bfb4b2" localSheetId="7" hidden="1">MC!$I$52</definedName>
    <definedName name="CB_d403ddfe3c0843e1a1e1e5c433e3606a" localSheetId="7" hidden="1">MC!$D$63</definedName>
    <definedName name="CB_d5c62125fd194a529e623711fd28175f" localSheetId="7" hidden="1">MC!$K$50</definedName>
    <definedName name="CB_d5cdcc816286464985771616b646303b" localSheetId="7" hidden="1">MC!$H$44</definedName>
    <definedName name="CB_d7a80c85b421400597504e4cfba7ff16" localSheetId="7" hidden="1">MC!$C$69</definedName>
    <definedName name="CB_d99f793b63d24e2cad5923e2a26dc4ed" localSheetId="7" hidden="1">MC!$F$34</definedName>
    <definedName name="CB_dc721db4ba9a4adc9d0f42c4358af0ee" localSheetId="7" hidden="1">MC!$C$63</definedName>
    <definedName name="CB_dd29d9f9fcaf4c7282cca0eb82e7486d" localSheetId="7" hidden="1">MC!$D$71</definedName>
    <definedName name="CB_e065f6dc3aa94268a5b686db84305ed3" localSheetId="7" hidden="1">MC!$L$50</definedName>
    <definedName name="CB_e0952e86bbf84212aec87a1111850160" localSheetId="7" hidden="1">MC!$F$69</definedName>
    <definedName name="CB_e0eff044916144bd9c95fa3a6108f187" localSheetId="7" hidden="1">MC!$K$52</definedName>
    <definedName name="CB_e2e42b87a2c1463c8a896168ba1773e2" localSheetId="7" hidden="1">MC!$G$63</definedName>
    <definedName name="CB_e386108803cc4fb19e2fff0f5df3332b" localSheetId="7" hidden="1">MC!$E$32</definedName>
    <definedName name="CB_e774fa6ac34340fd8ac5912e3c3c1c5f" localSheetId="7" hidden="1">MC!$C$71</definedName>
    <definedName name="CB_e7ab33a020314b56a5685a7acb3f8753" localSheetId="7" hidden="1">MC!$K$69</definedName>
    <definedName name="CB_e98a545899884d4fb20dc9ff5ee150a3" localSheetId="7" hidden="1">MC!$I$34</definedName>
    <definedName name="CB_ebf00ab130034aaab3978379b05ecb25" localSheetId="7" hidden="1">MC!$G$44</definedName>
    <definedName name="CB_ed6757774eaf4120adb34a8df4f0ac69" localSheetId="7" hidden="1">MC!$E$38</definedName>
    <definedName name="CB_ed6fd94a91da4ce5b6f0c10af3e6af54" localSheetId="7" hidden="1">MC!$I$50</definedName>
    <definedName name="CB_ee4c307a9045482e9423fe33770dcefc" localSheetId="7" hidden="1">MC!$J$54</definedName>
    <definedName name="CB_eea0c41075454b509d62a9db31df0906" localSheetId="7" hidden="1">MC!$L$36</definedName>
    <definedName name="CB_f30b9ea788dc497fafcef426266b0031" localSheetId="7" hidden="1">MC!$D$69</definedName>
    <definedName name="CB_f44221867f5e4a248d1f9e8d64678cc8" localSheetId="7" hidden="1">MC!$F$54</definedName>
    <definedName name="CB_f7609baf75bf4da7a7f863c707ea9243" localSheetId="7" hidden="1">MC!$C$34</definedName>
    <definedName name="CB_f8a2dba65c504381a7266205aaf4a3b5" localSheetId="7" hidden="1">MC!$G$38</definedName>
    <definedName name="CB_fad5e071ef924eeca60ff22b00129d35" localSheetId="7" hidden="1">MC!$C$40</definedName>
    <definedName name="CB_fb3da73aff3c4b398adc1be42bb99590" localSheetId="7" hidden="1">MC!$C$52</definedName>
    <definedName name="CB_fc5b2881f47f4b57952537659fb89b3b" localSheetId="7" hidden="1">MC!$D$36</definedName>
    <definedName name="CB_fd8eebea40f64845809e0858f3e13a87" localSheetId="7" hidden="1">MC!$H$69</definedName>
    <definedName name="CB_fd976ca515ab456aba7f9ebe7abb80ca" localSheetId="7" hidden="1">MC!$I$61</definedName>
    <definedName name="CB_fe96e5c8bbe14010b0de9c6ecba63e8e" localSheetId="7" hidden="1">MC!$C$50</definedName>
    <definedName name="CBCR_00779aba049149f7b2f8626ada3ca240" localSheetId="7" hidden="1">MC!$M$30</definedName>
    <definedName name="CBCR_02b3db63c70e448eb7e1a80a9647cc99" localSheetId="7" hidden="1">MC!$M$60</definedName>
    <definedName name="CBCR_03d7943288594de8895454b59028fbbc" localSheetId="7" hidden="1">MC!$M$60</definedName>
    <definedName name="CBCR_06bdaa773568424cb6eea98cfee6f4d1" localSheetId="7" hidden="1">MC!$M$51</definedName>
    <definedName name="CBCR_0a79ce752dfb4b60a49f0616f66c7628" localSheetId="7" hidden="1">MC!$M$51</definedName>
    <definedName name="CBCR_0ca1069db87c44ca836ba919f3d1615f" localSheetId="7" hidden="1">MC!$M$43</definedName>
    <definedName name="CBCR_0d82058bd12c446b81c2ef97e082b11d" localSheetId="7" hidden="1">MC!$L$13</definedName>
    <definedName name="CBCR_0ec69a4c4da346bb87daded107514055" localSheetId="7" hidden="1">MC!$L$13</definedName>
    <definedName name="CBCR_0f74f22d8eef4a8389900212dd57f461" localSheetId="7" hidden="1">MC!$M$51</definedName>
    <definedName name="CBCR_0f76f504e08a44c5a7b9bf5bc76fd217" localSheetId="7" hidden="1">MC!$L$10</definedName>
    <definedName name="CBCR_10d93e8e6f19473eb6469cbb61b07be4" localSheetId="7" hidden="1">MC!$L$22</definedName>
    <definedName name="CBCR_111f536e8c2b4b1f8bf1d24dfea5cfb7" localSheetId="7" hidden="1">MC!$M$70</definedName>
    <definedName name="CBCR_113ea5d696e843b1aa8dc3902b292d5c" localSheetId="7" hidden="1">MC!$M$49</definedName>
    <definedName name="CBCR_114e5d52cec24ead8b6ccef7c03528e5" localSheetId="7" hidden="1">MC!$M$60</definedName>
    <definedName name="CBCR_11c6ad387ce542df97102238ad66a099" localSheetId="7" hidden="1">MC!$L$10</definedName>
    <definedName name="CBCR_12780a69b59647a386962642d3ffc55b" localSheetId="7" hidden="1">MC!$L$13</definedName>
    <definedName name="CBCR_12dacad88e3b4d198f5f00abdcba030c" localSheetId="7" hidden="1">MC!$M$30</definedName>
    <definedName name="CBCR_1314cfc35af247fda954438a87eb7d50" localSheetId="7" hidden="1">MC!$L$22</definedName>
    <definedName name="CBCR_14dff77e52a24b1eb3a79279b45da665" localSheetId="7" hidden="1">MC!$L$16</definedName>
    <definedName name="CBCR_17a76427a41e4db6acdd7411172ae2c4" localSheetId="7" hidden="1">MC!$M$30</definedName>
    <definedName name="CBCR_1a007958049147e8b69e2043dd7ba2b5" localSheetId="7" hidden="1">MC!$M$30</definedName>
    <definedName name="CBCR_1e6e4a85dfee4993b7173bde197c2f7f" localSheetId="7" hidden="1">MC!$M$60</definedName>
    <definedName name="CBCR_21b00d9a4b254828a3ebbace1b926af7" localSheetId="7" hidden="1">MC!$M$53</definedName>
    <definedName name="CBCR_22e85d4da7a84ec4822aff1438a370e3" localSheetId="7" hidden="1">MC!$L$16</definedName>
    <definedName name="CBCR_242286472b424c20a99a24139b44da0d" localSheetId="7" hidden="1">MC!$L$16</definedName>
    <definedName name="CBCR_259dc3255d174296b200152e83488e02" localSheetId="7" hidden="1">MC!$M$51</definedName>
    <definedName name="CBCR_2962dcf5cb584db0a3e6ef3f4412eed8" localSheetId="7" hidden="1">MC!$M$49</definedName>
    <definedName name="CBCR_2b0e73d1ff8d44aab42848c13988d6e4" localSheetId="7" hidden="1">MC!$M$53</definedName>
    <definedName name="CBCR_2d386f76952f4c2b8d5144e3b42a770e" localSheetId="7" hidden="1">MC!$L$10</definedName>
    <definedName name="CBCR_3084fa9115c04e82903bb8837f380939" localSheetId="7" hidden="1">MC!$M$30</definedName>
    <definedName name="CBCR_310d0bf19e01438c9cadbb2cc84b04ef" localSheetId="7" hidden="1">MC!$M$43</definedName>
    <definedName name="CBCR_33248c93cf64436b85c1efbdcbe04856" localSheetId="7" hidden="1">MC!$M$43</definedName>
    <definedName name="CBCR_37ed1587646e4e1b914d7bda3372efae" localSheetId="7" hidden="1">MC!$L$13</definedName>
    <definedName name="CBCR_3c31c18b4a9243b0a4ae0b437d11a5a0" localSheetId="7" hidden="1">MC!$M$30</definedName>
    <definedName name="CBCR_3c92c43eed124b9185fd30720a1d1dd5" localSheetId="7" hidden="1">MC!$L$22</definedName>
    <definedName name="CBCR_3d0b602c87824ff789db6d354489ee80" localSheetId="7" hidden="1">MC!$M$68</definedName>
    <definedName name="CBCR_3d15a506452a4e91ab7528a5b48ac717" localSheetId="7" hidden="1">MC!$M$62</definedName>
    <definedName name="CBCR_3da2af2b85264cd499cda6ef16606c48" localSheetId="7" hidden="1">MC!$M$43</definedName>
    <definedName name="CBCR_3e731b9e04274866871a0b0ddb03e68e" localSheetId="7" hidden="1">MC!$M$51</definedName>
    <definedName name="CBCR_3f707101b41d432b99e076016c40f6c0" localSheetId="7" hidden="1">MC!$L$13</definedName>
    <definedName name="CBCR_4118a6adf77c442f9dedb62c5fff31ff" localSheetId="7" hidden="1">MC!$M$47</definedName>
    <definedName name="CBCR_43e76e2e56d34caa8b628f305d3f2dbc" localSheetId="7" hidden="1">MC!$L$16</definedName>
    <definedName name="CBCR_446abd46c5574a2b9aa5da550793a24f" localSheetId="7" hidden="1">MC!$M$53</definedName>
    <definedName name="CBCR_44e9897c4b394314bf9b4e200d59f089" localSheetId="7" hidden="1">MC!$M$30</definedName>
    <definedName name="CBCR_46b30664a4d54b7a9e52137664479175" localSheetId="7" hidden="1">MC!$M$43</definedName>
    <definedName name="CBCR_46d8c59cc7c6490388938f25346bb337" localSheetId="7" hidden="1">MC!$M$30</definedName>
    <definedName name="CBCR_46db42ebbc4742a98db1fd01fee565fd" localSheetId="7" hidden="1">MC!$M$53</definedName>
    <definedName name="CBCR_48147a478b6b499eac328bc045de7f1c" localSheetId="7" hidden="1">MC!$L$16</definedName>
    <definedName name="CBCR_4988a284ccbb4f0cad019083f772a300" localSheetId="7" hidden="1">MC!$M$53</definedName>
    <definedName name="CBCR_4dc5802b0996427e852ff25ecce8a189" localSheetId="7" hidden="1">MC!$M$62</definedName>
    <definedName name="CBCR_4e7dac320aef499ab209ea616ae42113" localSheetId="7" hidden="1">MC!$M$62</definedName>
    <definedName name="CBCR_4ef986975dec42aa8cf1ee3a9e48dd6b" localSheetId="7" hidden="1">MC!$M$70</definedName>
    <definedName name="CBCR_500accc69eb14b36938cc91278ba3864" localSheetId="7" hidden="1">MC!$M$60</definedName>
    <definedName name="CBCR_519c539ea66748f292a2e4745ae5fc84" localSheetId="7" hidden="1">MC!$M$70</definedName>
    <definedName name="CBCR_52872396dee54882b0e132283c7a9122" localSheetId="7" hidden="1">MC!$M$43</definedName>
    <definedName name="CBCR_56a8d6213ba24ec99751b15b62234196" localSheetId="7" hidden="1">MC!$L$22</definedName>
    <definedName name="CBCR_5769a71153ca48a8ba01fd5df167abf0" localSheetId="7" hidden="1">MC!$M$30</definedName>
    <definedName name="CBCR_5790abe2caef461f99c008ef144ac556" localSheetId="7" hidden="1">MC!$M$70</definedName>
    <definedName name="CBCR_581267c1ebc141209b127a1b4c08748b" localSheetId="7" hidden="1">MC!$M$68</definedName>
    <definedName name="CBCR_5e279ce263474862bb7f7b88680cb789" localSheetId="7" hidden="1">MC!$L$10</definedName>
    <definedName name="CBCR_5f9f6b7b42f243e0ac884276c2283e98" localSheetId="7" hidden="1">MC!$M$51</definedName>
    <definedName name="CBCR_621b5d8baca1451d90e8d095a3c487bc" localSheetId="7" hidden="1">MC!$L$16</definedName>
    <definedName name="CBCR_6278e31a3d3047a48f38b3932e493846" localSheetId="7" hidden="1">MC!$M$47</definedName>
    <definedName name="CBCR_646cbd0fa33c4ddab7bc7bca5c435313" localSheetId="7" hidden="1">MC!$L$10</definedName>
    <definedName name="CBCR_67249a60ff7241df806740b160fd93c3" localSheetId="7" hidden="1">MC!$M$70</definedName>
    <definedName name="CBCR_6765ff41f65f4bdb9d1847dd0ad7420a" localSheetId="7" hidden="1">MC!$M$62</definedName>
    <definedName name="CBCR_687d0378103246a5bf4575f1da705e91" localSheetId="7" hidden="1">MC!$M$49</definedName>
    <definedName name="CBCR_69101c7beba1404d8363324775379e46" localSheetId="7" hidden="1">MC!$M$51</definedName>
    <definedName name="CBCR_6977c5944bfb4ab8a39bc16ce0fb8e48" localSheetId="7" hidden="1">MC!$M$68</definedName>
    <definedName name="CBCR_6a3c01f3b08c48c2b37d1e782a3b7b8b" localSheetId="7" hidden="1">MC!$L$13</definedName>
    <definedName name="CBCR_6b89ba2a69174d47be06a7871e1f361c" localSheetId="7" hidden="1">MC!$M$70</definedName>
    <definedName name="CBCR_6d839bc947cb4c92b72da40837065b88" localSheetId="7" hidden="1">MC!$M$62</definedName>
    <definedName name="CBCR_6f7283b2a488457bbb4dbdfa16779392" localSheetId="7" hidden="1">MC!$M$62</definedName>
    <definedName name="CBCR_708a4980ce8f4ba8a5227937242579cf" localSheetId="7" hidden="1">MC!$M$49</definedName>
    <definedName name="CBCR_7387b4aa7ddf437d9eee4039cccf8d80" localSheetId="7" hidden="1">MC!$M$53</definedName>
    <definedName name="CBCR_7462359e7eb64ec5ad9484f92017bbcc" localSheetId="7" hidden="1">MC!$L$13</definedName>
    <definedName name="CBCR_7562552e5e8a45a3856c8a87b8b90e20" localSheetId="7" hidden="1">MC!$L$22</definedName>
    <definedName name="CBCR_75bc6d5a70a14184be3801ee4cbf0d7e" localSheetId="7" hidden="1">MC!$L$22</definedName>
    <definedName name="CBCR_775f4610d2164836a0b10d2628f2c2d6" localSheetId="7" hidden="1">MC!$M$60</definedName>
    <definedName name="CBCR_80ce6a65f4e04d19b4f5b7596d997a47" localSheetId="7" hidden="1">MC!$M$68</definedName>
    <definedName name="CBCR_8173f702c9064c8d96f79be8b3d0d7eb" localSheetId="7" hidden="1">MC!$M$62</definedName>
    <definedName name="CBCR_8278b18ee4c54b21b9b39d3550eb3f38" localSheetId="7" hidden="1">MC!$L$16</definedName>
    <definedName name="CBCR_83e6bb45acf9477f94bb0d044f057dde" localSheetId="7" hidden="1">MC!$M$49</definedName>
    <definedName name="CBCR_840a959e472e42deafcd39996da7f692" localSheetId="7" hidden="1">MC!$L$10</definedName>
    <definedName name="CBCR_8566effaebb241c48a012a480df9cc9f" localSheetId="7" hidden="1">MC!$L$22</definedName>
    <definedName name="CBCR_86b8ef67b96e463f86c4de63c59de777" localSheetId="7" hidden="1">MC!$M$51</definedName>
    <definedName name="CBCR_870b9aff7c3b4a2d96c12fba04c95cd0" localSheetId="7" hidden="1">MC!$M$68</definedName>
    <definedName name="CBCR_8b16387d5da2497db4a112574c30fb55" localSheetId="7" hidden="1">MC!$M$47</definedName>
    <definedName name="CBCR_8e6d37ebfea04a9c9e106bcb31977731" localSheetId="7" hidden="1">MC!$M$70</definedName>
    <definedName name="CBCR_8e7a8b2b6c6e49b2bc06ffe916aee229" localSheetId="7" hidden="1">MC!$M$43</definedName>
    <definedName name="CBCR_946ba3dc4e6145dd893dfc8629528160" localSheetId="7" hidden="1">MC!$M$53</definedName>
    <definedName name="CBCR_993d067f56f64433ab513a96e6cd66ea" localSheetId="7" hidden="1">MC!$M$53</definedName>
    <definedName name="CBCR_9a81714f650649a1af957db2a9e1848e" localSheetId="7" hidden="1">MC!$M$70</definedName>
    <definedName name="CBCR_9b953faf2bb94cb5ac947f4830a6856c" localSheetId="7" hidden="1">MC!$M$30</definedName>
    <definedName name="CBCR_9c27e6e4426547228fe7728ce495b89f" localSheetId="7" hidden="1">MC!$M$62</definedName>
    <definedName name="CBCR_a042c5f72d2e4beca476e7846fcaf393" localSheetId="7" hidden="1">MC!$M$51</definedName>
    <definedName name="CBCR_a4f78c14cc6f4939b76698a2aba3da48" localSheetId="7" hidden="1">MC!$M$47</definedName>
    <definedName name="CBCR_a757bca44aa84bc2ab18894e9cd3ba54" localSheetId="7" hidden="1">MC!$M$47</definedName>
    <definedName name="CBCR_a86ca02de7b04a0b9db848b511286834" localSheetId="7" hidden="1">MC!$M$60</definedName>
    <definedName name="CBCR_a95138d715ec44e3b5fa67cc2b868f7c" localSheetId="7" hidden="1">MC!$L$16</definedName>
    <definedName name="CBCR_ab9a01368c12432c9348d87174baa93e" localSheetId="7" hidden="1">MC!$M$43</definedName>
    <definedName name="CBCR_acd211bacb6f4b3486e4d34847eb4c26" localSheetId="7" hidden="1">MC!$L$13</definedName>
    <definedName name="CBCR_b2dbbcc90b2440179f0bd43777d99d93" localSheetId="7" hidden="1">MC!$M$47</definedName>
    <definedName name="CBCR_b3ec26b51c3145158abd24dd96dec8a4" localSheetId="7" hidden="1">MC!$M$43</definedName>
    <definedName name="CBCR_b462fc4afa914e73aef09756112368a5" localSheetId="7" hidden="1">MC!$M$68</definedName>
    <definedName name="CBCR_b524be7b5faa4728a350f02c311c29f2" localSheetId="7" hidden="1">MC!$M$47</definedName>
    <definedName name="CBCR_b657a2b0b0eb4efcbf2349592a7c9713" localSheetId="7" hidden="1">MC!$M$47</definedName>
    <definedName name="CBCR_b9a63ba1e7be4160b7167c5be18b2452" localSheetId="7" hidden="1">MC!$M$60</definedName>
    <definedName name="CBCR_b9a69633d71f42b4aae5cfd87f6a4ddb" localSheetId="7" hidden="1">MC!$M$49</definedName>
    <definedName name="CBCR_bb268ff7b1674075a78c0f0912a475bc" localSheetId="7" hidden="1">MC!$M$53</definedName>
    <definedName name="CBCR_bbbdbf47b00e4f81ba5fb5d54a7907dd" localSheetId="7" hidden="1">MC!$M$62</definedName>
    <definedName name="CBCR_bc7da0e897094c788f41f4838ce23387" localSheetId="7" hidden="1">MC!$L$22</definedName>
    <definedName name="CBCR_bda20453863d427b8fbab95adff1ef26" localSheetId="7" hidden="1">MC!$M$49</definedName>
    <definedName name="CBCR_bfcdeadc088b42dd8bed3432a7b315b7" localSheetId="7" hidden="1">MC!$M$68</definedName>
    <definedName name="CBCR_c0c4f701b3964ac6a788fb98766783e1" localSheetId="7" hidden="1">MC!$M$70</definedName>
    <definedName name="CBCR_c7e8aad057484f1da7353b6756051750" localSheetId="7" hidden="1">MC!$M$47</definedName>
    <definedName name="CBCR_cb4a12c44f17442694699a777b1796bf" localSheetId="7" hidden="1">MC!$L$10</definedName>
    <definedName name="CBCR_cdb11f8241524523af24ff61ef184492" localSheetId="7" hidden="1">MC!$M$70</definedName>
    <definedName name="CBCR_cef5029a2d6d42dc843d501d2c9eee19" localSheetId="7" hidden="1">MC!$M$51</definedName>
    <definedName name="CBCR_d612c10f7c9944d3baf4704079e5ede6" localSheetId="7" hidden="1">MC!$M$62</definedName>
    <definedName name="CBCR_d6db9dc319c24e94b3d5968ee94195e6" localSheetId="7" hidden="1">MC!$M$60</definedName>
    <definedName name="CBCR_d941fd9ff11e4a00b98ff91748bd45c9" localSheetId="7" hidden="1">MC!$M$49</definedName>
    <definedName name="CBCR_d95eff35e4814dfcbeb286b8f41c6669" localSheetId="7" hidden="1">MC!$L$13</definedName>
    <definedName name="CBCR_df10ea03708d4dc5b8140d33d97dcc83" localSheetId="7" hidden="1">MC!$L$22</definedName>
    <definedName name="CBCR_e71a942ad34146b68c56ab1f9366aed4" localSheetId="7" hidden="1">MC!$M$43</definedName>
    <definedName name="CBCR_e83d7e5980d54acf94f843ddb9254232" localSheetId="7" hidden="1">MC!$M$68</definedName>
    <definedName name="CBCR_e8acaeb5a51144ba8211dcc48dfed383" localSheetId="7" hidden="1">MC!$L$16</definedName>
    <definedName name="CBCR_ea24f2490c2d49f4a942e5f178f11f3f" localSheetId="7" hidden="1">MC!$L$10</definedName>
    <definedName name="CBCR_ea714e1694a842c5868ee79cb30fef92" localSheetId="7" hidden="1">MC!$M$47</definedName>
    <definedName name="CBCR_eab104c7b8fb44668578fe3815b4c185" localSheetId="7" hidden="1">MC!$L$10</definedName>
    <definedName name="CBCR_ead6b9d382bb457387ec14b45644629a" localSheetId="7" hidden="1">MC!$M$68</definedName>
    <definedName name="CBCR_ec506b8a4e5049dc84112d1bbdaf05c7" localSheetId="7" hidden="1">MC!$M$49</definedName>
    <definedName name="CBCR_ec50cd4b7ca34de09c48e96a957e694c" localSheetId="7" hidden="1">MC!$L$10</definedName>
    <definedName name="CBCR_eea938b312ab4276a8a9f718d81a697d" localSheetId="7" hidden="1">MC!$L$13</definedName>
    <definedName name="CBCR_f01d1984d8c14a489810c2ea4cfe85c0" localSheetId="7" hidden="1">MC!$L$16</definedName>
    <definedName name="CBCR_f5bcdcda314e42109b90fd4800ffaf51" localSheetId="7" hidden="1">MC!$M$53</definedName>
    <definedName name="CBCR_f6970c5fcd104fbea0f70f089c0594c7" localSheetId="7" hidden="1">MC!$M$60</definedName>
    <definedName name="CBCR_fabcefd3806040d89b6c946c24e97156" localSheetId="7" hidden="1">MC!$M$49</definedName>
    <definedName name="CBCR_fb60c120d90845f8a5876a3a77700227" localSheetId="7" hidden="1">MC!$L$22</definedName>
    <definedName name="CBCR_fdba34b5ac534280b1e9237b1056bee9" localSheetId="7" hidden="1">MC!$M$68</definedName>
    <definedName name="CBWorkbookPriority" localSheetId="6" hidden="1">-524391753324035</definedName>
    <definedName name="CBx_6b62c91ccb254262a1c72a3fdab8a007" localSheetId="6" hidden="1">"'HG_DCF (2)'!$A$1"</definedName>
    <definedName name="CBx_ea60d29067c149a1abbb18bba7136552" localSheetId="6" hidden="1">"'CB_DATA_'!$A$1"</definedName>
    <definedName name="CBx_Sheet_Guid" localSheetId="6" hidden="1">"'ea60d290-67c1-49a1-abbb-18bba7136552"</definedName>
    <definedName name="CBx_Sheet_Guid" localSheetId="7" hidden="1">"'6b62c91c-cb25-4262-a1c7-2a3fdab8a007"</definedName>
    <definedName name="CBx_SheetRef" localSheetId="6" hidden="1">CB_DATA_!$A$14</definedName>
    <definedName name="CBx_SheetRef" localSheetId="7" hidden="1">CB_DATA_!$B$14</definedName>
    <definedName name="CBx_StorageType" localSheetId="6" hidden="1">2</definedName>
    <definedName name="CBx_StorageType" localSheetId="7" hidden="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88" i="8" l="1"/>
  <c r="B11" i="9"/>
  <c r="A11" i="9"/>
  <c r="P2" i="9"/>
  <c r="C33" i="8"/>
  <c r="C37" i="8"/>
  <c r="B82" i="8"/>
  <c r="B77" i="8"/>
  <c r="B72" i="8"/>
  <c r="B70" i="8"/>
  <c r="B68" i="8"/>
  <c r="B29" i="8"/>
  <c r="P24" i="8"/>
  <c r="P26" i="8"/>
  <c r="B43" i="8"/>
  <c r="B47" i="8"/>
  <c r="B49" i="8"/>
  <c r="B51" i="8"/>
  <c r="B53" i="8"/>
  <c r="B56" i="8"/>
  <c r="B60" i="8"/>
  <c r="B62" i="8"/>
  <c r="B65" i="8"/>
  <c r="G20" i="1"/>
  <c r="C22" i="5"/>
  <c r="D22" i="5"/>
  <c r="E22" i="5"/>
  <c r="F22" i="5"/>
  <c r="B22" i="5"/>
  <c r="B88" i="6"/>
  <c r="B40" i="6"/>
  <c r="C40" i="6"/>
  <c r="B38" i="6"/>
  <c r="C38" i="6"/>
  <c r="C37" i="6"/>
  <c r="D38" i="6"/>
  <c r="D37" i="6"/>
  <c r="E38" i="6"/>
  <c r="E37" i="6"/>
  <c r="F38" i="6"/>
  <c r="F37" i="6"/>
  <c r="G38" i="6"/>
  <c r="G37" i="6"/>
  <c r="H38" i="6"/>
  <c r="H37" i="6"/>
  <c r="I38" i="6"/>
  <c r="I37" i="6"/>
  <c r="J38" i="6"/>
  <c r="J37" i="6"/>
  <c r="K38" i="6"/>
  <c r="K37" i="6"/>
  <c r="L38" i="6"/>
  <c r="L37" i="6"/>
  <c r="B36" i="6"/>
  <c r="C36" i="6"/>
  <c r="B34" i="6"/>
  <c r="C34" i="6"/>
  <c r="D34" i="6"/>
  <c r="E34" i="6"/>
  <c r="F34" i="6"/>
  <c r="G34" i="6"/>
  <c r="H34" i="6"/>
  <c r="I34" i="6"/>
  <c r="J34" i="6"/>
  <c r="K34" i="6"/>
  <c r="L34" i="6"/>
  <c r="B32" i="6"/>
  <c r="C32" i="6"/>
  <c r="B29" i="6"/>
  <c r="B30" i="5"/>
  <c r="C8" i="5"/>
  <c r="D8" i="5"/>
  <c r="E8" i="5"/>
  <c r="F8" i="5"/>
  <c r="G8" i="5"/>
  <c r="H8" i="5"/>
  <c r="C31" i="5"/>
  <c r="B33" i="5"/>
  <c r="C11" i="5"/>
  <c r="D11" i="5"/>
  <c r="E11" i="5"/>
  <c r="F11" i="5"/>
  <c r="G11" i="5"/>
  <c r="H11" i="5"/>
  <c r="C34" i="5"/>
  <c r="C33" i="5"/>
  <c r="D34" i="5"/>
  <c r="E34" i="5"/>
  <c r="F34" i="5"/>
  <c r="G34" i="5"/>
  <c r="H34" i="5"/>
  <c r="I34" i="5"/>
  <c r="J34" i="5"/>
  <c r="K34" i="5"/>
  <c r="L34" i="5"/>
  <c r="B36" i="5"/>
  <c r="C14" i="5"/>
  <c r="D14" i="5"/>
  <c r="E14" i="5"/>
  <c r="F14" i="5"/>
  <c r="G14" i="5"/>
  <c r="H14" i="5"/>
  <c r="C37" i="5"/>
  <c r="D37" i="5"/>
  <c r="E37" i="5"/>
  <c r="F37" i="5"/>
  <c r="G37" i="5"/>
  <c r="C36" i="5"/>
  <c r="D36" i="5"/>
  <c r="E36" i="5"/>
  <c r="F36" i="5"/>
  <c r="H37" i="5"/>
  <c r="B39" i="5"/>
  <c r="C17" i="5"/>
  <c r="D17" i="5"/>
  <c r="E17" i="5"/>
  <c r="F17" i="5"/>
  <c r="G17" i="5"/>
  <c r="H17" i="5"/>
  <c r="C40" i="5"/>
  <c r="B42" i="5"/>
  <c r="C20" i="5"/>
  <c r="D20" i="5"/>
  <c r="E20" i="5"/>
  <c r="F20" i="5"/>
  <c r="G20" i="5"/>
  <c r="H20" i="5"/>
  <c r="C43" i="5"/>
  <c r="C44" i="6"/>
  <c r="C48" i="6"/>
  <c r="C50" i="6"/>
  <c r="C52" i="6"/>
  <c r="C54" i="6"/>
  <c r="C61" i="6"/>
  <c r="C63" i="6"/>
  <c r="C69" i="6"/>
  <c r="C71" i="6"/>
  <c r="D44" i="6"/>
  <c r="D50" i="6"/>
  <c r="D54" i="6"/>
  <c r="D61" i="6"/>
  <c r="D69" i="6"/>
  <c r="B82" i="6"/>
  <c r="B77" i="6"/>
  <c r="C73" i="6"/>
  <c r="D73" i="6"/>
  <c r="E73" i="6"/>
  <c r="F73" i="6"/>
  <c r="G73" i="6"/>
  <c r="H73" i="6"/>
  <c r="I73" i="6"/>
  <c r="J73" i="6"/>
  <c r="K73" i="6"/>
  <c r="L73" i="6"/>
  <c r="B68" i="6"/>
  <c r="B69" i="6"/>
  <c r="B70" i="6"/>
  <c r="B71" i="6"/>
  <c r="B72" i="6"/>
  <c r="B73" i="6"/>
  <c r="O24" i="6"/>
  <c r="O26" i="6"/>
  <c r="B43" i="6"/>
  <c r="B47" i="6"/>
  <c r="B49" i="6"/>
  <c r="B51" i="6"/>
  <c r="B53" i="6"/>
  <c r="B56" i="6"/>
  <c r="B60" i="6"/>
  <c r="B62" i="6"/>
  <c r="B61" i="6"/>
  <c r="C93" i="4"/>
  <c r="D93" i="4"/>
  <c r="E93" i="4"/>
  <c r="F93" i="4"/>
  <c r="B93" i="4"/>
  <c r="B31" i="5"/>
  <c r="G36" i="5"/>
  <c r="H36" i="5"/>
  <c r="I37" i="5"/>
  <c r="I36" i="5"/>
  <c r="J37" i="5"/>
  <c r="J36" i="5"/>
  <c r="K37" i="5"/>
  <c r="K36" i="5"/>
  <c r="L37" i="5"/>
  <c r="L36" i="5"/>
  <c r="B45" i="5"/>
  <c r="B34" i="5"/>
  <c r="B37" i="5"/>
  <c r="I11" i="5"/>
  <c r="I14" i="5"/>
  <c r="I17" i="5"/>
  <c r="I20" i="5"/>
  <c r="I8" i="5"/>
  <c r="C95" i="4"/>
  <c r="C7" i="4"/>
  <c r="C11" i="4"/>
  <c r="C12" i="4"/>
  <c r="C13" i="4"/>
  <c r="C14" i="4"/>
  <c r="C15" i="4"/>
  <c r="C17" i="4"/>
  <c r="C19" i="4"/>
  <c r="D95" i="4"/>
  <c r="D7" i="4"/>
  <c r="D11" i="4"/>
  <c r="E95" i="4"/>
  <c r="E7" i="4"/>
  <c r="E11" i="4"/>
  <c r="E12" i="4"/>
  <c r="E13" i="4"/>
  <c r="E14" i="4"/>
  <c r="E15" i="4"/>
  <c r="E17" i="4"/>
  <c r="E19" i="4"/>
  <c r="F95" i="4"/>
  <c r="F7" i="4"/>
  <c r="F11" i="4"/>
  <c r="B95" i="4"/>
  <c r="B7" i="4"/>
  <c r="B11" i="4"/>
  <c r="B15" i="4"/>
  <c r="D15" i="4"/>
  <c r="F15" i="4"/>
  <c r="G15" i="4"/>
  <c r="H15" i="4"/>
  <c r="G22" i="1"/>
  <c r="G16" i="1"/>
  <c r="G12" i="1"/>
  <c r="C59" i="4"/>
  <c r="C40" i="4"/>
  <c r="B59" i="4"/>
  <c r="B40" i="4"/>
  <c r="C41" i="4"/>
  <c r="D59" i="4"/>
  <c r="D40" i="4"/>
  <c r="D41" i="4"/>
  <c r="D12" i="4"/>
  <c r="E59" i="4"/>
  <c r="E40" i="4"/>
  <c r="E41" i="4"/>
  <c r="E42" i="4"/>
  <c r="E25" i="4"/>
  <c r="F59" i="4"/>
  <c r="F40" i="4"/>
  <c r="F41" i="4"/>
  <c r="F12" i="4"/>
  <c r="C33" i="4"/>
  <c r="C34" i="4"/>
  <c r="C35" i="4"/>
  <c r="C36" i="4"/>
  <c r="B33" i="4"/>
  <c r="B34" i="4"/>
  <c r="B35" i="4"/>
  <c r="B36" i="4"/>
  <c r="C37" i="4"/>
  <c r="C24" i="4"/>
  <c r="D33" i="4"/>
  <c r="D34" i="4"/>
  <c r="D35" i="4"/>
  <c r="D36" i="4"/>
  <c r="D37" i="4"/>
  <c r="D24" i="4"/>
  <c r="E33" i="4"/>
  <c r="E34" i="4"/>
  <c r="E35" i="4"/>
  <c r="E36" i="4"/>
  <c r="E37" i="4"/>
  <c r="E24" i="4"/>
  <c r="F33" i="4"/>
  <c r="F34" i="4"/>
  <c r="F35" i="4"/>
  <c r="F36" i="4"/>
  <c r="B12" i="4"/>
  <c r="B14" i="4"/>
  <c r="D14" i="4"/>
  <c r="F14" i="4"/>
  <c r="C18" i="4"/>
  <c r="D18" i="4"/>
  <c r="E18" i="4"/>
  <c r="B21" i="4"/>
  <c r="C21" i="4"/>
  <c r="E21" i="4"/>
  <c r="F21" i="4"/>
  <c r="G14" i="4"/>
  <c r="H14" i="4"/>
  <c r="E8" i="4"/>
  <c r="F8" i="4"/>
  <c r="D28" i="4"/>
  <c r="B41" i="4"/>
  <c r="B28" i="4"/>
  <c r="C27" i="4"/>
  <c r="E27" i="4"/>
  <c r="F27" i="4"/>
  <c r="B27" i="4"/>
  <c r="G102" i="4"/>
  <c r="G106" i="4"/>
  <c r="G110" i="4"/>
  <c r="G112" i="4"/>
  <c r="F79" i="4"/>
  <c r="F91" i="4"/>
  <c r="E79" i="4"/>
  <c r="E91" i="4"/>
  <c r="D79" i="4"/>
  <c r="D91" i="4"/>
  <c r="C79" i="4"/>
  <c r="C91" i="4"/>
  <c r="B79" i="4"/>
  <c r="B91" i="4"/>
  <c r="F61" i="4"/>
  <c r="E61" i="4"/>
  <c r="C61" i="4"/>
  <c r="B61" i="4"/>
  <c r="C41" i="2"/>
  <c r="C53" i="2"/>
  <c r="D41" i="2"/>
  <c r="D53" i="2"/>
  <c r="E41" i="2"/>
  <c r="E53" i="2"/>
  <c r="F41" i="2"/>
  <c r="F53" i="2"/>
  <c r="B41" i="2"/>
  <c r="B53" i="2"/>
  <c r="C21" i="2"/>
  <c r="C23" i="2"/>
  <c r="D21" i="2"/>
  <c r="D23" i="2"/>
  <c r="E21" i="2"/>
  <c r="E23" i="2"/>
  <c r="F21" i="2"/>
  <c r="F23" i="2"/>
  <c r="B21" i="2"/>
  <c r="B23" i="2"/>
  <c r="B21" i="5"/>
  <c r="B44" i="5"/>
  <c r="B18" i="5"/>
  <c r="B41" i="5"/>
  <c r="B15" i="5"/>
  <c r="B38" i="5"/>
  <c r="B12" i="5"/>
  <c r="B35" i="5"/>
  <c r="B9" i="5"/>
  <c r="B32" i="5"/>
  <c r="C23" i="5"/>
  <c r="D23" i="5"/>
  <c r="E23" i="5"/>
  <c r="F23" i="5"/>
  <c r="I23" i="5"/>
  <c r="G23" i="5"/>
  <c r="H23" i="5"/>
  <c r="F12" i="5"/>
  <c r="F15" i="5"/>
  <c r="F18" i="5"/>
  <c r="F21" i="5"/>
  <c r="F9" i="5"/>
  <c r="E21" i="5"/>
  <c r="D21" i="5"/>
  <c r="E18" i="5"/>
  <c r="D18" i="5"/>
  <c r="D12" i="5"/>
  <c r="E12" i="5"/>
  <c r="D15" i="5"/>
  <c r="E15" i="5"/>
  <c r="D9" i="5"/>
  <c r="E9" i="5"/>
  <c r="C21" i="5"/>
  <c r="C18" i="5"/>
  <c r="C15" i="5"/>
  <c r="C9" i="5"/>
  <c r="C12" i="5"/>
  <c r="D37" i="8"/>
  <c r="E37" i="8"/>
  <c r="F37" i="8"/>
  <c r="G37" i="8"/>
  <c r="H37" i="8"/>
  <c r="I37" i="8"/>
  <c r="J37" i="8"/>
  <c r="K37" i="8"/>
  <c r="L37" i="8"/>
  <c r="F37" i="4"/>
  <c r="F24" i="4"/>
  <c r="D42" i="4"/>
  <c r="D25" i="4"/>
  <c r="C42" i="4"/>
  <c r="C25" i="4"/>
  <c r="C28" i="4"/>
  <c r="D40" i="5"/>
  <c r="E40" i="5"/>
  <c r="F40" i="5"/>
  <c r="G40" i="5"/>
  <c r="H40" i="5"/>
  <c r="I40" i="5"/>
  <c r="J40" i="5"/>
  <c r="K40" i="5"/>
  <c r="L40" i="5"/>
  <c r="C39" i="5"/>
  <c r="B40" i="5"/>
  <c r="I24" i="4"/>
  <c r="G24" i="4"/>
  <c r="H24" i="4"/>
  <c r="I11" i="4"/>
  <c r="G11" i="4"/>
  <c r="H11" i="4"/>
  <c r="F28" i="4"/>
  <c r="F42" i="4"/>
  <c r="F25" i="4"/>
  <c r="C42" i="5"/>
  <c r="D43" i="5"/>
  <c r="E43" i="5"/>
  <c r="F43" i="5"/>
  <c r="G43" i="5"/>
  <c r="H43" i="5"/>
  <c r="I43" i="5"/>
  <c r="J43" i="5"/>
  <c r="K43" i="5"/>
  <c r="L43" i="5"/>
  <c r="B43" i="5"/>
  <c r="I12" i="4"/>
  <c r="G12" i="4"/>
  <c r="H12" i="4"/>
  <c r="F13" i="4"/>
  <c r="F17" i="4"/>
  <c r="F19" i="4"/>
  <c r="B65" i="6"/>
  <c r="B63" i="6"/>
  <c r="B57" i="6"/>
  <c r="E28" i="4"/>
  <c r="I15" i="4"/>
  <c r="E61" i="6"/>
  <c r="C35" i="6"/>
  <c r="D36" i="6"/>
  <c r="E36" i="6"/>
  <c r="F36" i="6"/>
  <c r="G36" i="6"/>
  <c r="H36" i="6"/>
  <c r="I36" i="6"/>
  <c r="J36" i="6"/>
  <c r="K36" i="6"/>
  <c r="L36" i="6"/>
  <c r="I14" i="4"/>
  <c r="D8" i="4"/>
  <c r="D13" i="4"/>
  <c r="D17" i="4"/>
  <c r="D19" i="4"/>
  <c r="H19" i="4"/>
  <c r="B13" i="4"/>
  <c r="D63" i="6"/>
  <c r="D33" i="5"/>
  <c r="E33" i="5"/>
  <c r="F33" i="5"/>
  <c r="G33" i="5"/>
  <c r="H33" i="5"/>
  <c r="I33" i="5"/>
  <c r="J33" i="5"/>
  <c r="K33" i="5"/>
  <c r="L33" i="5"/>
  <c r="C30" i="5"/>
  <c r="D31" i="5"/>
  <c r="E31" i="5"/>
  <c r="F31" i="5"/>
  <c r="G31" i="5"/>
  <c r="H31" i="5"/>
  <c r="I31" i="5"/>
  <c r="J31" i="5"/>
  <c r="K31" i="5"/>
  <c r="L31" i="5"/>
  <c r="C31" i="6"/>
  <c r="D32" i="6"/>
  <c r="E32" i="6"/>
  <c r="F32" i="6"/>
  <c r="G32" i="6"/>
  <c r="H32" i="6"/>
  <c r="I32" i="6"/>
  <c r="J32" i="6"/>
  <c r="K32" i="6"/>
  <c r="L32" i="6"/>
  <c r="D61" i="4"/>
  <c r="D27" i="4"/>
  <c r="C8" i="4"/>
  <c r="D21" i="4"/>
  <c r="I21" i="4"/>
  <c r="F18" i="4"/>
  <c r="B18" i="4"/>
  <c r="C33" i="6"/>
  <c r="D33" i="6"/>
  <c r="E33" i="6"/>
  <c r="F33" i="6"/>
  <c r="G33" i="6"/>
  <c r="H33" i="6"/>
  <c r="I33" i="6"/>
  <c r="J33" i="6"/>
  <c r="K33" i="6"/>
  <c r="L33" i="6"/>
  <c r="C39" i="8"/>
  <c r="C35" i="8"/>
  <c r="E69" i="6"/>
  <c r="E54" i="6"/>
  <c r="E50" i="6"/>
  <c r="E44" i="6"/>
  <c r="D71" i="6"/>
  <c r="D52" i="6"/>
  <c r="D48" i="6"/>
  <c r="C39" i="6"/>
  <c r="D40" i="6"/>
  <c r="D39" i="6"/>
  <c r="E40" i="6"/>
  <c r="E39" i="6"/>
  <c r="F40" i="6"/>
  <c r="F39" i="6"/>
  <c r="G40" i="6"/>
  <c r="G39" i="6"/>
  <c r="H40" i="6"/>
  <c r="H39" i="6"/>
  <c r="I40" i="6"/>
  <c r="I39" i="6"/>
  <c r="J40" i="6"/>
  <c r="J39" i="6"/>
  <c r="K40" i="6"/>
  <c r="K39" i="6"/>
  <c r="L40" i="6"/>
  <c r="L39" i="6"/>
  <c r="D33" i="8"/>
  <c r="E33" i="8"/>
  <c r="F33" i="8"/>
  <c r="G33" i="8"/>
  <c r="H33" i="8"/>
  <c r="I33" i="8"/>
  <c r="J33" i="8"/>
  <c r="K33" i="8"/>
  <c r="L33" i="8"/>
  <c r="C31" i="8"/>
  <c r="F61" i="6"/>
  <c r="G21" i="4"/>
  <c r="H21" i="4"/>
  <c r="D31" i="8"/>
  <c r="C29" i="8"/>
  <c r="C29" i="6"/>
  <c r="D31" i="6"/>
  <c r="I13" i="4"/>
  <c r="G13" i="4"/>
  <c r="H13" i="4"/>
  <c r="B17" i="4"/>
  <c r="F44" i="6"/>
  <c r="I8" i="4"/>
  <c r="G8" i="4"/>
  <c r="H8" i="4"/>
  <c r="F54" i="6"/>
  <c r="D42" i="5"/>
  <c r="E42" i="5"/>
  <c r="F42" i="5"/>
  <c r="G42" i="5"/>
  <c r="H42" i="5"/>
  <c r="I42" i="5"/>
  <c r="J42" i="5"/>
  <c r="K42" i="5"/>
  <c r="L42" i="5"/>
  <c r="E48" i="6"/>
  <c r="F50" i="6"/>
  <c r="I18" i="4"/>
  <c r="G18" i="4"/>
  <c r="H18" i="4"/>
  <c r="E52" i="6"/>
  <c r="D35" i="8"/>
  <c r="E35" i="8"/>
  <c r="F35" i="8"/>
  <c r="G35" i="8"/>
  <c r="H35" i="8"/>
  <c r="I35" i="8"/>
  <c r="J35" i="8"/>
  <c r="K35" i="8"/>
  <c r="L35" i="8"/>
  <c r="E71" i="6"/>
  <c r="F69" i="6"/>
  <c r="D39" i="8"/>
  <c r="E39" i="8"/>
  <c r="F39" i="8"/>
  <c r="G39" i="8"/>
  <c r="H39" i="8"/>
  <c r="I39" i="8"/>
  <c r="J39" i="8"/>
  <c r="K39" i="8"/>
  <c r="L39" i="8"/>
  <c r="D30" i="5"/>
  <c r="C45" i="5"/>
  <c r="C46" i="5"/>
  <c r="E63" i="6"/>
  <c r="D35" i="6"/>
  <c r="E35" i="6"/>
  <c r="F35" i="6"/>
  <c r="G35" i="6"/>
  <c r="H35" i="6"/>
  <c r="I35" i="6"/>
  <c r="J35" i="6"/>
  <c r="K35" i="6"/>
  <c r="L35" i="6"/>
  <c r="D39" i="5"/>
  <c r="E39" i="5"/>
  <c r="F39" i="5"/>
  <c r="G39" i="5"/>
  <c r="H39" i="5"/>
  <c r="I39" i="5"/>
  <c r="J39" i="5"/>
  <c r="K39" i="5"/>
  <c r="L39" i="5"/>
  <c r="I25" i="4"/>
  <c r="H25" i="4"/>
  <c r="G25" i="4"/>
  <c r="F71" i="6"/>
  <c r="G54" i="6"/>
  <c r="G44" i="6"/>
  <c r="E31" i="6"/>
  <c r="D29" i="6"/>
  <c r="E31" i="8"/>
  <c r="D29" i="8"/>
  <c r="F48" i="6"/>
  <c r="I17" i="4"/>
  <c r="G17" i="4"/>
  <c r="H17" i="4"/>
  <c r="B19" i="4"/>
  <c r="C30" i="6"/>
  <c r="C49" i="6"/>
  <c r="C43" i="6"/>
  <c r="C47" i="6"/>
  <c r="C51" i="6"/>
  <c r="C53" i="6"/>
  <c r="C56" i="6"/>
  <c r="C68" i="6"/>
  <c r="C70" i="6"/>
  <c r="C72" i="6"/>
  <c r="C77" i="6"/>
  <c r="C60" i="6"/>
  <c r="G61" i="6"/>
  <c r="E30" i="5"/>
  <c r="D45" i="5"/>
  <c r="D46" i="5"/>
  <c r="F52" i="6"/>
  <c r="F63" i="6"/>
  <c r="G69" i="6"/>
  <c r="G50" i="6"/>
  <c r="C43" i="8"/>
  <c r="C53" i="8"/>
  <c r="C47" i="8"/>
  <c r="C68" i="8"/>
  <c r="C49" i="8"/>
  <c r="C60" i="8"/>
  <c r="C70" i="8"/>
  <c r="C51" i="8"/>
  <c r="C72" i="8"/>
  <c r="C77" i="8"/>
  <c r="C78" i="8"/>
  <c r="C56" i="8"/>
  <c r="C62" i="8"/>
  <c r="C65" i="8"/>
  <c r="C75" i="8"/>
  <c r="C76" i="8"/>
  <c r="C57" i="6"/>
  <c r="C62" i="6"/>
  <c r="C65" i="6"/>
  <c r="C75" i="6"/>
  <c r="C76" i="6"/>
  <c r="H50" i="6"/>
  <c r="H61" i="6"/>
  <c r="G48" i="6"/>
  <c r="D30" i="6"/>
  <c r="D72" i="6"/>
  <c r="D60" i="6"/>
  <c r="D53" i="6"/>
  <c r="D43" i="6"/>
  <c r="D47" i="6"/>
  <c r="D49" i="6"/>
  <c r="D51" i="6"/>
  <c r="D56" i="6"/>
  <c r="D68" i="6"/>
  <c r="D70" i="6"/>
  <c r="H54" i="6"/>
  <c r="D77" i="6"/>
  <c r="C79" i="6"/>
  <c r="C78" i="6"/>
  <c r="I19" i="4"/>
  <c r="G19" i="4"/>
  <c r="F31" i="6"/>
  <c r="E29" i="6"/>
  <c r="F30" i="5"/>
  <c r="E45" i="5"/>
  <c r="E46" i="5"/>
  <c r="D43" i="8"/>
  <c r="D53" i="8"/>
  <c r="D47" i="8"/>
  <c r="D68" i="8"/>
  <c r="D72" i="8"/>
  <c r="D49" i="8"/>
  <c r="D60" i="8"/>
  <c r="D70" i="8"/>
  <c r="D51" i="8"/>
  <c r="H44" i="6"/>
  <c r="G71" i="6"/>
  <c r="G63" i="6"/>
  <c r="H69" i="6"/>
  <c r="G52" i="6"/>
  <c r="F31" i="8"/>
  <c r="E29" i="8"/>
  <c r="C79" i="8"/>
  <c r="D77" i="8"/>
  <c r="D78" i="8"/>
  <c r="D56" i="8"/>
  <c r="D62" i="8"/>
  <c r="D57" i="6"/>
  <c r="D62" i="6"/>
  <c r="D65" i="6"/>
  <c r="D75" i="6"/>
  <c r="D76" i="6"/>
  <c r="E43" i="8"/>
  <c r="E53" i="8"/>
  <c r="E47" i="8"/>
  <c r="E68" i="8"/>
  <c r="E49" i="8"/>
  <c r="E60" i="8"/>
  <c r="E70" i="8"/>
  <c r="E51" i="8"/>
  <c r="E72" i="8"/>
  <c r="G31" i="6"/>
  <c r="F29" i="6"/>
  <c r="D79" i="6"/>
  <c r="H48" i="6"/>
  <c r="I50" i="6"/>
  <c r="I61" i="6"/>
  <c r="G31" i="8"/>
  <c r="F29" i="8"/>
  <c r="I69" i="6"/>
  <c r="I44" i="6"/>
  <c r="D78" i="6"/>
  <c r="H63" i="6"/>
  <c r="G30" i="5"/>
  <c r="F45" i="5"/>
  <c r="F46" i="5"/>
  <c r="H52" i="6"/>
  <c r="H71" i="6"/>
  <c r="E30" i="6"/>
  <c r="E72" i="6"/>
  <c r="E60" i="6"/>
  <c r="E68" i="6"/>
  <c r="E43" i="6"/>
  <c r="E53" i="6"/>
  <c r="E49" i="6"/>
  <c r="E47" i="6"/>
  <c r="E51" i="6"/>
  <c r="E56" i="6"/>
  <c r="E70" i="6"/>
  <c r="E77" i="6"/>
  <c r="I54" i="6"/>
  <c r="D79" i="8"/>
  <c r="E77" i="8"/>
  <c r="E79" i="8"/>
  <c r="E56" i="8"/>
  <c r="E62" i="8"/>
  <c r="E65" i="8"/>
  <c r="E75" i="8"/>
  <c r="E76" i="8"/>
  <c r="D65" i="8"/>
  <c r="D75" i="8"/>
  <c r="D76" i="8"/>
  <c r="E79" i="6"/>
  <c r="E78" i="6"/>
  <c r="E57" i="6"/>
  <c r="E62" i="6"/>
  <c r="E65" i="6"/>
  <c r="E75" i="6"/>
  <c r="E76" i="6"/>
  <c r="J54" i="6"/>
  <c r="I63" i="6"/>
  <c r="I52" i="6"/>
  <c r="J44" i="6"/>
  <c r="H31" i="8"/>
  <c r="G29" i="8"/>
  <c r="J50" i="6"/>
  <c r="I48" i="6"/>
  <c r="I71" i="6"/>
  <c r="J69" i="6"/>
  <c r="H31" i="6"/>
  <c r="G29" i="6"/>
  <c r="J61" i="6"/>
  <c r="F30" i="6"/>
  <c r="F72" i="6"/>
  <c r="F43" i="6"/>
  <c r="F47" i="6"/>
  <c r="F49" i="6"/>
  <c r="F51" i="6"/>
  <c r="F53" i="6"/>
  <c r="F56" i="6"/>
  <c r="F60" i="6"/>
  <c r="F68" i="6"/>
  <c r="F70" i="6"/>
  <c r="F77" i="6"/>
  <c r="H30" i="5"/>
  <c r="G45" i="5"/>
  <c r="G46" i="5"/>
  <c r="F43" i="8"/>
  <c r="F53" i="8"/>
  <c r="F47" i="8"/>
  <c r="F68" i="8"/>
  <c r="F72" i="8"/>
  <c r="F49" i="8"/>
  <c r="F60" i="8"/>
  <c r="F70" i="8"/>
  <c r="F51" i="8"/>
  <c r="E78" i="8"/>
  <c r="F77" i="8"/>
  <c r="F79" i="8"/>
  <c r="F56" i="8"/>
  <c r="F62" i="8"/>
  <c r="F65" i="8"/>
  <c r="F75" i="8"/>
  <c r="F76" i="8"/>
  <c r="F62" i="6"/>
  <c r="F65" i="6"/>
  <c r="F75" i="6"/>
  <c r="F76" i="6"/>
  <c r="F57" i="6"/>
  <c r="F79" i="6"/>
  <c r="F78" i="6"/>
  <c r="I31" i="6"/>
  <c r="H29" i="6"/>
  <c r="I31" i="8"/>
  <c r="H29" i="8"/>
  <c r="K61" i="6"/>
  <c r="I30" i="5"/>
  <c r="H45" i="5"/>
  <c r="H46" i="5"/>
  <c r="K69" i="6"/>
  <c r="K50" i="6"/>
  <c r="K44" i="6"/>
  <c r="J63" i="6"/>
  <c r="G30" i="6"/>
  <c r="G72" i="6"/>
  <c r="G60" i="6"/>
  <c r="G53" i="6"/>
  <c r="G43" i="6"/>
  <c r="G47" i="6"/>
  <c r="G49" i="6"/>
  <c r="G51" i="6"/>
  <c r="G56" i="6"/>
  <c r="G68" i="6"/>
  <c r="G70" i="6"/>
  <c r="G77" i="6"/>
  <c r="J71" i="6"/>
  <c r="J48" i="6"/>
  <c r="G43" i="8"/>
  <c r="G53" i="8"/>
  <c r="G47" i="8"/>
  <c r="G68" i="8"/>
  <c r="G49" i="8"/>
  <c r="G60" i="8"/>
  <c r="G70" i="8"/>
  <c r="G51" i="8"/>
  <c r="G72" i="8"/>
  <c r="J52" i="6"/>
  <c r="K54" i="6"/>
  <c r="G77" i="8"/>
  <c r="G78" i="8"/>
  <c r="F78" i="8"/>
  <c r="G56" i="8"/>
  <c r="G62" i="8"/>
  <c r="G65" i="8"/>
  <c r="G75" i="8"/>
  <c r="G76" i="8"/>
  <c r="G79" i="6"/>
  <c r="G78" i="6"/>
  <c r="G62" i="6"/>
  <c r="G65" i="6"/>
  <c r="G75" i="6"/>
  <c r="G76" i="6"/>
  <c r="G57" i="6"/>
  <c r="K71" i="6"/>
  <c r="L44" i="6"/>
  <c r="J31" i="6"/>
  <c r="I29" i="6"/>
  <c r="K63" i="6"/>
  <c r="H43" i="8"/>
  <c r="H53" i="8"/>
  <c r="H47" i="8"/>
  <c r="H68" i="8"/>
  <c r="H72" i="8"/>
  <c r="H49" i="8"/>
  <c r="H60" i="8"/>
  <c r="H70" i="8"/>
  <c r="H51" i="8"/>
  <c r="K48" i="6"/>
  <c r="L50" i="6"/>
  <c r="I45" i="5"/>
  <c r="I46" i="5"/>
  <c r="J30" i="5"/>
  <c r="J31" i="8"/>
  <c r="I29" i="8"/>
  <c r="H30" i="6"/>
  <c r="H72" i="6"/>
  <c r="H49" i="6"/>
  <c r="H43" i="6"/>
  <c r="H47" i="6"/>
  <c r="H51" i="6"/>
  <c r="H53" i="6"/>
  <c r="H56" i="6"/>
  <c r="H60" i="6"/>
  <c r="H68" i="6"/>
  <c r="H70" i="6"/>
  <c r="H77" i="6"/>
  <c r="L54" i="6"/>
  <c r="L69" i="6"/>
  <c r="K52" i="6"/>
  <c r="G79" i="8"/>
  <c r="H77" i="8"/>
  <c r="H78" i="8"/>
  <c r="H56" i="8"/>
  <c r="H62" i="8"/>
  <c r="H65" i="8"/>
  <c r="H75" i="8"/>
  <c r="H76" i="8"/>
  <c r="H79" i="6"/>
  <c r="H78" i="6"/>
  <c r="H57" i="6"/>
  <c r="H62" i="6"/>
  <c r="H65" i="6"/>
  <c r="H75" i="6"/>
  <c r="H76" i="6"/>
  <c r="I43" i="8"/>
  <c r="I53" i="8"/>
  <c r="I47" i="8"/>
  <c r="I68" i="8"/>
  <c r="I49" i="8"/>
  <c r="I60" i="8"/>
  <c r="I70" i="8"/>
  <c r="I72" i="8"/>
  <c r="I51" i="8"/>
  <c r="I30" i="6"/>
  <c r="I43" i="6"/>
  <c r="I47" i="6"/>
  <c r="I49" i="6"/>
  <c r="I51" i="6"/>
  <c r="I53" i="6"/>
  <c r="I56" i="6"/>
  <c r="I72" i="6"/>
  <c r="I68" i="6"/>
  <c r="I60" i="6"/>
  <c r="I70" i="6"/>
  <c r="I77" i="6"/>
  <c r="L71" i="6"/>
  <c r="L52" i="6"/>
  <c r="K31" i="8"/>
  <c r="J29" i="8"/>
  <c r="K30" i="5"/>
  <c r="J45" i="5"/>
  <c r="J46" i="5"/>
  <c r="L48" i="6"/>
  <c r="K31" i="6"/>
  <c r="J29" i="6"/>
  <c r="L63" i="6"/>
  <c r="H79" i="8"/>
  <c r="I77" i="8"/>
  <c r="I78" i="8"/>
  <c r="I56" i="8"/>
  <c r="I79" i="6"/>
  <c r="I78" i="6"/>
  <c r="L31" i="6"/>
  <c r="L29" i="6"/>
  <c r="K29" i="6"/>
  <c r="L30" i="5"/>
  <c r="L45" i="5"/>
  <c r="K45" i="5"/>
  <c r="K46" i="5"/>
  <c r="L51" i="6"/>
  <c r="J43" i="8"/>
  <c r="J53" i="8"/>
  <c r="J47" i="8"/>
  <c r="J68" i="8"/>
  <c r="J72" i="8"/>
  <c r="J49" i="8"/>
  <c r="J60" i="8"/>
  <c r="J70" i="8"/>
  <c r="J51" i="8"/>
  <c r="I57" i="6"/>
  <c r="I62" i="6"/>
  <c r="I65" i="6"/>
  <c r="I75" i="6"/>
  <c r="I76" i="6"/>
  <c r="L47" i="6"/>
  <c r="L70" i="6"/>
  <c r="J30" i="6"/>
  <c r="J72" i="6"/>
  <c r="J60" i="6"/>
  <c r="J43" i="6"/>
  <c r="J47" i="6"/>
  <c r="J49" i="6"/>
  <c r="J51" i="6"/>
  <c r="J53" i="6"/>
  <c r="J56" i="6"/>
  <c r="J68" i="6"/>
  <c r="J70" i="6"/>
  <c r="J77" i="6"/>
  <c r="L31" i="8"/>
  <c r="L29" i="8"/>
  <c r="K29" i="8"/>
  <c r="I62" i="8"/>
  <c r="I65" i="8"/>
  <c r="I75" i="8"/>
  <c r="I76" i="8"/>
  <c r="I79" i="8"/>
  <c r="J77" i="8"/>
  <c r="J78" i="8"/>
  <c r="J56" i="8"/>
  <c r="J79" i="6"/>
  <c r="J78" i="6"/>
  <c r="J57" i="6"/>
  <c r="J62" i="6"/>
  <c r="J65" i="6"/>
  <c r="J75" i="6"/>
  <c r="J76" i="6"/>
  <c r="M46" i="5"/>
  <c r="N46" i="5"/>
  <c r="L46" i="5"/>
  <c r="K30" i="6"/>
  <c r="K72" i="6"/>
  <c r="K60" i="6"/>
  <c r="K53" i="6"/>
  <c r="K68" i="6"/>
  <c r="K49" i="6"/>
  <c r="K43" i="6"/>
  <c r="K70" i="6"/>
  <c r="K77" i="6"/>
  <c r="K51" i="6"/>
  <c r="K47" i="6"/>
  <c r="K56" i="6"/>
  <c r="L43" i="8"/>
  <c r="L53" i="8"/>
  <c r="L68" i="8"/>
  <c r="L47" i="8"/>
  <c r="L70" i="8"/>
  <c r="L72" i="8"/>
  <c r="L49" i="8"/>
  <c r="L51" i="8"/>
  <c r="L30" i="6"/>
  <c r="L72" i="6"/>
  <c r="L49" i="6"/>
  <c r="L68" i="6"/>
  <c r="L53" i="6"/>
  <c r="L43" i="6"/>
  <c r="L56" i="6"/>
  <c r="K43" i="8"/>
  <c r="K53" i="8"/>
  <c r="K47" i="8"/>
  <c r="K68" i="8"/>
  <c r="K49" i="8"/>
  <c r="K60" i="8"/>
  <c r="K70" i="8"/>
  <c r="K51" i="8"/>
  <c r="K72" i="8"/>
  <c r="J79" i="8"/>
  <c r="J62" i="8"/>
  <c r="J65" i="8"/>
  <c r="J75" i="8"/>
  <c r="J76" i="8"/>
  <c r="K77" i="8"/>
  <c r="K78" i="8"/>
  <c r="K56" i="8"/>
  <c r="K62" i="8"/>
  <c r="K65" i="8"/>
  <c r="K75" i="8"/>
  <c r="K76" i="8"/>
  <c r="L56" i="8"/>
  <c r="K62" i="6"/>
  <c r="K65" i="6"/>
  <c r="K75" i="6"/>
  <c r="K76" i="6"/>
  <c r="K57" i="6"/>
  <c r="L62" i="6"/>
  <c r="L65" i="6"/>
  <c r="L75" i="6"/>
  <c r="L76" i="6"/>
  <c r="B81" i="6"/>
  <c r="B84" i="6"/>
  <c r="B87" i="6"/>
  <c r="L57" i="6"/>
  <c r="L77" i="6"/>
  <c r="K79" i="6"/>
  <c r="K78" i="6"/>
  <c r="L77" i="8"/>
  <c r="L79" i="8"/>
  <c r="K79" i="8"/>
  <c r="L62" i="8"/>
  <c r="L65" i="8"/>
  <c r="L75" i="8"/>
  <c r="L76" i="8"/>
  <c r="B81" i="8"/>
  <c r="B84" i="8"/>
  <c r="B87" i="8"/>
  <c r="G13" i="6"/>
  <c r="B89" i="6"/>
  <c r="G14" i="6"/>
  <c r="L79" i="6"/>
  <c r="L78" i="6"/>
  <c r="L78" i="8"/>
  <c r="B89" i="8"/>
  <c r="G14" i="8"/>
  <c r="G13" i="8"/>
</calcChain>
</file>

<file path=xl/sharedStrings.xml><?xml version="1.0" encoding="utf-8"?>
<sst xmlns="http://schemas.openxmlformats.org/spreadsheetml/2006/main" count="583" uniqueCount="207">
  <si>
    <t>Year Ended</t>
  </si>
  <si>
    <t>Dec. 31,2011</t>
  </si>
  <si>
    <t>Dec. 31,2012</t>
  </si>
  <si>
    <t>Dec. 31,2013</t>
  </si>
  <si>
    <t>Dec. 31,2014</t>
  </si>
  <si>
    <t>Dec. 31,2015</t>
  </si>
  <si>
    <t>Net Sales</t>
  </si>
  <si>
    <t>Expenses</t>
  </si>
  <si>
    <t>Cost of products sold</t>
  </si>
  <si>
    <t xml:space="preserve">     Gross Margin</t>
  </si>
  <si>
    <t>SG&amp;A</t>
  </si>
  <si>
    <t>Intangible amortization</t>
  </si>
  <si>
    <t>Restructuring costs</t>
  </si>
  <si>
    <t xml:space="preserve">    Operating Profit</t>
  </si>
  <si>
    <t>Other Income (expense)</t>
  </si>
  <si>
    <t>Interest and sundry income (expense)</t>
  </si>
  <si>
    <t>Interest Expense</t>
  </si>
  <si>
    <t xml:space="preserve">    Earnings before income taxes</t>
  </si>
  <si>
    <t>Income tax expense</t>
  </si>
  <si>
    <t xml:space="preserve">    Net earnings</t>
  </si>
  <si>
    <t xml:space="preserve">    Net earnings available to Whirlpool</t>
  </si>
  <si>
    <t>Per share of common stock</t>
  </si>
  <si>
    <t>Basic net earnings available to Whirlpool</t>
  </si>
  <si>
    <t>Diluted net earnigns available to Whirlpool</t>
  </si>
  <si>
    <t>Weighted-average shares outstanding (in millions)</t>
  </si>
  <si>
    <t>Basic</t>
  </si>
  <si>
    <t>Diluted</t>
  </si>
  <si>
    <t>Assets</t>
  </si>
  <si>
    <t>Current assets</t>
  </si>
  <si>
    <t xml:space="preserve">    Cash and cash equivalents</t>
  </si>
  <si>
    <t xml:space="preserve">    accounts receivable, net of allowance of $160 and $154 respectively </t>
  </si>
  <si>
    <t xml:space="preserve">    Inventories</t>
  </si>
  <si>
    <t xml:space="preserve">    Deferred income taxes</t>
  </si>
  <si>
    <t xml:space="preserve">    Prepaid and other current assets</t>
  </si>
  <si>
    <t xml:space="preserve">        Total current assets</t>
  </si>
  <si>
    <t>Property, net of accumulated depreciation of $5,953 and $5,959, respectively</t>
  </si>
  <si>
    <t>Goodwill</t>
  </si>
  <si>
    <t xml:space="preserve">Other intangibles, net of accumulated amortization of $327 and $267, respectively </t>
  </si>
  <si>
    <t>Deferred income taxes</t>
  </si>
  <si>
    <t>Other noncurrent assets</t>
  </si>
  <si>
    <t>Total assets</t>
  </si>
  <si>
    <t>Liabilities and stockholder's equity</t>
  </si>
  <si>
    <t>Current liabilities</t>
  </si>
  <si>
    <t xml:space="preserve">    accounts payable</t>
  </si>
  <si>
    <t xml:space="preserve">    accrued expenses</t>
  </si>
  <si>
    <t xml:space="preserve">    accrued advertising and promotions</t>
  </si>
  <si>
    <t xml:space="preserve">    Employee compensation</t>
  </si>
  <si>
    <t xml:space="preserve">    Notes Payable</t>
  </si>
  <si>
    <t xml:space="preserve">    Current maturities of long-term debt</t>
  </si>
  <si>
    <t xml:space="preserve">    Other current liabilities</t>
  </si>
  <si>
    <t xml:space="preserve">        Total current liabilities</t>
  </si>
  <si>
    <t>Noncurrent liabilities</t>
  </si>
  <si>
    <t xml:space="preserve">    long-term debt</t>
  </si>
  <si>
    <t xml:space="preserve">    Pension benefits</t>
  </si>
  <si>
    <t xml:space="preserve">    Postretrement benefits</t>
  </si>
  <si>
    <t xml:space="preserve">    Other noncurrent liabilities</t>
  </si>
  <si>
    <t xml:space="preserve">        Total noncurrent liabilities </t>
  </si>
  <si>
    <t>Stockholders'equity</t>
  </si>
  <si>
    <t xml:space="preserve">    Additional paid-in capital</t>
  </si>
  <si>
    <t xml:space="preserve">    Retained earnings</t>
  </si>
  <si>
    <t xml:space="preserve">    Accumulated other comprehensive loss</t>
  </si>
  <si>
    <t xml:space="preserve">    Treasury stock, 33 million and 32 million shares, respectively</t>
  </si>
  <si>
    <t xml:space="preserve">        Total Whirlpool stockholders' equity</t>
  </si>
  <si>
    <t xml:space="preserve">    Noncontrolling interests</t>
  </si>
  <si>
    <t xml:space="preserve">        Total stockholders' equity</t>
  </si>
  <si>
    <t>Total Liabilites and Stockholders equity</t>
  </si>
  <si>
    <t xml:space="preserve">    Common stock, $1 par value, 250 million shares authorized, 111 million and 110 million shares issued, and 77 million and 78 million shares oustanding, respectively</t>
  </si>
  <si>
    <t>Depreciation and Amortization</t>
  </si>
  <si>
    <t xml:space="preserve">        Total noncurrent assets</t>
  </si>
  <si>
    <t>CHECK</t>
  </si>
  <si>
    <t>Total liabilities</t>
  </si>
  <si>
    <t xml:space="preserve">        Less: Net earnings available to noncontrolling interests</t>
  </si>
  <si>
    <t>Sales</t>
  </si>
  <si>
    <t xml:space="preserve">    Revenue Growth</t>
  </si>
  <si>
    <t>Cost of sales, net D&amp;A</t>
  </si>
  <si>
    <t>Intangible amortizaiton</t>
  </si>
  <si>
    <t>restructuring costs</t>
  </si>
  <si>
    <t>EBITDA</t>
  </si>
  <si>
    <t>Interest and sundry income</t>
  </si>
  <si>
    <t>Cash Flow Drivers (as % of total revenue)</t>
  </si>
  <si>
    <t>Income tax expense (as % of EBITDA)</t>
  </si>
  <si>
    <t>Depreciation and amortization (as % of sales)</t>
  </si>
  <si>
    <t>EBITDA (as % of sales)</t>
  </si>
  <si>
    <t>Change in working capital</t>
  </si>
  <si>
    <t>Capital Expenditures</t>
  </si>
  <si>
    <t>LTA</t>
  </si>
  <si>
    <t>UL</t>
  </si>
  <si>
    <t>Working Capital Calculation</t>
  </si>
  <si>
    <t>Current Assets</t>
  </si>
  <si>
    <t>Current Liabilities</t>
  </si>
  <si>
    <t>Cash and cash equivalents</t>
  </si>
  <si>
    <t>Working Capital</t>
  </si>
  <si>
    <t>Change in Working Capital</t>
  </si>
  <si>
    <t>Capital Expenditures Calculation</t>
  </si>
  <si>
    <t>Long-Term Assets</t>
  </si>
  <si>
    <t>D&amp;A</t>
  </si>
  <si>
    <t>CapEx</t>
  </si>
  <si>
    <t>INCOMTE STATEMENT</t>
  </si>
  <si>
    <t>BALANCE SHEET</t>
  </si>
  <si>
    <t>Cost Structure(as % of sales)</t>
  </si>
  <si>
    <t>Cost of Sales</t>
  </si>
  <si>
    <t>Average</t>
  </si>
  <si>
    <t>Assumed</t>
  </si>
  <si>
    <t>Revenue by segment</t>
  </si>
  <si>
    <t>North America</t>
  </si>
  <si>
    <t>EMEA</t>
  </si>
  <si>
    <t>Latin America</t>
  </si>
  <si>
    <t>Asia</t>
  </si>
  <si>
    <t>Other/Eliminations</t>
  </si>
  <si>
    <t>Total</t>
  </si>
  <si>
    <t>we identify such segmens based upon geographical regions of operatiosn because each operating segment manufactures hoe appliances and components, but serves strategically different markets</t>
  </si>
  <si>
    <t>Revenue growth rate</t>
  </si>
  <si>
    <t>Margin on total net sales</t>
  </si>
  <si>
    <t xml:space="preserve">Assumed </t>
  </si>
  <si>
    <t>St-Dev</t>
  </si>
  <si>
    <t>CAGR</t>
  </si>
  <si>
    <t>Projected Revenue Growth</t>
  </si>
  <si>
    <t>Period</t>
  </si>
  <si>
    <t>Year</t>
  </si>
  <si>
    <t>Adjustable Margins</t>
  </si>
  <si>
    <t>Discount Rate</t>
  </si>
  <si>
    <t>Current Price</t>
  </si>
  <si>
    <t>Terminal growth</t>
  </si>
  <si>
    <t>Estimated Price</t>
  </si>
  <si>
    <t>Projected Revenue growth</t>
  </si>
  <si>
    <t>Projected G/L</t>
  </si>
  <si>
    <r>
      <t xml:space="preserve">    </t>
    </r>
    <r>
      <rPr>
        <i/>
        <sz val="12"/>
        <color theme="1"/>
        <rFont val="Calibri"/>
        <family val="2"/>
        <scheme val="minor"/>
      </rPr>
      <t>By segment</t>
    </r>
  </si>
  <si>
    <t>Assumed revenue growth</t>
  </si>
  <si>
    <t>Current Divident Yield</t>
  </si>
  <si>
    <t>STDEV</t>
  </si>
  <si>
    <t>Cost of Sales, Net D&amp;A</t>
  </si>
  <si>
    <t>Margin on Revenue</t>
  </si>
  <si>
    <t>Interest and sundry income (where does this go??)</t>
  </si>
  <si>
    <t>ST DEV</t>
  </si>
  <si>
    <t>Other Costs</t>
  </si>
  <si>
    <t>Taxes and Interest</t>
  </si>
  <si>
    <r>
      <t xml:space="preserve">Margin on </t>
    </r>
    <r>
      <rPr>
        <i/>
        <sz val="12"/>
        <color rgb="FF000000"/>
        <rFont val="Calibri"/>
        <family val="2"/>
        <scheme val="minor"/>
      </rPr>
      <t>EBITDA</t>
    </r>
  </si>
  <si>
    <t>NOPAIT</t>
  </si>
  <si>
    <t>DCF</t>
  </si>
  <si>
    <t>LAT</t>
  </si>
  <si>
    <t>Useful Life</t>
  </si>
  <si>
    <t>Net Long Term Debt</t>
  </si>
  <si>
    <t xml:space="preserve">        Total noncurrent liabilities</t>
  </si>
  <si>
    <t>Sum of DCF</t>
  </si>
  <si>
    <t xml:space="preserve">Long Term Assets </t>
  </si>
  <si>
    <t>Effective Cash</t>
  </si>
  <si>
    <t>Total Equity Value</t>
  </si>
  <si>
    <t>Number of Diluted Shares Outstanding</t>
  </si>
  <si>
    <t>Free Cash Flow</t>
  </si>
  <si>
    <t>Estimated Price Per share</t>
  </si>
  <si>
    <t>Balance Sheet</t>
  </si>
  <si>
    <t>NYSE: WHR</t>
  </si>
  <si>
    <t>($ in Millions unless otherwise specified)</t>
  </si>
  <si>
    <t>Whirlpool Corporation</t>
  </si>
  <si>
    <t>Income Statement</t>
  </si>
  <si>
    <t>Value Drivers</t>
  </si>
  <si>
    <t>Revenue Growth</t>
  </si>
  <si>
    <t xml:space="preserve">HG_DCF </t>
  </si>
  <si>
    <t>Company Name:</t>
  </si>
  <si>
    <t>Date:</t>
  </si>
  <si>
    <t>Current Price:</t>
  </si>
  <si>
    <t>Diluted Shares Outstanding:</t>
  </si>
  <si>
    <t>Market Cap:</t>
  </si>
  <si>
    <t>Dividend Yield:</t>
  </si>
  <si>
    <t>Beta:</t>
  </si>
  <si>
    <t>52-week range:</t>
  </si>
  <si>
    <t>P/E ratio:</t>
  </si>
  <si>
    <t>P/S ratio:</t>
  </si>
  <si>
    <t>Price-to-book ratio:</t>
  </si>
  <si>
    <t>Whirlpool Coproration</t>
  </si>
  <si>
    <t>123.6-217.0</t>
  </si>
  <si>
    <t>3.6(2.37%)</t>
  </si>
  <si>
    <t>12 B</t>
  </si>
  <si>
    <t>77.23M</t>
  </si>
  <si>
    <t>Todays Price</t>
  </si>
  <si>
    <t>st dev</t>
  </si>
  <si>
    <t xml:space="preserve"> Whirlpool Corporation</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</si>
  <si>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</si>
  <si>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</si>
  <si>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</si>
  <si>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</si>
  <si>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</si>
  <si>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</si>
  <si>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</si>
  <si>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</si>
  <si>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</si>
  <si>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</si>
  <si>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</si>
  <si>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</si>
  <si>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ea60d290-67c1-49a1-abbb-18bba7136552</t>
  </si>
  <si>
    <t>CB_Block_0</t>
  </si>
  <si>
    <t>㜸〱敤㕣㕢㙣ㅣ㔷ㄹ摥㌳摥㕤敦慣敤搸㡤搳愴㈹扤戸㤴㔲愸㠳ㅢ愷つ愵㐰〸扥㌴㤷攲挴㙥散愴㈰㉥㥢昱敥㤹㜸㥡㥤ㄹ㜷㘶搶㠹㑢愵㔶搰㜲ㄱ㌷愹㕣ぢ攵愲ち㈱㈱㈱㉥㉦㐰〱㈱㈱㈱㠱㔰㤱㜸㠰〷㈴ㅥち㐲昰〰㐲㤱㤰㄰て㐸昰㝤㘷㘶㜶㘷㜶扤㘳㜷摢㠲㡢㝣摡晤㝤收摣收㥣昳㕦捦晦㥦㐹㑥攴㜲戹㝦㈳昱㉦㔳㥥㤹敢ㄶ搷晤㐰摡ㄳ㌳㙥扤㉥慢㠱攵㍡晥挴㤴攷ㄹ敢㜳㤶ㅦ昴愱㐱戱㘲愱摥㉦㔴㝣敢㈱㔹慡慣㐹捦㐷愳㐲㉥㔷㉡改ㅡ敡㌹〸㝦㈳昱㠳捥㕥㠳㜹㠰愵㤹改昹攵〷㌰敡㘲攰㝡昲挰搸戹戰敦㤱挹挹㠹挹㠹㍢㈷てㅥ㥣㌸㜸㘰㙣愶㔱てㅡ㥥㍣攲挸㐶攰ㄹ昵〳㘳ぢ㡤攵扡㔵㝤㥢㕣㕦㜲㉦㑡攷㠸㕣㍥㜸挷戲㜱攷ㅢ㈶敦㍣㝣搸扣晢敥㌷っ攲搵戹搳㌳搳ぢ㥥㌴晤ㄷ㘹捣〲愷㝣攷慣慣㕡㕣㥢㤴㥥攵㕣㤸㤸㤹挶晦㠹昹攳改慥㠹挵ㄵ㈹〳扥㕡㝡搲愹㑡㕦㐷挷〱㝢捡昷ㅢ昶㉡㌷㑦户㡦㘱愹㔵挳てち昶㡣慣搷㜵㍢ㅥ戵㘴捦㘳敦敡挶晡愰扤㈸ㅤ摦ち慣㌵㉢㔸㉦摡㑢ㄸ愸㌶㘴㥦昵攵ㄹ挳戹㈰㑦ㅢ戶㉣搸挷ㅢ㔶㉤ㅦ愶㕣摦慤昱㄰挹㠹愹攵㑦㑣昹昶捣㡡攱愹ㄹ昹摣㤸㡣戶挷扣㙡扡敤捤摤挷攵搴搵ㅢ㌸收㉤摤摢愱收㥣攱㌵㕢㡥㜷㙦ㄹ㉤㍥㍤㠳摢扢户㑦散㔱扡捦㙢扢昷㔱㕢㤹㙥㉤〶㈲晡㔶㍢㡡挵攸㐵㠲㝥㠲ㄲ〱ㄱ愸㤷〹〶〸〶〱㐴晥敦攰㤲㘴㐷㔶㘹ㄵ㐳慢㉣㙢㤵慡㔶愹㘹ㄵ愹㔵㑣慤㜲㐱慢慣㘸ㄵ㑢慢㍣愰㔵㉥愲㑤㥣㑡晤晤㕡㤴摥戳敦晡ㅦ㝦昳攰㤵改㙦㝣昶㤹扤晦昸晢㠷敥ㅥ摣㠵㐶昷㐵㤳㥡昵㡣㑢㈰戵ㄶㄵㅦ㥡〰㑦㙣㠵㉢挰ㄴ收㘱昳㉥㜳㜲戲㜶昸愰㜱㠷㔱攰戲㌲㤰㥦㈲㤴ㄱ戴ㅤ㌴敦户㥣㥡㝢㐹攱敥扡㘹挳㤷慤㡤ㅢ㡦敡愶摤㠶㔳昳㕦戱㜱攵㘲㘰〴昲摡昶扡搶㈰ㅤ摤ㄶ挱㔶搲㔷敦扢愱扤摢㌹愳摥㤰㔳㤷慤戰晡晡戶㙡㝢挱㜳㤷扢搷ㅥ昳攴㠳捤摡㡥ㄹ㑤㐱愸慤愹戱㍢㔶ㄹ㔶㠵昳ㅡ㥢㔹㜱㝤改愸改㡤摢ぢ㔶昵愲昴ㄶ㈵㐵愲慣愹愵㕥捤慡㠸敢挷攷ㅤ㉣ㄴ摣㕡㝢㘵戲搴扣攷㜲〰㘶㤶㌵捣㜷㔵㝡挱晡㤲戱㕣㤷㝢㔳㑤挲㜷愲㘲㝦慡昸㤸㕢㙤昸㌳慥ㄳ㜸㙥㍤㕤㌳㔵㕢㌳㈰㘹㙡愷摣㥡捣攷㜳㑡㈸㐰攰昶昵〹㤱扢慤㍢㉦㈸㐴㈴㔰㑣㐶扥㈶㑤㜶ㄳ㘷戰㍡慣愲㉥㐹㤳摡慢㌶ㄹ㡣昳㔵㌲㈶㠳〳ㄳ㙢愲晥攰㑢㕦戳挹戰㑤捣扤戴㡤㌵㙤㌴㕡晤㍤㙢搲〹㑥ㄸ㑥慤㉥扤㑣敤㈷㌸㈳㝤ㄸ愰㜰〵〲愱敢敥㔱搵㠹换㘲扤㜰挹慡〵㉢挵ㄵ㘹㕤㔸〹㔰〶つ㔹㉡㜱㙢㍢㤲㝥ㄵ㡡昴摤〴愳〰攵㜲慥戸㠷㡤㡡㘵愴㕣㠱搲㈹㠳㤷㔳㠲㥣晤㔲扣㍣㘸ㅥ戳敡㠱っ㠵昲戰〹㡣㠴㕡㑤愱㙦㠸㈴敡ㄹ搵㔰㘱散㌱㘷㐰愵㠶攵〴敢㉤扥敤攰㤲㤰㠸㜶㘴挱戶㤳〵ㄴ〵㘹㜹㤰挱㙢㈰㥡㌶㘹㤰摤㌸㐱㐴㘴㠳っ捤㡥㤱搳㐴挶昶ㄹ㌲〲敤㤳㐴挸搶〷扢换〸ㄲ㝢㈷㤱戲㔳㔷㝥摣㤱㘶ㅢ搹昲愱㌴扢ㅡㅢ愷敦㈵搸㐷㜰つ挱㝥〰昱㈷㐸㌸㑡㌹攴搳㐹㝦〵㥥昵敢〸慥〷㠰㝣搲㈹㜳㈲㔱㐵ㅢ㙡㉢㜶㈴摢つ挱㑥㔶㐶㜱㈸㡡㘸ㄹ㌷敤捣㈱㕢㈱㍡戲㍡户㠷慥捤㉢ㅤ晢敡敥戴㤹㕣づ㈹㌲愳㘹㜲慤㥢㌴㑤㙥〴㥢昶愸户㙥㐴㔷㝤㡣攰㈶㠰戲晥㑡㐲㈸ㄷㅡ扣㕢戳攸㘹㔲扥㉣捣愲搰ㄸ敡㔱挱㐷㠴捣㈳㐰㠶㤰敢㌸扥散搸搰㌴〷挷捤㤷扤つ㝤愰㍢㝦㐷㐸㙦搳㥢㍢㝡㠷晥愲攷㘹㐵摦っ昶ㄲ扦敢慡㘳㙥㐱戵晥㙡㠲㕢〱摡㜴っ㑦摦捦搷㔳愰捣㘲㍢㠱戹摤昴扡㈸㉢㜷㘹㝤㔵㉡つ㌴㘸㉥ㄹ摥〵ㄹ挰㠳㜱㜲ㄶ戶戰敢㜹戲㡥㐳㙤㑤ㄵ昰晣戲㉦㕤攸ㅦ昳㕣㥢攵㍢㌶戲晦戲㔰っ昹扣搶㤷㙢戳㤱㌳㙣捤㠴捦㈹㐱㌹搴挱㜷㜴ㄷㄲ㠹㑥㘹昲㘲扦散昳攵㡥㈴改㐱㤲扣ㄶ摢慡摦〶〰㈹㈱㝥搳㔵愲ㅣ㘰戳搷愹㘶㘹㡢㤵ㅥ扥㡣搳㐹㥢て戱㐳㡥っ㠴づ摢㘹昸て晣㈱㝢搱戲㥢挲㘲挰㕥㤰㕥ㄵ扥〵慢㉥换愱㕢㤶愲㘶㐷㔶扣㑣㘴㐵㕦㕦挷㜹㍡挳扦愶攸愴㑤㑡㘴㜲㝢㘶㘵挶㔹扣㐵㔴㜴㐳㔲愸㘴戸㠶㥡ㄲ㠸㤴挷戶㍢㈲愶〷ㄱ㜳㍢㌶㑥㍦㐸㌰㐹㜰〸愰昰㑢㐸㥡慤㙥㍣挳㘱晤㙢㜴㘹㔷㉡戹ㄲ搱愰㕣㠴捦㜶ㄵ㔶㠷昹㥡搷ㄳ摣〵搰㘶晥搰〱㤹㐱㠸ち攵〹㐲㔴㘱っ昳㥣㈵㉦㤱〶㜶㤹〸㉣捤㌴晣挰戵ㄹ㔹ㅡ㌲㘷摤搳㙥㌰㙢昹慢㠸㐴㡤㥡㔱收晥ㄵ改㠰扡㍣搸㍥㙤㘵敥敡慡慣改收愲摢㠰㘸㍢㌹扢ㅤづ收搸づ搸㤲敡㙣慥〹愴摥捥挷ㄸ㐲㘰愷㤵扦㤵摥搸㉤㜹扦㜹攸ㅢ㙥敤攸㤲ㄵ搴攵㠰ㄹ㌲ㅤ昳㈵ㄳ扢㠸挸㐱慤摦㕣㕡昱愴㥣ㅤ㌲㡦㝢㔶慤㙥㌹㤲挸㠰㡤挹㘰摤㥣扣㠰㈸挱㠲换ㄸ愰敢っ㤹㑢㥥攱昸慢〶〳㡡敢扢㔳㑦㉡㉣㔲㌰愷㉤挷挷㙢ㄴㄶ㤹ㅦ㌶ㄷ㔷摣㑢㠸搸㌶㙣攷戸戱敡㙦ぢ慣㤰攸挳愴㔰㈳㌴愱㘹愲愴㤵㝡挵てて攴戹ㅣ㜹㉦㑦愰㜰㤵㉢搰㘷㥥愱扤㘹搷㐷㌱ㅡ摡改㥣搳㈰愲㐷捤挲扥㑣㈹㑣㑥搵敦㘶㥦㌷〲摣㝢晣散挹㔶㘴敥〵挵慣ぢ昴昲㘷挸㜸㐵ㄶ捤㐰〸㝤㜴扢㐲㔲㘱ㄹ㈹〷ㅣ〸㡣昳愹㥤晣捡愶㙡㐳敡摢搵捡ㅥ㐳㈴㘹搰㥣㌳㤶㘵ㅤ昱㘸摢〸㜶㠵て㌴㘳㙤愳敥㐷㜵㌳慥㙤ㅢ㈴㉤㤲攵㘲搵㈰〵㑦㌵〲昷㤴攵攸㈶㠰愲扦愸挸戸㡣㈲攳戲㉡ㅡ㌴捦㌰㌴愸昲ㅣ换扤㘰㜸㔶戰㘲㕢搵ㄲㅦㄸ扥摢ㄶ㌴〹㈶愷攴㡤㔳㉣㌳挶摡慣昹戳㌰搹晣〹愰㝢〲㜲㤴㕢㐷昴㠳㜲㌵㔱挴㝦愲㐷挷ㄲ〴㡣昲㤴敡㙦挶㘸〵㜵㍢〲㈲㐷愵㉢昱ㅤ㡣㉢㡦愰㈴ㄴ㐲挴㝡〶㠹挰㉢㤸㄰昲㜴㜱ㄷ捤戳㡥ㄵ〰㝢挴搸㌱㉢㤸昵㠱㜲〰㘴搵昱昶㕡㠵搵㐴愷昱愶㔶戸戱戳㉡愵㈶㙥攸慣㑦敡㡤㔷㙤㔰ㅤ㙡㤴㠴㈲搹慣㤱搲㉣ㅢ捣㜱㍢愹ㅡ愱ㄴ㜷慣㙤㐴㤶摢戴戵敦㤴㈲㉦㐰㌱㈹㥡挹改㙦㔱㠴㠲㐰㙦愴愳攸戳捦㈶㡦㐴挴㠶㌶㐰㤹㝡㉡㉣ㅢ㡡㐲㠲㈷㜱敤愴㈶换搱ㄳ昸㝢㔷㤴㥤㙦〴愹ㅡ攳昲㘸㔴㌳㔵慦捦㍢戰ㄲ慡㠶㔷摢㈶㉣㡤戵㠵ㅡ㐶㜱㘷慦摡㍦摣摥〴㈳㐶㙣挸戰㐸㠶ㅦㄸ㙣〸收㑡㐴㔴㘹㥤つ㜱慢㥢挵㈵㍥㥤㤲㠶愳㌰戰ㄸ搴㘶攵㥡㌲挳㕡㤶晣愸敡搰㍣㉤㉡㌹慡㥢㔳换㍥㔴㝡㐰㌹ㅥ攵ㄴ㠳敢收ㄹ扡愵㜰㠹〱㘲㌷捡㉤㔴〳㠴㜶㥢〳昰㘴戰㝤戰㠳ㅤ〹㐳㈷戴捥㈸㐱㡢ㄹ㠴㥢㕥〴㜹愷㐷㡣㐲㤰㥡㉡晤敤愸昸晣㤳㑣㕦㍦㥡㡢㌳ㄱㄳ㌱摣㤵㘱㍤〰戹挹挸㈴戹㘸㌴づ㤸㠷㤲㑤〹慤挱戸㡣㈶挶㄰㑤㍥㉦挰㉤ㅥ挶戲㠶挹㌶㜵摣㜳ぢ㉣㘸搳晡晡㉥昳愴㔳慤㌷㙡㔲愹攲㔸㔶㉢㡤扣㉤昰愵慥〰㠶摣㤴戱㉦搱愶㥣挴㔱㡡㑢㈶㤲㝡户扢昵愳攸慥㠴ㅣ挶〸㔵ㅦ〳㤰ㄹ㙥㌹ㄵ㄰敢戸愷㐰晢㜰㜷敢〲㠳扡㍣〷㤱搶㔱㐴㔹㌶㠷晢㜸捤㈸戲攲戶㐴戳㌹㜷捥愵捤㥥㈸㍡㘱㠵㐵摢〲㐷㔸㘷㈸昰㡡㐵ㄸ㈳㍤㜲〷〷挹㕤㠹愲扢㔷ㅥ㔱㡦戹㉢㐰㠵挲㠰㘰㡣㤷愷愰ㅣ㜶ㄵ㡣㐴㠳㕢㙢㔹摤㠲搱㕦㕡摥晡ㄴ㠰㘰ㄸ㤸〶㉤㕡㠶〶捥っ昲㥢ㅢ㌸㌷愲㔵㐶㠴㌴ㄹ㑣㘵㡣㜲ㄴづ㝢㈰つ摣挴㠳昴㤲ぢ㈵ㄴ散㔱ㄷ挳攲扢㠹攳㌶㡥㐰慥户户慤㜰挱〸㜰晤挵搹摦㔶㍣㔵慢搱摣㠵㝦㙥㕢㘰ㄵ㔷㌷㐲㜳㜴㑦摢愵㉣戵㈶摡㜷㌷户㔵㐴㤷〵て捤㑥㥣㌰㠲敡捡㘲戰ㅥ㕥摣敡㤵㈴ち㍦㠲㍦㘲挳户搳㘶捥㍢扣㠸扡挶扤㉦㕦㜴摣㑢㡥㥡㔷挱攷慤㍦㔰〸慥㔰昶㜳㤲攵摣扦昱㥦㑡㕡慥昰㐳㡣戸㤵㘹㜳㠰㤶㠳㠴攳愸ㄴ㑡㠳㌱攴㌳攸〴戶㝢昳搶〰改㘴㑦ㅢ㥤㈸㐱戰㐳㈸捥㠵ㄷ㡤㔰挴て㠰㔶ㄲ㑢㜸㈴挷㥥㝦つ慣㉦㥥㐱〹ㄱ㡥攷㐸㡣ㄴ㙥㐲㉥〳㜵㑡㤰㐷㔷㍣㜸㈱攴晦〷㑢㌱㌷㙦挸㑥晦〵㘶ㄶ摦㙦㐷搱つ㐴搱昷㍡㔰㈴㜸つ㐴昱敦扤挸挴愹挰昰散昳ち㠴㜳㑤㍢〷搰㤷晣挲敦晦昰〰㍡ㄷㄱ㠷戲搱㄰㙡扢〵捦㑤ㄳ愱慦挳㐴㘰昰㕥㤹〸愷㤰ㄱ㡣攲㠷㈶㐲攴〳㤹㐷挱收㈶〲㘳㝢ㄹ㠶㘰㈲搴㥡㜰㙢昰〴戶搷愶㝦散〴㉥摥㑡ㅦ昱㝣㈸㉤㝦〶ㅥ愹㝤㥤挵ぢ㠶㘷搸晢㔵昹㜱㑦㐲㤹㜹㑢戸挹慤扡戰挷戵ㅢ搶愸㑥ㅢ昸㉡㘲㉦晢㡥㍦㘵㙢昷搷㠱愹㌰㠵敥㝢㔱ㄲ挵ㄷ攰㈹ㄱ㍣㌷攴摥扢攷㥢挷㝦晦搰㘳㐷㜹㕢㉤愲搵挲㙤挸昷ㄲ戲愷㍤㠱愰㙥攲愲挸搵晣㌰攷ㄴ㍥㔱戲㔶敢㜲摡昰㤴ㄵ攴敢㜶㥣つ〹㉦㐱㤸㈱昱㙤〷ㄳㄳ昷ㅥ㐲ㄳ㜳愲捤摤愹㍥㙣㔲㉥挲㠹挴挴㤵㑦㉦づㅢ㡡慥㡡慣㐷㙢戳昰㙤愸愲攷㌹㤱戴㤵挸㔳㈷㤳㄰摦㙡搷㜵㠷愹敢挲㠳っ挳晥戱㤴㐲晣㠱ㄴ㤲㍣挸昰㐲㠰㤲㔲㘷㤰㈹摣づ㤰ㄱ㔹㙢て昱搲ㅦ戰㈳〴㘴昳搲㕦㡦ㅦ戱㘰ㄷ㠱挵搸ㄷ摦敢㠹㤶戶㘸慣㥡ㄸ慡㔵㌶捤㈲㌲敡昰挲㠲挹戸㌴㘵改ㅣ㐲改㤶摤㔱㝣挹㤰ㅤ〶摥㐲挶㉥搸昴戵㤵敤㝢㥣〶㙥㝥㐰捦ㄴ㤵挲㜰㜶戳ㄸ〷㔲ㄵ愳ぢ㥢㤶挳㈲挲攱㌰摢散㌴㄰㔵㐱㘷㌹晢㜱㉡㐵昰㡦㕦ち戱㝥扣㌵昴搵敤㌵搴㜱㑥㍦ㄶ挸ㅦ散慦ㅢ㌲ㄸㅢ㙦㈵挷㐰挲㙥愹㔵㈹扣ㅥ㝥ㄶ㕤戸攸㥣搰㕢㔹昵㉣づ攳㑦捣㔹㝤㕡㠷晥㘷昴㕡㜱搶㌹昶㘶ㄸ㍢愵晦摦㡥㠲㑤昵扦㘰散㑤㈱昲ㅤ㔱㠶て〵挶㑦㌶つ搹㜰㐷攰搹㐶昰㐶ㅤ㡣㜵㤵㘵挸㍢捣㉤攲攳搵戰㕡㐹㜰昸扤昲敤㔷㈳㥡㝤㘹摢づ㜴ㄵ㠰㡣つㄵ扥〶ㄱ搴戵㝦㕡㙥挵愷摢攲㍢搱㜱捦㈹慢敡戹扥㙢〶㘳㡢〸晡㡥昱摢㌳ㄳ㌶捦㤴昸㙡扢㔰扢ㄹ㍢㌱昸㙥昴㌹㍤て㠱㝤㕡〶㉦㔶㉣㤲㤱㠵慤㐵㌲昸ㅤ搲㐸㈲扣㐴敤攰㕦㘵摥搷㌰敡昸㜴㜵ㅥ扥捥㠰㐵摢㐲搹㠵ㅥ攷昶ㅢㅡ摣㍡摣搱㝡ㅢ晣㐱戲㍥㠱攰㤸㕡挲㍢摦捤㝤㙤摦㠳㜴摢㘸㙤㍥㕢昶收㜳㉢ㄷ㥥〶㑥户昶㤶㌴挹昰㥤晣㈲戹慣㔷〸㜱㘹晦㈸晥㙥摤㐱换搱㐶㐱攷搱〷摤㜴㠴㡤搷攱㍥摢㐲昴晢㍣扡㡡㈹〲晣㜴㈳捡昰㐱搰换㐷㔶ㄴ㕦挲戲挸〰挸攷㡡㔵㠰敥㔴晤搴㐶㔴㍤ㄲぢ㘴挱㌳〶挹戱㉣扥㠰㠶摣慥㜰搹㘰〹㉥㕢愸戳〴昲㝡摣〳昹㥣攰㔹㐲㑤攴㜳攸搰㥣㠸㠵搲敥ㄳ昹捣㐶ㄳㄱ戴〲搴㐲㤳攳㡦挴㕡㐴慦愳㕡户〹ㅣ〲ㄷ㘰㤸㘲㤱戲愶ㄸ㠶ㄶ㥥㈱㘶㤰㝥ㄵ晤㝤敥攸㉦㥦㘵晡敢㔱愱〴㈱慡搲㤳愷㈰㔴㤳晦㐴㜲昲ㅥ㑡扢㑦晥㘳ㅢ㑤㝥㠴㌲㤲㌳搱〳㠰愱㍥㔱挱ㅦ戵㤸〶㌲摣㐷晥挴㜹〲晣㔲戳ㄸ㌱㔰愲晡㕥㐲〶㝤戹攱慡搵㘵㘴攲扥〵慥㍦攳攳ㅥ㘵ㅦ昱㈲㈴㝤㌹挵搰ㄹ㕢っ戵㘲挹㡥扣戰摢㐲㌶㘰㐹晣㕡戶慢㐸㉦昶ㄸ攱ㄷㅦ㡣ㄱ㜳攲㐴晣攵㤴ㄶ挵㥣㐰ㄸ愱㐵㑡晡攱㐶㡡て挴㡤扦昳摤㤶换ㄴㄵ㐸愰㥥戰㌱改㑣㌵㝥㍣㙥㝣〸㕦㘵愹㌶㌹摥㈰㘰㝡㉥㙥㑣㝡㔴㡤ㅦ㡢ㅢ晦攵搰晥㘶攳㤸づ挳㤱ぢ㈴㤲っ㕢㔷㔹晦㠹㉦戴㠷搱扣㘰㔲㝦づ㤸㘱㌱㈵愷ちㅤ搷㤵〶ㅤ挴㘵㄰て摦㐸捦攱㙥ㄳ慥㠰㐰挸㠶晦㔴挲㐹摣㜹㥡㌵〲〳㥦㐰慦㈱搸散改敡㠹㥤㡢收扣㠷㠲㝥昳愴㡦㌳㔵㙤㕢㤱〸捣㠱㝣戸扦㥢㌸攵㌳㑣挷搶㝥挴㐱㌲㡤㜷㐸㝡㔳ㅥ㉡戰㤲ㄷ敦㡢㌱㥢㝢戴㐵㌳晡㈳㐰づ愴㈳㈰㌳晡愳㠰㘱㈰㠶户㤵㜳㈳攴㝦挵摣敦㘳挵晢〹ㅥ〳㈸ぢ㌲㍢改愰昸㌸挰㜰晣て㔵㡣慤㈹㝦㠹㈶ㅥ㡡㕦㤶㈴㈳晤㠳散昰㈱㠰㍥戸㙦㐵㐴㠴㘵晤挳㈸㐹扥㤴㠲㐳扤昴㈳慣昸㈸挱挷〰捡〵㑥㜶换扢挶㌵昵愸戹㍥㡥慥攲㔱〲晣昴㑦㐴ㄹ㍥ㄴ戸て㙦敡㙥㉢昳㈸ㅣ㝦搸㡦㔰㘷敡ぢ晥㝢昰㐵晥㍡ㄷ摤㠷㝦㤰愴愰っ晢扣昶挶摥挶㈲ㄳ搰㈶㔷扦㔵㙣昶ぢㄸ㠷敢㙡㐵㔰㌸㈲㤵㑡㐹㉢ち攲㥢ぢㄶ㉥摥挰户ㅣ㔱ㄵ㐲㤰〶㔴㠵ㄳ㔵ㅣ㐵㠱晥㐹㌶㈵㡥㠹㈷晤㔳㝣㈲㙡搵㈶㝥㍡捡昰㐱㄰慦慡晢〳㔱昷昸㠵挴戵慡戰摡㕥㐸晣慢㡡㤵攴ぢ㥦攴㘰ち㔹挸愴戵ㄲ㤱愶㘸攸ぢ挸っ昵つ㜳㙥昷攳愷㕤ㄶ搵昳戵昳攷晦㌹㥣ㅦ扢㌶晦昶户づ㍥昹摣㉦晥昰挴慦摦㜵攴捦晦㝡敡愹㕦晦昱㠹㘷晦昵愳攵㈳㍦㝢晡改㥦摥晢攵㘷晦戰摢晣㡡昶摤㝦捥㝤攵攱挹㡢て㍦㘸㥥扤敤昸挳敦㜸攰扥挹㠵慢挶晢晡晡晢㙦ㅤ晤昹㌵慦ㄹ㜹昴挱敦㡢㥦晣㜶㥦㈳搴㜲昱㠲昴㌴戸㙣㌵㡤㉦㈲㠳㘹㜰挶㉦改㌴戸㕣戵㔱换搱㐶㑤愳愰〴㥦〶㈷愰㉡㡣㜴挵挰㝦〰㕤戵戳㌳</t>
  </si>
  <si>
    <t>Decisioneering:7.0.0.0</t>
  </si>
  <si>
    <t>6b62c91c-cb25-4262-a1c7-2a3fdab8a007</t>
  </si>
  <si>
    <t>CB_Block_7.0.0.0:1</t>
  </si>
  <si>
    <t>㜸〱敤㕣㕢㙣ㅣ㔷ㄹ摥㌳摥㕤敦慣敤搸㡤搳㑢㑡㘹㑤㑢㕢愸㠳ㅢ愷つ愵㐰〸扥㌴㠹㡢ㄳ扢戱㤳㠲〰㙤挶扢㘷攲㘹㜶㘶摣㤹㔹㈷㉥㤵㕡㐱愱摣㤱捡㐵ㄴ捡㐵ㄵ㐲攲㠵换ぢ㜷㠴㤰㤰㐰㔰㄰て昰㠰挴㐳㐱〸ㅥ㐰㈸ㄲ㉦㍣㔴㠲敦㍢㌳戳㍢戳敢ㅤ扢摢ㄶ㕣攴搳敥敦㌳攷㌶攷㥣晦㝡晥晦㑣㜲㈲㤷换晤ㅢ㠹㝦㤹昲捣㕣户戴攱〷搲㥥㤸㜱敢㜵㔹つ㉣搷昱㈷愶㍣捦搸㤸户晣愰てつ㡡ㄵぢ昵㝥愱攲㕢て挹㔲㘵㕤㝡㍥ㅡㄵ㜲戹㔲㐹搷㔰捦㐱昸ㅢ㠹ㅦ㜴昶ㅡ捣〳㉣捦㑣㉦慣㍣㠰㔱㤷〲搷㤳〷挶捥㠶㝤㡦㑣㑥㑥㑣㑥摣㌹㜹昰攰挴挱〳㘳㌳㡤㝡搰昰攴ㄱ㐷㌶〲捦愸ㅦㄸ㕢㙣慣搴慤敡摢攴挶戲㝢㐱㍡㐷攴捡挱㍢㔶㡣㍢摦㌰㜹攷攱挳收摤㜷扦㘱㄰慦捥㥤㥡㤹㕥昴愴改扦㐸㘳ㄶ㌸攵㍢㘷㘵搵攲摡愴昴㉣攷晣挴捣㌴晥㑦捣ㅦ㑦㜷㑤㉣慤㑡ㄹ昰搵搲㤳㑥㔵晡㍡㍡づ搸㔳扥摦戰搷戸㜹扡㝤っ㑢慤ㅡ㝥㔰戰㘷㘴扤慥摢昱愸㈵㝢〱㝢㔷㌷㌶〶敤㈵改昸㔶㘰慤㕢挱㐶搱㕥挶㐰戵㈱晢㡣㉦㑦ㅢ捥㜹㜹捡戰㘵挱㍥摥戰㙡昹㌰攵晡㙥㡤㠷㐸㑥㑣㉤㝦㘲捡户㘷㔶つ㑦捤挸攷挶㘴戴㍤收㔵搳㙤㙦敡㍥㉥愷慥摥挰㌱㙦敥摥づ㌵㘷つ慦搹㜲扣㝢换㘸昱改ㄹ摣摥扤㝤㘲㡦搲㝤㕥摢扤㡦摡捡㜴㙢㌱㄰搱户摡㔱㉣㐶㉦ㄲ昴ㄳ㤴〸㠸㐰扤㑣㌰㐰㌰〸㈰昲晦〴㤷㈴㍢戲㑡慢ㄸ㕡㘵㐵慢㔴戵㑡㑤慢㐸慤㘲㙡㤵昳㕡㘵㔵慢㔸㕡攵〱慤㜲〱㙤攲㔴敡敦搷愲昴摣慦〷㥥㍣㌴昷愳攳㍦㥥晥昰㉤扦ㅣ㝡㝣摦攰ㅥ㌴扡㉦㥡搴慣㘷㕣〴愹戵愸昸搰〴㜸㘲㍢㕣〱愶㌰て㥢㜷㤹㤳㤳戵挳〷㡤㍢㡣〲㤷㤵㠱晣ㄴ愱㡣愰敤愰㜹扦攵搴摣㡢ち㜷搷㑤ㅢ扥㙣㙤摣㜸㔴㌷敤㌶㥣㥡晦㡡捤㉢㤷〲㈳㤰搷戶搷戵〶改攸戶〴戶㤲扥㝡摦昵敤摤捥ㅡ昵㠶㥣扡㘴㠵搵慦㙣慢戶ㄷ㍤㜷愵㝢敤㌱㑦㍥搸慣敤㤸搱ㄴ㠴摡扡ㅡ扢㘳㤵㘱㔵㌸慦戱㤹㔵搷㤷㡥㥡摥戸扤㘸㔵㉦㐸㙦㐹㔲㈴捡㥡㕡敡㤵慣㡡戸㝥㝣挱挱㐲挱慤戵ㅢ㤳愵收㍤㤷〲㌰戳慣㘱扥㙢搲ぢ㌶㤶㡤㤵扡扣㉡搵㈴㝣㈷㉡昶愷㡡㡦戹搵㠶㍦攳㍡㠱攷搶搳㌵㔳戵㜵〳㤲愶㜶搲慤挹㝣㍥愷㠴〲〴㙥㕦㥦㄰戹摢扡昳㠲㐲㐴〲挵㘴攴㙢搲㘴㌷㜱ㅡ慢挳㉡敡㤲㌴愹扤㝡㡢挱㌸㕦㈵㘳㌲㌸㌰戱㈶敡て扥昴㌵㕢っ摢挴摣㑢摢㔸搳㐶愳搵摦戳㉥㥤攰㠴攱搴敡搲换搴㝥㠲㌳搲㠷〱ち㤷㈱㄰扡敥ㅥ㔵㥤戸㈴㌶ちㄷ慤㕡戰㕡㕣㤵搶昹搵〰㘵搰㤰愵ㄲ户戶㈳改㔷愰㐸摦㑢㌰ち㔰㉥攷㡡晢搸愸㔸㐶捡ㄵ㈸㥤㌲㜸㌹㈵挸搹㉦挵换㠳收㌱慢ㅥ挸㔰㈸て㥢挰㐸愸搵ㄴ晡㠶㐸愲㥥㔱つㄵ挶㍥㜳〶㔴㙡㔸㑥戰搱攲摢づ㉥〹㠹㘸㔷ㄶ散㌸㔹㐰㔱㤰㤶〷ㄹ扣〶愲㘹㤳〶搹㡤ㄳ㐴㐴㌶挸搰散ㄸ㌹㑤㘴㙣㥦㈱㈳搰㍥㐹㠴㙣㝤戰扢㡣㈰戱㜷ㄲ㈹㍢㜵攵挷㕤㘹戶㤹㉤ㅦ㑡戳㉢戱㜱晡㔵〴㔷ㄳ㕣㐳戰ㅦ㐰晣〵ㄲ㡥㔲づ昹㜴搲㕦㠱㘷晤㍡㠲㔷〲㐰㍥改㤴㌹㤱愸愲つ戵ㅤ㍢㤲敤㠶㘰㈷㉢愳㌸ㄴ㐵戴㡣㥢㜶收㤰慤㄰ㅤ㔹㥤㍢㐳搷收㤵㡥扤愵㍢㙤㈶㤷㐳㡡捣㘸㥡㕣敢ㄶ㑤㤳ㅢ挱愶㍤敡慤ㅢ搰㔵ㅦ㈳㜸ㄵ㐰㔹扦㤱㄰捡㠵〶敦昶㉣㝡㥡㤴㉦ぢ戳㈸㌴㠶㝡㔴昰ㄱ㈱昳〸㤰㈱攴㍡㡥㉦扢㌶㌴捤挱㜱昳㘵㙦㐳ㅦ攸捥摦ㄱ搲摢昴收慥摥愱扦攸㜹㕡搱㌷㠱扤挴ㅦ扡敡㤸㥢㔱慤摦㐲㜰㉢㐰㥢㡥攱改晢昹㝡ち㤴㔹㙣㈷㌰户㤷㕥ㄷ㘵攵㉥㙦慣㐹愵㠱〶捤㘵挳㍢㉦〳㜸㌰收㘶㘱ぢ扢㥥㈷敢㌸搴搶㔴〱捦㉦㔷愷ぢ晤㘳㥥㙢戳㝣搷㐶昶㕦ㄶ㡡㈱㥦搷晡㜲㙤㌶㜲㠶慤㤹昰㌹㈵㈸㠷㍡昸㡥敥㐲㈲搱㈹㑤㕥散㤷㝤扥摣㤵㈴㍤㐸㤲搷㘲㕢昵摢〰㈰㈵挴敦扡㑡㤴〳㙣昶㍡搵㉣㙤戱搲挳㤷㜱㍡㘹昳㈱㜶挸㤱㠱搰㘱㍢つ晦㠱㍦㘴㉦㔹㜶㔳㔸っ搸㡢搲慢挲户㘰搵㘵㌹㜴换㔲搴散捡㡡㤷㠹慣攸敢敢㌸㑦㘷昸搷ㄴ㥤戴㐹㠹㑣㙥捦慣捣㌸㡢户㠸㡡㙥㐸ち㤵っ搷㔰㔳〲㤱昲搸㜶㔷挴昴㈰㘲㙥挷挶改〷〹㈶〹づ〱ㄴ㝥〵㐹戳摤㡤㘷㌸慣㝦㥤㉥敤㑡㈵㔷㈲ㅡ㤴㡢昰㤹慥挲敡㌰㕦昳㝡㠲扢〰摡捣ㅦ㍡㈰㌳〸㔱愱㍣㐱㠸㉡㡣㘱㥥戵攴㐵搲挰ㅥㄳ㠱愵㤹㠶ㅦ戸㌶㈳㑢㐳收慣㝢捡つ㘶㉤㝦つ㤱愸㔱㌳捡摣扦㉡ㅤ㔰㤷〷摢愷慤捣㕤㕢㤳㌵摤㕣㜲ㅢ㄰㙤㜳戳㍢攱㘰㡥敤㠰㉤愹捥收㥡㐰敡敤㝣㡣㈱〴㜶㕡昹㕢改㡤摤㤶昷㥢㠷扥攱搶㡥㉥㕢㐱㕤づ㤸㈱搳㌱㕦㌲戱㡢㠸ㅣ搴晡捤攵㔵㑦捡搹㈱昳戸㘷搵敡㤶㈳㠹っ搸㤸っ搶捤换昳㠸ㄲ㉣扡㡣〱扡捥㤰戹散ㄹ㡥扦㘶㌰愰戸戱㌷昵愴挲㈲〵㜳摡㜲㝣扣㐶㘱㤱昹㘱㜳㘹搵扤㠸㠸㙤挳㜶㡥ㅢ㙢晥㡥挰ち㠹㍥㑣ち㌵㐲ㄳ㥡㈶㑡㕡愹㔷晣昰㐰㥥换㤱昷昲〴ち㔷戹〲㝤收ㄹ摡㥢㜶㝤ㄴ愳愱㥤捥㌹つ㈲㝡搴㉣散换㤴挲攴㔴晤㙥昶㜹㈳挰扤挷捦捣戵㈲㜳㉦㈸㘶㕤愰㤷㍦㐳挶㉢戲㘸〶㐲攸愳摢ㄳ㤲ち换㐸㌹攰㐰㘰㥣㑦敤攴㔷㌶㔵ㅢ㔲摦㥥㔶昶ㄸ㈲㐹㠳收扣戱㈲敢㠸㐷摢㐶戰㈷㝣愰ㄹ㙢ㅢ㜵㍦慡㥢㜱㙤摢㈰㘹㤱㉣㤷慡〶㈹㜸慡ㄱ戸㈷㉤㐷㌷〱ㄴ晤㐵㐵挶㈵ㄴㄹ㤷㔴搱愰㜹㥡愱㐱㤵攷㔸敥㜹挳戳㠲㔵摢慡㤶昸挰昰摤㡥愰㐹㌰㌹㈵㙦㥣㘲㤹㌱搶㘶捤㥦㠱挹收㑦〰摤ㄳ㤰愳摣㍡愲ㅦ㤴慢㠹㈲晥ㄳ㍤㍡㤶㈰㘰㤴愷㔴㝦㌳㐶㉢愸摢ㄱ㄰㌹㉡㕤㡥敦㘰㕣㝥〴㈵愱㄰㈲搶㌳㐸〴㕥挱㠴㤰愷㡢扢㘸㥥㜱慣〰搸㈳挶㡥㔹挱慣て㤴〳㈰慢㡥户搷㉡慣㈶㍡㡤㌷戵挲つ㥤㔵㈹㌵㜱㝤㘷㝤㔲㙦扣㝡㤳敡㔰愳㈴ㄴ挹㔶㡤㤴㘶搹㘴㡥㍢㐹搵〸愵戸㘳㙤㈳戲摣愶慤㝤愷ㄴ㜹〱㡡㐹搱㑣㑥㝦㡢㈲ㄴ〴㝡㈳ㅤ㐵㥦㝤㌶㜹㈴㈲㌶戴〱捡搴㔳㘱搹㔰ㄴㄲ㥣挳戵㤳㥡㉣㐷㑦攰敦㍤㔱㜶愱ㄱ愴㙡㡣㑢愳㔱捤㔴扤扥攰挰㑡愸ㅡ㕥㙤㠷戰㌴搶ㄶ㙡ㄸ挵㥤扤㙡晦㜰㝢ㄳ㡣ㄸ戱㈱挳㈲ㄹ㝥㘰戰㈱㤸㉢ㄱ㔱愵㜵㌶挴慤㙥ㄶ㤷昸㜴㔲ㅡ㡥挲挰㔲㔰㥢㤵敢捡っ㙢㔹昲愳慡㐳昳戴愸攴愸㙥㑥慤昸㔰改〱攵㜸㤴㔳っ慥㥢愷改㤶挲㈵〶㠸摤㈸户㔸つ㄰摡㙤づ挰㤳挱捥挱づ㜶㈴っ㥤搰㍡愳〴㉤㘶㄰㙥㝡ㄱ攴㥤ㅥ㌱ち㐱㙡慡昴㡦愳攲㜳㑦㌲㝤敤㘸㉥捥㐴㑣挴㜰㔷㠶昵〰攴㈶㈳㤳攴愲搱㌸㘰ㅥ㑡㌶㈵戴〶攳㌲㥡ㄸ㐳㌴昹扣〰户㜸ㄸ换ㅡ㈶摢搴㜱捦㉤戰愰㑤敢ㅢ㝢捣㌹愷㕡㙦搴愴㔲挵戱慣㔶ㅡ㜹㐷攰㑢㕤〱っ戹㈹㘳㕦愲㑤㤹挳㔱㡡㑢㈶㤲㝡户扢昵愳攸慥㠴ㅣ挶〸㔵ㅦ〳㤰ㄹ㙥㌹ㄵ㄰敢戸愷㐰晢㜰㙦敢〲㠳扡㍣〷㤱搶㔱㐴㔹㌶㡦晢㜸捤㈸戲攲戶㐴戳㜹㜷摥愵捤㥥㈸㍡㘱㠵㐵㍢〲㐷㔸㘷㈸昰㡡㐵ㄸ㈳㍤㜲〷〷挹㕤㡥愲扢㤷ㅦ㔱㡦戹换㐰㠵挲㠰㘰㡣㤷愷愰ㅣ㜶ㄵ㡣㐴㠳㕢㙢㔹摤㠲搱㕦㕡摥晡ㄴ㠰㘰ㄸ㤸〶㉤㕡㠶〶捥っ昲㕢ㅢ㌸㌷愰㔵㐶㠴㌴ㄹ㑣㘵㡣㜲ㄴづ㝢㈰つ摣挴㠳昴戲ぢ㈵ㄴ散㔳ㄷ挳攲扢㠹攳㌶㡥㐰慥㜷㔵㕢攱愲ㄱ攰晡㡢戳扦慤㜸慡㔶愳戹ぢ晦摣㡥挰㉡慥㙥㠴收攸扥戶㑢㔹㙡㑤戴敦㙥㙡慢㠸㉥ぢㅥ㥡㥤㌸㘱〴搵搵愵㘰㈳扣戸搵㉢㐹ㄴ㝥〸㝦挴愶㙦愷捤㥣㜷㜸ㄱ㜵㥤㝢㕦扥攰戸ㄷㅤ㌵慦㠲捦㕢㝦愰㄰㕣愱散攷㈴换戹㝦攳㍦㤵戴㕣攱〷ㄸ㜱㍢搳收〰㉤〷〹挷㔱㈹㤴〶㘳挸㘷搰〹㙣昷收慤〱搲挹扥㌶㍡㔱㠲㘰㤷㔰㥣昳㉦ㅡ愱㠸敦〳慤㈴㤶昰㐸㡥㍤晦㉡㔸㕦㝣て㈵㐴㌸㥥㈳㌱㔲㜸ㄵ㜲ㄹ愸㔳㠲㍣扡攲挱ぢ㈱晦㍦㔸㡡戹㜹㔳㜶晡㉦㌰戳昸㙥㍢㡡慥㈷㡡扥搳㠱㈲挱㙢㈰㡡㝦敦㐵㈶㑥〵㠶㘷㥦㔷㈰㥣㙢摡㍤㠰扥攴ㄷ㝥晦㠷〷搰昹㠸㌸㤴㡤㠶㔰摢捤㜸㙥㥡〸㝤ㅤ㈶〲㠳昷捡㐴㌸㠹㡣㘰ㄴ㍦㌴ㄱ㈲ㅦ挸〲ち戶㌶ㄱㄸ摢换㌰〴ㄳ愱搶㠴㕢㠳㈷戰慢㙣晡挷㑥攰攲慤昴ㄱ捦㠷搲昲㘷攰㤱扡扡戳㜸搱昰っ㝢扦㉡㍦敥㐹㈸㌳㙦ㄹ㌷戹㔵ㄷ昶戸㜶搳ㅡ搵㘹ㄳ㕦㐵散㘵摦昵愷㙣敦晥㍡㌰ㄵ愶搰㝤㉦㑡愲昸〲㍣㈵㠲攷㠶摣㝢昶㝤晤昸ㅦㅦ㝡散㈸㙦慢㐵戴㕡戸つ昹㕥㐲昶戴㈷㄰搴㑤㕣ㄴ戹㤲ㅦ收㥣挴㈷㑡搶㕡㕤㑥ㅢ㥥戲㠲㝣摤㡥戳㈱攱㈵〸㌳㈴扥㥤㘰㘲攲摥㐳㘸㘲㑥戴戹㍢搵㠷㑤捡㐵㌸㤱㤸戸昲改挵㘱㐳搱㔵㤱昵㘸㙤ㄶ扥〹㔵昴㍣㈷㤲戶ㄲ㜹敡㘴ㄲ攲ㅢ敤扡敥㌰㜵㕤㜸㤰㘱搸㍦㤶㔲㠸㍦㤰㐲㤲〷ㄹ㕥〸㔰㔲敡㌴㌲㠵摢〱㌲㈲㙢敤㈱㕥晡〳㜶㠵㠰㙣㕥晡敢昱㈳ㄶ散㈲戰ㄸ晢攲㝢㍤搱搲ㄶ㡤㔵ㄳ㐳戵捡愶㔹㐲㐶ㅤ㕥㔸㌰ㄹ㤷愶㉣㥤㐳㈸摤戶㍢㡡㉦ㄹ戲挳挰㕢挸搸〵㥢扥戶戲㝤㡦搳挰捤て攸㤹愲㔲ㄸ捥㕥ㄶ攳㐰慡㘲㜴㘱搳㜲㔸㐴㌸ㅣ㘶㥢㥤〶愲㉡攸㉣㘷㍦㑥愵〸晥昱㑢㈱搶㡦户㠶扥戲扤㠶㍡捥改挷〲昹㠳晤㜵㝤〶㘳攳慤攴ㄸ㐸搸㙤戵㉡㠵搷挳捦愰ぢㄷ㥤ㄳ㝡㉢慢㥥挵㘱晣㠹㌹慢㑦敢搰晦㡣㕥㉢捥㍡换摥っ㘳愷昴晦摢㔱戰愵晥ㄷ㡣扤㈹㐴扥㈳捡昰愱挰昸挹㤶㈱ㅢ敥〸㍣摢〸摥愸㠳戱慥戲っ㜹㠷戹㈵㝣扣ㅡ㔶㉢〹づ扦㔷扥晤㙡㐴戳㉦㙤摢㠱慥〲㤰戱愱挲㔷㈱㠲扡昶㑦换慤昸㜴㕢㝣㈷㍡敥㍢㘹㔵㍤搷㜷捤㘰㙣〹㐱摦㌱㝥㝢㘶挲收㤹ㄲ㕦㘹ㄷ㙡㌷㘱㈷〶摦㡤㍥愷ㄶ㈰戰㑦挹攰挵㡡㐵㌲戲戰扤㐸〶扦㐳ㅡ㐹㠴㤷愸ㅤ晣㉢捣晢ㅡ㐶ㅤ㥦慥㉥挰搷ㄹ戰㘸㐷㈸扢搰攳摣㝥㐳㠳㕢㠷㍢㕡㙦㠳㍦㐸搶㈷㄰ㅣ㔳㑢㜸攷扢戹慦敤㝢㤰㙥ㅢ慤捤㘷换摥㝣㙥攵挲搳挰改昶摥㤲㈶ㄹ扥㤳㕦㈴㤷昵ち㈱㉥敤ㅦ挵摦敤㍢㘸㌹摡㈸攸㍣晡愰㥢㡥戰昱㍡摣㘷摢㠸㝥㥦㐳㔷㌱㐵㠰㥦㙥㐴ㄹ㍥〸㝡昹挸㡡攲㡢㔸ㄶㄹ〰昹㕣戱ち搰㥤慡㥦摡㡣慡㐷㘲㠱㉣㜸挶㈰㌹㤶挵攷搱㤰摢ㄵ㉥ㅢ㉣挱㘵ぢ㜵㤶㐰㕥㡦㝢㈰㥦ㄳ㍣㑢愸㠹㝣ㄶㅤ㥡ㄳ戱㔰摡㝤㈲㥦搹㙣㈲㠲㔶㠰㕡㘸㜲晣㤱㔸㡢攸㜵㔴敢㌶㠱㐳攰〲っ㔳㉣㔲搶ㄴ挳搰挲昷㠸ㄹ愴摦㐴㝦㥦㍤晡慢㘷㤸晥㝥㔴㈸㐱㠸慡昴攴㈹〸搵攴㍦㤱㥣扣㠷搲敥㤳晦搸㘶㤳ㅦ愱㡣攴㑣昴〰㘰愸㑦㔴昰㐷㉤愶㠱っ昷㤱㍦㜱㡥〰扦搴㉣㐶っ㤴愸扥ㄷ㤱㐱㕦㙥戸㙡㜵〹㤹戸㙦㠱敢捦昸戸㐷搹㐷扣〸㐹㕦㑥㌱㜴挶ㄶ㐳慤㔸戲㈳㉦散㡥㤰つ㔸ㄲ扦㤶敤㉡搲㡢㍤㐶昸挵攳㌱㘲㑥㥣㠸扦㥣搲愲㤸ㄳ〸㈳戴㐸㐹㍦摣㐸昱㠱戸昱户扥摤㜲㤹愲〲〹搴ㄳ㌶㈶㥤愹挶敦㡦ㅢㅦ挲㔷㔹慡㑤㡥㌷〸㤸㥥㡤ㅢ㤳ㅥ㔵攳挷攲挶㝦㍢戴扦搹㌸愶挳㜰攴〲㠹㈴挳搶㔵搶㝦攲ぢ敤㘱㌴㉦㤸搴㥦〳㘶㔸㑣挹愹㐲挷㜵愵㐱〷㜱ㄹ挴挳㌷搲昳戸摢㠴㉢㈰㄰戲攱㍦㤵㌰㠷㍢㑦戳㐶㘰攰ㄳ攸㜵〴㥢㍤㕤㍤戱㜳搱㕣昰㔰搰㙦捥昹㌸㔳搵㜶ㄴ㠹挰ㅣ挸㠷晢扢㠵㔳㍥挳㜴㙣敤㐷ㅣ㈴搳㜸㠷愴㌷攵愱〲㉢㜹昱摥ㄸ戳戹㐷㕢㌴愳㍦〲攴㐰㍡〲㌲愳㍦ちㄸ〶㘲㜸㕢㌹㌷㐲晥㔷捣晤㕥㔶扣㡦攰㌱㠰戲㈰戳㤳づ㡡敦〷ㄸ㡥晦愱㡡戱㜵攵㉦搱挴㐳昱换㤲㘴愴㍦捥づㅦ〴攸㠳晢㔶㐴㐴㔸搶㍦㠴㤲攴㑢㈹㌸搴㑢㍦挲㡡㡦ㄲ㝣っ愰㕣攰㘴户扤㙢㕣㔳㡦㥡敢攳攸㉡ㅥ㈵挰㑦晦㐴㤴攱㐳㠱晢昰愶敥戶㌲㡦挲昱㠷晤〸㜵愶扥攰扦〷㕦攴㙦㜰搱㝤昸〷㐹ち捡戰捦㙢㙦散㙤㉣㌲〱㙤㜲昵㕢挳㘶扦㠰㜱戸慥㔶〴㠵㈳㔲愹㤴戴愲㈰扥戹㘰攱攲つ㝣换ㄱ㔵㈱〴㘹㐰㔵㌸㔱挵㔱ㄴ攸㥦㘴㔳攲㤸㜸搲㍦挵㈷愲㔶㙤攲愷愳っㅦ〴昱慡扡㍦㄰㜵㡦㕦㐸㕣慢ち慢敤㠵挴扦慡㔸㑤扥昰㐹づ愶㤰㠵㑣㕡㉢ㄱ㘹㡡㠶㍥㡦捣㔰摦㌰攷㜶㍦㝥摡㈵㔱㍤㔷㍢㜷敥㕦挳昹戱㙢昳㙦㝦敢攰㤳捦晥攲㑦㑦晣昶㕤㐷晥晡摣㔳㑦晤昶捦㑦㍣昳摣て㔷㡥晣散改愷㝦㝡敦㤷㥥昹搳㕥昳换摡户晦㌵晦攵㠷㈷㉦㍣晣愰㜹收戶攳て扦攳㠱晢㈶ㄷ慦ㄸ敦敢敢敦扦㜵昴攷搷扣㘶攴搱〷扦㉢㝥昲晢慢ㅤ愱㤶㡢ㄷ愴愷挱㘵慢㘹㝣〱ㄹ㑣㠳㌳㝥㐹愷挱攵慡㡤㕡㠹㌶㙡ㅡ〵㈵昸㌴㌸〱㔵㘱愴㉢〶晥〳㈹慥戲㈸</t>
  </si>
  <si>
    <t>CB_Block_7.0.0.0:2</t>
  </si>
  <si>
    <t>㜸〱捤㥤〷㥣ㄴ攵晤晦敦戹㌲摣㉣㙤ㄴ㍢ㄶ㐰㑦㔱〸散敥敤敤敥愹㐸〷㤱愶㠰㘰捤戹㘵ㄶ㑥慥攰摤搱㉣挱摥㘳ㄲ㘳㙦愰㐶㡤ㄵ㤳ㄸ㝢攲捦ㄲ㘳㌴挶愸戱㥢㔸㠸ㅡ㡤㕤㘳㡦晥㍦㥦敦捣戳㌷㍢㌳㝢挷㠵晣㕦慦っ扢て昳㍣摦昶捣㝢敡捥昷㤹戹ち㔵㔱㔱昱ㅤ㈶晥捦愹㥡㌳摢捦㕦摤搹㘵户㡥㤹摣摥搲㘲攷扡㥡摢摢㍡挷㑣散攸挸慣㥥搵摣搹㔵〵〵愳愹ㄹ昲捥㥡愶捥收愳敤摡愶ㄵ㜶㐷㈷㤴㙡㉡㉡㙡㙢捤㑡挸户㜵扦㤶慥㤸戴㌲慢㔹㐰慢挲㌴㔸昴㘳㔱换挲㘴ㄱ㘱搱㥦挵〰ㄶ〳㔹っ㘲㌱㤸㠵挵㘲㌳ㄶ㥢戳ㄸ挲㘲ぢㄶ㕢戲搸㡡挵搶㉣戶㘱挱昸收㜶㉣㠶愲ㄸ戰㍤㡡〵㤳㈷捤捤ㅥ㠹愵㤹摦搵摥㘱㡦ㅥ戶搰改昳戸㔸㙣㑣㙣㑣㈲ㄶ㡤㡥㠹㡥ㅥ㌶㜹㜹㑢搷昲づ㝢㕣㥢扤扣慢㈳搳㌲㝡搸晥换戳㉤捤戹㤹昶敡〵敤㑢敤戶㜱㜶㌶㕡㥦捤㈴搲戱㐴㐳㐳愱戱㌱㍤㘰〷㜸㥥㌳㜹搲晥ㅤ㜶愱昳扦攵㜳㐷晡㥣㍢㜹搲㤸㌹㜶搷㝦换攷㑥昰〹㤷㔳摡㕢㌳捤㙤晦㈵愷㌵㕣愷つ㔳散㕣㌳㔷扥㙤㜷㌴户㉤ㅥ㠳㙥㤷㠰㐶㉤㌵㘶㘲㘷攷昲搶㘵摣㡥㈶摢㉤㉤昳散㠲慣昴搶㈹㥤㕤晢㘷㍡㕡㍢〷戴㤲㥦摤㘱户攵散捥㐱慤㔳㔷攵散ㄶ㔷戱戳戶㜵㘱愶㘳㑥愶搵慥收捣攰㔶㘷ㅤ捥挸摢㙤㕤捤㕤慢〷戶ㅥ搸㘹捦换戴㉤戶愹㔲搳㍡㝤㜹㜳㕥㔵㔷攳㔳㔱戵㕢㔸捦㘴㐵愱㍦慤㤳㤷㘴㍡扡愴挶㔵ㄸぢ搳昵㙣㉥戲ㄴ㈵晤攲㈶㌵捣㘷挵㜵㌶扦戹㜵愶摤搱㘶户㌰〸搷攴㈸㥦㤲〰㜲搶㐳㤱㤴㕥ㅣ慥㈵搵摦摤昹戸㉣㡣㘲っ㐳戱昷㥣昶㡥㔶㙣㤰戳敤㑣摢戸敦㘱㕢㑤㈴愳搱㔴㐳㍣㤱㑣搴愷㔳改㠶㜸㙣昴晣慥晣ㄴ㝢挵戸攸㤸晡㐴っ捤戱㘸㉣つ㔱扣㌱㤹㌴㠷挳㠳㌹㠲扥㜶㐶㔱㌵慤㍥㘹敥挲愶㍡ㄴ慡晡㐵散晥摥愰摣〵㉢㥢㌲㤵㑤搹捡愶㕣㘵㔳扥戲挹慥㙣㉡㔴㌶㉤慥㙣㕡㔲搹搴㕣搹㜴㘴㘵搳㔲攸攸愹戶㕦扦㑡㜷敡㝦挵㔹慢㉦㜸㙢敤愴ぢ愶㍤㝦昹㕤㘳〷捤㔱摣攳攵㠰戱ㅢ㘶〲ぢ㔱ㅦ㑦愵ㅡㅢ敢ㅢ㔳つ愹㔸㝤戲㍥ㄹ敦㕥㠸㐴ㅣぢ㤸㑥挵愰㤰㐸愴攲つ㜱㜳㈴㍣㤸扢愳㌰昶愰搳ㄹ昵〹㜳ㄴ㥢㐶愳㔰敡㘹㉣〴ㄷ攴愰〵㘷扥㝤晡挵㜳㘷晦㜲攰ㅦ扥晢晥㙢晢㕦慤㜸戸㤱ㅥ㡣挱㑣愳ㄷ㈳㈸愶ㄱ㌴ㄱ慦㑦㈴㤲愹㐴㍡㥥敥づㅦ㡦愳愵㌱ㅥ㡢㈷㘲つ昵愹㘸㝤摡ㅣ换㔸㔱ㄴ㐶㡣ㅥ昷㐳㔳㥣㑤昵㈸㤴晡愳ㅢ晥挵㠹〷㉦㝤㜰攰㤹㌳捦㑦ㅤ昲㡢㍤㘷晥晢㜱挵〳㥤㠴㙦挰㑣〰㐰㥦搶㘲㤲攱㔲㈸㡣㌴㥤捥挰㕡㙣㘴搳㥥㈸㤴晡㥤摢㠳㍤㠶㑣扤敢㡥㤷捥㥣㜲挷昷㥥㜹愸敤搰て㘶㉡ㅥ㘵愵〷㝢㘳㈶搰㠳㍥慤㠲㜱っ户てち㘳㍣㥤㑥挳㉡㤸挰愶㠹㈸㤴晡慤摢㠳扤㔶慦㝤攱愹摣攸㌹㌷ㅦ扣昳敢㔷戵㍥昴㥥攲摥㉥㍤㤸㡣㤹㑤㔸〵㔳ㄸ㙢㉡ち㘳ㅡ㍤㑥挵㉡㤸捥愶㝤㔱㈸㜵㠷ㅢ㝥攵愲挵敦慤㥦㌳㙣攲捤扦摡敦㠷㥦㝥㜸㔳戳攲挹㐵挲敦㠷㤹㑤〸㍦㤳戱㘶愱㌰㘶搳攳㌴㠴㥦挳愶戹㈸㤴扡搵つ扦昸戸㡡㘵攳扢晥㌶㙤敤〵搷收ㄶ㕢〷慣㔰㍣慤㐹昸〳㌰ㄳ攰摦愷㉤㘰ㅥ挳捤㐷㘱㉣愰搳㈹搸〲づ㘴搳㐲ㄴ㑡㕤敦昶攰㠴㤱㠷㝥戳收搳㐵㌳捦慦㑢搹㙢敦扣㜴㉦搵㥦捡昸ㅡ〷愱搸戴ㅥㅣって收㈱昴㜵㈸㡡慡㝤搱㠳挳搸㜴㌸ち愵慥㜲㝢㌰昷戲戱戵〷晥㈱㍤攷挴㤱㠷慦㝡昹收㜳㝥慦㜸㐲㤷ㅥ㌴㘱㘶ㄳ㔶挱ㄱ㌰㌷㌳㈸㡣㉣㡡慡㤹㔸〵㌹㌶攵㔱㈸㜵愹ㅢ扥愱愹晡摥ㅦ㥣㌲㘰晡㙤㠵㡥㕢㐷晤攳㤸戹㡡㤷ㄲㄲ扥㠰㤹㑤〸扦㤸戱㤶愰㌰㥡改㜱ㄶ挲ㅦ挹愶愵㈸㤴㍡捦つ晦戳㤱㔳ㅢ捦㥤昰散散㥦㍥昴搹㐹㕢㝤戴㜹㐲昱㈲㐶挲户㘲㘶搳昸户㌱㕣㍢ち㘳ㄹ㥤敥〷晥㐷戱愹〳㠵㔲㍦㜴㝢㜰㕥收晥搶㠷㑥㥢㍡改攴㕦慥改昸㙡挶换㕢㈸㕥㐱㐹て扡㌰ㄳ攸㐱㥦㡥〱换ㄹ㙥〵ち㘳㈵㥤敥㡢㘳挰㉡㌶慤㐶愱搴愹㙥て慡摡敥昹戵㌱攳戸晤㉥㝥昸敤晢搶㌵扦㜱愳攲攵㥢昴攰ㄸ捣㙣挲㉡㌸㤶戱㡥㐳㘱晣㠰ㅥ愷㘳ㄵ慣㘱搳昱㈸㤴㕡攳㠶扦昶愵慢扥搸晦戰ㄳ㈶㕦户㙢戶收㠶㑦慦晥戵攲㠵愳㠴㍦ㄱ㌳〱〰㝤摡〹㑦㠲〷昳㘴ㄴ挶㈹㜴㍡ㄵ慢攰㔴㌶㥤㠶㐲愹㔵㙥てㅥㅢ㜰㜸昴搹摤㈲晢㕥㜷搴戱挷㥦㝢昹㡤㝦㔷扣㙡㤵ㅥ㥣㠱㤹㑤敢挱㤹っ㜷ㄶち攳㙣㍡㥤㡥ㅥ晣㤰㑤攷愰㔰敡㈸户〷ㅦ扤昰㜲敡挵ㅦ㍤㌲敢昶〷敦㡦㕦戰㤳㜱戴攲㈵戳昴攰挷㤸搹㠴㔵昰ㄳ挶㍡ㄷ㠵昱㔳㝡摣ㄷ慢攰㍣㌶㥤㡦㐲愹㈳摤昰ㅦ㉥晦昳㜹攷敦㜵挹㠴戵㡦㍦戳慡攳㡢㐵慦㉢㕥慣㑢昸ぢ㌱戳㘹〰㉥㘲戸㡢㔱ㄸ㤷搰改㑣〰戸㤴㑤㤷愱㔰㉡攷昶㘰攲愵㑢㌶慢㘹㥦㌳昵户㑦㍥晡捣㠰㜷㤶㕦愵戶愴㌲扥挶ㄵ㈸〲㍤攸搳㕥戰ㄶㅥ捣㜵昴㜵㈵ちㅣ〹ㄲ收㔵㙣扡ㅡ㠵㔲㠷戹㍤㌸晡昹搹ぢ扦扥㜵敥昴扢㤶㕥㜸晣㍤愳ㅦ㍡㕤昱㘷㡡昴攰ㅡ捣㙣挲㉡戸㤶戱慥㐳㘱晣㥣ㅥ愷㘰ㄵ㕣捦愶ㅢ㔰㈸㜵愰ㅢ晥㠳㠹㤵㑢敦扥㌲㌷㜳晤搳愹挳摥慡㍢攲㜶挵ㅦ㐸ㄲ晥㈶捣㙣㐲昸㥢ㄹ敢ㄶㄴ挶㝡㝡㥣㠱昰户戲改ㄷ㈸㤴㥡攳㠶㝦收愲昶敤㍦㤹户㜲搲扡㈷㠶㝣㝢攳〱昶㤵㙡ㅢ㉡攳㙢晣ち挵愶昱扦つㅥ捣㕦搳搷敤㈸戰〵㈴捣㍢搸㜴㈷ち愵愶扢㍤㤸扢昸㝢换ㅡ㙥㍥㜵攲つㄷ散戹攰㡢㥦㥣㌱㔱㙤㑢㘵㝣㡤扢㔱〴㝡搰愷挳挰㍤昰㘰摥㑢㕦扦㐱㠱㉤㈰㘹晥㤶㑤昷愱㔰㙡㠲摢〳敢愱㜵敦㑦㕤扥晦捣换戳搷扦ㄴ㝢挵㌴搴㜶㔴挶搷戸ㅦ㐵愰〷㝤摡〶ㅦ㠰〷昳㐱晡㝡〸〵捥〵〹昳㜷㙣㝡ㄸ㠵㔲㡤㙥て昶敥㍡愶昹攳挳ㅦ㤸㜸摦㡥㜷㥤扡㙤愱慢㑡つ愵㌲扥挶㈳㈸㌶慤〷㝦㠰〷昳㔱晡㝡っ〵づ㐴〹昳㡦㙣㝡ㅣ㠵㔲㜱户〷㑤㝢㉣㥢搵昶攸慣改㍦㜹昱㠹㠳㕢户㜸攰搱〱㑦㐰㝣㠰晢㉢㘷㑡㐷㘶㈵㝥㌷㜶晦㈴㡤㡦挱㜵昹挶晣ㄶ挷㑦昱㐲㐳㈱㔵㠸挵昲つ搱㑣㝤愶㘶㌸摣㙥散㡦㍥㥥㡥〶ㄴㄶ㌵户攵摢㔷捡慦挰敤㈷㘵㍡敤敥ㅦ㠵愳㕣搹愴昶攵㙤昹捥愱攱挲昹㕤㤹㉥㝢㍢扦慣摢㐹挰㙣㍥㝥㈳摢㥤ㄲ㙦㐷扦搹挲㑣换㜲㝢攲慡㘶㐷扣㠳㑦㡣㕦挸敤搹昲搲㘹ㅤ昶㔱㐵㘹愰㐷ㄳ㜱ぢ㘷㠵昸づ㉣愵㈳㜲晡㌵㙣昲㤲昶㑥扢㑤扡㌷慡㜵晦收摣㔲扢㘳扥捤ㅢ㐰㜶㕥ㄶ㜵㑢㡡摣㥦改愳收戶㘱㐱昱挳㍢㍦挲摢㕡㤸扡慡换㙥换摢㜹昴㜷㤹摤搱戵㝡㐱㈶摢㘲㙦㔵愲攲挴㠴㘰摢㤲收㘹敤戹攵㥤㤳摢摢扡㍡摡㕢㑡㈵ㄳ昳㉢㌲戸㌵㤰㥦摤㥥户昱换扥㥡㔳㠵慡愸慡㔲慡㘲㡦戰㥦搷昴摢㌹㐶㔶㠴㘷ㄵ敦㠰㜵扥㑤改㘶㌷㘶ㅥ㤶づ㑢搱㘲㜳㥢慣摣愵ㄷ㘷攲㤷㙥㜶㉦慦攸㔹㈶摥㉤愳昶挸昲摡搲挷攲㥡晢晦慢㕣㔹㌹挴㕤晡愹㉢㜰晢㘴摦㑣㕢扥挵敥攸昱㕥㥦㘲㡦捣㍦愳愸ㄹ㡢扤戹㉣扤㙡㘸愸㔵㙡㜵捤捡收㝣搷ㄲ㘳㠹摤扣㜸〹㉦㌵㜱㍦戰戶㤶㘸〳㤳昹ㄴ㥡捣愷㔹晣〵㐵㈴㔲㘱㍣㐳㈵㈳㘲㍥敢搴㙢㐶攰晦扥摦㤸愹㠴㤵㈹㌷㠲㜰搷慥戳愶㜵㕡㝢㐷㘷㔵㔵搸㔲敥㥢改㕣搲挵捤戳㘷㈱晤㍤挷攲㜹ㄴ㌵扢愰攸昵扥捦㘰㈸㔵昳昶搶挰搶㈹㜶㈱㠳㥢㡡戲㜷慢㑣㑤慢㜳㥦㙡㡡摤㤹㌳㜹㐳㙢〶昶㤵㔵〶收戰昳て㘸攵搶㙦慦敡㥡㤲改捡昴㙢挵慤㌱慣㈵ㄳ㑡愳挴捡㤹愳攵㐰㘹搳搶ㄱ户〶て㤶捣㝡扣昴㤷〶挷ㄳ㜶ㅣ散㉦ㄵ㔵㙥搹昳㐲愰敦㍢㘲㈱っ晦㠶㕥㝡㡢ぢ㜷摥昲搳敤戶〵慢㤷搹㥤㔴慦㌵㝡㐴改摦扤攸㙣㙥㉥㝢㘰㔷㜳㑢攷ㄸ昴㜴㝡㐷晢昲㘵晦㑤㍦昴㘵扥㠰㐲㑦㌵扢㘲㉢摥昸㘵〲慥㡡㝥㉢戸㙥㥡㥡㉡㙡改㡤㉤收捥㉣戸戵挲搹㜷昸㑦㈶昳慦昸㉦搲㤳慣愶づㅡ㝤戹ㅤ㔸〳晤〱慤㈰戴愰挳㤶ㅢ㥣戵㔲〱敤㠱慤㡢摡㍢㤶㘶摢摢㤷㜲㝢ㅡ㈴戵捥㈵戶摤挵㥢㠶晤摤㥢愴㜲㌳㔴愹慡慡㤲㥢㝢㥥扢㡢㍢挱扦昱ㅡ㡡㠱ㄳ㕢㕡㠶㘹㡦㥤挶敢㘸慡挲敤㑢㘳〳㘶〶㉤摡㜷㕥㔳㉢㡥扣㉤㘳㔶戵㜴慥㔲摢㘳㤹㜹愳㙤晢㍦㘴㤷搶㍤㤶㥤㜴攵敦昷ㄸ晦攲㥤敢晡愹愱慥㈰㜰て㜰㈴扣っ挷搷㝣ㄳ㠵摡ㄶ㙡㍣㤶㘰扥㜴㌲晦㠱扡昹㌶㡢㜷㔰攰㠸㈰㡣㜱㐰㜸搷愹慡摤昱㍦てち收㝢㉣摥㐷愱㐶愱攰㉥㘹㝥㠰㐲㑦捡㠲㝦慥㘹㔹㕢㝢愰㌹戸戶㍥㐱㙢挴散㐱愶㐶㐳㠳㙢捣㈴㈱㤳㑣㑣昲㔰〶ㅣ㠷〲愸㜱〵㠱㕢㤰㘳㘱㈶〰扥愱㝤ㄵ搴挲〱㝣换ㄸ〴㘳㜲㍢昳〰愸㜴慡㉡ち㤹〰愸㐲㠳挹㔴㡤㡡愳㐹〰搴愰愶㈷昵搵户ㅥ〰㌱㌴〷〱㤸昴㘹昶㈰㔳昵戰ぢ〳昰㈱㥣㠷〲昸挰ㄵ〴㙥㠲㈶攱㘹㌸㝢戱㌹扢晣ㅥ搴挲〱㙣〱戱戹㈵㡢慤㔰㜸〰㙣攳㔴㔵ち㑥〴挰戶㔴摡づ㠵㙡㐴㤳〰ㄸ㡡㥡㥥搴摦扤〰搲㘸づ〲搸㠹㍥捤ㅥ㘴㙡㑦搸㠵〱㜸戱ㅣ㠰ㄷ㕣㐱攰ㅥ散㌸㜸ㅡ捥㕥㡣㘴㤷㥦㉢ぢ㘰て㠸捤㔱㉣㐶愳昰〰ㄸ攳㔴搵㍥㜰㈲〰挶㔲㈹㡡㐲㑤㐰㤳〰㠸愱愶㈷昵㈷㉦㠰昱㘸づ〲㘸愰㑦戳〷㤹㥡〸扢㌰〰て㤵〳昰愰㉢〸摣〲㥥〲㑦挳搹㡢㝤㄰㔴摤㕦ㄶ挰〴㠸捤㠹㉣㈶愱昰〰㤸攲㔴搵㔴㌸ㄱ〰㔳愹㌴つ㠵攲㍤㘰〱㌰ㅤ㌵㍤愹㍢扤〰愶愱㌹〸㘰㈶㝤㥡㍤挸搴扥戰ぢ〳㜰㑢㌹〰㌷扢㠲挰㑤攸㤹昰㌴㥣扤㔸挰㉥摦㔸ㄶ挰㐲㠸捤㐵㉣づ㐲攱〱㜰㠸㔳㔵戳攰㐴〰ㅣ㑡愵挳㔰愸㌹㘸ㄲ〰㠷愳愶㈷㜵㤵ㄷ挰㙣㌴〷〱㘴攸搳散㐱愶收挲㉥っ挰㐵攵〰㕣攸ち〲户挱攷挱搳㜰昶攲㐸㜶昹晣戲〰㕡㈰㌶㕢㔹戴愱昰〰㔸收㔴搵㝣㌸ㄱ〰㐷㔱愹〳㠵㍡㄰㑤〲愰ㄳ㌵㍤愹戳扤〰ㄶ愰㌹〸㘰㈵㝤㥡㍤挸搴㐲搸㠵〱㌸戱ㅣ㠰ㄳ㕣㐱攰㉥晣挱昰㌴㥣扤㌸㥥㕤㕥㔳ㄶ挰㠹㄰㥢㈷戱㌸ㄹ㠵〷挰愹㑥㔵ㅤ〲㈷〲攰㌴㉡㥤㡥㐲ㅤ㠶㈶〱㜰〶㙡㝡㔲㉢扣〰づ㐵㜳㄰挰て改搳散㐱愶づ㠷㕤ㄸ㠰㤶㜲〰㤶扡㠲㐰ㄲ攰〸㜸ㅡ捥㕥㕣挰㉥㌷㤷〵㜰ㄱ挴收挵㉣㉥㐱攱〱㜰㤹㔳㔵ㄹ㌸ㄱ〰㤷㔳改ちㄴ㉡㠷㈶〱戰ㄶ㌵㍤愹㈳扣〰戲㘸づ〲戸ㅡ晡ㄱ戳〷㤹捡挳㉥っ挰挲㜲〰づ㜴〵㠱㌴〴搳〷挳搹㡢㥢搸攵昹㘵〱摣〲戱戹㥥挵慤㈸㍣〰㝥改㔴搵ㄲ㌸ㄱ〰扦愲搲㙤㈸搴㤱㘸ㄲ〰扦㐶㑤㑦㙡㍦㉦㠰㘶㌴〷〱摣㐵㥦㘶て㌲戵ㄴ㜶㘱〰㈶㤴〳㌰摥ㄵ〴ㄲ㈱㙤昰㌴㥣扤㜸㠰㕤ㅥ㔷ㄶ挰㐳㄰㥢扦㘳昱㌰ちて㠰㐷㥣慡㙡㠷ㄳ〱昰〷㉡㍤㡡㐲ㅤ㠵㈶〱昰ㄸ㙡㝡㔲〹㉦㠰㘵㘸づ〲㜸㠲㍥捤ㅥ㘴慡〳㜶㘱〰昶㈸〷㘰㜷㔷㄰挸挳㉣㠷愷攱散挵昳散昲㙥㘵〱扣〸戱昹ㄲ㡢㤷㔱㜸〰晣捤愹慡ㄵ㜰㈲〰㕥愱搲慢㈸搴㉡㌴〹㠰搷㔰搳㤳摡搱ぢ㘰㈵㥡㠳〰摥愰㑦戳〷㤹㕡つ扢㌰〰㕢㤴〳㌰挴ㄵ〴搲㐰挷挲搳㜰昶攲㝤㜶㜹戳戲〰㍥㠴搸晣㠸挵挷㈸㍣〰㍥㜵慡敡㌸㌸ㄱ〰晦愲搲㘷㈸搴ㅡ㌴〹㠰捦㔱搳㤳慡昵〲昸〱㥡㠳〰扥愶㑦戳〷㤹㍡ㅥ㜶㘱〰扥晤㜷㤹㑢攱㝦扢㠲㐰㈲敡㈴㜸ㅡ捥㕥㔴㔷愲换㕦㐳㉤晣㔲搸㠰搸散挷愲ㄶ㠵〷㐰挴愹慡㤳攱㘴〴ㅤ昵愷搲〰ㄴ敡㔴㔴〵挰㐰搴昴愴㍥㐶㡣攲㡦愱㔳搰ㅣ〴戰ㄹ昴㈳㘶て㌲挵攴㔶ㄸ㠰㝦㤴〳昰㤶㉢〸攴挱捥㠴㈷〱戰ㅤ扢晣㐶㔹〰摢㐳㙣敥挰㘲㐷昶慥晢搷攰㌰愷慡捥㠲愳ㄱ㕣㥣攱㔴ㅡ㠱㐲晤㄰㔵〱戰㌳㙡㝡㔲㉦㝢〱㥣㡤收㈰㠰摤愰ㅦ㌱㝢㤰愹㜳㘰ㄷ〶攰愹㜲〰㥥㜴〵㠱㌴摣㑦攰㐹〰㐴搹攵㈷捡〲㠸㐳㙣搶戳㐸戰㜷摤〰㤲㑥㔵㥤ぢ㐷㈳戸㌸㈹㉡愵㔱愸昳㔰ㄵ〰㡤愸改㐹㍤散〵昰㔳㌴〷〱㡣㠳㝥挴散㐱愶捥㠷㕤ㄸ㠰㝢换〱戸挷ㄵ〴ㄲ㠱ㄷ挱㤳〰㤸挶㉥摦㔵ㄶ挰扥㄰㥢㌳㔸散挷摥㜵〳㤸攵㔴搵挵㜰㌴㠲㡢㌳㥢㑡㜳㔰愸㑢㔱ㄵ〰㜳㔱搳㤳扡搵ぢ攰ㄲ㌴〷〱捣㠷㝥挴散㐱愶㉥㠳㕤ㄸ㠰㙢换〱戸挶ㄵ〴昲㤰㙢攱㐹〰ㅣ挶㉥㕦㕤ㄶ挰昷㈱㌶㥢㔸ㅣ挱摥㜵〳挸㍡㔵戵づ㡥㐶攰㙢收愸㤴㐷愱慥㐲㔵〰搸愸改㐹㕤攲〵㜰㈵㥡㠳〰㥡愱ㅦ㌱㝢㤰愹慢㘱ㄷ〶攰挷攵〰晣挸ㄵ〴搲愰搷挲㤳〰攸㘰㤷㝦㔸ㄶ㐰ㄷ挴收㜲ㄶ㉢搸扢㙥〰慢㥣慡㘲ち㜴〴ㄷ㘷㌵㤵㡥㐶愱慥㐷㔵〰ㅣ㠳㥡㥥搴挹㕥〰㍦㐷㜳㄰挰ㅡ攸㐷捣ㅥ㘴敡〶搸㠵〱㌸扡ㅣ㠰搵慥㈰㤰㠸扤ㄹ㥥〴挰改散昲捡戲〰捥㠴搸㍣㡢挵搹散㕤㌷㠰㜳㥣慡扡〵㡥㐶㜰㜱㝥㐴愵ㅦ愳㔰户愲㉡〰㝥㠲㥡㥥㔴㥢ㄷ挰㝡㌴〷〱㥣て晤㠸搹㠳㑣晤〲㜶㘱〰昲攵〰攴㕣㐱㈰ㄵ㝣ㅢ㍣〹㠰㉢搸攵㑣㔹〰敢㈰㌶慦㘴㜱ㄵ㝢搷つ攰㘷㑥㔵晤ㅡ㡥㐶㜰㜱慥愱搲戵㈸搴ㅤ愸ち㠰敢㔰搳㤳㍡挸ぢ攰㜶㌴〷〱摣〸晤㠸搹㠳㑣摤〹扢㌰〰㜳捡〱㤸敤ち〲㤹攸㝢攰㐹〰摣挶㉥捦㉣ぢ攰㜶㠸捤㍢㔸摣挹摥㜵〳戸摢愹慡㝢攱㘸〴ㄷ攷ㅥ㉡摤㡢㐲晤ㄶ㔵〱昰ㅢ搴昴愴㈶㜹〱晣〶捤㐱〰昷㐳㍦㘲昶㈰㔳昷挱㉥っ㐰扡ㅣ㠰㤴㉢戰晣㠹昰〷攰㐹〰㍣捡㉥㌷㤴〵昰㐷㠸捤挷㔹晣〹㠵〷挰㥦㥤慡㝡㄰㡥㐶㜰㜱㥥愴搲㔳㈸搴敦㔰ㄵ〰㑦愳愶㈷㌵摡ぢ攰㈱㌴〷〱㍣〷晤㠸搹㠳㑣㍤っ扢㌰〰㈳捡〱ㄸ敥ち〲㜹昸㍦挰㤳〰㜸㤵㕤摥愹㉣㠰搷㈱㌶㌷戰昸㍢㝢搷扤〵扣改㔴搵愳㜰㌴㠲㡢昳ㄶ㤵晥㠱㐲晤ㄱ㔵〱昰㌶㙡㝡㔲㕢㜹〱㍣㠶收㈰㠰昷愰ㅦ㌱㝢㤰愹挷㘱ㄷ〶㘰㐰㌹〰晤㕤㠱㝦ㄸ㐰捤㥦攱愹て改摢晥散㜰㘱㘱戳扤㤲昹愶㐱〵㡣晣㥥扣扣戳慢㕤㤲㘳〳ぢ㔳摡攷戴㜷㑤㘹敥㕣搶㤲㔹㍤愴攰捥㉣㕡㘲户㈱㜵摤㠱っ戶慦慤㝤搹㌲㍢㙦ㄶ收户㉦敦挸搹㌳愶晣㉦愴戶戱㝣㔸㜵㤲搵慥㔴㤸晥戳㙣㉤㕣㈸㙣㈵㤸㉡㙡㥥㠲㐳㝦搲㑤挶㥦㝢ㄲ攴㌲㙢㐱㜱㜰㌷搱〵捤㕤㉤㜶晦㠲㈴愷㘵扥戶〰㡡ㄸて㤰敦㔷㔸戰〴挹愸㈹〳ぢ搳㍢㥡昳㉤捤㙤㌶㔷挶ㄶ㡥敡㉣㝢㌱㜲晦晢户㜷㌶㜳愸晦挰挲㠲㡥㑣㕢攷㌲愶㌱㜳慢㌷㉦愹㐹扥戳愶㌰愹戹慤ㄳ㘱㘴㉤㜲㝥㜰㘱晥㤲昶㤵㜸敡㘴㜹㙢摢昴捣戲捥晦㠹戵愲戸㕡㘴㤲㔵愳㉡㔵㘵愵慡慤慣晤㑦搷㡦昱ㄹ昶戱㈱捥㐰昴㘱搸㑥扢㍡㥡戳换〹㑣㘲挴㔱㔶戳㤰㜵㔸㔱昳㌴收晣〹㑢捦㉡昴㡤㌶㘰㕦㑢㥥愶〸㑤㝣ㄷㅦ攵搹〱敡收攷攸捥㠰㉦㔰散㌷晤挰ㄹ摤攳㜰㌶改戹㤸㥡扦挰昳㐶て㝢搸ㄲ捡㠳㥣㑤㠸㐳㈱戸㐵㘱捦挴㤶挰㥡㝦戳㡣ㄴ㐴㠷㕢攸愰敥搹㘹挸㥣て㈸捣捡㘴敤ㄶ㈴晣㕢㌳㕤㠳㥣ち㐷㕥攰戹㠹㑥㔷㌶戹扤戵㌵挳㑤㡥㑦㝦捣捦㘵㕡散摡挲挴攵㕤敤戳㥢摢捣〲ち搹㉥摤愶捣㉡㌴㘵㔶㌹愹昹挲㍣づ〴㤲㜹晡㙡㕦㥣改㘸敥㕡搲摡㥣慢㘵㠵㠳㜵晥㈷戶㔵散晣搵㠰愹㈷㝤㉣昱攷晡㥤㡣㍢㔶昷ㄸっ㡦㈱㍡慥㝥㙣搱㤵捡挰㍦昵ㅦ㡥ㄳ挱㠱㐷㑥㈸收㔷昰㔶㠳㉦ㅡ摣㥤攷㐳㐹挵愲攵挳㌵㘸㤱㠳㤳㝡㤶ち昸㥡㕦㐳㤵㌳晣㔶㍦㠷愲挷㐱〴晤愰㄰㤹搵㥥挹㑦换攴昰㈴㔷㍦昷㌹慥㕡慣㕡ㅥ㙡㍡㉣づ敢㤸㡣㝣㌵㐶㈰慤㘸捥摢ㅤ戵㙣㤸㡦攷搴慡㌹㈰挴㜰搶㈱ㄲ摣㔵ㄵ㌵㌵晤㙢挳㘲捤搰扥㜶㜱㤳攵摥攷攰㘶〴晣扦㝢㐰㝡㍣晢ㅥ㠹㔴愱㌴扦挱攲㤸晦收㌲㍤㡦㉡㤷挷愷昰㉤ㄵ扥㐳㔱昳〲㠴晥㜵㔳㍡挲〲攳㌰㑣㈸㔵换ㄳ㔰ㅣ晢㔱㡢㜱ㄲ㌲㘸愴㐶ㄶ愴扦㘷戰㠷攱㡣昳愸搵㡦㔵ㄹ昳戱㤵摢昹㠸㜳㝣攵愰ㄲ慥㡥捡捡㙡慣㙡挳㍦㔰㉥㄰ㄶ捥㕡攷摢㌲ち㐴敤㠸㉥ㄸㅣ㌴搸㥦㍢ぢ晣㌷昱ㄱ愲㘷搰㡡㕣昶㜷昸㑦愶㐸挴慣㈴㠱㠸晡㉢㑡扤攰〶㕢㈲㕣㙢㈶㤰攳扥ㄷち昵㈶慡㍣晤㘳㔶㥦慣搴㍦㔰攳〹慢挲攰㠳㘵ㅢ㝢㠰㔴㙦挳㠲〷㐹搳愰攳㜷㌰挷㘳㑦㜱㕢慣㐵㙢敦摢攲扢戴挰搷攴㜳㡡㥣㤱敦㝢㤸搱㡢挱〶㜷〵㜳㌵㥢晤愹昸㝥戸挲〰㉡っ愴挲〷㔰攰㑡㌶〶愱㔶㠴挷㐷㤷㐲攰㔹搰〱扣㑦㍣㑥㍤昰㌶愳搳捤改昴ㅢ㈸昸攱㝤㡢㌶〷摥㄰愸㙣㌴㍣慥㍢㠱户〵ㅤ㜳愹㑢攰㙤㠵搶摥攱㔵挲㡣㜸捣慤挵㠹㔳㔱ㅣ愲㄰〲㙦ㅢ攸㤸摢㔲㤱挳ㄷ㐲ㄴ戶愳挲㔰㉡㜰㐴㠳挰摢ㅥ戵㈲㍣㍥㜸ㄵ〲㙦㐷攸〰ㅥ㐷㌵㘸愷ㅥ㜸㍢搱改㌰㍡攵〸〴㍦㍣づ㍢㄰㜸㈶㑦捤㌲昱っ散㌹つ㉢づ㑡㄰㔰㈳攸㘴㉢搴㑡㐰敤㠲搶摥㐱㜱ㄴ〳㍥㜸敥㡥㑥㌰㈳㕦づ㘵搰㕤㘶㠳扢㤵敤ちㅤ㜳㌷㉡㜲㤸㐳㠸挲㐸㉡散㑥〵㡥㝣㄰㔰㝢愰㔶〴挵攷挳㐲㐰㡤㠶づ㐰敤攴㜱敡〱昵㍤㍡ㅤ㐳愷ㅣ愹攰〷挵攱〹づ㈸㜹昶ㄳ㡥㉡晣愰㌸㜸㐱㐰㐵改㠴愳ㄸ㑡㐰挵搱摡㍢㈸㡥㜶挰〷户㍦改〴㌳昲攵㤰㠷㄰づ〹攸㤸つ㔴攴㜰㠸㄰㠵㈴ㄵ㔲㔴攰〸〹〱㤵㐶慤〸㡡㡦戱㠵㠰摡ㄳ㍡〰挵㔱ㄲ摡愹〷搴㕥㜴扡㌷㥤㜲㐴㠳ㅦ搴〴戴㌹愰戸㍢捡攴〷㌵ㄱ㉡〲㙡ㅦ㍡㤹㠴㕡〹愸〹㘸敤ㅤㄴ㐷㐵攰㠳㈱ㄳ㜴㠲ㄹ昹㜲㘸㠴敥㌲ㅢ摣㉤㙡ㄲ㜴捣挹㔴攴戰㠹㄰㠵㈹㔴㤸㑡〵㡥愴㄰㔰搳㔰㉢㠲攲〳㜷㈱愰昶㠵づ㐰㜱㌴㠵㜶敡〱㌵㠳㑥昷愳㔳㡥㝣昰㠳㕡㠸戶㕥㐰㜱㌰㠴㠰㥡㐵㈷ㅣㄵ㔱〲㙡づ㕡㝢〷挵搱ㄳ昸攰㘱㍤㍡搱愰㌸㠴㐲㜷㤹㡤㉥愸晤愱㘳ㅥ㐰㐵づ慦〸㔱㤸㐷㠵昹㔴攰㠸ぢ〱戵〰戵㈲㈸㍥ㅡㄸ〲㙡㈱㜴〰㉡攳㜱敡〱戵㠸㑥て愲㔳㡥㤰昰㠳攲戰〸〷㔴搹㘳ㄴ〷㑤〸愸㐳攸㠴愳㈷㑡㐰ㅤ㠶搶摥㐱㜱㤴〵㍥㜸愲㡦㑥㌴㈸づ戵〸攱昰㝤攸㤸㑤㔴攴㌰㡣㄰㠵㈳愸㤰愱〲㐷㘶〸愸㉣㙡㐵㔰㝣㠲㌱〴㔴ㅥ㍡〰挵搱ㄹ摡愹〷㤴㑤愷〵㍡㍤ㅥち㝥㔰㈷愲慤ㄷ㔰ㅣ㕣㈱愰㤶搰〹㐷㔹㤴㠰㍡ㄲ慤扤㠳攲㘸っ㝣昰昰ㅦ㥤㘸㔰ㅣ㤲愱扢捣㐶㜷㡢㙡㠱㡥搹㑡㐵づ搷〸㔱㘸愳㐲㍢ㄵ㌸㠲㐳㐰㉤㐳慤〸㡡て㕡㠶㠰敡㠰づ㐰㜱ㄴ㠷㜶敡〱搵㐹愷㝣㕦㠳扡〰ち㝥㔰ㅣ㘶搱换慥挷㐱ㄸ〲㙡〵㥤㜰㌴㐶〹愸㔵㘸敤ㅤㄴ㐷㙤攰㠳㝢昴㜴愲㐱㜱攸㠶敥㌲ㅢ㕤㔰㐷㐳挷㍣㠶㡡ㅣ搶ㄱ愲㜰㉣ㄵ㡥愳挲㕡㈸〸愸ㅦ愰㔶〴挵㐷㐲㐳㐰ㅤてㅤ㠰攲㘸て敤搴〳敡〴㍡㍤㤱㑥㌹㌲挳て㡡挳㌱㝡〱挵挱ㅡ〲敡㘴㍡攱愸㡤ㄲ㔰愷愲戵㜷㔰ㅣ摤㠱て㥥㈴愴ㄳつ㡡㐳㍣㜴㤷搹攸㠲㍡ㅤ㍡收ㄹ㔴攴昰㡦㄰㠵㌳愹㜰ㄶㄵ㌸㈲㐴㐰㥤㡤㕡ㄱㄴㅦ㕥つ〱㜵づ㜴〰㡡愳㐲戴㔳て愸ㅦ搱改㡦改㤴㈳㌸晣愰㌸㙣愳㤷㕤㡦㠳㍡〴搴戹㜴挲搱ㅤ㈵愰捥㐳㙢敦愰㌸ち〴ㅦ㍣㜱㐸㈷ㅡㄴ㠷㠲攸㉥戳搱〵㜵〱㜴捣ぢ愹挸㘱㈲㈱ちㄷ㔱攱㘲㉡㜰攴㠸㠰扡〴戵㈲㈸㍥㘳ㅢ〲敡㌲攸〰ㄴ㐷㡦㘸愷ㅥ㔰㤷搳改ㄵ㜴捡㤱ㅥ㝥㔰ㅣ摥攱㠰㉡㝢ㅤ挵挱ㅦ〲㙡ㅤ㥤㜰ㄴ㐸〹愸慢搰摡㍢㈸㡥ㄶ挱〷㡦㈵搲㠹〶昵ち收㜴㤷搹攸㠲晡ㄹ㜴捣㙢愸昸㙡戸挲戵㔴戸㡥ち慦㐱㐱㐰晤ㅣ戵㈲㈸㍥ちㅣ〲敡〶攸〰ㄴ㐷㤹攸愸ㅥ㔰㌷搲改㑤㜴捡ㄱ㈱㝥㔰ㅣ〶搲换慥挷㐱㈲〲敡ㄶ㍡攱㘸㤱ㄲ㔰户愲戵㜷㔰ㅣ㔵㠲て㥥㘰愴ㄳつ㡡㐳㑢㜴㤷搹攸㠲晡㈵㜴捣㕦㔱昱戳㜰㠵摢愸昰㙢㉡㜰㈴㡡㠰扡ㅤ戵㈲㈸㍥戴ㅣ〲敡㑥攸〰ㄴ㐷愳攸愸ㅥ㔰㜷搱改摤㜴㕡㡤ㅦ㈹㝥㔰ㅣ㉥搲换慥挷挱㈴〲敡㕥㍡攱愸㤲ㄲ㔰扦㐵㙢敦愰㌸晡㠴㈸捣晢攸㐴㠳攲㄰ㄴ摤㘵㌶扡愰晥て㍡收晤㔴攴昰㤴㄰㠵〷愸昰㈰ㄵ㌸㘲㐵㐰㍤㠴㕡ㄱㄴ㥦慤づ〱昵㌰㜴〰㡡愳㔶戴㔳て愸摦搳改㈳㜴捡ㄱ㈶㝥㔰ㅣ㔶搲ぢ㈸づ㍡ㄱ㔰㡦搲〹㐷㥦㤴㠰晡㈳㕡㝢〷挵㔱㉡〲敡㜱㍡搱愰㠶愳㔵㜷搹〳敡㑦搰㌱㥦愰㈲㠷戱㠴㈸晣㤹ち㑦㔲㠱㈳㕢〴搴㔳愸ㄵ㐱昱ㄱ昰㄰㔰㝦㠱づ㐰㜱㜴㡢㜶敡〱昵っ㥤㍥㑢愷ㅣ㠹攲〷挵攱㈷扤散㝡ㅣ㥣㈲愰㥥愷ㄳ㡥㔲㈹〱昵㈲㕡㝢〷㤵㠴㤹㠰㝡㠹㑥㌴㈸づ㘹搱㕤昶㠰㝡ㄹ㍡收㕦愹㤸づ㔷昸ㅢㄵ㕥愱〲㐷挰〸愸㔷㔱㉢㠲攲挳敡㈱愰㕥㠷づ㐰㜱ㄴ㡣㡥敡〱戵㠱㑥晦㑥愷ㅣ戱攲〷挵㘱㉡扤㙣㔱ㅣ挴㈲愰摥愴ㄳ㡥㘶㈹〱昵て戴昶づ㡡愳㕥〴搴摢㜴愲㐱㜱攸㡢敥戲〷搴㍢搰㌱晦㐹㐵づ㡢〹㔱㜸㤷ち敦㔱㠱㈳㘵〴搴晢愸ㄵ㐱昱㤹晡㄰㔰ㅦ㐲〷愰㌸㕡㐶㍢昵㠰晡㠸㑥㍦愶㔳㡥㙣昱㠳攲㜰ㄶ〷㔴搹戳ㅥ〷扢〸愸㑦改攴〸搴㑡㐰㝤㠶搶摥㐱㜱㜴㡣㠰晡㥣㑥㌴㈸づ㤱搱㕤昶㠰晡〲㍡收㤷㔴捣㠷㉢㝣㐵㠵慦愹㘰㐳㐱㐰㝤㠳㕡ㄱㄴㅦ晤て〱昵㉤㜴〰㡡愳㙡㜴㔴て愸敦攸戴〲户敡ㄵ㐷挰昸㐱㜱搸㑢㉦扢ㅥ〷挵〸㈸摣捤慤㔰㉢㔰㉢〱㠵攷㘳㌷〲搴㉡㤸〹愸ㅡ㍡搱愰㌸㤴㐶㜷搹〳捡㠰㡥搹㡦㡡ㅣ㘶ㄳ愲㔰㑢〵扥攲㑤㜱攴㡤㠰㡡愰㔶〴挵㤷ㄴ㠴㠰ㅡ〰ㅤ㠰攲攸ㅢ敤搴〳㙡㈰㥤づ愲㔳㡥㤴昱㠳攲昰㤸㕥㐰㜱昰㡣㠰戲攸㠴愳㘸㑡㐰㙤㡥搶摥户㈸㡥戶ㄱ㔰㐳攸㐴㠳攲㤰ㅢ摤㘵て愸㉤愰㘳㙥㐹㐵づ挷〹㔱搸㡡ち㕢㔳㠱㈳㜴〴搴㌶愸ㄵ㐱昱㜵ち㈱愰戶㠳づ㐰㜱㤴㡥㜶敡〱㌵㤴㑥户愷㔳㡥愸昱㠳㕡㠷戶㕥㜶扤㉢愱㈲愰㜶愴ㄳ㡥戶㈹〱㌵っ慤扤㠳攲愸ㅣ〱㌵㥣㑥㌴愸㙢搰慡扢散〱㌵〲㍡收捥㔴攴戰㥤㄰㠵㕤愸㔰㐷〵㡥攴ㄱ㔰扢愲㔶〴挵户㍥㠴㠰ㅡ〹ㅤ㠰攲㘸ㅥ敤搴〳㙡㜷㍡摤㠳㑥㌹昲挶て敡㜶戴㌹愰捡摥㘶攱㘰ㅣ〱㌵㥡㑥敥㐴慤〴搴ㄸ戴昶づ㡡愳㜷〴搴㔸㍡搱愰㌸㠴㐷㜷搹〳㉡ちㅤ㌳㐶㐵づ敦〹㔱㠸㔳愱㥥ちㅣ昱㈳愰ㄲ愸ㄵ㐱昱攵ㄴ㈱愰㤲搰〱愸晢㍤㑥㍤愰㔲㜴㥡愶㔳㡥搰昱㠳攲戰㥣㕥戶㈸づ摡ㄱ㔰㝢搲〹㐷敦㤴㠰摡ㅢ慤扤㠳攲㈸ㅦ〱㌵㡥㑥㌴㈸づ昵〹攱戰て㜴捣昱㔴攴㌰愰㄰㠵〹㔴㤸㐸〵㡥っㄲ㔰㤳㔰㉢㠲攲㍢㌴㐲㐰㑤㠱づ㐰㜱㜴㤰㜶敡〱㌵㤵㑥愷搱改慢㔰昰㠳攲昰㥤㕥㐰㜱㜰㡦㠰摡㤷㑥㌸捡愷〴搴㝥㘸敤ㅤㄴ㐷〳〹愸㤹㜴愲㐱㜱㐸㤰敥㌲ㅢ摤㉢昳㔹搰㌱㘷㔳㤱挳㠵㐲ㄴ收㔰㘱㉥ㄵ㌸㠲㐸㐰敤㡦㕡ㄱㄴ㕦昵ㄱ〲㙡ㅥ㜴〰㡡愳㠸戴㔳て愸昹㜴扡㠰㑥㌹收㐰㍡㝢㈰㙢㙥㘷㙢㤸㌷昶愷㐳〳愹㙡㠹㔰㘰搲㝡㝥搷敡ㄶっㄴ攰㉣搳愳捥ㅣㄳ扤ㄱ㘹㐳搲戶扤〳㐹愶㙡晦㕢ぢ㡡戶㑦㈰㜰晦㉤㝣㙦㠴㄰㌳㑡㤸ㄳ慦戹攱敢攰㕢て㡡昶散㜸昷攳攱戴攱㘴㉣㐲ㄷ户㤸摤㥣敢㘸敦㙣㉦㜴つ㥢㡦㐱㌰挳昸㠶㡤㐲㐵㐵㜴㘲捤捦攱㌱㌴㈶ㄷ慣扡㡤慦戱㕣挱㈷捥㈳㑢摢摡㔷戶㐹㙦㙡㍡昹愲ㄱ攱搵慦ㅦ挳㐴ㄸ㠷搳捥㠰㘷㌱㝦㑥㘳昳㘰㤴〳慢㉣㈶愰愹㙣ㅣ㠲㝡摤攴㐹㤳攷㌵愵ㄲ挹㜸㝤㐳愳㥤戲戳挹㠴㥤㙢挸攴ㅢㄳ改㐴愱㌱ㅥ㡤愵戲搹㕣捥㤲㝣㌵㝤ㅣちㅢ㡢ㄹ㙡〹㜷ㄸ㙢㑣㔵㑢㡤戲㥡㑡㕣扡㙣㙣昲ㄸ晡ㄵ㉡慢㜲㉡慦散敡㝥晤㔴㥤敦㐵ㄸ㠱愴㜳昱㑤〲㠶挱㥣㜳捤㔵㠰戵㜱㐶散㘰昷扡愰㌱㉦挰捣㈶㜴挱㍣〲㐵挴慡㐲〳㍢㘴㘴㔰づ㥡㍣愹挹㌳㜶挶挸愲㙤〰摡㈴愹㡥ㄷ㤴㜶ㅡ㌹戴㙣㠶㤶搲ㄷ㡥ㅡ㜹㌴㙦㡥㘶㍣ㅥ慦ㅦ㤸攷挶㘷㔵扢摥捤攱っ㍢㠲挵㘲愸㥡ㅢ㌰愷っ〸㠵㘰㌳㥡㌸㈳摦㕡戴㜲㤳㔷ㄷ㘰㈹戹愱㐱㠰㘷㍦愱挲つ㐵㥤㠷ㄶ㙥㉣愵㉢摢搴㜱㕡愱㠷㤵ㅤ㜱㕤ㅢ㙤愸㍢㉢扢挱㡥愷ㅡ㜳㜶㍣㔹㥦挰㕢㉤㤳昱㙣㌶㔵㐸㘵搳改㘴㍡㥡换愶搲㡤㔶㝦摤㥤㜶搸㔸〳㜴㙤ㄹ㙢〳㜵㡤㌲㘵愱挶ㄵ慥捥㐱㐷戸㌲㌰㕦㘱㜶㐲㘴㜶愱㠸㔸㥢愱〱㌳ㄵ㈶愱㥡愴㘸ㄲ㥣㐹㑣搶收㕡㌸㤲ㅡ扢戳㌸㠶挲つ㤸㔳㕢㐰㈸㑣㡥㐳㔳㤱挹㔶㘸ㄵ㈶㈷㈲㔸㤰挹昱㘸つ㌲搹㕡挷㌹〱慥挰㘴ㅢ搷戵㜱㈲敡づ㤳㑣㘳㐳慣㍥㥤㑦挵ㅡ散㕣㈲㘱搷㘷ㅢち㤹㘴㉡㤷㡢㘷㠱愵㤰捡㔹摢敡敥㥣〴ㅢ㙢㍢㕤㍢㤹戵愱扡㐶㤹摡ㄱ㌵㘱㜲戴㤷挹㘹㄰㤹愷愳㠸㔸㍢㐱〱㌳攱㑣㠶㘹攱㔸㙡㐴㔹晣㠸愶ㅢ挸㘴〴㠴挲攴㈷㘸㉡㌲搹〵慤挲愴㉤㤴㐹㑢㈸㤳㍡ㅤ攷㝣戸〲㤳㕤㕤搷挶〵愸㍢㑣愲㜶㉥搹㤸㐹攴ㄲ昹㑣㝤㈲㤹捤愶㔳昹っ摥摣ㄳ挳㝢㘵㘳㠹㘸㐳㠳㈵搹㘷昶昰㐲搸㔸㈳㜵攷攴愰戰扢慥㔱愶㐶愳㈶㑣ち㕥㈶㤷㐲㘴㕥㠶㈲㘲㝤てち㤸〹㘷㌲㐶ぢ㤳搴㐸戱戸㥡愶ㅢ㌰愷愲㄰ち㤳㙢搰㔴㘴ㄲ㐷慢㌰㌹㈴㤴挹㐱愱㑣敡㜵㥣敢攱ち㑣ㄲ慥㙢攳〶搴ㅤ㈶㜶㈶㥥㈸挴ㄳ㡤搱㕣㍣㥦㘸㉣㈴㌲㡤㠹戸摤㔰㠸愵搲㜸捦㔴愱扥㘰㐹愲㤹㍤扣ㄱ㌶㔶㔲㜷㑥昶㥤㤴慥㔱愶昶㐴㑤㤸捣昳㌲㔹て㤱㜹㉢㡡㠸戵ㄷㄴ㌰ㄳ捥㘴㙦㉤ㅣ㐷㡤㝤㔸摣㐱搳つ㤸㔳晢㐰㈸㑣敥㐲㔳㤱挹〴戴ち㤳㘹愱㑣愶㠴㌲㤹愸攳晣〶慥挰㘴㤲敢摡昸㉤敡づ㤳㜸㈲ㅥ㑦㈷昱ㄲ摥㙣㈲㥥挸挵愳㤹挶㐶㔰㡡搵㌷㘶ㄳ搸㜴愲㜹㙢戲敥捥㝤戰戱愶攸㥡散㍢㔳㜵㡤㌲戵㉦㙡挲㘴ㅦ㉦㤳〷㈱㌲ㅦ㐲ㄱ戱㘶㐰〱㌳攱㑣昶搳挲㈹搴㤸捡攲㌱㥡㙥㈰㤳㔹㄰ち㤳挷搱㔴㘴㌲〷慤挲㈴ㅥ捡㈴ㅡ捡㠴㌹㘲改挴㤳㈸挱㘴㝦搷戵昱ㄴ敡づ㤳㐲㌴㤶㡦㌵愶ㄳ昹㜴㉥㤶挰ぢ挱ㅢ搳㌱㙣㌲㌶昶愶㠲㥤㙥挸㐵慤〳㜴㜷㥥㠶㡤㌵㑦搷㠴㠹㘴㡥搹㝢捡搴㐲挸㠴挹ㅥ㕥㈶捦㐱㘴㍥㡦㈲㘲㉤㠲〲㘶挲㤹ㅣ愴㠵㌳愹㌱㡢挵㉢㌴摤㠰㌹㜵〸㠴挲攴㌵㌴ㄵ㤹ㅣ㠶㔶㘱戲㘳㈸㤳敤㐳㤹㌰ㅤ㉣㥤㜸〳㈵㤸㝣摦㜵㙤扣㠹扡挳㈴㤳换挷㘳戱㙣㈶㤷㑤ㄶㄲ搹㝡㥣㝡散㐴ㅥ晦㈵㜰搵㠱敤㈶㘹㌵改敥扣〵ㅢ敢〸㕤㤳攳㐹㐶搷㈸㔳㜹搴㠴挹㔶㕥㈶晦㠴挸㝣ㄷ㐵挴戲愱㠰㤹㜰㈶〵㉤㥣㐷㡤昹㉣㍥愱改〶㌲㔹〲愱㌰昹ㄷ㥡㡡㑣㡥㐴慢㌰㠹㠴㌲愹つ㘵戲㔴挷昹ㄲ慥挰愴挵㜵㙤㝣㠵扡挳愴㍥㠵〳㙡㐳㍡㤵㑣〰㠶ㅤ换㌶挶ㄲ昹㔴ㄶ〷摣晡㔴ㅣ㙦㠶戲慤㔶摤㥤慦㘱㘳戵改㥡㌰㤱㝣㌰㝢㑦㤹敡㠰㑣㤸㔴㝡㤹㝣〷㤱㔹㔱㐳㈶㑣昷愲ㄶ捥愴㑢ぢて愶〶㕦㈱㘰昶㠳㤵挳㘴㠵づ换㤷昳ㄷ㤹慣㐲慢㌰昹散慢戰㜳昱愷㘸つ㥥㡢㔷敢㌸〳攱ち㑣㡥㜶㕤ㅢ㠳㔰㜷㡦㈷㜱散㈲㜹ㅣ㍡㔲㤹㌴㉥㐶昱攲敤㜸愶㔰㠸攱㐵收ㄹ扣㙡摢慥户㡥搱摤ㄹっㅢ敢㔸㕤㤳㝤㐷㔲扦散㍤㘵敡㜸挸㠴挹晢攸㑣昱晡㘴〸㐴收ㄶ㈸㈲搶〹㔰㈸换攴㐴㉤㍣㠲づ㌳㉣㠶搲㜴〳收搴挹㄰捡㜶戲〳〳戱㠵摦㔳搱㉡㑣㕥て㘵昲㙡㈸ㄳ收㜳愵ㄳ挳攱ち㑣㑥㜷㕤ㅢ㈳㔰㜷㤸搸改㑣㉥㘳㘷ㅢ㌲つ戱㔸㈲㤱捤愴戱㈷攵㜳㘰㤳㉦搸昹晡㜴扤㜵㠶敥捥捥戰戱捥搴㌵㘱㜲㤶慥㔱愶捥㐱㑤㤸扣攸㘵戲ㅢ㐴收㐸ㄴㄱ㡢㐹摣戲㑣㝥慣㠵㡢㠹㘳〹㡢戱㌴摤挰愵㍦ㄷ㐲㘱ㄲ㘳㈰戶昰㝢ㅥ㕡㠵挹㥦㐲㤹晣㌱㤴〹㔳户搲㠹〶戸〲㤳ぢ㕣搷㐶ㄲ㜵㠷㐹㌴㥦㡥㐷ㅢ搲搹㝣㉣㡥㙢戶㘴㌶ㅤ挳ㄱ戶搰㤸戲愳改㜸ㄶ㜸慣ぢ㜵㜷㔲戰戱㉥搲㌵搹㜷㉥搶㌵捡搴㘵愸〹㤳㠷扤㑣昶㠲挸摣ㅢ㐵挴㘲扥戶㉣㤳㉢戴㤰㐳昴攵敤换收㘴㥡㙥攰搲慦㠳㔰㤸㑣㘵㈰捤攴㉡戴ち㤳扢㐳㤹摣ㄹ捡攴㙡ㅤ㘷〶㕣㠱挹捦㕣搷挶㝥愸扢晢づ㌶㠶㘴㈱㤵㙣㙣㠸ㄷ㜰㑣捤愶昳戸㔶攳昵㙣㈲㥥㐹㘱攷戱慥搱摤㤹〹ㅢ敢㕡㕤㤳敢ㄳ挹摤㜲ㄱ㈸㔳㌷㐰㈶㑣㝥改㘵㌲ㄷ㈲㜳㝦ㄴㄱ敢㐶㈸㤴㘵㜲㤳ㄶ㉥愷挳ㄵ㉣ㄶ搱㜴〳〹摣〲愱㌰㌹㤸㠱搸挲敦慤㘸ㄵ㈶搷㠶㌲昹㔹㈸㤳㕦攸㌸㠷挳ㄵ㤸晣搲㜵㙤㝣ㅦ㜵㠷㐹愲摥㑥㈵㙤㕣愶㈵㜱戶挹㘵㌲改㙣㌲㥥㉥搴㐷ㅢ昲昵㠵㜸㍥㥢戳㈴㔷换ㅥ㌶挱挶扡㑤㜷㑥昶ㅤ㐹搳㙡㤹扡ㄳ㌲㘱㜲㠵㤷㐹づ㘶㘶ㅥ㐵挴扡㑢㜷㈷散昷捥摤㕡挸户ㅣ挸㑢慡捤愵㌴摤挰愵扦ㄷ㐲㘱搲㡡愶㈲㤳摦愲㔵㤸㥣ㅢ捡攴挷愱㑣敥搳㜱㡥㠲㉢㌰昹㍦搷戵搱㠱扡挳愴扥㤰㡡愶昰㈷㈰戲㠹㔸㍥㔱ㅦ捦㌶㌶摡搱㔴㌲ㅡ㑢收ㄲ搱㐲ㄲ搷㈷昷敢敥㜴挲挶㝡㐰搷㘴摦㜹㔰搷㈸㔳て愳㈶㑣捥昴㌲㔹〹㤱戹ち㐵挴㘲挲戵散㜶昲㠸ㄶ㥥㐴㈶㈷戳㔸㐳搳つ㘴昲㈸㠴挲攴〴〶㘲ぢ扦㝦㐴慢㌰昹㐱㈸㤳㘳㐳㤹㍣づ㈳改挴㈹㜰〵㈶㝦㜲㕤ㅢ愷愲敥㌰㠹挵㔳改㘸㈶搹㤸㙤㘸挴搵㙣〶㍢㔲㘳㌲㡥㍦晦㠰捤愴㤰㙢㘸挸㕡㤲㠱㘵て㑦㠳㡤昵㘷摤㌹㘱昲愴慥㔱愶晥㠲㥡㌰㔹攱㘵㜲ㄶ㐴收搹㈸㈲ㄶ㜳慢㘵㤹㍣慢㠵㘷㌲搸㔹㉣㝥㑡搳つ㕣晡攷㈱ㄴ㈶攷㌳㄰㕢昸㝤ㄱ慤挲攴挸㔰㈶㑢㐲㤹扣愴攳㕣っ㔷㘰昲戲敢摡戸〴㜵㤷㐹㈲㕦㈸愴㔲㜶㐳ㅣ㤷昴搹㤸㥤慤捦愴ㅡ㜱晢㈰㥢㘸挸㘷㤲挹〶㑢㤲慤散攱愵戰戱晥愶㍢㈷晢捥㉢扡㐶㤹㝡ㅤ㌵㘱㤲昵㌲㔹ぢ㤱戹づ㐵挴摡〰㠵戲㑣晥慥㠵㝣㍤㠲扣㕤摣扣㡥愶ㅢ戸昴㙦㐲㈸㑣慥㘷㈰戶昰晢て戴ち㤳㠵愱㑣ㄶ㠴㌲㜹㕢挷戹ㄹ慥挰攴ㅤ搷戵㜱ぢ敡づ㤳㘴愶㍥ㄷ挵㡦扤㙣㌴㡤ㄳ㌰づ戲昵愹㝣捣㑥愵攳㤹晡㉣敥愳㘴慤㝦敡敥慣㠷㡤昵慥慥挹㜶昲㥥慥㔱愶㍥㐴㑤㤸捣昱㌲昹ㄵ㐴收㙤㈸㈲搶㐷㔰㈸换攴㘳㉤攴ㅢㄳ攴㝤攷收㍤㌴摤挰愵晦ㄴ㐲㘱昲ㅢ〶搲㑣㍥㐳慢㌰㤹ㄴ捡㘴㐲㈸㤳捦㜵㥣晢攱ち㑣扥㜰㕤ㅢて愰敥㌰挱㍤挳㘸㉥㥦挸愶㜲戸㔷㤰户愳㡤㈰㘳㌷㈶㜱㕢㈵㘵㈷ㅢㄳ㌹敢㑢摤㥤〷㘱㘳㝤愵㙢㜲摥昹㕡搷㈸㔳摦愲㈶㑣昶昴㌲昹㍤㐴收㈳㈸㈲搶㜷㔰㈸换㠴ㄲㄱ慥㈵㤳㜵㉣㥥愰改〶ㄲ愸㠴㐴㤸㍣挹㐰㙣攱户ㅡ慤挲㘴㑣㈸㤳搱愱㑣㙡㜴㥣㘷攰ち㑣㤸晥愴㌷攳㔹搴摤敤㈴ㅥ换㌶攴搳昸挱㤳挱摦㠳㡡攵ㅢ愳㜶㍡ㅦ㙤㙣挰收㤳㐸愷㜰摥改愷扢昳ㅣ㙣㉣收㐷愵㜳戲敦㐸愲ㄴ晥㑣捡ㄴ㤳愰挲㘴㔷㉦㤳㤷㈰㌲㕦㐶ㄱ戱〶㐲〱㥦昰㙢㝢收㐷㐵㜸㉤㌵昸㑥〴㜳〳㑤㠵㠹〵㠹㠴㝤㠳㠱㈰㤳㉦昳㥥挲㘴扢㔰㈶摢㠴㌲ㄹ愲攳扣つ㔷㘰挲㑣㈷扤ㄹ敦愰敥㌰攱㥦挶㑡㘵ㄲ㈹㥣㠳戳〹㥣㜴㌲戹晡㜸㍡㥢㡢攲㜰㘲攳㔵摤㌹㑢ㄲ愳散攱㍦㘱㘳㌱ㄵ㉡㥤ㄳ㈶㕢敢ㅡ㘵㡡昹㑥㘱戲戹㤷挹〷㄰㤹ㅦ愲㠸㔸㐳愱㠰㑦㌸㤳敤戵㤰慦㕡㤰㜷搵㥢㥦搳㔴㤸㐸㡡㤳敤㕦㌲㄰㘶攴㍢っ㈶挲挴〸㘵㔲ㅤ捡㘴戸㡥昳㙦戸〲㤳ㄱ愸ぢ㤳㙦㔱㜷㤸愴ㄳ戸㘵㠲㥢敦戸㠳㘲攳㙣㘳㘷ち戹㝣㝤㘳㘳㘳ㄲ扦㠰ち挹挶戸戵戳㙢㘳㝥〷ㅢ㙢ㄷ㕤㤳㝤愷㑥搷㈸㔳㑣㙤ち㤳㙦扦昴晣摥愹㐲㡥挵慣㐶ㄱ戱㤸摤挴㈷㥣〹戳㥥㈲扣㡤ㅡ扦㘶搱㥦愶挲㐴戲㤹㙣ㅡ㠸愶㈲ㄳ㘶㌳㠵挹挷〸ㄸ扣ㅦ晢㈱㕡㠳扦〱挷敡㌸㥢挱ㄵ㤸㐴㔱ㄷ㈶㥢愳敥㌰挹㌷㌶搸㠵㐲㝤㠳捤つ㈶㕦挸㘵敤㉣敥㌱㘵搳㠵㐴㉣㤷㑣㈶ㅢ㉤㐹㜷戲㍢㐳㘰㘳㌱挱㐹て愶ㅣ㘳敢㜵㡤㌲挵㉣愶㌰㜹挷换㘴㙢㠸捣㙤㔰㐴慣ㄴㄴ昰〹㘷挲〴愷〸昹㐲〶㜹㥦扦戹ㄳ㑤㠵㠹㈴㉥搹㍥㥣㠱㌰㈳摦扤愱㉦㑣晥ㄶ捡攴攵㔰㈶㑣㕦㑡㥣㍡戸〲ㄳ愶㉡㠵挹慥愸㍢㑣㘲㔸昴っ慥敦㔳㌹扢〱摢〹㝥改挴愲昱㌸㝥ㄵ攷㤳挹㑣戴戱搱ㅡ敦摡㤸扢挱挶㥡愰㙢戲㥤㑣搴㌵捡搴ㄴ搴㠴挹戳㕥㈶愳㈰㌲㐷愳㠸㔸㔳愱㠰㑦㌸ㄳ收㌲㐵昸〰㌵ㅥ㘴㔱㑦㔳㘱㈲㌹㑡㌶㌵㌰㄰㘶攴换ㅣ愵㌰㜹㌴㤴挹㈳愱㑣㘶敡㌸㡤㜰〵㈶捣㑡ち㤳㍤㔱㜷㤸搸㤹㙣㉣㥡挸攱戴㕢挰摤挶㘴㌲摤㠰㍢戱㜶㝤㍡搶㠰㕢㑡戱㜴㠳㌵摢戵㌱昷㠲㡤挵戴㈵㍤㤸挲㘴慥慥㔱愶㤸㥢ㄴ㈶て㜸㤹㡣㠷挸㥣㠰㈲㘲捤㠷〲㍥攱㑣㤸戶ㄴ㈱㕦摢㈰㝦昳挰㥣㑥㔳㌲戱㤸挵ㄴ攱っ㌴つ慣慡㘱㈲㙥㉦㕦慥㉢晣愱敤㔱晥昷攵㑦挵晢敦㌹〲〷㝦搳挲㕥敤㍣攳㔹㕤戹攷㝦收㡢搹㌴㍥攲捤㙦捤敤㔸敡㑤昰㐳慡摤昹㌵㝡摣〹㕦㜳㈶ㄶ戸收㔰㉣㙥㌴慣㡢㍤晤〵㍤ㄸ㔶㙣搹㍡愳ㄳ挹㌶晣㈵挶〵敤ㄳ㡢㝦挶㙦㌳㥤㠴ㅢ愵㕦攳㕥搷摤㌲㌱摢㠹搷〳㜴搹摡㙣㙥㐷搱づ慦㐵㐷摥ㄴ㠲㔱㝣改晢㤶摤㌵捦㌳戲㐳扢㕢㘷戴㜵攲てㄴ搸㜹敤戱ㄳ捦㡣㔶㔷㔶愹搰挷搶摤㍦搸挷㠷㘲改つ㝦愲㘰㐶㥥〰㠶㠶㍣㈱㍣愹戹㑢㥥戰摦ㅥ㜲㘵㌲〹㙢捣挶搲ㅡ攳㜶㤹戵㑢慣扥收㤷㔸ㄱㅢㅤ愳ㄴ㍢㈳㔶攱ㅢ㌱攷挲愱攲挱㤰摥搸㌴戸〹ㄵ㥣㈲昰㥣㙥挹昴攱㜸户㍡挱昹扦搶晤摦㥡㌰昸〸㙤㜱戸ㅡ㝥敥挴㥡㔷搷慣晤攸㠶扤敡㉥㕦晦㥤晢晦㥡改㔳摢づ㥤㜵捥㜵昷ㅤ昱搱ㄹ攳捦㝥昱㤹昱㙡㌱㉣敡攰挷㝣㡤挵敢㉣攴㤸㜰㌳㍡昱㈲㥥〴づ扣ㄳ晣㈶㔷攰㝦㈷戸挵㐴㈸㍥ㄵ收㠱攸敦挰㉡搵㡡ち昷ㅡ㜵〳㉣戸愹捡搶戵㠸㑢搹㡥㘶㙥㘱捡㘴㡡搳㌸ㄸ㙤づ捡愸扡ㄶ㡡ㅡ〰摥㘲㑡㙤敥昸扡㘹㜰㈷㉡㝤㘳挲慣愶㔸㤴㘳戲攰㡣愳㈶㥤晥挸扡晢摥ㄸ户㝥戳扢㈷扦㌴㕥ㅤ〳㡢㌰㈶㔷扡㡢ㅥ㘰戲捥ㄵ昸㕦ㄳ㙥㌱ㄱ㡡て㡥㍦づ㤳ㄳ㔰ㄱ㈶㔷挰愲挸㈴挷愵㘴㈲搲㘱挲ㄴ愷㘱ㄷ㤹㈴搵㈵㈵㑣ㄶ㔳㥢ㄷ㔷㐵㈶愷愱搲㌷㈶捣㙡昶挸攴搰㉦捥㍢昲昳愱户㡦晦收㤵㤷㈶敥㘸㍣㍥㕥晤〸ㄶ㘱㑣捥㉦挷攴㍣㔷攰㝦㜳戸挵㐴㈸㍥㜸㜸捡㘱挲㙣愶㌰㌹搷换愴㥤㑢㜹㈱㐴づㄳ愶㌸㡤愳㡡㑣敡搵㌹㈵㑣㍡㈱ㄹ㝣㈹㜴晡㠶攱㌲㙤㔱㙥搳〸散㉥㑣㘲㠶㘱㌸愳ㅣ㠶搳㕤㠱晦晤攱搶㌵昰㠴て㥥愱㜲㌰㌰㠱㈹ㄸ㑥昵㘲㌸㠶ㄸ㤸㝢㜴㌰㌰慢㘹ㅣ㔷挴㄰㔵㈷㤶㘰㔸㐳っ敢愱搳㌷っ户㙡㡢㜲ㄸ〲㝢挸ㅤ戰〸挳㜰㕣㌹っ挷扡〲晦㕢挴慤扢攰〹㥦ち昳ㄴ〷〳㜳㤶㠲攱㘸㉦㠶搳㠸攱㍥㠸ㅣっ㑣㘴ㅡ㘷ㄴ㌱㈴搵㡡ㄲっ㘷ㄱ〳㌳㤰㝤挳昰㤰戶㈸㠷㈱戰㔳㌰㔵ㄹ㠶攱愸㜲ㄸ㤶戹〲晦扢挴慤挷攱〹㥦ち昳㈷づ〶愶㈹〵㐳㥢ㄷ挳㑦㠹攱㘹㠸ㅣっ捣㕤ㅡ攷㝢㌰ㅣ㔹㠲攱㐲㘲㜸づ㍡㝤挳挰っ愵㔸㙣㌴㠶㔷㘰ㄱ㠶挱㉥㠷㈱敦ち晣㙦ㄴ户㕥㠳㈷㝣㉡捣换ㅤっ㙦愰㈲ㄸ戲㕥っ㙢㠹㠱㐹㐵〷〳搳㤵挶㤵㐵っ昵敡晢㈵ㄸ慥㈶〶收ㄹ晢㠶㠱㐹挹ㅥ㌱〴㡥つ㥦挰㈲っ挳挱攵㌰ㅣ攴ち晣敦ㄵ户㤸挷挴愷挲扣摥挱昰㈵㉡㠲㘱愱ㄷ挳㡤挴昰㌵㐴づ〶㘶㈸㡤㥢㍤ㄸ收㤵㘰㔸㑦っ摦㐱愷㙦ㄸ愸摥㌷っ晤愰㕥挷捥晢慥㈸㘶㤷挳㌰换ㄵ昸摦㉥㙥㌱㜵㠹づ攳㜷慤㠳㠱昹㐷挱戰㥦ㄷ挳ㅤ挴㌰ㄸ㈲〷〳㤳㤲挶㕤㐵っ㐹㌵慤〴挳㍤挴㌰〴㍡昸昴攱挲㡡愹㐷戱搸攸㥤㘲㈸搴敢㐲㌰㑣㉣㠷㘱㠲㉢昰扦㘳摣㘲戶㔲㌰摣敦㘰ㄸ㡥扡㘰搸挷㡢攱㐱㘲搸ㄹ㈲〷〳昳㤰挶敦㍣ㄸ昶㉣挱昰㝢㘲搸つ㍡昸昴〱〳戳㡤㘲戱搱ㄸ挶㐲扤㉥〴㐳㐳㌹っ〹㔷攰㝦搳戸挵〴愵㘰㜸摣挱挰㉣愳㘰㠸㝢㌱㍣㐱っ㈹㠸ㅣっ㑣㍤ㅡ㑦ㄶ㌱搴慢㌱㈵ㄸ㥥㈶㠶扤愰㠳㑦ㅦ㌰㌰挱㈸ㄶ攵㌰〴㡥つ㤳愱㕥ㄷ㠲㘱昷㜲ㄸ㐶扡〲晦晢挶㉤收㈴〵挳ぢづ〶㈶ㄶ〵挳慥㕥っ㉦ㄱ挳㑣㠸ㅣっ捣㌶ㅡ㝦㉤㘲㠸慡ㄱ㈵ㄸ㕥㈱㠶戹搰挱愷てㄸ㤸㔳ㄴ㡢㜲ㄸ〲搷つ㡢愰㕥ㄷ㠲㘱㠷㜲ㄸ戶㜷〵晥户㡥㕢㑣㐳ち㠶㌷ㅣっ捣㈵ち㠶敤扣ㄸ摥㈲㠶㈶㠸ㅣっ㑣㌰ㅡ㙦ㄷ㌱㈴搵㔶㈵ㄸ晥㐹っ㌹攸攰搳〷っ㑣㈳㡡㐵㌹っ㠱敢㠶愵㔰慦ぢ挱戰㔹㌹っ㤶㉢昰扦㝢摣㘲收㔱㌰㝣攴㘰㘰晡㔰㌰っ昲㘲昸㠴ㄸ㤸昹㜳㌰㌰愷㘸晣慢㠸愱㕥㐵㑡㌰㝣㑥っ㉢愱㠳㑦ㅦ㌰㌰㜳㈸ㄶ攵㌰〴㜶㡡㌵㔰慦ぢ挱㔰㔳づ㐳戵㉢昰扦㠱摣㍡〱㥥〴挳扦ㅤっ捣ㄸち㠶㑡㉦㠶敦㠸攱㌴㠸ㅣっ㑣㈳ㅡ晣㕢敡敥捦㜸昵敤ㄷ摥摦㥥㔵㤰っ㍥ぢ㍡昸昴〱〳㤳㠵㘲戱搱ㄸ㤸㈸慣ぢ挱昰㈵扡ㄳ晡ㄳ晣ぢ㔷攰㝦て戹挵晣愲㘰㌰搱㜷晣〴㘷㤲㔰㌰㝣〶㡢攲捦捤晥㄰慡㑢㈱㜲㌰㌰㜳㘸っ㉣㘲㐸慡㡦㑢㌰っ㈶㠶戵搰挱愷てㄸ搶㘹㡢㜲ㄸ〲㍢挵㜵戰愸ぢ挱昰㕥㌹っ敦扡〲晦摢挸㉤愶ㄴ〵挳㤶づ〶收〵〵挳㍢㕥っ㕢ㄳ挳㝡㠸ㅣっ㑣ㄶㅡ摢ㄶ㌱搴慢㌷㑢㌰っ㈵〶㘶昹昰改〳〶愶〴挵愲ㅣ㠶挰㑥㜱て搴敢㐲㌰扣㔶づ挳慢慥挰晦㑥㜲㡢㔹㐴挱㌰摣挱㜰㍦敡㠲攱㙦㕥っ㍢ㄳ挳㠳㄰㌹ㄸ㤸ㅦ㌴敡㡡ㄸ愲敡挵ㄲっ扢ㄱ挳敦愱㠳㑦ㅦ㌰㌰ぢ㈸ㄶ攵㌰〴捥ㄴ㑦㐰扤㉥〴挳㌳攵㌰晣挵ㄵ昸摦㑣㙥㌱㜱㈸ㄸ扥攷㘰㘰昶㑦㌰㍣攵挵㌰㤶ㄸ㥥㠳挸挱挰㤴愰ㄱ㉢㘲㐸慡㍦㤵㘰愸㈷㠶㤷愰㠳㑦ㅦ㌰㌰昱㈷ㄶ攵㌰〴㜶㡡つ㔰慦ぢ挱昰㠷㜲ㄸㅥ㜱〵晥昷㤳㕢捣ㄵち㠶㐶〷〳ㄳ㝥㠲攱㘱㉦㠶扤㠸㠱戹㍡〷〳戳㠰挶㌸て㠶〷㑡㌰㡣㈷㠶て愰㠳㑦ㅦ㌰㌰搷㈷ㄶㅢ㡤攱㜳愸搷㠵㘰昸㑤㌹っ昷扡〲晦㕢捡㉤愶〷〵挳㔴〷〳㜳㝣㠲攱㙥㉦㠶改挴挰昴㥣㠳㠱㠹㍦㘳㐶ㄱ㐳㔴摤㕥㠲㘱㈶㌱㌰㘳〷戵㍥㘰㘰㝡㑦㉣捡㘱〸散ㄴ晤㘱㔱ㄷ㠲攱ㄷ攵㌰摣敡ち晣敦㉡户〶挲㤳㘰㌸挰挱戰ㄹ敡㠲攱ㄶ㉦㠶昹挴㌰〴㈲〷〳㜳㝤挶㠱㐵っ昵敡㠶ㄲっ㡢㠸㘱㙢攸昴つ〳㌳㝡㍤㘲〸ㅣ㈲㜷㠲㐵ㄸ㠶㙢捡㘱昸㤹㉢戰㝣㙦㉣户㤸〴ㄴっ㠷㍢ㄸ敡㔰ㄷっ㔷㜹㌱㌴ㄱ挳㙥㄰㌹ㄸ㤸摥㌳㌲㐵っ㔱㜵㐵〹㠶ㅣ㌱㡣㠲㑥摦㌰㌰㠹搷㈳㠶挰搶㔰て㡢㌰っㄷ㤷挳㜰㤱㉢昰扦户摣㙡㠰㈷挱搰散㘰㘸㐴㕤㌰㕣攰挵戰㤴ㄸ昶㠲挸挱挰㡣㥥搱敡挱㜰㙥〹㠶㜶㘲ㄸて㥤扥㘱㤸愰㉤㌶㝡愷㤸づ㡢㌰っ㍦㉣㠷攱㙣㔷㄰㜸㝢㌹㔳㝤扤扤扤摣昳昷扥〷㘳㑦慣㈹昰㔱戱晥〵愷㤹搹㌹㍣愹搸摣搲㈲て昹つ挰换㠶㍢昰ㄷ户㘷攱㥤摡㜸挵昰晣㘶昷慦戸捥挰扢戶昹敥㔶晤㍡㕢㔳㙡㌴㌶ち㜳㍢昰㝥摢㝥㠵ㄹ㥤㜸ㄷ㝡扥ㄶ㝦㌱戸慢换敥㘸晢㕦㜸ㄳ㌱ㅥ扢攴㙢㙡㌰㌹敦㈰づ㝤攲㤱㡦㌲㠶㘶挲㥣搷㤳㜷昳搰㝦㐸扢㤲敦㈸晥捦㕥㡢㙥㉣挷㈶愶摦㡢㥡昷扣㜵扢㕡㥤㠹㔵散っ㘲㌸扥攲㍢改㜳㐵㘵㠵戹ㄲ晡㤲攲㤲㠴㌲㡡㠸戹㥡㑤㝣敡㔵㡡㡡㥡㤹搸〴晣ぢ挶攷㑦昹㤶㤰ち摦㥦挲敥摦㥦㑢慢愷㙡收敦㝡捡ㅤ㌲愵搷慦戵㈹搳搱㤱㔹㕤摢摡搴㘲户㉤敥㕡㔲摢戴〲愹㔲扣㈹ㅣ晤挰摦搵㌶㡦挱晦づ㘴散㙢〷挲㈳户㐹攳㔸戴㠶㉦攸㐹愱ぢ晡〳㉥ㄵ㜳㜹摤ぢ㝡㍣㥢扡ㄷ㔴㉤㠲㕦㉥慣㥥搴愱愸㜰ㄱ捣ㄳ扤㕤㘰摥㑡扡㜰㔲搹㉥ㅣㅢ摡㠵㔳㠲㕤㌸捤搷〵愶扤㑡扡戰㔸㜷攱っ㙦ㄷ㤸㈶㘲ㄷ㑣慥敥㙡戵㍣㌴摣搹挱㜰攷昸挲戵晢挳㜵敡㜰㍦昶㠶㘳㍡㐶挲ㄱ㝡戵㙡ぢつ昷搳㘰戸昳㝤攱㡥昱㠷㕢愳挳㕤攸つ挷戴㠷㠴㈳攰㙡戵㌸㌴摣㈵挱㜰㤷昹挲㥤收て㜷㤶づ㜷㠵㌷ㅣ搳ぢ㥥㜰㐷㠴㠶扢㌲ㄸ敥㙡㕦戸㥦晡挳㕤愸挳㕤攳つ挷摢昸㥥㜵㜷㜰㘸戸㥦〷挳摤攰ぢ户搶ㅦ㡥㌷昵㘵㙢扤挹ㅢ敥晡搲㜰昳㐲挳慤て㠶晢㠵㉦摣㡤晥㜰敢㜵戸㕦㜹挳昱戶戴〷收捣搰㜰户〷挳摤改ぢ㜷㠷㍦摣㍤㍡摣摤摥㜰扣晤敢〹㌷㈵㌴摣㙦㠲攱敥昳㠵攳㥤攲㤲晤敥昷㍡摣晤摥㜰扣捤敡㔹㜷攳㐲挳㍤ㄴっ昷戰㉦摣ㄳ晥㜰㑦敢㜰㡦㜸挳昱㜶愶㠴㜳昶扢㘴㘸戸挷㠲攱ㅥ昷㠵㝢挹ㅦ敥ㄵㅤ敥〹㙦㌸摥㌶昴挰ㅣㅢㅡ敥愹㘰戸扦昸挲扤攵て昷㑦ㅤ敥㔹㙦㌸摥㥥昳挰ㅣㄹㅡ敥㠵㘰戸㤷㝣攱㍥昱㠷晢㕣㠷晢慢㌷ㅣ㙦㠳㜹挲つてつ昷㙡㌰摣敢扥㜰摦昹挳㔵㐱㐱昶扢扦㝢挳昱㜶㤳〷收㜶愱攱摥愲敦搲㤳搲摢㙣昲㥣㤴㜸㘷慡㘴换ㅣ㡣〶〹昷㑦捣ㄴ捦㡢㕢愲攲㔹扡㈱愱攱摥㠷㤲㉦摣㠷㙣昲㠴攳ㅤ愰㤲㜰扣挹㈳攱㍥挶㑣㌱ㅣ㙦㥦㐸㌸㘷换ㅣ㄰ㅡ敥㕦㔰昲㠵晢㥣㑤㥥㜰㍢愳㕥ㄲ㡥㌷㔳㈴摣㤷㤸㈹㠶攳㙤ちて捣㥡搰㜰摦㐰挹ㄷ敥㕢㌶㜹挲㡤㐵扤㈴ㅣ㙦㕡㐸戸㡡㕡㑦㌸摥づ昰㠴晢昶昳戰㉢愷㉡㔸昸挲搵戰挹ㄳ㡥㜷づ㑡挲昱收㠰㠴敢攷つ挷㥦摤ㅥ㤸㥦㠷㠶㡢〴挳つ昰㠵攳㉦昴㤲㜰㌳㜵戸㐱摥㜰晣㜹㉢攱㥣㡢㠷て㐳挳㙤ㄶっ㌷挴ㄷ㡥扦㠴㑢挲㉤搲攱戶昴㠶攳捦㐸捦搲扤ㅤㅡ㙥㥢㘰戸敤㝣攱昸㡢戳㈴㕣㑥㠷摢摥ㅢ㡥㍦搷㍣攱㕥てつ户㔳㌰摣㜰㕦戸愵晥㜰敤㍡摣捥㥥㜰㌵㉢搱扡搱ㄷ昷ㅣ收㌶〴㍦㠳㕡散ㅣ晦ㄲづ晦㥥捡愸ㄶ㕣愴㙦挴㥦慦搹〵㐱ㄵ慦捣改挳慣㘳つ㌳晣づ收昵㌱㘷搰㠶ㄹ㕥攷戲㔳收慥搴攱㈵慥㔸散收戵攰攵㙣户〵㉦㑢挵㘲㈴㜵㜸㐵㉡ㄶ扢㝢㉤㜸昵搹㙤挱㉢㑢戱搸㠳㍡扣愸ㄴ㡢㔱㕥ぢ㕥㐰㜶㕢昰攲㔰㉣㐶㔳㠷搷㠵㘲昱㍤慦挵㠵㈵ㄶ扣扥ㄳ㡢㌱搴攱愵㥤㔸㡣昵㕡昰㌲慥㍢〶㉦搱挴㈲㑡ㅤ㕥㥤㠹㐵捣㙢挱㉢戱㙥ぢ㕥㘵㠹㐵㥣㍡扣挰ㄲ㡢㝡慦〵㉦愶扡㉤搶㙢㡢〴㜵㜸㡤㈴ㄶつ㕥ぢ㕥て㜵㕢昰㕡㐷㘲㈴愹挳换ㅣ戱㐸㜹㉤㜸㐹搳㙤挱换ㄵ戱㐸㔳㠷㔷㉡㘲搱攸戵攰㔵㐹户〵慦㌸挴㘲㑦敡昰㘲㐳㉣昶昲㕡昰挲愲摢攲㌱㙤戱㌷㜵㜸扤㈰ㄶ攳扣ㄶ㑦㤴㔸昰扣㉦㌱昶愱づ㑦昹㘲㌱摥㙢挱搳㝢㜷っ㥥扡挵㘲〲㜵㜸搶ㄶ㡢㠹㕥ぢ㥥愱扢㉤㜸昶ㄵ㡢㐹搴攱㠹㔷㉣㈶㝢㉤㜸㤲敤戶攰〹㔴㉣愶㔰㠷攷㑥戱㤸敡戵攰㜹戲摢㠲攷㐰戱㤸㐶ㅤ㥥晥挴㘲扡搷㠲愷扡㙥ぢ㥥挶挴㘲㕦敡㝣慥㉤㘶㜸㉤㜸戶敡戶攰㤹㐸㉣昶愳づ㑦㐲ㄲ㘳愶搷㠲扢㙢户〵㑦㈶㘲㌱㡢捤㍣㡦㠸挵㙣㜷㠶㤵挱㍣㘷㜴㕢昰㝣㈰ㄶ㜳搸捣㔳㠱㔸捣㜵㘷挴㠲㠷晤㙥ぢㅥ搲挵㘲㝦㌶昳㘸㉥ㄶ〷戸㌳㘲挱㈳㜷户〵㡦捡㘲㌱㡦捤㍣㈰㡢挵㝣㜷㐶㉣㜸昰敤戶攰㠱㔵㉣ㄶ戰㤹挷㔴戱㌸搰㥤ㄱぢㅥ㍦扢㉤攴挰㠶挵㌳ㄷ愲㔹㑦ㄶて㜰㜲昷㙤ㄱ㘶㤰戵㤳㠳㔹㐰㡢〷㌵搱㍡搸搱㤲〳㔸㐰㡢〷㌲搱㍡搴搱㤲㠳㔶㐰㡢〷㉦搱㍡摣搱㤲〳㔵㐰㡢〷㉣搱㙡㜲戴攴攰ㄴ搰攲㐱㑡戴㌲㡥㤶ㅣ㤰〲㕡㍣㌰㠹㔶捥搱㤲㠳㔰㐰㡢〷㈳搱戲ㅤ㉤㌹昰〴戴㜸〰ㄲ慤挵㡥㤶ㅣ㙣〲㕡㍣攸㠸㔶戳愳㈵〷㤸㠰ㄶて㌴愲戵搴搱㤲㠳㑡㐰㡢〷ㄷ搱㙡㜵戴攴㐰ㄲ搰攲〱㐵戴摡ㅤ㉤㌹㜸〴戴㜸㄰ㄱ慤愳ㅣ㉤㌹㘰〴戴㜸攰㄰慤㑥㐷㑢づㄲ〱㉤ㅥ㉣㐴㙢戹愳㈵〷㠶㠰ㄶて㄰愲戵搲搱㤲㠳㐱㐰㡢〷〵搱㕡敤㘸挹〱㈰愰挵〳㠱㘸ㅤ攳㘸挹㑥ㅦ搰攲捥㉦㕡挷㌹㕡戲愳〷戴戸挳㡢搶ㅡ㐷㑢㜶敥㠰ㄶ㜷㜲搱㍡挱搱㤲ㅤ㍡愰挵ㅤ㕢戴㑥㜲戴㘴㈷づ㘸㜱㘷ㄶ慤㔳ㅣ㉤搹㜱〳㕡摣㠱㐵敢㌴搱戲昴捥慡戸㝦捡㙤昱㔵戸搰㘲㍡㝤ㄲ㙣㙢昱㌷㤶戸㑢㡡㘰愵㑦挰扤㔰〴㉢㝣〲敥㜸㈲㔸敥ㄳ㜰㕦ㄳ㐱㤷㑦挰摤㑢〴㥤㍥〱昷㈸ㄱ㜴昸〴摣㠹㐴㜰㤴㑦挰晤㐶〴换㝣〲敥㉡㈲㘸昷〹戸㜷㠸愰捤㈷攰づ㈱㠲㔶㥦㠰晢㠰〸㕡㝣〲㙥昶㈲㔸敡ㄳ㜰㑢ㄷ挱㤱㍥〱㌷㙥ㄱ㌴晢〴摣㥥㐵戰挴㈷攰㈶㉣㠲挵㍥〱户㕡ㄱㄴ㝣〲㙥愸㈲戰㝤〲㙥㥢㈲挸晢〴摣ㅣ㐵㤰昳〹戸〵㡡㈰敢ㄳ㜰愳ㄳ㐱挶㈷攰㜶㈶㠲㈳㑡〵晤晦ㅦ㌱扢㔹ㄸ</t>
  </si>
  <si>
    <t>CB_Block_7.0.0.0:3</t>
  </si>
  <si>
    <t>CB_Block_7.0.0.0:4</t>
  </si>
  <si>
    <t>㜸〱捤㥤〷㝣ㅣ挵昹昷㌵戲㜴搶㥥摢㠲改〶㙣ㄹ㡢㘶挷扥搳摤改敥㘸㙥㜲㙦㘰ㅢ㑣ㄷ㔷昶㙣㘱ㄵ㈳挹㡤ㄲ搳つㄸ〸愱昷ㅡ〸扤㠷㕥晥㤴〰愱㌹㤴〰㠱㠴收〰愱挶㐰〲〱ㄲ昳晥㝥捦敥㐸㝢扢㝢㤲ㄵ昲㝥㍥㌹摦㡤㜷收㘹戳摦㥢㉤户捦散慡㑣㤵㤵㤵晤㠸ㄷ晦攷慢㠲ぢ摢捥㕢搹摥㘱㌵㡦㥥搸摡搴㘴攵㍡ㅡ㕢㕢摡㐷㡦㙦㙢换慣㥣搹搸摥搱〷ち愱㠶㐶挸摢㉢ㅢ摡ㅢ㡦戴慡ㅡ㤶㔹㙤敤㔰慡㉣㉢慢慡㌲捡㈱摦摡昹㤸扡㘲搰捡愸㘰〱慤㌲㈳挴愲㉦㡢㉡ㄶ〶㡢㌰㡢㝥㉣晡戳ㄸ挰㘲㈰㡢㐱㉣㑣ㄶ㥢戰搸㤴挵㘰ㄶ㥢戱搸㥣挵ㄶ㉣戶㘴戱ㄵぢ挶㌷戶㘱㌱〴㐵晦㙤㔱捣㥦㌸㘱㑥昶㜰慣捤扣㡥搶㌶㙢搴戰晤散㍥敦ㄹ㡤㡥㡥㡥㡥㐷㈳㤱搱㤱㔱挳㈶㉥㙤敡㔸摡㘶敤搹㘲㉤敤㘸换㌴㡤ㅡ戶昷搲㙣㔳㘳㙥㠶戵㜲㝥敢㘲慢㘵㑦㉢ㅢ㠹㘵㌳昱㔴㌴㥥㐸ㄴ搲改㔴晦敤攰㜹昶挴〹㝢户㔹㠵昶晦㤶捦敤改㜳捥挴〹愳㘷㕢ㅤ晦㉤㥦㐳攱ㄳ㉥敢㕢㥢㌳㡤㉤晦㈵愷㤵晣㑥ㄳ昵㔶慥㤱㕦扥㘵戵㌵戶㉣ㅣ㡤㙥ㄷ㠱㐶㉤㌹㝡㝣㝢晢搲收㈵ㅣ㐷ㄳ慤愶愶戹㔶㐱扥昴收晡昶㡥扤㌳㙤捤敤晤㥢挹捦㙡戳㕡㜲㔶晢挰收㐹㉢㜲㔶㤳愳搸㕥搵扣㕦愶㙤㜶愶搹慡攰挲愰㘶晢㍢㥣㤶户㕡㍡ㅡ㍢㔶づ㘸摥户摤㥡㥢㘹㔹㘸㔱愵戲㜹捡搲挶扣慡愸挰扢慣捦㑥㐱㍤㤳㉦ち晤㘹㥥戸㈸搳搶㈱㌵㝥㠵搱㈰㕤搷㜰㤱戵㈸敡ㄷ㠷搴㌰㡦ㄵ扦戳㜹㡤捤㌳慣戶ㄶ慢㠹㐱昸㑤㡥昴㈸〹㈰晢㝢攸㈴愵㔷㠷摦㤲敡攷㙣㝣㕣ㄷ㐶〹つ㐳戱晢散搶戶㘶っ挸㔹㔶愶㘵㑦っ搵㐴㉣㤵㑡㈴愲搱㔴㕤㉣㤱㐸㈷ㄳ㠹㔱昳㍡昲昵搶㌲捡㘲改㜸㙤慡㌶ㄵ㡦㐴愳改㜸㈲ㅤ㌵慡攱挰ㄸ㑥㔷㍢愰攸㌳㈹ㅥ㌱㐶戰愹〶㠵慡㜸ㄳ㕢扦㍢㈶户挰昲㠶㑣㜹㐳戶扣㈱㔷摥㤰㉦㙦戰捡ㅢち攵つぢ换ㅢㄶ㤵㌷㌴㤶㌷ㅣ㕥摥戰ㄸ㍡晡㔵搵户㙦戹昳㡡㑦愹扦㜷挸搰昴戴㉢摢㕦摢敡慥敢㌷晢㕥㜱㠳㤷晤挵㑥㔸ㄸ㔵扣づ愹㐸㥤慢搳搱扡㘸㈲㤵㑥㘱戵搲戵㠹㘸㍣㘵散っぢ㘳ㄷㄴ愱㕤改㘴㙡㍣㙥㡣㘴搳㈸ㄴ㑡扤㠲㑥戳攳挷㍤晦挲ㅦ㑥捥㑥㥢㝣搲昲㉤戶戸㘷㜲㘴㜷挵扤㡢㐴ㅣ㡤㠵㥦㐴㙤っ愳㐵㔰㠴愲昴㌹〵搴㙡搹ㄴ㐳愱搴昳㑥〷㤲捦捤㌸收挹捦㌷ㄹ㜷攲摡愹㠳㍦㍥晡敦㉤㡡㝢㌶改㐰〲ぢ㘳㡡㔷㌹㤲㑥㐶㕤敢ㅣ愹慢㑤愷敢㈲改㘸㈲ㅥ㠹挵㔳愹㔴摣愸㘳㠴㈴㡡㔰㡡㝥愶〰㐴㥡㑤扢愱㔰敡户㑥搰换㙦慣㑥㝦昶挱敥攳㉦㝢晥昳愷㥦戹㝣㐲㕡㜱㑦㉡㐱昷挰挲㑦㕡敢㍤ㄹ㙤㉦ㄴ愱戱昴㌹つ㙢㍤㡥㑤攳㔱㈸昵㠸搳㠱〹昷㕥摣昶攲〹㑢愷㥥扥㜳摢搴ㄷ㉦㍤攳㌸挵つ㕡㍡㌰ㄱぢ扤㕥敢㝡㐶㤸㠴㈲㌴㤹㝥敡戱搶㔳搸㌴ㄵ㠵㔲昷㍡㐱㘷ㅤ晡㑡㜴㔴㙡捣昴〷搷㥥扡搹慢愳愳〹挵愳㠶〴㥤㡥㠵摥㡤慥ㄹ㜴㍦ㄳ㐵㘸ㄶ㥤搴㘳㜴捤㘶搳ㅣㄴ㑡摤敥㐴晣敤愵昷ㅥ晤敡ㄷ㡢㘶慤ㅥ㌵昶戳㔱㤱㑦㥥㔰㍣㐴㐹挴㝤戰搰敢搵㥣换〸昳㔰㠴收搳捦㜴慣收扥㙣摡て㠵㔲㌷㌸㐱慦㙦搸㘱㤳㘳㥥㝣㜵搲つ㕦㕤昵改敢搳户扦㔳昵愳㌲㍥愱晤㔱昴㙥㌵て㠰㠵㜱㈰㙤て㐲搱㘷㈶㔶昳㘰㌶ㅤ㠲㐲愹慢㥤㠸昳ㅥ㥢㍢戴㝦扢㌵改戲摢戶㉡扢攷㡤昷㉦㔶㍣晥㑡挴〶㉣昴㉥攲㘱戰㌰㌲㈸㐲㔹ㄴ㝤㈶㈳㘲㡥㑤㜹ㄴ㑡㕤攲㐴扣攵换愳敦戸㜳挴昱昵㈷ㄴ愲㍦晢扥敦敡てㄴて昶ㄲ戱㠰㠵摥㐵㕣㐸昷㡢㔰㠴ㅡ改㘴〶㈲ㅥ捥愶挵㈸㤴㍡搷㠹戸㔳晢㕤敤改㌳扦㥣戲㘶摥挸扢搷㍥㝣搸改㡡㘷ㄶㄲ戱ㄹぢ扤㡢搸㐲昷慤㈸㐲㑢攸㘴㍡㈲ㅥ挱愶㌶ㄴ㑡㥤攱㐴晣㙡昵慥扦晦戴㘹敢愹扦㜸晢慥愳㕥扣攲摦敢ㄵ㑦㘳㈴㘲〷ㄶ㝥搲㐶扡㤴搱㤶愱〸㉤愷捦愹搸㐸㔷戰㘹㈵ち愵㑥㜶㍡昰挸㜶㝤㜳改搳慦㥦㜹摣摢㐷㥤户攱换ㅦ慥㔲㍣㠵㤲づㅣ㠵㠵㕥㡦摥愳ㄹ攱ㄸㄴ愱㥦搳捦㔴㡣摥㔵㙣㍡ㄶ㠵㔲慢㥣愰㉢ㅡ昷挸摣晣摥ㄱ㔳㉦㑣敥扡昸㡥㠹㑦㙥愵㜸捡㈶㐱㡦挷挲㑦㕡敢ㄳ攰挰㌸ㄱ㐵攸㈴晡㥣㠱戵㍥㤹㑤慢㔱㈸戵挲改挰㠲搷捦㔰㕢㥦㜱摤攴戳挶扦扥搹㡥ㅢ攲ㅦ㈹㥥㉥㑡〷㑥挵挲㑦敡挰㘹㡣戶〶㐵攸㜴晡㥣㡣づ㥣挱愶㌳㔱㈸㜵㠴搳㠱㌹改㉢戶㜸㜷挲挷㤳ㅦㅣ㜷晢昱慦㘴敥扡㐴昱㔴㔵㍡㜰ㄶㄶ㝡㡤晤㤷㡣㜰㌶㡡搰㌹昴㌳ㄹ搸捦㘵搳㜹㈸㤴㍡摣〹㍡㘱㡦换敥ㅢ㤱慣ㅥ昷搰晤搷㐴㐶㔴㝤㌱㔱昱搴㔸㠲㕥㠰㠵摥つ敦ぢ改晥㈲ㄴ愱㡢改㘴ㄲ㠶昷㈵㙣扡ㄴ㠵㔲㌹㈷攲搱捦挶㥥扣攳㠰扦㑦扥㘸挴㥡晤〶㥣㜰搳〲戵㌹㤵昱〹㕤㡥攲㈷㜱扥〲づ㡣㉢改敡㉡ㄴ搸扥㈲挶搵㙣扡〶㠵㔲〷㍢ㅤ愸㥣㍢昰戶散㈳扢搶㥦昱晤搷慢㍥㝢攲慡愱㡡扦〱愴〳搷㘲愱搷㥣慦㘳㠴㕦愳〸㕤㑦㍦㤳挰昹〶㌶摤㠸㐲愹㝤㥤愰㘷ㅥ摤敦㠱扦㍤慢愶慤戹昷捡攵挷扣晡挳㜳㡡扦㌹㈴攸捤㔸昸㐹㙢㝤ぢ愳摤㡡㈲㜴ㅢ㝤搶㘳慤㙦㘷搳ㅤ㈸㤴㥡敤㜴㘰搴搵敦散㜳挴摢㍦㥢㜹捡㠱慤摦㝦㝦挸㕥㌹戵ㄵ㤵昱〹摤㠵愲㜷㕦昴摤戰㌰㝥㐳摢㝢㔰攰㔸ㅦ㌷敥㘵搳㝤㈸㤴㥡攲㐴晣㘶㠷〳慣攷昶慤㤹㜸收敦㌶㜹㘸㙤晦㉦㕦㔲㕢㔳ㄹ㥦搰〳㈸㝡ㄷ昱㐱㔸ㄸて搱昶㘱ㄴ㌸扤㠹ㅢ㡦戰改㔱ㄴ㑡㡤㜳㈲摥ㄱ㕥晦㘹㥦挸㡤搳敦扡攰㠴㤵户ㅦ晡㕣㡤摡㠶捡昸㠴ㅥ㐳昱㤳㈰㍦づ〷挶ㄳ㜴昵㈴ちㅣ㄰㈳挶㙦搹昴ㄴち愵搲㑥〷收敦㜸㜹攲扣㝦㥤㌸昳㠱捤㡦㍦昹攷㜳㍢扥㔶㐳愸㡣㑦攸ㄹㄴ扤ㅥ㕡扦㠳㤱昱㉣捤㥦㐳〱捥㈹攳㜹㌶扤㠰㐲愹㕡㈷攸晡㑢捥〹㝦昸攷收㘹慢晢㙥㝦昰愸㐳摦㍥慡晦㕡㠸昷㜱㝥っ搴户㘵㤶攳攷㔵搷㉦户摡搱㌸搳摦㤸㥦慣昸挵㕡㐸ㄴ㤲㠵㘸㌴㥦㠸㘴㘲㤹捡㙡戸摤搸摦㐶㍣㘲昴㉦㉣㘸㙣挹户㉥㤷ㅦ㑢摢㑥挸戴㕢㕤扦㥤㐶㍡戲〹慤㑢㕢昲敤㐳㠲㠵昳㍡㌲ㅤ搶㌶㕥㔹㤷ㄳ㥦搹㍣晣㤴戴摡㈵摥昶㕥戳晤㌲㑤㑢慤昱㉢ㅡ㙤昱㜶ㅥ㌱㝥㐸戶㘶㑢㑢㈷户㔹㐷㜴㑡㝤㍤ㅡ㡦㉢ㅤ换挴户㙦㉤㙤㤱摤慦㘱ㄳㄷ戵戶㕢㉤搲扤㤱捤㝢㌷收ㄶ㕢㙤昳㉣㕥㈷戱昲戲慡㥢㔳攴晣㥡ㅤ㌹愷〵㉢㡡摦愷昹攱敥搶挲愴ㄵㅤ㔶㑢摥捡愳扦㑢慣戶㡥㤵昳㌳搹㈶㙢㡢㈲ㄵ㍢㈶〴㕢ㄷ㌵㑦㙥捤㉤㙤㥦搸摡搲搱搶摡㔴㉣ㄹ㥦㕦㤶挱㉦攸晣慣搶扣㠵ㅦ挰ㄵ㝣㤵愹戲㍥㝤㤴㉡摢㌵攸㔷㈸晤戶㡦㤶㉦挲昵ㄵ㙦㠷敦㝣慢攲㘱㌷㝡㉥搶づ㙢搱㘴㜱㑣㤶㡦攸挱㤹昸愵㥢㕤㑡㉢扡搶㠹ㄷ㤵愸扤㜳㘹㙤改㘳攷㌷昷晦㔷戹扣㝣戰戳昶㤳㤶攱㉡挳搴㑣㑢扥挹㙡敢昶㤲㤸㘲㡦㡣摦愳愸ㅣ㠳慤戹㈴扤ち㘸愸ㄵ㙡㘵攵昲挶㝣挷愲搰㈲慢㜱攱㈲㥥っ攲戲㔹㔵ㄵ搱晡㕥挶换㘸㌲㕥㘱昱㉡㡡㜰戸㉣昴〷㉡㠵挲挶㙢㜶扤㜲㌸晥敦晤昵㡢㜲㔸ㄹ㜲扤〴ㄷ户摡㉢㥢㈷户戶戵昷改ㄳ戴㤶㔳㌳敤㡢㍡㌸㍣扢ㄷ搲摦敢㉣摥㐰㔱㌹〲㐵㡦㤷㐷〶㐱愹㠲㔷㠱〶㌴搷㕢㠵っ慥扤挹搶慤㌲㤵捤昶攵㥣㝡慢㍤㘷昰扡捦㌴㙣㉢㉢㐲㔸挲挶摦扦㤹愳摦㕡搱㔱㥦改挸昴㙤挶ㄵ㈴㝣㑢〶㤴㐶㡡㤵扤㐴换〱搲愶慤挳㑥つㅥ㑣㔹㜴㜹改㈷つ戶㈷㙣㌸搸㕥捡晡㌸㘵昷㉢㠱扥㙦㡦㤵〸㜹〷㝡昱㤵㈰㕣愰捡㑦戱㕡收慦㕣㘲戵㔳扤㉡搴㉤㑡敦收㐵㘷㜳㜲搹㝤㍢ㅡ㥢摡㐷愳愷㔳摡㕡㤷㉥昹㙦晡愱㉦攳㡦㈸昴慢㜲㐷㡣攲㡤㕦㈷攰㉡敢扢㡣摦㑤㐳㐳㔹ㄵ扤戱挵搸㠱〵㐷㉢㥣晤㠸晦攴㘵晣ㄹ晦㠵扢㤳㔵搶㐰愳㌷㔷捤㉡愱摦扦ㄹ㠴收户㔹㜲ㅤ戰㑡㉡愰㍤愰㜹㐱㙢摢攲㙣㙢敢㘲㡥愷㠱㔲㙢㕦㘴㔹ㅤ扣戶搶捦戹㤶㈸搷っ㤵敡搳愷攸㈲㤸敢㈲摣㔰昸て扤㠷㘲挰昸愶愶㘱摡㘳㝢攸㝤㌴昵挱㔵扥搰㍡㉣っ㕣㌰㜵㙥㐳㌳昶扣㑤愳㔷㌴戵慦㔰摢㘲㥤㜹㠱㙡摢摦㘵ㄷ搷㍣㤷㥤㜰搵搳扢㡥㝤昳扥㉢晢慡㈱㡥挰㜷慤㙣㘷㜸愹挶挷昸㄰㠵摡ㅡ㙡摣㤷㘰戹昸㘵晣ㄵ㜵攳㘳ㄶ㥦愰挰ㅥ㐱ㄸ㘳㠷昰㤹㕤㔵扢攰㝦敥ㄴ㡣捦㔹㝣㠱㐲㡤㐴挱㑤搲昸ㅢち晤㔲㈶晣昳㥢㤶㙦㙢㔷㌴晢扦慤慦搱ㅡ㌶扡㤱愹㔱搰攰㌷㘶㤰㤰㐱㈶〶㜹愸㄰ㅣ〷〲愸㜴〴扥㑢㜷㘳㘰㈶〰晥㐵晢㍥㔰ぢ〶戰㠱㌱〸挶攰㌸㜳〱㈸户慢㉡〲㤹〰攸㠳〶㠳ㄹつ㔵㡢㈶〱㔰㠹㥡㝥愹敦㌷戸〰㐴搱散〷㘰搰愷搱㡤㑣挵㘰ㄷ〴㘰㍤㥣〷〲昸㥢㈳昰㕤㍡慣㠳愷㙡昶㘲㔳㜶昹㜳愸〵〳搸っ㘲㘳㜳ㄶ㕢愰㜰〱搸捡慥慡㈴㥣〸㠰慤愹戴つち㤵㐶㤳〰ㄸ㠲㥡㝥愹扦戸〱愴搰散〷㌰㤴㍥㡤㙥㘴㙡㌷搸〵〱㜸戳ㄴ㠰㍦㍡〲摦㘵捣㍤攱愹㥡扤搸㤹㕤㝥扤㈴㠰㕤㈱㌶㐶戲ㄸ㠵挲〵㘰戴㕤㔵㝢挱㠹〰ㄸ㐳愵〸ち㌵づ㑤〲㈰㡡㥡㝥愹ㄷ摤〰挶愲搹て㈰㐱㥦㐶㌷㌲㌵ㅥ㜶㐱〰㥥㉣〵攰〹㐷攰扢㡣㕡て㑦搵散挵㕥〸慡ㅥ㉢〹㘰ㅣ挴挶㜸ㄶㄳ㔰戸〰搴摢㔵㌵〹㑥〴挰㈴㉡㑤㐶愱㜸㐵㔵〰㑣㐱㑤扦搴㝤㙥〰㤳搱散〷㌰㠳㍥㡤㙥㘴㙡㉡散㠲〰摣㕡ち挰㉤㡥挰㜷㐹㜷〶㍣㔵戳ㄷ昳搹攵㥢㑡〲搸て㘲㘳〱㡢晤㔱戸〰ㅣ㘸㔷搵㑣㌸ㄱ〰〷㔱改㘰ㄴ㙡㌶㥡〴挰㈱愸改㤷扡摡つ㘰ㄶ㥡晤〰㌲昴㘹㜴㈳㔳㜳㘰ㄷ〴攰挲㔲〰㉥㜰〴扥㉢捣㜳攱愹㥡扤㌸㥣㕤㍥慦㈴㠰㈶㠸㡤㘶ㄶ㉤㈸㕣〰㤶搸㔵㌵て㑥〴挰ㄱ㔴㙡㐳愱昶㐵㤳〰㘸㐷㑤扦搴改㙥〰昳搱散〷戰㥣㍥㡤㙥㘴㙡㍦搸〵〱㌸扥ㄴ㠰攳ㅣ㠱敦㙡昷〱昰㔴捤㕥ㅣ换㉥慦㉡〹攰㜸㠸㡤ㄳ㔸㥣㠸挲〵攰㘴扢慡づ㠴ㄳ〱戰㥡㑡愷愰㔰〷愳㐹〰㥣㡡㥡㝥愹㘵㙥〰〷愱搹て攰っ晡㌴扡㤱愹㐳㘰ㄷ〴愰愹ㄴ㠰挵㡥挰㜷昱晤㌰㜸慡㘶㉦捥㘷㤷ㅢ㑢〲戸㄰㘲攳㈲ㄶㄷ愳㜰〱戸搴慥慡っ㥣〸㠰换愸㜴㌹ち㤵㐳㤳〰戸〲㌵晤㔲㠷戹〱㘴搱散〷㜰つ昴挳㐶㌷㌲㤵㠷㕤㄰㠰晤㑡〱搸搷ㄱ昸㜲〱扣愰㕦捤㕥摣捣㉥捦㉢〹攰㔶㠸㡤摢㔸摣㡥挲〵攰㑥扢慡ㄶ挱㠹〰戸㡢㑡㜷愳㔰㠷愳㐹〰晣〶㌵晤㔲搳摤〰ㅡ搱散〷㜰㍦㝤ㅡ摤挸搴㘲搸〵〱ㄸ㔷ち挰㔸㐷攰㑢㑤戴挰㔳㌵㝢昱㌸扢扣㘷㐹〰㑦㐲㙣晣㤶挵㔳㈸㕣〰㥥戱慢慡ㄵ㑥〴挰敦愸昴㉣ち㜵〴㥡〴挰㜳愸改㤷㡡扢〱㉣㐱戳ㅦ挰㕡晡㌴扡㤱愹㌶搸〵〱搸戵ㄴ㠰㕤ㅣ㠱㉦㔳戲ㄴ㥥慡搹㡢㌷搸攵㥤㑡〲㜸ㄳ㘲攳㉤ㄶ㝦㐲攱〲昰戶㕤㔵换攰㐴〰扣㐳愵㜷㔱愸ㄵ㘸ㄲ〰敦愱愶㕦㙡㝢㌷㠰攵㘸昶〳昸㠰㍥㡤㙥㘴㙡㈵散㠲〰㙣㔶ち挰㘰㐷攰换搴ㅣつ㑦搵散挵ㄷ散昲㈶㈵〱慣㠷搸昸㤲挵㔷㈸㕣〰晥㙥㔷搵㌱㜰㈲〰晥㐱愵㙦㔰愸㔵㘸ㄲ〰摦愲愶㕦慡捡つ攰攷㘸昶〳昸㠱㍥㡤㙥㘴敡㔸搸〵〱搸昰敦ㄲ愷挲晦㜶〴扥慣搱〹昰㔴捤㕥㔴㤴愳换㍦㐰㉤昸㔴㌸〴戱搱㤷㐵ㄵちㄷ㠰戰㕤㔵㈷挲挹㜰㍡敡㐷愵晥㈸搴挹愸ち㠰〱愸改㤷晡ち㌱㍡㝦っ㥤㠴㘶㍦㠰㑤愰ㅦ㌶扡㤱㈹愶愲㠲〰晣戵ㄴ㠰㡦ㅣ㠱㉦㙢㜵ㅡ㍣〹㠰㙤搸攵て㑡〲搸ㄶ㘲㘳㍢ㄶ摢戳㜷㕤扦〶㠷搹㔵戵〶㡥㠶㜳㜵慡愹㌴ㅣ㠵㍡〳㔵〱戰〳㙡晡愵晥攴〶㜰㍡㥡晤〰㜶㠲㝥搸攸㐶愶捥㠴㕤㄰㠰㤷㑢〱㜸挹ㄱ昸戲㘶扦㠴㈷〱㄰㘱㤷搷㤶〴㔰ぢ戱ㄱ㘳ㄱ㘷敦扡〰搴搹㔵㜵㌶ㅣつ攷敡㈴愹㤴㐲愱捥㐵㔵〰愴㔱搳㉦昵㤴ㅢ挰㌹㘸昶〳搸ㄳ晡㘱愳ㅢ㤹㍡て㜶㐱〰ㅥ㉡〵攰㐱㐷攰换攰㕤〸㑦〲㘰㌲扢㝣㝦㐹〰㔳㈱㌶愶戱㤸捥摥㜵〱㤸㘹㔷搵㐵㜰㌴㥣慢㌳㡢㑡戳㔱愸㑢㔰ㄵ〰㜳㔰搳㉦㜵扢ㅢ挰挵㘸昶〳㤸〷晤戰搱㡤㑣㕤ち扢㈰〰搷㤵〲㜰慤㈳昰㈵ㄴ慦㠰㈷〱㜰㌰扢㝣㑤㐹〰㠷㐲㙣㌴戰㌸㡣扤敢〲㤰戵慢敡㑡㌸ㅡ㡥㡦㤱愳㔲ㅥ㠵扡ㅡ㔵〱㘰愱愶㕦敡㘲㌷㠰慢搰散〷搰〸晤戰搱㡤㑣㕤〳扢㈰〰㘷㤵〲昰ぢ㐷攰㑢㘸㕥〷㑦〲愰㡤㕤㍥愳㈴㠰づ㠸㡤愵㉣㤶戱㜷㕤〰㔶搸㔵挵戴收㜰慥捥㑡㉡ㅤ㠹㐲摤㠰慡〰㌸ち㌵晤㔲㈷扡〱㕣㡦㘶㍦㠰㔵搰てㅢ摤挸搴㡤戰ぢ〲㜰㘴㈹〰㉢ㅤ㠱㉦戹㝡ぢ㍣〹㠰㔳搸攵攵㈵〱㥣〶戱戱㠶挵改散㕤ㄷ㠰㌳敤慡扡ㄵ㡥㠶㜳㜵㝥㐱愵戳㔰愸摢㔱ㄵ〰扦㐴㑤扦㔴㡢ㅢ挰㙤㘸昶〳㌸て晡㘱愳ㅢ㤹扡〳㜶㐱〰昲愵〰攴ㅣ㠱㉦戹㝢㌷㍣〹㠰换搹攵㑣㐹〰㔷㐲㙣㕣挵攲㙡昶慥ぢ挰慦散慡晡つㅣつ攷敡㕣㑢愵敢㔰愸㝢㔱ㄵ〰扦㐶㑤扦搴晥㙥〰昷愰搹て攰㈶攸㠷㡤㙥㘴敡㍥搸〵〱㤸㕤ち挰㉣㐷攰换㌵㍦〸㑦〲攰㙥㜶㜹㐶㐹〰昷㐰㙣摣换攲㍥昶慥ぢ挰〳㜶㔵㍤〴㐷挳戹㍡て㔲改㈱ㄴ敡ㄱ㔴〵挰挳愸改㤷㥡攰〶昰㌰㥡晤〰ㅥ㠳㝥搸攸㐶愶ㅥ㠵㕤㄰㠰㔴㈹〰㐹㐷攰㑢㝤㍦づ㑦〲攰㔹㜶㌹㔱ㄲ挰昳㄰ㅢ㉦戰㜸ㄱ㠵ぢ挰敦敤慡㝡〲㡥㠶㜳㜵㕥愲搲换㈸搴㙦㔱ㄵ〰慦愰愶㕦㙡㤴ㅢ挰㤳㘸昶〳㜸ㅤ晡㘱愳ㅢ㤹㝡ち㜶㐱〰㠶㤷〲㔰敤〸㝣愹昷摦挱㤳〰㜸㤷㕤ㅥ㕡ㄲ挰晢㄰ㅢ敢㔸晣㠵扤敢ㅡ〱ㅦ摡㔵昵㉣ㅣつ攷敡㝣㐴愵扦愲㔰捦愳㉡〰㍥㐶㑤扦搴ㄶ㙥〰捦愱搹て攰㜳攸㠷㡤㙥㘴敡〵搸〵〱攸㕦ち㐰㍦㐷攰㥤〶㔰昹㝢㜸敡㐵晡戶ㅦ㍢㕣搸慦搱㕡捥㝣搳挰〲㈶㐸㑦㕣摡摥搱㉡挹戱〱㠵晡搶搹慤ㅤ昵㡤敤㑢㥡㌲㉢〷ㄷ㥣㠵〵㡢慣ㄶ愴慥摢㤰挱昶戴戵㉥㔹㘲攵㡤挲扣搶愵㙤㌹㙢㕡晤晦㐲㙡ㅢ敢㠷慦㑥戲摡攵ち慦晦㉣㕢ぢㄷち愳〴慦戲捡㤷攱搰㥢㜴㤳㘹摡慥〴戹㉣㥡㔰ㅣ搴㐵㜴㝥㘳㐷㤳搵慦㈰挹㘹㔹慥㉡㠰㈲收〳攴晢ㄶ收㉦㐲㌲慡㝥㐰㘱㑡㕢㘳扥愹戱挵攲㤷戱㤹慤㍡搳㕡㠸摣晦摥慤敤㡤㥣ㄱ㍦愰㌰扦㉤搳搲扥㠴㘹捣摣捡㑤㡢㙡㤲敦慣㉣㑣㘸㙣㘹㐷ㄸ昹ㄶ戹㍣愸㌰㙦㔱敢㜲摣㥣戱戴戹㘵㑡㘶㐹晢晦挴户愲昸戵挸㑢扥ㅡ㔵慥捡换㔵㔵㜹搵㝦晡晤㠴扥挱㌶㌶搸㥥㍦㍤っ攳戴愳慤㌱扢㤴挰㈴㐶㉤捡ちㄶ昲ㅤ㤶㔵扥㠲㈵㙦挲搲昵ㄵ㝡㘶ㅢ戰慦㐵㌷ㅤ〴㈶扥㍢敦㜸搹づ敡挶户攸㑥晦㝦愲㤸㍥㘵摦㘹㕤昳㜰㝥搲敤㈳㤵慦挲昳㐶㑦㝢搸ㅣ捡〳敤㈱挴愹㄰ㅣ㔱搸㌲㌱ㄲ㔸昳づ换㜰㐱㜴㌸㐲〷㜶㉤㑥㐶收扣㝦㘱㘶㈶㙢㌵㈱攱摦㥣改ㄸ㘸㔷㌸昳〲户ㄷ戴㍢戲㠹慤捤捤ㄹづ㌹摥㈴㌱㉦㤷㘹戲慡ち攳㤷㜶戴捥㙡㙣㌱ち㈸㘴㕣㍡㑤㤹ㄵ㘸捡慣戰㔳昳㠵戹㥣〸㈴换昴搵扡㌰搳搶搸戱愸戹㌱㔷挵ち㈷敢晣㑦㡣㔵㙣晣ㄵ㠰愹㕦㝡㕦攲捤昵摢ㄹ㜷㝣摤愳㌱㍤㠶攸昸昵㘳㐴㤷慢㄰晥愹晦㜰㥥〸㜶㍣㜲㐰㌱扥㠷户㑡㝣搰攰㙣㍣敢㈵ㄵ㡢㤶昵慢搰㈲㍢㈷昵ㅡㄵ昰㌱㝥㠰㉡ㄷ昸愹㜸ㅤ㐵户㤳〸晡㐲㈱㍣戳㌵㤳㥦㥣挹攱㠶愷扥捥敤㑥㔵昸㙡戹慢㘹㌳㌹慤㘳㈲昲搵㤸㠱戴慣㌱㙦戵㔵戱㘱ㅥ㙥攷慡攰㠴㤰㤰晤ㅤ㈲挱摤愷慣戲戲㕦㔵㔰慣㘹摡搷〸㈷㔹敥扥㕤㙣㥡捦晦㘷晢愴挶戲敦攱㜰ㅦ㤴挶扦戰㍡挶扦戹㑥㙦愰捡昵昱㈸㙣愰挲㡦㈸㉡晦〸愱昷扢㈹㥥㘱㠱㜹ㄸ〶㤴㉡攴㐶㈱捥晤愸挲㍣〹㤹㌴㔲㈹㉢搲捦㌵搹㈳㘴捦昳愸搲㜷ㅦ㠵收㘱㤴㕢昹戰扤㝦攵愴ㄲ㝥ㅤ攵攵ㄵ昸慡㐳摥㠹㜲扥戰㜰搶㍣捦㤲㔹㈰㙡㝢㜴㈱挴㜹㠲晤戸戱挰㝦〳㙦戵昹〳㕡㤱换晥ㄱ晦挹㉢ㅣ㌶捡㐹㈰慣晥㡣㔲慦㜸㠸㉤㘱㝥㙢〶㤰攳扡ㄷち昵㈱慡㍣晣㘳㔱ㅦ慣搴㕦㔱攳〱慢㉣挴晢慦㌶㜶〷愹㍥㠶〵㜷㤲㐶㠸㡥㍦挱ㄲ昷㍤㥤㘳戱ち慤㍤㡦挵捦㘸㠱㡦挱摢昹戸㈰㥦捦戱愰㔷㠳つ捥ㄷ捣慦搹攸㐷挵㉦㠲ㄵ晡㔳㘱〰ㄵ晥〶〵㝥挹愱㠱愸㜵挲攳㉤㍦〱昰㑣攸〰摥搷㉥愷㉥㜸㥢搰改愶㜴晡㉦㈸㜸攱㙤㐰㥢挰㌳㜸㜴㤱㤷攷㐸愲昸㍤〹愸捤攸㠴㙢㔸〴㙡ぢ戴昶っ慡ㅣ㘶㐴㘱㙣㈹㑥散㡡攲㜴㠴〰㔰㕢㐱挷搸㥡㡡㥣慡㄰愰戰つㄵ㠶㔰㠱戳ㄷ〴搴戶愸㜵㠲攲慤㐹〱愰戶㠷づ㐰㜱〶㠳㜶敡〲㌵㤴㑥㠷搱㈹㘷ㅢ㜸㐱㜱㡡㠱㍤捡慡愱戲搱愳㡣㤳ㄲ〴摥㜰㍡收散㠴㈲㜸㈳搰摡㌳㍣捥㘲挰ㅢ昷愷搱〹ㄶ攴挳愹っ㝡㌵搸攰㡣戲ㅤ愱㘳散㐴㐵㑥㜳〸㔰搸㤹ち扢㔰㠱㌳ㅦ〴摥慥愸戹攰愵㠲攰㡤㠲づ攰つ㜵㌹㜵挱晢ㄹ㥤㡥愶㔳捥㔴昰挲攳昴㠴ㅥ㐶ㄹ㈷㉦〸愸〸㥤㜰ㄶ㐳ㄱ愸㕡戴昶っ㡡戳ㅤ昰挶攵㑦㍡搱愰㌸攵㈱㠰㐳ㅣ㍡㐶㠲㡡㥣づㄱ愰㔰㐷㠵㈴ㄵ㌸㐳㐲㐰愵㔰敢〴挵㕢挱〲㐶搹㙥搰〱㈸捥㤲搰㑥㕤愰㜶愷搳㍤攸㤴㌳ㅡ扣愰挶愱捤〶挵㔱㈶㉦敦收㌸ㅥ㉡〲㙡㉦㍡㤹㠰㕡ㄱ愸㜱㘸敤ㄹㄴ㘷㐵攰㡤㈹ㄳ㜴㠲〵昹㜰㙡㠴敥㌲ㅢ㥣ㄱ㌵〱㍡挶㐴㉡㜲摡㐴㠰㐲㍤ㄵ㈶㔱㠱㌳㈹〴搴㘴搴㍡㐱昱昶戵〰㔰㔳愱〳㔰㥣㑤愱㥤扡㐰㑤愳搳改㜴捡㤹て㕥㔰㥣敥㘰㠳㤲㥢㙥攱愸捣ぢ㡡㤳㈱〴搴㑣㍡攱慣㠸㈲㔰戳搱摡㌳㈸捥㥥挰ㅢ昷挱搱〹ㄶ攴挳㈹ㄴ扡换㙣㜰㐰敤つㅤ㘳ㅦ㉡㜲㝡㐵㠰挲㕣㉡捣愳〲㘷㕣〸愸昹愸戹㐰〵敥攰昷㠳づ㐰㘵㕣㑥㕤愰ㄶ搰改晥㜴捡ㄹㄲ㕥㔰㥣ㄶ搱挳㠸攲愴〹〱㜵㈰㥤㜰昶㐴ㄱ愸㠳搱摡㌳㈸捥戲挰ㅢ㜷搲搱㠹〶挵愹ㄶ〱ㅣづ㠵㡥搱㐰㐵㑥挳〸㔰㌸㡣ちㄹ㉡㜰㘶㠶㠰捡愲搶〹㡡㜷ち〶㡣愸㍣㜴〰㡡戳㌳戴㔳ㄷ㈸㡢㑥ぢ㜴㝡㉣ㄴ扣愰㡥㐷㕢て㈳㡡㤳㉢〴搴㈲㍡攱㉣㡢㈲㔰㠷愳戵㘷㔰㥣㡤㠱㌷㙥挷愳ㄳつ㡡㔳㌲㜴㤷搹攸㡣愸㈶攸ㄸ捤㔴攴㜴㡤〰㠵ㄶ㉡戴㔲㠱㌳㌸〴搴ㄲ搴㍡㐱昱〶挷〰㔰㙤搰〱㈸捥攲搰㑥㕤愰摡改㤴㡦㌵㔰㥣㜱攱〵挵㘹ㄶ㍤㠰攲㈴っ〱戵㡣㑥㌸ㅢ愳〸搴ち戴昶っ㡡戳㌶昰挶㌵㝡㍡搱愰㌸㜵㐳㜷㤹㡤づ愸㈳愱㘳ㅣ㐵㐵㑥敢〸㔰㌸㥡ち挷㔰攱ち㈸〸愸㥦愳搶〹㡡昷㘵〶㠰㍡ㄶ㍡〰挵搹ㅥ摡愹ぢ搴㜱㜴㝡㍣㥤㜲㘶㠶ㄷㄴ愷㘳昴〰㡡㤳㌵〴搴㠹㜴挲㔹ㅢ㐵愰㑥㐶㙢捦愰㌸扢〳㙦摣昷㐷㈷ㅡㄴ愷㜸攸㉥戳搱〱㜵ち㜴㡣㔳愹挸改ㅦ〱ち愷㔱㘱つㄵ㌸㈳㐴㐰㥤㡥㕡㈷㈸摥㑥ㅡ〰敡㑣攸〰ㄴ㘷㠵㘸愷㉥㔰扦愰搳戳攸㤴㌳㌸扣愰㌸㙤愳〷㔰㥣搴㈱愰捥愶ㄳ捥敥㈸〲㜵㉥㕡㝢〶挵㔹㈰㜸攳㔶㐱㍡搱愰㌸ㄵ㐴㜷㤹㡤づ愸昳愱㘳㕣㐰㐵㑥ㄳ〹㔰戸㤰ちㄷ㔱㠱㌳㐷〴搴挵愸㜵㠲攲㕤戰〱愰㉥㠵づ㐰㜱昶㠸㜶敡〲㜵ㄹ㥤㕥㑥愷㥣改攱〵挵改ㅤ㌶愸㤲㘷敢㥣晣㈱愰慥愴ㄳ捥〲㈹〲㜵㌵㕡㝢〶挵搹㈲㜸攳〶㐳㍡搱愰摥挱㤲敥㌲ㅢㅤ㔰扦㠲㡥㜱㉤ㄵ摦つ㔶戸㡥ち扦愶挲㝢㔰㄰㔰搷愳搶〹㡡㜷敢〶㠰扡ㄱ㍡〰挵㔹㈶㍡慡ぢ搴㑤㜴㝡㌳㥤㜲㐶㠸ㄷㄴ愷㠱搸愰㑡㥥㐷㜱㤲㠸㠰扡㤵㑥㌸㕢愴〸搴敤㘸敤ㄹㄴ㘷㤵攰㡤㝢ㄲ改㐴㠳攲搴ㄲ摤㘵㌶㍡愰敥㠴㡥㜱ㄷㄵ㌹敤㈴㐰攱㙥㉡晣㠶ち㥣㠹㈲愰敥㐱捤〵㉡昰愸㜷ㅦ㜴〰㡡戳㔱戴㔳ㄷ愸晢改昴〱㍡慤挰㉦㍣㉦㈸㑥ㄷ改㘱㐴㜱㌲㠹㠰㝡㠸㑥㌸慢愴〸搴㈳㘸敤ㄹㄴ㘷㥦㄰㠵昱㈸㥤㘸㔰㥣㠲愲扢捣㐶〷搴晦㐱挷㜸㡣㡡㥣㥥ㄲ愰昰㌸ㄵ㥥愰〲㘷慣〸愸㈷㔱敢〴挵㍢愱〳㐶搴㔳搰〱㈸捥㕡搱㑥㕤愰㥥愶搳㘷攸㤴㌳㑣扣愰㌸慤愴〷㔰㥣㜴㈲愰㥥愵ㄳ捥㍥㈹〲昵㍣㕡㝢〶挵㔹㉡〲敡〵㍡搱愰慡搱慡扢散〲昵㈲㜴㡣戵㔴攴㌴㤶〰㠵摦㔳攱㈵㉡㜰㘶㡢㠰㝡ㄹ戵㑥㔰扣㘳㍢〰搴慢搰〱㈸捥㙥搱㑥㕤愰晥㐰愷慦搱㈹㘷愲㜸㐱㜱晡㐹て㥢ㅥ㈷愷〸愸㌷攸㠴戳㔴㡡㐰扤㠹搶㥥㐱搵挱㑣㐰扤㐵㈷ㅡㄴ愷戴攸㉥扢㐰晤〹㍡挶㥦愹㤸ち㔶㜸㥢ち敦㔰㠱㌳㘰〴搴扢愸戹㐰〵㙥㝡敦㐳〷愰㌸ぢ㐶㐷㜵㠱㕡㐷愷㝦愱㔳捥㔸昱㠲攲㌴ㄵㅢ㔴挹㥦㌰㥣挴㈲愰㍥愴ㄳ捥㘶㈹〲昵㔷戴昶っ㡡戳㕥〴搴挷㜴愲㐱㜱敡㡢敥戲ぢ搴㈷搰㌱㍥愵㈲愷挵〴㈸㝣㐶㠵捦愹挰㤹㌲〲敡ぢ搴㍡㐱昱收昸㠰ㄱ戵ㅥ㍡〰挵搹㌲摡愹ぢ搴㤷㜴晡ㄵ㥤㜲㘶㡢ㄷㄴ愷戳昴戰改㜱戲㡢㠰晡㍢㥤ㅣ㠶㕡ㄱ愸㙦搰摡㌳㈸捥㡥ㄱ㔰摦搲㠹〶挵㈹㌲扡换㉥㔰晦㠴㡥昱ㅤㄵ昳挱ち摦㔳攱〷㉡㔸㔰㄰㔰晦㐲慤ㄳㄴ㙦攲て〰戵〱㍡〰挵㔹㌵㍡慡ぢ搴㡦㜴㕡㠶㑢昵㡡㌳㘰扣愰㌸敤愵㠷㑤㡦㤳㘲〴ㄴ慥收㤶愹㘵愸ㄵ㠱挲晤戱ㅢ〱㙡〵捣〴㔴㈵㥤㘸㔰㥣㑡愳扢散〲ㄵ㠲㡥搱㤷㡡㥣㘶ㄳ愰㔰㐵〵㍥〹㑤㜱收㡤㠰ち愳搶〹㡡てㅥ〸〰搵ㅦ㍡〰挵搹㌷摡愹ぢ搴〰㍡ㅤ㐸愷㥣㈹攳〵挵改㌱㍤㡣㈸㑥㥥ㄱ㔰㈶㥤㜰ㄶ㑤ㄱ愸㑤搱摡昳㠸攲㙣ㅢ〱㌵㤸㑥㌴㈸㑥戹搱㕤㜶㠱摡っ㍡挶收㔴攴㜴㥣〰㠵㉤愸戰㈵ㄵ㌸㐳㐷㐰㙤㠵㕡㈷㈸㍥㈰㈱〰搴㌶搰〱㈸捥搲搱㑥㕤愰㠶搰改戶㜴捡ㄹ㌵㕥㔰㔷愲慤㠷㝤搴㔵㔰ㄱ㔰摢搳〹㘷摢ㄴ㠱ㅡ㠶搶㥥㐱㜱㔶㡥㠰慡愶ㄳつ敡㕡戴敡㉥扢㐰つ㠷㡥戱〳ㄵ㌹㙤㈷㐰㘱〴ㄵ㙡愸挰㤹㍣〲㙡㐷搴㍡㐱昱戹づ〱愰㜶㠶づ㐰㜱㌶㡦㜶敡〲戵ぢ㥤敥㑡愷㥣㜹攳〵㜵て摡㝡〰挵挹㌸〲㙡ㄴ㥤摣㠷㕡ㄱ愸搱㘸敤ㄹㄴ㘷敦〸愸㌱㜴愲㐱㜱ち㡦敥戲ぢ㔴〴㍡㐶㤴㡡㥣摥ㄳ愰㔰㑢㠵ㄸㄵ㌸攳㐷㐰挵㔱敢〴挵挷㔱〴㠰慡㠳づ㐰㍤收㜲敡〲㤵愴搳ㄴ㥤㜲㠶㡥ㄷㄴ愷攵昴戰改㜱搲㡥㠰摡㡤㑥㌸㝢愷〸搴ㅥ㘸敤ㄹㄴ㘷昹〸愸㍤改㐴㠳攲㔴㥦〰づ㝢㐱挷ㄸ㑢㐵㑥〳ち㔰ㄸ㐷㠵昱㔴攰捣㈰〱㌵〱戵㑥㔰㝣㙣㐶〰愸㝡攸〰ㄴ㘷〷㘹愷㉥㔰㤳攸㜴㌲㥤扥ぢ〵㉦㈸㑥摦戱㐱㤵晣〹挳挹㍤〲㙡㉡㥤㜰㤶㑦ㄱ愸改㘸敤ㄹㄴ㘷〳〹愸ㄹ㜴愲㐱㜱㑡㤰敥㌲ㅢ㥤㌳昳㤹搰㌱㘶㔱㤱搳㠵〲ㄴ㘶㔳㘱づㄵ㌸㠳㐸㐰敤㡤㕡㈷㈸㍥敡㈳〰搴㕣攸〰ㄴ㘷ㄱ㘹愷㉥㔰昳攸㜴㍥㥤㜲捥㠱㜴㜶㕦搶㥣捥㔶㌲㙦散㑤㠷晡㔲搵ㄲ愱挰愴昵扣㡥㤵㑤㤸㈸挰㐵愶㐷敤㈵㈶㝡挳搲㠶愴㙤㙢ㅢㄲ㑦ㄵ摥愷ㄶ㜴摡慥㐵攰㝥㥢㜹㥥〸㈱㘶㤴㌰㈷㕥㜹攳て晥愷ㅥ㜴摡戳攳㕤户㠷搳㠶慦搰〲㜴㜱戳㔹㡤戹戶搶昶搶㐲挷戰㜹㤸〴㌳㡣㑦搸㈸㤴㤵㐵挶㔷㕥て㡦㠱㌱戹㘲ㄵ㉤㝣摡攳㌲摥㜱ㅥ㕥摣搲扡扣㐵㝡㔳搹捥〷㡤〸慦扥㝤ㄹ㈶捣㌸㝣敤〰㜸㈶昳攷㌴㌶づ㐰㌹愰㡦挹〴㌴㤵㐳〷愲㕥㌳㜱挲挴戹つ㠵㙣㕤㈴ㄷ慤㡤攴搳㤱㔴㍣㔱㐸㘵ㄲ愹㘴ㅤ㥥㤹㤲㑣㈶㈳㤱摡摡愴㈹昹㙡晡㌸〸㌶㈶㌳搴ㄲ敥㘰搶㤸慡㤶ㅡ㘵㤵攵㌸㜵搹搸攴㌱昴换㔴㔶攵㔴㕥㔹ㄵ㝤晢慡ㅡ捦㠳㌰㝣㐹攷捥㈷〹㠴㐲捣㌹㔷㕥つ㔸ㅢ㘷挴づ㜶㝤ㄷ㌴收〹㤸搱㠰㉥ㄸ㠷愱〸㥢㝤搰挰づ㠵㌲㈸〷㑥㥣搰攰㥡㍢ㄳ捡愲慤㍦摡㈴愹㍥ㄷ㑦て〹攵搰戲〹㕡㡡㥦换ㄹ捡愳㜹㔳㌴攳昶㜸㝤挳㍣〷㥦㔹攱㜸㌷慡ㄹ㜶㌸㡢㠵㔰㌵搶㘱㐹㠵㈰ㄴ㠲㡤㘸攲㠲㝣慡搰捡㈱慦捥挷㕡㜲愰㐱㠰㝢㍦愱挲㠱愲捥㐵ぢ〷㑢昱㤷㙤攸㌸捤搰挳㤷ㅤ㜶㕣㠷㕡㔰户扦散㙣捣捡搵搶㘵ㄳ搱㕣っ㡦㜳挵搳㈷㌳搹㝣㙤㍣㥦㑦搷攵慤㕣㉡ㄳ㌷晢改敥戴挲挶散慦㙢㑢㔸ㅢ愰㙢㤴㈹ㄳ㌵㝥攱敡㑣㜴㠴㕦〶㤶换㡣㜶㠸㡣づㄴ㘱㜳ㄳ㌴㘰愱捣㈰㔴㠳ㄴつ㠲㌳㠸挹摣㔴ぢ㜷愶挶㉥㉣㡥愲㜰ㅤ㤶搴㘶㄰ち㤳㘳搰搴挹㘴ぢ戴ち㤳攳ㄱ捣捦攴㔸戴晡㤹㙣愹攳ㅣ〷㔷㘰戲㤵攳㍡㜴㍣敡㌶㤳㔴愲慥捥㉡ㄴ㌲㔶㌶㕢ㅢ㡦收攲愹㑣㈴㕡㡢攷摤㐶昲㠵㜴㉥㤷㉥㤸㕢敢敥㥣〰ㅢ㜳ㅢ㕤㤳つ㘰㠸慥㔱愶戶㐷㑤㤸ㅣ改㘶戲ㅡ㈲攳ㄴㄴ㘱㜳㈸ㄴ戰㄰捣㘴㤸ㄶ㡥愱㐶㠴挵㉦㘸扡㡥㑣㠶㐳㈸㑣㝥㠹愶㑥㈶㈳搰㉡㑣㕡〲㤹㌴〵㌲愹搱㜱捥㠳㉢㌰搹搱㜱ㅤ㍡ㅦ㜵㥢㐹㕤㙤㌲㘵挵愲㤹㔸㍥ㄶ㠹㈷〱愳㄰㑢㘵㘳改㔸慤ㄵ㑦挷㔲昱㍡㔳戲捦散攱〵戰㌱㜷搶㥤扢㤰戵㕤㜴㡤㌲㌵ち㌵㘱㔲㜰㌳戹〴㈲攳㔲ㄴ㘱昳㘷㔰挰㐲㌰㤳搱㕡㔸㐷㡤㈴㡢㙢㘸扡づ㑢㉡〲愱㌰戹ㄶ㑤㥤㑣㙡搱㉡㑣づっ㘴戲㝦㈰ㄳ㘶㤳愵ㄳ㌷愰〴㤳戸攳㍡㜴㈳敡㌶㤳㘴㈲㥢慢换㈷㌲挹㐸㈶ㅡ㡦愶攲㔹㉢㤶㡡㐴㉤㉢㥥换ㄶ㈲昹愴㘵㑡愲㤹㍤扣〹㌶㘶㥤敥㥣㡣㤳愴慥㔱愶㜶㐳㑤㤸捣㜵㌳戹つ㈲攳㜶ㄴ㘱㜳㜷㈸㘰㈱㤸挹ㅥ㕡戸㈷㌵昶㘲㜱㉦㑤搷㘱㐹敤〵愱㌰戹ㅦ㑤㥤㑣挶愱㔵㤸㑣づ㘴㔲ㅦ挸㘴扣㡥昳㌰㕣㠱挹〴挷㜵攸ㄱ搴㙤㈶㔶㈶ㄹ㡤㕢搱扡㜴㍣㤳㡡搷收ㄲ愹扡㤴㘵㈵搳戹㙣㉣㔲戰ち改㕡㜳愲敥捥愳戰㌱敢㜵㑤挶挹㈴㕤愳㑣㑤㐵㑤㤸散攵㘶昲〴㐴挶㤳㈸挲收㌴㈸㘰㈱㤸挹㜴㉤慣愷挶㈴ㄶ捦搱㜴ㅤ㤹捣㠴㔰㤸扣㠰愶㑥㈶戳搱㉡㑣㙡〳㤹㐴〲㤹㌰㐷㉣㥤㜸〹㈵㤸散敤戸づ扤㡣扡捤㈴㤲换㐴㈳㜵改㝣㌶㤵捣挵攳戹㑣㉡㔶㤷捤愴愳改㐲㉣捦〷晥ㄶ捣㝤㜴㜷㕥㠱㡤㌹㔷搷㘴ㅦ㉢㤹㘳昶㥥㌲戵ㅦ㘴挲㘴㔷㌷㤳搷㈱㌲摥㐰ㄱ㌶ㄷ㐰〱ぢ挱㑣昶搷挲ㄹ搴㤸挹攲ㅤ㥡慥挳㤲㍡㄰㐲㘱昲ㅥ㥡㍡㤹ㅣ㡣㔶㘱戲㝤㈰㤳㙤〳㤹㌰ㅤ㉣㥤昸〰㈵㤸ㅣ敡戸づ㝤㠸扡捤㈴㤳㑣㈴戳戹㑣㍣㥥挱㌸挹收㙡㌳搹㈸ㅥ㝡ㅣ户搲戹㍣㥥㉤㥥㠸㥢つ扡㍢ㅦ挱挶㍣㑣搷㘴㥣㘴㜴㡤㌲㤵㐷㑤㤸㙣攱㘶昲㈹㐴挶㘷㈸挲愶〵〵㉣〴㌳㈹㘸攱㕣㙡捣㘳昱㌵㑤搷㤱挹㈲〸㠵挹㍦搰搴挹攴㜰戴ち㤳㜰㈰㤳慡㐰㈶㡢㜵㥣敦攰ち㑣㥡ㅣ搷愱敦㔱户㤹愴慣㘴㈶㤵慤捤搶攵敡戰㔷挵㐲㉥㔲㔷㈸㔸改㘸㕤挶戲㙡㙢搳㘶戳敥捥て戰㌱㕢㜴㑤挶㠹攴㠳搹㝢捡㔴ㅢ㘴挲愴摣捤攴㐷㠸㡣戲㑡㌲㘱扡ㄷ戵㘰㈶ㅤ㕡㜸〰㌵昸〸〱愳㉦慣㙣㈶换㜴㔸㍥挳扥㤳挹ち戴ち㤳㙦扥て㍡ㄶ晦ㅤ慤晥㘳昱㑡ㅤ㘷〰㕣㠱挹㤱㡥敢搰㐰搴㙤㈶戱㔸㙤㍣㤵㑢挷㜲㠵扡㜸ㅣ摢㑤㉡㤱㡢㕡㠵㙣㍥㤷戵㈲㜱ㅣ愸捤愳㜴㜷〶挱挶㍣㕡搷㠴㠹愴㝥搹㝢捡搴戱㤰〹㤳㉦搰㤹捥昳㤳挱㄰ㄹ㥢愱〸㥢挷㐱愱㈴㤳攳戵昰㌰㍡捣戰ㄸ㐲搳㜵㔸㔲㈷㐲㈸攳㘴㍢〶㘲ぢ㍦㈷愳㔵㤸扣ㅦ挸攴摤㐰㈶捣攷㑡㈷慡攱ち㑣㑥㜱㕣㠷㠶愳㙥㌳㠹搷㘱㙦㕡㔷ㄷ捦挴昳㠹㜸㌶㤹㐹㕢㠹摡㘸㉣㠹㤶㜸㌲ㅤ㑤㈶捣㔳㜵㜷㜶㠰㡤㜹㥡慥〹㤳㌵扡㐶㤹㍡ㄳ㌵㘱昲愶㥢挹㑥㄰ㄹ㍢愳〸㥢㑣攲㤶㘴㜲㤶ㄶ㉥㈴㡥㐵㉣挶搰㜴ㅤ搷晥㙣〸㠵㐹㤴㠱搸挲捦戹㘸ㄵ㈶㉦〶㌲㜹㍥㤰〹㔳户搲㠹〴㕣㠱挹昹㡥敢㔰ㅤ敡捥晥㈴㥢挶㔹㕡慣㉥㠵㕦㉥昱㔸㉤㐶㑣㍣㤵㑦㈵愳挹㜸㌶㤳㐹挷㉣昳〲摤㥤㈴㙣捣ぢ㜵㑤㤸㕣愴㙢㤴愹㑢㔱ㄳ㈶㑦戹㤹散づ㤱戱〷㡡戰挹㝣㙤㐹㈶㤷㙢㈱愷攸换昳㤱㡤㠹㌴㕤挷戵扦ㄲ㐲㘱㌲㠹㠱㌴㤳慢搱㉡㑣ㅥ〸㘴㜲㕦㈰㤳㙢㜴㥣㘹㜰〵㈶扦㜲㕣㠷愶愳㙥㌳挹收㤲昹㑣挴㑡愵㤳㤱㜴㍣㤷㑣愵ち昱㘸㈱㡥愷换攷慣摡㔸㉣㤵㌴慦搵摤㤹〱ㅢ昳㍡㕤㤳昳ㄳ挹摤㜲ㄵ㈸㔳㌷㐲㈶㑣敥㜴㌳㤹〳㤱戱㌷㡡戰㜹ㄳㄴ㑡㌲戹㔹ぢ㤷搲攱㌲ㄶぢ㘸扡㡥〴㙥㠵㔰㤸ㅣ挰㐰㙣攱攷㜶戴ち㤳敢〲㤹晣㉡㤰挹ㅤ㍡捥㈱㜰〵㈶㜷㍡慥㐳㠷愲敥㙣㍢昸㙢〱㤹扡㑣扥㤰攴戱戸戶㤰挶攳㈷戳㜵㌸㔱㈹ㄴち戱㘸愱㘰㑡慥㤶㍤㙣㠰㡤㜹户敥㥣ㅣ㜷㈴㑤慢㘵敡㍥挸㠴挹攵㙥㈶㌹㤸ㄹ㜹ㄴ㘱昳㝥摤㥤愰摦㍢て㘸㈱㥦㜲㈰㑦㤴㌶ㄶ搳㜴ㅤ搷晥㈱〸㠵㐹㌳㥡㍡㤹㍣㠲㔶㘱㜲㜶㈰㤳戳〲㤹㍣慡攳ㅣ〱㔷㘰昲㝦㡥敢㔰ㅢ敡㌶㤳㘴愲慥㌶㤱愸戵ㄲㄶ㝥昰㈵㌲㌱散㔶昱搳㉦㤵捣愶戲改㠸㔵ㅢ㌱ㅦ搳摤㘹㠷㡤昹戸慥挹㌸㜹㐲搷㈸㔳㑦愱㈶㑣㑥㜳㌳㔹づ㤱戱〲㐵搸㘴挲戵攴㌸㜹㐶ぢ㑦㈰㤳ㄳ㔹慣愲改㍡㌲㜹ㄶ㐲㘱㜲ㅣ〳戱㠵㥦攷搱㉡㑣㝥ㅥ挸攴攸㐰㈶㉦挰㐸㍡㜱ㄲ㕣㠱挹㡢㡥敢搰挹愸摢㑣昲㠵㘸挴捡㐴㘲挹㐸㉡ㅦ捦攷ㄲ㔹晣戵㤳㐸㍥ㄶ换愷㤳昹㕣㉥ㄵ㌳㈵〳换ㅥ慥㠶㡤昹㝢摤㌹㘱昲㤲慥㔱愶㕥㐵㑤㤸㉣㜳㌳㔹〳㤱㜱㍡㡡戰挹摣㙡㐹㈶慦㘹攱㘹っ戶㠶挵㌹㌴㕤挷戵㝦〳㐲㘱㜲ㅥ〳戱㠵㥦㌷搱㉡㑣づて㘴戲㈸㤰挹㕢㍡捥㐵㜰〵㈶㝦㜲㕣㠷㉥㐶摤搹㥦搴收戳㔹晣〰㡥攰㘷㌱晥慥㐶㌲㕤㠸㘴昳昱ㄸ慥ぢ攵搳改㝣㍡㘶㑡戲㤵㍤扣〴㌶收摢扡㜳戲敤扣愳㙢㤴愹昷㔱ㄳ㈶㔹㌷㤳㉢㈰㌲慥㐴ㄱ㌶搷㐱愱㈴㤳扦㘸㈱ㅦ㡦㈰㡦〵㌷㝥㑤搳㜵㕣晢て㈱ㄴ㈶㌷㌰㄰㕢昸昹㉢㕡㠵挹㝥㠱㑣收〷㌲昹㔸挷戹〵慥挰攴ㄳ挷㜵攸㔶搴㙤㈶戱㝣愶㌶㔳愸挵㜹㐹㙤㕤㍣㤷㡦愷㜱〲㥢挱搵㠳㘸㕤㕤愴づ㤷づ捣㑦㜵㜷㙥㠳㡤昹㤹慥挹㜱攷㜳㕤愳㑣慤㐷㑤㤸捣㜶㌳戹ぢ㈲攳㙥ㄴ㘱昳㑢㈸㤴㘴昲㤵ㄶ昲㠹〹昲攰㜲攳㐱㥡慥攳摡晦ㅤ㐲㘱昲㌰〳㘹㈶摦愰㔵㤸㑣〸㘴㌲㉥㤰挹户㍡捥㘳㜰〵㈶晦㜴㕣㠷ㅥ㐷摤㘶ㄲ挵愵愴㕣㈱ㄷ㑢〰㑣㍣㔹挸㘷搲〹㥣扢㜱㡦㘲㘵㤳㜸晥戲昹㥤敥捥ㄳ戰㌱扦搷㌵搹㜶㝥搰㌵捡搴〶搴㠴挹㙥㙥㈶㑦㐳㘴㍣㠳㈲㙣晥〸㠵㤲㑣㈸ㄱ攱ㄵ㘴㜲㈵㡢戵㌴㕤㐷〲攵㤰〸㤳㤷ㄸ㠸㉤晣㔴愰㔵㤸㡣づ㘴㌲㉡㤰㐹愵㡥昳〷戸〲ㄳ愶㍦改㉤昴ㅡ敡㌶㤳㔴㌶㕡㠷㐳㙥㍥㠱昱ㄲ挷㍥㈴ㅢ捦㐴愳戵㠹㘴㍣㠷ㅦ挶搹㐴挲散慢扢昳㍡㙣㑣收㐷愵㜳戲敤㐸愲ㄴ晥っ捡ㄴ㤳愰挲㘴㐷㌷㤳户㈰㌲晥㠴㈲㙣づ㠰〲摥挱攷昶捣㡦㡡昰㍡㙡昰㤹〸挶㍡㥡ちㄳㄳㄲ〹晢〱〳㐱㈶ㅦ收㍤㠵挹㌶㠱㑣戶ち㘴㌲㔸挷昹ㄸ慥挰㠴㤹㑥㝡ぢ㝤㠲扡㌳㑥㜰㠹㌹㘶愵慣扡〲晥㐴㑦㌲㘶㘵敢攲㜵戸㔲㤰慤㡢㘶㈳挹慣ㄵ㌷㈵㌱捡ㅥ㝥ちㅢ㤳愹㔰改㥣㡣㤳㉤㜵㡤㌲挵㝣愷㌰搹搴捤攴㙦㄰ㄹ敢㔱㠴捤㈱㔰挰㍢㤸挹戶㕡挸㐷㉤挸搳攷㡤㙦㘹㉡㑣㈴挵挹昶敦ㄸ〸ぢ昲ㄹ〶ㄳ㘱ㄲち㘴㔲ㄱ挸愴㕡挷昹㌷㕣㠱挹㜰搴㠵挹〶搴㥤晤㐹㌴㤲㡦㘴〱挴㡡㐴戱捤攴搲戹㑣ㅥ㤷㈱㜱挸㠹㘷㈳㜱慢㘰敥攰搸ㄸ㍦挲挶ㅣ愱㙢戲㍦愹搱㌵捡ㄴ㔳㥢挲㘴挳㜷慥摦㍢㝤㤰㘳㌱㉡㔰㠴㑤㘶㌷昱づ㘶挲慣愷〸敦愶挶㙦㔸昴愳愹㌰㤱㙣㈶㥢〶愰愹㤳〹戳㤹挲攴㉢〴昴㕦㡦㕤㡦㔶晦㙦挰㌱㍡捥㈶㜰〵㈶ㄱ搴㠵挹愶愸摢㑣ㄲ戵愹㘴㙤㡣㔷愴慤〴晥㐰㔰㙤㌶㘲㐵㘳戵戵愹㔸づ扦㝤愲戵戵愶愴㍢搹㥤挱戰㌱㤹攰愴〷㐳㤸挴㜴㡤㌲挵㉣愶㌰昹挴捤㘴㑢㠸㡣慤㔰㠴捤㈴ㄴ昰づ㘶㤲搲㐲㍥㤰㐱㥥攰㙦っ愵愹㌰㤱挴㈵摢慢ㄹ〸ぢ昲搹〳㈶挲攴敤㐰㈶㝦ち㘴挲昴愵㜴愲〶慥挰㠴愹㑡㘱戲㈳敡づ㤳扡㑣㉡㕦㠷㥦㝤㔹散㑦慣㕣ㅡ㝦晤㉡㥡㡤㈶㜰㉡㕢ㅢ㡢㐷搳㜵收㔸挷挶搸〹㌶收㌸㕤㤳㙤㘷扣慥㔱愶敡㔱ㄳ㈶慦戹㤹㡣㠴挸ㄸ㠵㈲㙣㑥㠲〲摥挱㑣㤸换ㄴ攱攳搴㜸㠲㐵㡣愶挲㐴㜲㤴㙣㑡㌰㄰ㄶ攴挳ㅣ愵㌰㜹㌶㤰挹㌳㠱㑣㘶攸㌸㘹戸〲ㄳ㘶㈵㠵挹㙥愸摢㑣㜲㐹㥣挰㘶昲ㄱ散㔵㔳昱㐲㌴㥦㐹挶ㄲ戱㙣ㅤ㑥㙦㈳〹晣㉣㡥㤸戳ㅣㅢ㘳㜷搸㤸㑣㕢搲㠳㈱晢搸㌹扡㐶㤹㘲㙥㔲㤸㍣敥㘶㌲ㄶ㈲㘳ㅣ㡡戰㌹てち㜸〷㌳㘱摡㔲㠴㝣㙣㠳晣捤〳㘳ち㑤挹挴㘴ㄶ㔳㠴搳搰㌴愰㑦㈵ㄳ㜱扢㝢㜲㕤挱㌷㙤㡦昴㍥㉦㝦ㄲ㥥㝦捦ㄹ㌸昸㌳㌰搶㑡晢ㅥ捦㡡昲摤晥㌳㕦捣愶昱ㄶ㙦㝥㉡敦挱㕡晦〴㍦愴摡㤵㕦愳挷愱昸ㄸ㌳戰挲㤵〷㘱㜵㈳㐱㕤散敥て捤挱戰㙣昳收㘹敤㐸戶攱てㄶ捥㙦ㅤ摦昹搷敥㌶搱㐹戸㤱晡㌱敥㌵㕤㉤攳戳敤㜸㍣㐰㠷愵捤收戴㜵摡攱戱攸挸㥢㐲㌰㤲て㝤摦扣慢收扡㐷㜶㐸㔷敢戴㤶㜶晣㠱〲㉢慦㍤戶攳㥥搱㡡昲㍥㉡昰戶㜵攷敦摡昱愶㔸㝡挳㥦㈸㤸㤶㈷㠰㈱〱㜷〸㑦㘸散㤰㍢散户㠵㕣ㄹ㑣挲㠶㘶㘱㙤㐳㝢㡥㤸㌹愲戶戶昲㑥㝣ㄱㅢㅤ愳ㄸ㍢㈳昶挱㈷㙣捣㠱㐳挵つ㥦摥搸㌴愸〱ㄵㅣ㈲㜰㥦㙥搱㙢晤㔸愷㍡捥晥扦捡昹摦ㅣ㌷攸㌰㙤㜱㠸慡㍥㝢㝣攵扢慢慥昸昲挶摤㙢㉥扢敤㐷攷晦㔵㈷㑤㍦攴㤱昷捥扦㘹㙣摤搳て摤晣攵㤸㕦㡤㔵ぢ㘱㔱〳㍦挶㝢㉣摥㘷㈱晢㠴㕢搰㠹㌷㜱㈷戰敦㤹攰㌷㍢〲敦㌳挱㑤㈶㐲昱㉥㌳昶㐵㝦〷昴㔱捤愸㜰慢㔱㌷挲㠲㐳㔵㐶搷〲慥㘵㉢㥡㌹挲㤴挱ㄴ㘷攸〰戴〱攵慣ㄱ昱㤸扡づ㡡ㅡ〰㥥㘲㑡㙤ㅥ㈰㜴搳愰㜶㔴㝡挷㠴㔹㑤戱㈸挵攴挲㤶㑤㑦昸扦㘷㍦ㅥ㝢昷㤰㐳〶晣戰收慣戱敡㈸㔸〴㌱戹捡㔹㜵ㅦ㤳㉢ㅤ㠱昷㌱攱㈶ㄳ愱㜸㘳晦㘳㌳㌹づㄵ㘱㜲㌹㉣㍡㤹攴戸㤶㑣㐴摡㑣㤸攲っ㔹㌶ㄳづ㉦㜵㜱ㄱ㤳㠵㤰っ㕡つ㥤摥㘱㘰㈲戳㕢っ扥愱昱ぢ㔸〴㘱㌸慦ㄴ㠶㜳ㅤ㠱昷㘱攱㈶㜳㥦㜸攳㝥㈹ㅢ〳ㄳ㤸㠲攱㙣㌷㠶㔶㘲戸〰㈲ㅢ〳戳㥡愱㈳㙣っㄸㅡ㐹㜵㘶ㄱ㠶㜶㙡昳㤸搰㌹㌴㉥㐱愵㜷㑣㉥搵ㄶ愵㠶挶㕤晤㡦戸㜹捤㕢昷㡤㥤扥敥敥㡥换㕦㔸㌹㔶㌱㠹ㄹ挴攴搴㔲㑣㑥㜱〴摥攷㠷㥢搷挲ㄳ摥戸㠷捡㘶挲〴愶㌰㌹搹捤攴㈸慥㈵㜳㡦㌶ㄳ㘶㌵㐳挷搸㑣㘴㘸ㅣ㕦挴㘴ㄵ㈴㠳㙥㠳㑥敦㌰摣慥㉤㑡㘱昰つ㡤㝢㘱ㄱ㠴攱㤸㔲ㄸ㡥㜶〴摥愷㠸㥢昷挳ㄳ摥㘵挶㐹㌶〶收㉣〵挳㤱㙥っ慢㠹攱㔱㠸㙣っ㑣㘴㠶㑥戵㌱挸搰㔸㔶㠴㘱つ㌱㌰〳搹㍢っ㑣㔷㡡㐵㈹っ扥搱挰㔴㘵㄰㠶㈳㑡㘱㔸攲〸扣捦ㄲ㌷㕦㠰㈷扣换㡣㕦摡ㄸ㤸愶ㄴっ㉤㙥っ攷㄰挳㉢㄰搹ㄸ㤸扢っ㥤搷㠹㈱愶づ㉦挲㜰〱㌱扣づ㥤摥㘱㜸㐳㕢㤴挲攰摢㕦扥〳㡢㈰っ㔶㈹っ㜹㐷攰㝤愲戸昹ㅥ㍣攱㕤㘶㕣㘶㘳昸〰ㄵ挱㤰㜵㘳戸㠲ㄸ㤸㔴戴㌱㌰㕤ㄹ扡慡ㄳ㐳㔲ㅤ㕡㠴攱ㅡ㘲㘰㥥戱㜷ㄸ㤸㤴ㄴ㡢㔲ㄸ㝣愳攱㙢㔸〴㘱㌸愰ㄴ㠶晤ㅤ㠱昷戹攲㈶昳㤸㜸㤷ㄹ㌷搸ㄸ扥㐳㐵㌰散攷挶㜰ㄳ㌱晣〰㤱㡤㠱ㄹ捡搰㉤㥤ㄸ㘲㙡㙥ㄱ㠶摢㠸攱㐷攸昴づ〳搵扢挵攰ㅢつ㝤愱㕥挳捥㝢捥㈸㘶㤵挲㌰搳ㄱ㜸㥦㉥㙥㌲㜵㠹づ攳㜷慤㡤㠱昹㐷挱㌰摤㡤攱㕥㘲ㄸ〴㤱㡤㠱㐹挹搰晤㉥っ㤳㡢㌰㍣㐸っ㠳愱㠳㜷㉦㑥慣㤸㝡ㄴ㡢㔲愳挱㠷㘱〸搴㙢〲㌰㡣㉦㠵㘱㥣㈳昰㍥㘳摣㘴戶㔲㌰㍣㘶㘳愸㐶㕤㌰散攵挶昰〴㌱散〰㤱㡤㠱㜹挸搰㙦㕤ㄸ㜶㉢挲昰㌴㌱散〴ㅤ扣㝢㠱㠱搹㐶戱搸㘸っ㘳愰㕥ㄳ㠰㈱㔱ち㐳摣ㄱ㜸㥦㌴㙥㌲㐱㈹ㄸ㕥戰㌱㌰换㈸ㄸ㙡摤ㄸ搶ㄲ㐳ㄲ㈲ㅢ〳㔳㡦愱㤷㕣ㄸ㐶ㄷ㘱㜸㠵ㄸ㜶㠷づ摥扤挰挰〴愳㔸㙣㌴㠶㠹㔰慦〹挰戰㑢㈹っ㍢㍢〲敦昳挶㑤收㈴〵挳ㅦ㙤っ㑣㉣ち㠶ㅤ摤ㄸ摥㈲㠶ㄹ㄰搹ㄸ㤸㙤っ晤搹挶㈰攷つ挳㡢㌰扣㐳っ㜳愰㠳㜷㉦㌰㌰愷㈸ㄶ愵㌰昸捥ㅢㄶ㐰扤㈶〰挳㜶愵㌰㙣敢〸扣㑦ㅤ㌷㤹㠶ㄴっㅦ搸ㄸ㤸㑢ㄴっ摢戸㌱㝣㐴っつ㄰搹ㄸ㤸㘰っ㝤㙣㘳㤰昳㠶㉤㡡㌰㝣㑡っ㌹攸攰摤ぢっ㑣㈳㡡㐵㈹っ扥㈳挵㘲愸搷〴㘰搸愴ㄴ〶搳ㄱ㜸㥦㍤㙥㌲昳㈸ㄸ扥戴㌱㌰㝤㈸ㄸ〶扡㌱㝣㑤っ捣晣搹ㄸ㤸㔳っ晤挳挶㈰愳㈱㕣㠴攱㕢㘲㔸づㅤ扣㝢㠱㠱㤹㐳戱㈸㠵挱㌷ㅡ㔶㐱扤㈶〰㐳㘵㈹っㄵ㡥挰晢〴㜲昳㌸㜸ㄲっ晦戶㌱㌰㘳㈸ㄸ捡摤ㄸ㝥㈴㠶搵㄰搹ㄸ㤸㐶っ昱捦㤱㍢㍦攳搵㠶㝦扡㝦㝢昶㠱㘴搰ㅡ攸攰摤ぢっ㑣ㄶ㡡挵㐶㘳㘰愲戰㈶〰挳㜷攸㑥攰㑦昰㝦㍡〲敦㜳挸㑤收ㄷ〵㠳㠱扥攳㈷㌸㤳㠴㠲攱ㅢ㔸㜴晥摣散〷愱扡〴㈲ㅢ〳㌳㠷愱〱㌶〶搹㈸扥㉡挲㌰㠸ㄸ慥㠰づ摥扤挰㜰愵戶㈸㠵挱户㔱晣ㅡㄶ㌵〱ㄸ㍥㉦㠵攱㌳㐷攰㝤ㅡ戹挹㤴愲㘰搸摣挶挰扣愰㘰昸挴㡤㘱㑢㘲戸つ㈲ㅢ〳㤳㠵愱慤㍢㌱挴搴㠷㐵ㄸ㠶㄰〳戳㝣㜸昷〲〳㔳㠲㘲㔱ち㠳敦扣攱㐱愸搷〴㘰㜸慦ㄴ㠶㜷ㅤ㠱昷㤹攴㈶戳㠸㠲愱摡挶昰ㄸ敡㠲攱㙤㌷㠶ㅤ㠸攱〹㠸㙣っ捣て㠶㙡㙣っ戲㙦㜸戳〸挳㑥挴昰㌴㜴昰敥〵〶㘶〱挵愲ㄴ〶摦扥㘱㉤搴㙢〲㌰晣愱ㄴ㠶㔷ㅤ㠱昷挹攴㈶ㄳ㠷㠲攱㘷㌶〶㘶晦〴挳换㙥っ㘳㠸攱㜵㠸㙣っ㑣〹㠶愲㌶〶搹㈸㕥㉣挲㄰㈳㠶户愰㠳㜷㉦㌰㌰昱㈷ㄶ愵㌰昸㌶㡡㜵㔰慦〹挰昰扢㔲ㄸ㥥㜱〴摥攷㤳㥢捣ㄵち㠶戴㡤㠱〹㍦挱昰㤴ㅢ挳敥挴挰㕣㥤㡤㠱㔹挰搰㥥㌶〶ㄹつ㡦ㄷ㘱ㄸ㑢っ㝦㠳づ摥扤挰挰㕣㥦㔸㤴挲攰ㅢつ摦㐲扤㈶〰挳挳愵㌰㍣攴〸扣㑦㈹㌷㤹ㅥㄴっ㤳㙣っ捣昱〹㠶〷摣ㄸ愶㄰〳搳㜳㌶〶㈶晥㐲搳㙣っㄸつ㌱㜵㑦ㄱ㠶ㄹ挴挰㡣ㅤ搴㝡㠱㠱改㍤戱㈸㠵挱户㙦攸〷㡢㥡〰っ㜷㤴挲㜰扢㈳昰㍥慢摣ㅣ〰㑦㠲㘱ㅦㅢ挳㈶愸ぢ㠶㕢摤ㄸ收ㄱ挳㘰㠸㙣っ捣昵㠵昶㜵㘱戸戱〸挳〲㘲搸ㄲ㍡扤挳挰㡣㕥敦㌰っ㠵㐵㄰㠶㙢㑢㘱昸㤵㈳昰㍥戱摣㘴ㄲ㔰㌰ㅣ㘲㘳愸㐱㕤㌰㕣敤挶搰㐰っ㍢㐱㘴㘳㘰㝡㉦㤴戱㌱挸㐶㜱㜹ㄱ㠶ㅣ㌱㡣㠴㑥敦㌰㌰㠹搷㉤〶摦㐶ㄱ㠳㐵㄰㠶㡢㑡㘱戸搰ㄱ㜸㥦㕢㙥㈶攰㐹㌰㌴摡ㄸ搲愸ぢ㠶昳摤ㄸㄶㄳ挳敥㄰搹ㄸ㤸搱ぢ㌵摢ㄸ㘴ㄷ㜹㜶ㄱ㠶㔶㘲ㄸぢ㥤摥㘱ㄸ愷㉤㑡㙤ㄴ扥㕤攴ㄴ㔸〴㘱㌸愳ㄴ㠶搳ㅤ㠱敦改攵㑣昵昵昴昴㜲搷摦晢ㅥ㠴㉤戱戲挰㕢挵晡ㄵ散㘶㘶攷㜰愷㘲㘳㔳㤳摣攴搷ㅦてㅢ㙥挳㕦摣㥥㠹㘷㙡攳ㄱ挳昳ㅡ㥤扦攲㍡つ捦摡收戳㕢昵攳㙣つ愹搱㌸㔴㤸搳㠶攷摢昶㉤㑣㙢挷戳搰昳㔵昸㡢挱ㅤㅤ㔶㕢换晦挲㤳㠸㜱摢㈵ㅦ㔳㠳㤷晤っ攲挰㍢ㅥ㜹㉢㘳㘰㈶捣㝥㍣㜹ㄷて晤㠷戴换昹㡣攲晦散戱攸愱愵ㄸ㘲晡㜱㥦㜹搷㔳户㉢搴㘹昸㡡敤㐹っ挷㤶晤㈸㝤㉥㉢㉦㌳㤶㐳㕦㔲㕣㤲㔰㐶ㄱ㌶㔶戲㠹㜷扤㑡㔱㔶㌹〳㐳挰扢㘲扣晦㤴㑦〹㈹昳晣㈹散㝥晤戸戶晡㔵挱晣㕤㜷戹㐳愶昴晡㌶㌷㘴摡摡㌲㉢慢㥡ㅢ㥡慣㤶㠵ㅤ㡢慡ㅡ㤶㈱㔵㡡㈷㠵愳ㅦ昸扢摡挶㔱昸摦㠶㡣㙤㙤㕦㜸攴㤸っㅤ㡤搶攰ㄵ㍤㈱㜰㐵㝦捥戵㘲㉥慦㙢㐵㡦㘵㔳搷㡡慡〵昰换㤵搵㉦㜵㄰㉡㕣〵攳㜸㜷ㄷ㤸户㘲ㄷっ戲慥㔰㐷〷㠶㍢挹ㅦ㙥戵㈷ㅣ㔳㕣㐵攱ㄶ愲㐱挲㥤敡づ挷晣㤰慣昱㘹㘸つ㕥攳愵㠱㕤㌸摤摦㠵㌳㍤㕤㘸昵㜶愱㕤㜷攱㉣㜷ㄷ㤸㡥㜱慤㜱㑢㘰戸㜳晣攱捥昳㠴㍢捡ㅢ㙥㤵づ㜷㠱㍢ㅣ搳ㅥㄲ㡥㙢㕣愱ㄶ〶㠶扢搸ㅦ敥㔲㑦戸搵摥㜰㙢㜴戸换摤攱㤸㕥㤰㜰ㅣ㔲ㄵ敡戰挰㜰㔷昹挳㕤攳〹㜷㡥㌷摣〵㍡摣戵敥㜰扣㡣敦㕡扢〳〲挳㕤敦て㜷愳㈷摣ㄵ摥㜰扣愸㉦挳攷㘶㜷戸ㅢ㜴㌸㝢敤收〶㠶扢捤ㅦ敥づ㑦戸㥢扣攱㙥搳攱敥㜲㠷攳㘵㘹ㄷ捣ㄹ㠱攱敥昱㠷扢捦ㄳ敥㕥㙦戸〷㜵戸〷摣攱㜸昹搷ㄵ慥㍥㌰摣挳晥㜰㡦㝡挲昱㑡㜱搱戶昸戴づ昷㤸㍢ㅣ㉦戳扡挲敤ㄹㄸ敥㐹㝦戸愷㍣攱搶㝡挳扤愲挳㍤攳づ挷换㤹ㄲ捥摥搳搴〵㠶㝢捥ㅦ敥〵㑦戸户扣攱摥搱攱搶扡挳昱戲愱㠴戳户扢㌱㠱攱㕥昶㠷㝢搵ㄳ敥㈳㙦戸㑦㜵戸搷摣攱㜸㜹捥戵㜶㍢〷㠶晢愳㍦摣㕢㥥㜰㕦㝢挳㝤慢挳晤搹ㅤ㡥㤷挱㕣攱慡〳挳扤敢て昷扥㈷摣㡦摥㜰扣㈸㈶摢摤㕦摣攱㜸戹挹〵㜳㥢挰㜰ㅦ搱㜷昱㐱改㘳㌶戹づ㑡扣㌲㔵㌴㌲〷愱㐱挲㝤㡡㠵捥攳攲收愸㐸㌸㝢㌳ㅦㅣㄸ敥ぢ㈸㜹挲慤㘷㤳㉢ㅣ慦〰ㄵ㠵攳㐵ㅥ〹昷ㄵㄶ㍡挳昱昲㠹ぢ㘶晦挰㜰晦㠰㤲㈷摣户㙣㜲㠵攳㤵㤶愲㜰扣㤸㈲攱扥挳㐲㘷㌸㕥愶㜰挱慣っっ昷㉦㈸㜹挲㙤㘰㤳㉢摣ㄸ搴㡢挲昱愲㠵㠴㉢慢㜲㠵攳攵〰搷摡㙤昸㌶攸捣愹て㉣㍣攱㉡搹攴ち挷㉢〷㐵攱㜸㜱㐰挲昵㜵㠷攳捦㙥搷㜷昷㙤㘰戸戰㍦㕣㝦㑦㌸晥㐲㉦ち㌷㐳㠷ㅢ攸づ挷㥦户慥㜰敢〳挳㙤攲て㌷搸ㄳ㡥扦㠴㡢挲㉤搰攱㌶㜷㠷攳捦㐸ㄷ捣㡦〳挳㙤攵て户㡤㈷ㅣ㝦㜱ㄶ㠵攳㡦㑡㠱戹慤㍢ㅣ㝦慥㐹㌸㝢㈷昶㝥㘰戸愱晥㜰搵㥥㜰㡢扤攱㕡㜵戸ㅤ㕣攱㉡㤷愳㜵愳㑦敥㌹捤㙤㌰㝥〶㌵㔹㌹晥㈵ㅣ晥㍤㤵㤱㑤㌸㐹摦㠸㍦㕦㌳〲㐱ㄵ捦捣改挳愸㘱つぢ晣っ攲昹㌱ㄷ搰㠶〵㥥攷戲㔳挶㡥搴攱㈹慥㔸散攴戶攰改㙣㤷〵㑦㔵挵㘲㘷敡昰㉣㔵㉣㜶㜱㕢昰㡣戴换㠲㘷㤶㘲戱㉢㜵㜸㔲㈹ㄶ㈳摤ㄶ㍣㠱散戲攰挹愱㔸㡣愲づ捦ぢ挵攲㘷㙥㡢ぢ㡡㉣㜸㝥㈷ㄶ愳愹㜳愹戶ㄸ攳戶攰㘹㕣㔷っ㥥愲㠹㐵㠴㍡㍣㍢㤳ㄸ㔱户〵捦挴扡㉣㜸㤶㈵ㄶ戵搴攱〹㤶㔸挴摣ㄶ㍣㤹敡戲戸㑤㕢挴愹挳㜳㈴戱㐸戸㉤㜸㍥搴㘵挱㜳ㅤ㠹㔱㐷ㅤ㥥收㠸㐵搲㙤挱㔳㥡㉥ぢ㥥慥㠸㐵㡡㍡㍣㔳ㄱ㡢戴摢㠲㘷㈵㕤ㄶ㍣攳㄰㡢摤愸挳㤳つ戱搸摤㙤挱ㄳ㡢㉥㡢攷戴挵ㅥ搴攱昹㠲㔸散改戶㔸㕢㘴挱攳扥挴搸㡢㍡㍣攴㡢挵㔸户〵て敦㕤㌱㜸攸ㄶ㡢㜱搴攱㔱㕢㉣挶扢㉤㜸㠴敥戲攰搱㔷㉣㈶㔰㠷〷㕥戱㤸攸戶攰㐱戶换㠲〷㔰戱愸愷づ㡦㥤㘲㌱挹㙤挱攳㘴㤷〵㡦㠱㘲㌱㤹㍡㍣晣㠹挵ㄴ户〵て㜵㕤ㄶ㍣㡣㠹挵㔴敡㝣慢㉤愶戹㉤㜸戴敡戲攰㤱㐸㉣愶㔳㠷〷㈱㠹㌱挳㙤挱捤戵换㠲〷ㄳ戱㤸挹㘶ㅥ㐷挴㘲㤶戳挰捡㈰ㅥ㌳扡㉣㜸㍣㄰㡢搹㙣收愱㐰㉣收㌸ぢ㘲挱摤㝥㤷〵㜷改㘲戱㌷㥢戹㌷ㄷ㡢㝤㥣〵戱攰㥥扢换㠲㝢㘵戱㤸换㘶敥㤰挵㘲㥥戳㈰ㄶ摣昹㜶㔹㜰挷㉡ㄶ昳搹捣㝤慡㔸散敢㉣㠸〵昷㥦㕤ㄶ戲㘳挳敡ㄹ晢愱㔹扦㑣敥攰攴敡摢〲㉣㈰㙢㈷㍢㌳㥦ㄶ㜷㙡愲㜵㠰慤㈵㍢㌰㥦ㄶ㜷㘴愲㜵㤰慤㈵㍢㉤㥦ㄶ㜷㕥愲㜵㠸慤㈵㍢㉡㥦ㄶ㜷㔸愲搵㘰㙢挹捥挹愷挵㥤㤴㘸㘵㙣㉤搹㈱昹戴戸㘳ㄲ慤㥣慤㈵㍢㈱㥦ㄶ㜷㐶愲㘵搹㕡戲攳昱㘹㜱〷㈴㕡ぢ㙤㉤搹搹昸戴戸搳ㄱ慤㐶㕢㑢㜶㌰㍥㉤敥㘸㐴㙢戱慤㈵㍢ㄵ㥦ㄶ㜷㉥愲搵㙣㙢挹㡥挴愷挵ㅤ㡡㘸戵摡㕡戲昳昰㘹㜱㈷㈲㕡㐷搸㕡戲挳昰㘹㜱挷㈱㕡敤戶㤶散㈴㝣㕡摣㔹㠸搶㔲㕢㑢㜶っ㍥㉤敥㈰㐴㙢戹慤㈵㍢〳㥦ㄶ㜷ち愲戵搲搶㤲ㅤ㠰㑦㡢㍢〲搱㍡捡搶㤲㡤摥愷挵㡤㕦戴㡥戱戵㘴㐳昷㘹㜱㠳ㄷ慤㔵戶㤶㙣摣㍥㉤㙥攴愲㜵㥣慤㈵ㅢ戴㑦㡢ㅢ戶㘸㥤㘰㙢挹㐶散搳攲挶㉣㕡㈷搹㕡戲攱晡戴戸〱㡢搶㙡搱㌲昵挶慡戸㝤捡㘵昱ㄵ㌸搱㘲㍡㝤〲㙣慢昰㜷㤷戸㐹㡡㘰戹㐷挰慤㔰〴换㍣〲㙥㜸㈲㔸敡ㄱ㜰㕢ㄳ㐱㠷㐷挰捤㑢〴敤ㅥ〱户㈸ㄱ戴㜹〴摣㠸㐴㜰㠴㐷挰敤㐶〴㑢㍣〲㙥㉡㈲㘸昵〸戸㜵㠸愰挵㈳攰〶㈱㠲㘶㡦㠰摢㠰〸㥡㍣〲づ㝢ㄱ㉣昶〸㌸搲㐵㜰戸㐷挰挱㉤㠲㐶㡦㠰攳㔹〴㡢㍣〲づ㘱ㄱ㉣昴〸㌸㙡㐵㔰昰〸㌸㔰㐵㘰㜹〴ㅣ㥢㈲挸㝢〴ㅣ㡥㈲挸㜹〴ㅣ㠱㈲挸㝡〴ㅣ㜴㈲挸㜸〴ㅣ㘷㈲㌸慣㔸搰敦晦〱㝣㍤㉣慥</t>
  </si>
  <si>
    <t>CB_Block_7.0.0.0:5</t>
  </si>
  <si>
    <t>㜸〱捤㥤〷㜸ㅣ搵搹戶㜵㔴搶㥡㜵ㅢ㌰搵愶㔸〶㠱挱㘰慦㔶扢㕡慤挱戸挹㌶敥攰㠲改㘲换慣㉤㕢挵㐸㜲愳㤹摥㝢㙦愱㠶㕥㑣㠰搰〹ㅦ㌵㠴ㅡ㝡㌱㠴攲〰愱㠶㤲㐰㠰㠰晦攷㜹㘷捥㙡㜶㘶㔶戲昲攵扦慥㙦扣㝢㍣攷扣敤捣㍤㜵攷㍤㌳㉡㔱㈵㈵㈵敢㌱昱㝦㑥攵㥣搹㙡敥慡㡥㑥慢㘵攴挴戶收㘶㉢搳搹搴搶摡㌱㜲㝣㝢㝢㙡搵㡣愶㡥捥㌲㈸㠴ㅡ㥢㈰敦愸㘸散㘸㍡捣慡㙣㕣㙥戵㜷㐰愹愲愴愴戲搲㈸㠵㝣㑢攷㙢敡㡡㐱㉢愳㥣〵戴㑡㡣㄰㡢㍥㉣㉡㔹ㄸ㉣挲㉣晡戲攸挷愲㍦㡢〱㉣〶戲㌰㔹㙣挴㘲㘳ㄶ㠳㔸㙣挲㘲㔳ㄶ㥢戱搸㥣挵ㄶ㉣ㄸ摦ㄸ捣㘲〸㡡㝥㕢愱㤸㌷㜱挲散昴㘲㉣捤摣捥戶㜶㙢㤷愱晢搸㝤ㅥ㔳㔳㌳戲㘶㘴慣㈶ㄲㄹㄹ搹㘵攸挴㘵捤㥤换摡慤㌱慤搶戲捥昶㔴昳㉥㐳昷㕡㤶㙥㙥捡㑣户㔶捤㙢㕢㘲戵㡥戱搲㤱摡㜴㉡㔶㕦ㄳ㡢挷㜳挹㘴㝤扦慤攱㜹搶挴〹㝢戵㕢戹㡥晦㤶捦㙤攸㜳昶挴〹㈳㘷㔹㥤晦㉤㥦摢挲㈷㕣㌶戴戵愴㥡㕡晦㑢㑥㉢戸㑥攳つ㔶愶㠹㉢摦戲摡㥢㕡ㄷ㡥㐴户ぢ㐰愳㤶ㄸ㌹扥愳㘳㔹换㔲㙥㐷ㄳ慤收收㌹㔶㑥㔶㝡㑢㐳㐷攷㕥愹昶㤶㡥㝥㉤攴㘷戵㕢慤ㄹ慢㘳㐰换愴㤵ㄹ慢搹㔱散愸㙣搹㈷搵㍥㉢搵㘲㤵㜳㘶㘰㡢扤づ愷㘶慤搶捥愶捥㔵晤㕢收㜷㔸㜳㔲慤ぢ㉤慡㔴戴㑣㔹搶㤴㔵攵攵昸㤴㤴敤ㄸ搴㌳㔹㔱攸㑦换挴㐵愹昶㑥愹㜱ㄵ搶〴改扡㌶ㄷ㔹㡡㠲㝥㜱㤳ㅡ敡戱攲㍡㥢摢搴㌲摤㙡㙦戵㥡ㄹ㠴㙢㜲㠴㐷㐹〰搹敢㈱㑦㑡㉦づ搷㤲敡敢散㝣㕣ㄶ㐶〹つ㐵㌱㙡㔶㕢㝢ぢ㌶挸㤹㔶慡㜵っ㌶搵㘴愲㘶㤷戹㥤搹〶㙢㌹㙢㤱扡㘸㌲㔹ㄷ㐹搶挴㘳㤱摡㔸㝤㝤㝤捣愸㠲㤱㌱㡣收摢愱㈸㥢ㅥ慢㌷戶㘷㔳㌵ち㔵晥㌶昶㜸㜷ㅣ敥㜵愵㡤愹搲挶㜴㘹㘳愶戴㌱㕢摡㘸㤵㌶收㑡ㅢㄷ㤶㌶㉥㉡㙤㙣㉡㙤㕣㕣摡戸〴㍡㝡慡散搳愷搴㤹挲昷ㅥ晡攸㐳ㅦ㍣摦戰愶㙦捤ㅥㅦ㉥戸昵㕣挵㥤㕣㡥ㄱ㍢㘲㈶攲改㜷愴㈶改敥㜷㈴ㄹ愹㑢搶搵挵㈳㤸㤲㤱㘴㙤㈴㘹っ㠷㤵戱ㄳ㡡搰捥㜴㌴㌹ㅥ㌱㐶戰㘹ㄷㄴ㑡扤㠲㡥戳昳慤㡦㤶㥥㌵昲换搳㘶摤昱㔸攳㠳㝢ㅣ㜵挰㌰挵愳㡡㐴ㅤ㠹㤹㕤扤㔱㤳㜱㜷搴㘸㍣㥡㠸搴㐴㙢㙢敡ㄳ昵昸捦ㄸ㐵晦ㄱㄴ愱ㅡ㝡㤹ㅥ㡦ㅡ㔱㌶搵愲㔰敡㌹㈷㘴挳搷㝦㝦㍦㜵捥挳つ㤷㕦昰搳攸㔴攵㌷㈷㈹ㅥ挳㈴㘴ㅣ㌳㈳摤㈱㜷挵㍡愹愹㐹戸㘲愲ㄶ慢慢慤㡦搷㘳㑤搵㐷愲㜵㐶ㅤ〳㈴㔰㠴敡改㘶㜲㍣㘶㈴搹㌴ㅡ㠵㔲㑦㍡㌱㑦慣㥡昰㡦㠳㔷㙦㍦敤㡣㙤慦㌸㈳扢昰昴愷ㄵて㤹ㄲ㜳㜷捣昴ㅥ敥ㄸ㠶搸〳㐵㘸㉣ㅤ㑤〲摣㜱㙣ㅡ㡦㐲愹㍦㌸㔱て㍦攵㡡挳㝦㍦晦搵㠶㡢攷扤昸挱挶晢扥戱㑣㜱㜷㤵愸ㄳ㌱搳㑢戸つ昴㍦〹㐵㘸㌲扤㑣〶摣㈹㙣摡ㄳ㠵㔲昷㍡㈱㥦晣戵改扥㈵て㑥㤸㜸捦㡢㠳扦昹㜰㔰敢㜳㡡㘷〴〹㌹つ㌳扤㠵㍢㥤〱㘶愰〸捤愴㥢㐹㠰㍢㡢㑤戳㔱㈸㜵㠷ㄳ㌳昱挳㤰〷扥㈹晦㝥攲つ挳㑥戸晢搸㠳㕢づ㔳㍣〱㐹捣扤㌱搳换挵㥣㐳晦㜳㔱㠴收搱换㈴㉣收㝣㌶敤㠳㐲愹㥢㥣㤰慢㕦ㅢ㙤ㅥ㌵昸昱㘹挷㝥戰搷搱㙦㝥㌱昴㄰搵㤷捡昸㠶昶㐵搱晢昵戹ㅦ慣㡣晤㘹㝦〰㡡戲ㄹ㔸㥦〷戲改㈰ㄴ㑡㕤攳㐴㝤攷㝢敢晤㥢㐶㉦㥡㜰摤㍤㈷慥㍤㍥㜲昰㉢㡡攷㔷㠹摡㠸㤹摥㐷㍤〴㔶㐶ち㐵㈸㡤愲㙣ち愲㘶搸㤴㐵愱搴㘵㑥搴㘷攷㉦敡昷挶㥤昱愹户ㅤ昶昶㜹〷㕦㝢晤㉢㡡㈷㜴㠹㥡挳㑣㉦昱㉥愴晦㐵㈸㐲㑤昴戲㈷昰㉥㘶搳ㄲㄴ㑡㥤敦㠴晣搷敥㐷㍦昱挹㐶㘷㑥㍥晡愵戵㡦晣昲㑣挹㍣挵换〷〹搹㠲㤹摥㙥㐵慤っ搰㠶㈲戴㤴㙥昶挴㔶㜴㈸㥢摡㔱㈸㜵㠶ㄳ㜳晥搱㙢㥦搸扥改慤挹て慥摦㘲捥敤戳慥戹㔸昱㙡㐵㘲㜶㘲愶户㌱㤷㌱挰㜲ㄴ愱ㄵ㜴搳㠰㤸㉢搹戴ち㠵㔲㈷㍡㌱㔷㐴㈳㔷㝥㌶昷晤㠹㐷㥦搹搴晦挳挳慦㝡㔷昱攲㐸㘲ㅥ㡥㤹摥慦搰㈳ㄸ攲㐸ㄴ愱愳攸㘸ㅡ㔶攸㙡㌶ㅤ㡤㐲愹搵㑥搴㙢㕥戸㘹搱昲昷敦㤸㜴换愵ㅦ㍤晡搰㠰㍤㥥㔳扣ㅡ㤳愸挷㘲愶昷㔱㡦㠳㤵㜱㍣㡡搰〹㜴㌴ㄵ㔱㑦㘴搳㐹㈸㤴㕡改㐴㥤昶㔶摢㤷㙦㥦昳搱㡣㝢扥㝥㌴晣摤挷㙢收㈹㕥晥㐹搴㔳㌰搳晢愸愷㌲挴㘹㈸㐲愷搳㔱〳愲㥥挱愶㌳㔱㈸㜵愸ㄳ昵昱ぢㅥ㤹㜳昹㌳搷㑣㍦收挴昱昱㘴挳㔵敢ㄴ慦㌷㈵敡搹㤸改昵搹昸ㅣ㐶㌸ㄷ㐵攸㍣晡㤹㠱戳昱昹㙣扡〰㠵㔲㡢㥤愰㕦扤戶㜸挷攸慥敢昷㝣昸摦扢摤㜸㐸攴扢愱㡡搷户ㄲ昴㈲捣昴㝥㔱㉦㘶㠸㑢㔰㠴㉥愵愳㍤戱愸㤷戱改㜲ㄴ㑡㘵㥣愸攵扦戹昱挰㝤慢㌶㥢㜰搷扢戱㥤搶㤶㕥㍢㐸㙤㑡㘵㝣㐳㔷愰攸攵㝥㝡㈵㑣㡣慢㘸㝣㌵ちㅣㅡ愲挶㌵㙣扡ㄶ㠵㔲〷㍡㈱㥢㕡て晣敤ㄷ摦㡥㥣㜶昷㍥㠹敤て㉤扢改㔹挵换㜷〹㜹ㅤ㘶㝡扦愰搷㌳挴つ㈸㐲㌷搲搱㜴㉣攸㑤㙣扡ㄹ㠵㔲昳㥤愸搵㔵㑦扤戶攵㉦㜳愶㕤㤱㑥㙣昴换昰捤ㅢㄵ㝦㉦㐸搴㕢㌱搳换〵扤㡤晥㙦㐷ㄱ㕡㐳㉦搳戰愰㜷戰改㜷㈸㤴㥡攵㠴㥣晣昰〳搳㙦㕦㝦挵戴扢戲㘷㉥ㅤ㥤扣昰ㅦ㙡ぢ㉡攳ㅢ扡ぢ㐵㉦㐳摥つㄳ攳昷㌴扥〷〵戶摣愸㜱㉦㥢敥㐳愱搴ㄴ㈷㘴攲㤵摢㙥愹扣㙤攴㡣ぢㄳて㤵㌵㑥昹㘵戸摡㤲捡昸㠶ㅥ㐰搱换㤰て挲挴㜸㠸挶て愳挰㉥ㅡ㌵晥挰愶㐷㔰㈸㌵捥〹㜹搹㍦挷扥昲摤愷搹㈹て㝣晣搸㡣ㄵ㡦摣㝤愷ㅡ㑣㘵㝣㐳㡦愲攸㘵挸挷㘰㘲㍣㑥攳㈷㔰攰㤴ㄶ㌵㥥㘴搳㔳㈸㤴㑡㍡㈱㝦扥㘰攸攳㤷㌵晥㜵敡㙦㙡㉦㉣㜹㜶捤愷㌷愸㈱㔴挶㌷昴㌴㡡摥ㅥ㜵晦〴ㅢ攳ㄹ㕡㍦㡢〲㕢㙤捣㜸㡥㑤捦愳㔰㉡敡挴㡣㔵㡣㍡攵㤹慤慦㥤㜰晥㙤㥤ㄳ㍢㠷㍥㜲㙢扦ㄷ㈱摥摢戹㕡㙦㘸㑦慤挰敦㥦慥㥦㔶搱㤱戸〸摣㤰摦㤴昸㐹㤹㡢攷ㄲ戹㥡㥡㙣㍣㤲慡㑤㔵㔴挱敤㠶晥㜸攱㠱扦㕦㙥㐱㔳㙢戶㙤㠵晣㥡搹㙡㐲慡挳敡晡㜱㌳挲㤱㑤㘸㕢搶㥡敤ㄸㄲ㉣㥣摢㤹敡戴〶㝢㘵㕤㑥㝣㘶㜳昱㕢捦敡㤰㜸摢㜸捤昶㐹㌵㉦戳挶慦㙣戲挵㕢㝢挴昸愵搷㤶㉥㉥㥤摣㙥ㅤ㥡㤷晡㝡㌴ㅥ户㈲㤶㡢㙦摦㔲摡㈲扢㕦㐳㈷㉥㙡敢戰㕡愵㝢㈳㕡昶㙡捡㉣戱摡攷㕡扣㤱㘱㘵㘵㔱㌷愵挸昹戹㌹㘲㜶㉢ㄶㄴ㍦㈰戳挳摣慤戹㐹㉢㍢慤搶慣㤵㐵㝦㤷㕡敤㥤慢收愵搲捤搶㘶〵㉡㜶㑣〸戶㉣㘸㥥摣㤶㔹搶㌱戱慤戵戳扤慤戹㔰㌲㍥扢㍣㠵㥦戸搹㤹㙤㔹ぢ扦㔰换㌹㤵愸㤲戲㌲愵㑡㜶づ晡㤹㐸扦ㅤ㈳㘵㐵戸㔶昱搶㔸攷㕢ㄴ㙥㜶㈳攷㘰改戰ㄴ捤ㄶ户挹搲敤㝢㜰㈶㝥改㘶愷攲㡡慥㘵攲㕤ㅦ㙡て㉦慥㉤㝤捣慦戹晦扦捡愵愵㠳㥣愵㥦戴ㅣ户〱昶㑣戵㘶㥢慤昶㙥敦㔹㈹昶挸昸㌳㡡㡡㔱搸㥢㡢搲㉢㠷㠶㕡愹㔶㔵慣㘸捡㜶㉥ち㉤戲㥡ㄶ㉥攲㘵ㅣ敥㙢㔵㔶ㄲ慤㙦㌲㕥㐶㤳昱ち㡢㔷㔱㠴挳㈵愱搷愸ㄴちㅢ慦摢昵㡡㘱昸扦昷㌷ㄸ㑡㘱㘵挸つつ摣㝤敡愸㘸㤹摣搶摥㔱㔶ㄶ戴㤴㝢愶㍡ㄶ㜵㜲昳散㕥㐸㝦㙦戰㜸ㄳ㐵挵昶㈸㝡扣㝦㌱㄰㑡攵扣㑤搳扦愵挱捡愵㜰㜳㑣昶㙥㤵慡㘸戱敦户㌴㔸ㅤㄹ㠳㌷㘶愶㘲㕦㔹ㄹ挲ㅣ㜶晥㝥㉤摣晡慤㤵㥤つ愹捥㔴㥦ㄶ摣攲挱㕡㌲愰㌴㐲慣散㌹㕡昶㤷㌶㙤ㅤ㜶㙡昰㘰捡慣换㑢㕦㘹戰㍤㘱挷挱晥㔲㔲收㤴摤㉦〴晡扥つㄶ㈲攴摤搰ぢ㙦搵攰づ㔲㜶㡡搵㍡㙦搵㔲慢㠳敡㤵愱㙥㔱㝡㜷㉦㍡㥢㥤㐹捦敦㙣㙡敥ㄸ㠹㥥㑥㘹㙦㕢戶昴扦改㠷扥㡣户㔰攸愹㘲〷㙣挵ㅢ扥㑣挰㔵搲㘷㌹搷㑤㘳㘳㐹㈵扤戱挵搸㡥〵户㔶㌸㕢㡦晦㘴㌲摥挵㝦攱敥㘴ㄵ搵搰攸捤㙤慤ち攸昷㙢〱愱㜹敤㤶摣愸慢㤴ち㘸昷㙦㔹搰搶扥㈴摤搶戶㠴摢搳〰愹㜵㉣戲慣㑥摥晣敡敢摣散㤳㥢㝡㑡㤵㤵ㄵ摣戱㜲摤㈵摢ㄶ晥㐳ㅦ愰攸㍦扥戹㜹愸昶搸ㄱ晡㄰㑤㘵戸つㄷ㕡㠷㤹〱ぢ昶㥣搳搸㠲㈳㙦昳挸㤵捤ㅤ㉢搵㔶㔸㘶摥㐹摡敡㑦改㈵搵捦愶㈷㕣晤挷㥤挷扥㝤摦㔵㝤搴㄰㐷攰扢戱㌵ㅣ㕥慡昰㌵㍥㐶愱戶㠴ㅡ㡦㈵㤸㉦㥣㡣扦愱㙥㝣捡攲㌳ㄴ㌸㈲〸㘳ㅣ㄰扥戰慢㙡㈷晣捦㠳㠲昱㈵㡢慦㔰愸ㄱ㈸戸㑢ㅡ㝦㐷愱㈷㘵挲㍦搷戴慣慤㥤搱散㕦㕢摦愱㌵㙣㜴㈳㔳扢㐰㠳㙢捣㈰㈱㠳㑣っ昲㔰㈱㌸づ〴㔰攱〸㝣昷搸㐶挱㑣〰晣㥢昶㘵㔰ぢ〶昰㉢㘳㄰㡣挱敤捣〵愰搴慥慡〸㘴〲愰っつ〶㔳づ㉡㡡㈶〱㔰㠱㥡㥥搴㑦扦扡〰搴愰搹て挰愰㑦愳ㅢ㤹慡㠵㕤㄰㠰慦攱㍣㄰挰摦ㅤ㠱敦㡥㕦ㅤ㍣㔵戱ㄷㅢ戳换㕦㐲㉤ㄸ挰㈶㄰ㅢ㥢戲搸っ㠵ぢ挰ㄶ㜶㔵㈵攰㐴〰㙣㐹愵挱㈸㔴ㄲ㑤〲㘰〸㙡㝡㔲㝦㜵〳愸㐷戳ㅦ挰戶昴㘹㜴㈳㔳愳㘱ㄷ〴攰敤㘲〰摥㜲〴扥摢㡦㘳攰愹㡡扤ㄸ捥㉥扦㔱ㄴ挰捥㄰ㅢ㈳㔸散㠲挲〵㘰愴㕤㔵㝢挰㠹〰ㄸ㐵愵〸ち㌵づ㑤〲愰〶㌵㍤愹ㄷ摣〰挶愲搹て㈰㑥㥦㐶㌷㌲㌵ㅥ㜶㐱〰㥥㈸〶攰㜱㐷攰扢ㄳ摡〰㑦㔵散挵ㅥ〸慡ㅥ㉤ち㘰ㅣ挴挶㜸ㄶㄳ㔰戸〰㌴搸㔵㌵〹㑥〴挰㈴㉡㑤㐶愱㜸㕢㔴〰㑣㐱㑤㑦敡㍥㌷㠰挹㘸昶〳㤸㑥㥦㐶㌷㌲戵㈷散㠲〰摣㕥っ挰㙤㡥挰㜷㕦㜶㍡㍣㔵戱ㄷ昳搸攵㕢㡡〲搸〷㘲㘳〱㡢㝤㔱戸〰散㙦㔷搵っ㌸ㄱ〰〷㔰改㐰ㄴ㙡ㄶ㥡〴挰㐱愸改㐹㕤攳〶㌰ㄳ捤㝥〰㈹晡㌴扡㤱愹搹戰ぢ〲㜰㜱㌱〰ㄷ㌹〲摦㑤攲㌹昰㔴挵㕥㉣㘶㤷㉦㈸ち愰ㄹ㘲愳㠵㐵㉢ちㄷ㠰愵㜶㔵捤㠵ㄳ〱㜰㈸㤵摡㔱愸昹㘸ㄲ〰ㅤ愸改㐹㥤敥〶㌰て捤㝥〰㉢攸搳攸㐶愶昶㠱㕤㄰㠰㘳㡢〱㌸挶ㄱ昸㙥㔹敦〷㑦㔵散挵搱散昲敡愲〰㡥㠵搸㌸㡥挵昱㈸㕣〰㑥戴慢㙡㝦㌸ㄱ〰㈷㔱改㘴ㄴ敡㐰㌴〹㠰㔳㔰搳㤳㕡敥〶㜰〰㥡晤〰捥愰㑦愳ㅢ㤹㍡〸㜶㐱〰㥡㡢〱㔸攲〸㝣㜷捦て㠱愷㉡昶攲㐲㜶戹愹㈸㠰㡢㈱㌶㉥㘱㜱㈹ちㄷ㠰换敤慡㑡挱㠹〰昸つ㤵慥㐰愱㌲㘸ㄲ〰㔷愲愶㈷㜵㠸ㅢ㐰ㅡ捤㝥〰搷㐲㍦㙣㜴㈳㔳㔹搸〵〱搸愷ㄸ㠰昹㡥挰㜷㈳㥦㌷攳慢搸㡢㕢搹攵戹㐵〱摣づ戱戱㠶挵ㅤ㈸㕣〰敥戴慢㙡ㄱ㥣〸㠰扢愸㜴㌷ち戵ㄸ㑤〲攰昷愸改㐹㑤㜳〳㘸㐲戳ㅦ挰晤昴㘹㜴㈳㔳㑢㘰ㄷ〴㘰㕣㌱〰㘳ㅤ㠱㉦慤搰ち㑦㔵散挵㘳散昲㤸愲〰㥥㠰搸㜸㤲挵㔳㈸㕣〰㥥戶慢慡つ㑥〴挰㥦愸昴っち㜵㈸㥡〴挰戳愸改㐹挵摣〰㤶愲搹て攰㐵晡㌴扡㤱愹㜶搸〵〱搸戹ㄸ㠰㥤ㅣ㠱㉦挷戱っ㥥慡搸㡢㌷搹攵ㅤ㡢〲㜸ㅢ㘲㘳㉤㡢㜷㔰戸〰晣挵慥慡攵㜰㈲〰摥愳搲晢㈸搴㑡㌴〹㠰て㔰搳㤳摡挶つ㘰〵㥡晤〰㍥愲㑦愳ㅢ㤹㕡〵扢㈰〰㥢ㄴ〳㌰挸ㄱ昸ㄲ㉥㐷挰㔳ㄵ㝢昱ㄵ扢扣㔱㔱〰㕦㐳㙣㝣挳攲㕢ㄴ㉥〰晦戰慢敡㐸㌸ㄱ〰晦愴搲昷㈸搴㙡㌴〹㠰ㅦ㔰搳㤳慡㜴〳㌸ち捤㝥〰㍦搳愷搱㡤㑣ㅤつ扢㈰〰扦晥㔲攴㔲昸ㄷ㐷攰换晤ㅣ〷㑦㔵散㐵㜹㈹扡晣㌳搴㠲㉦㠵㐳㄰ㅢ㝤㔸㔴愲㜰〱〸摢㔵㜵㍣㥣っ愳愳扥㔴敡㠷㐲㥤㠸慡〰攸㡦㥡㥥搴户㠸㤱晦㌱㜴〲㥡晤〰㌶㠲㝥搸攸㐶愶㤸㕢ち〲昰户㘲〰㍥㜱〴扥㌴搴愹昰㈴〰〶戳换ㅦㄵ〵戰ㄵ挴挶搶㉣戶㘱敦扡㝥つづ戵慢敡㌴㌸ㅡ挶挵愹愲搲㌰ㄴ敡っ㔴〵挰㜶愸改㐹扤攳〶㜰㍡㥡晤〰㜶㠴㝥搸攸㐶愶捥㠴㕤㄰㠰㤷㡢〱㜸挹ㄱ昸㌲㘲攷挰㤳〰㠸戰换㉦ㄶ〵㄰㠵搸愸㘵ㄱ㘳敦扡〰搴搹㔵㜵㉥ㅣつ攳攲㈴愸㔴㡦㐲㥤㡦慡〰㐸愲愶㈷昵㤴ㅢ挰㜹㘸昶〳ㄸ〳晤戰搱㡤㑣㕤〰扢㈰〰てㄵ〳昰愰㈳昰㘵攷㉥㠶㈷〱㌰㤹㕤扥扦㈸㠰㍤㈱㌶愶戲㤸挶摥㜵〱㤸㘱㔷搵㈵㜰㌴㡣㡢㌳㤳㑡戳㔰愸换㔰ㄵ〰戳㔱搳㤳扡挳つ攰㔲㌴晢〱捣㠵㝥搸攸㐶愶㉥㠷㕤㄰㠰敢㡢〱戸捥ㄱ昸ㄲ㠵㔷挲㤳〰㌸㤰㕤扥戶㈸㠰㠳㈱㌶ㅡ㔹ㅣ挲摥㜵〱㐸摢㔵㜵ㄵㅣつ挳搷挸㔰㈹㡢㐲㕤㠳慡〰戰㔰搳㤳扡搴つ攰㙡㌴晢〱㌴㐱㍦㙣㜴㈳㔳搷挲㉥〸挰搹挵〰㥣攵〸㝣㘹换敢攱㐹〰戴戳换㘷ㄴ〵搰〹戱戱㡣挵㜲昶慥ぢ挰㑡扢慡㤸扢ㅣ挶挵㔹㐵愵挳㔰愸㥢㔰ㄵ〰㠷愳愶㈷㜵扣ㅢ挰㡤㘸昶〳㔸つ晤戰搱㡤㑣摤っ扢㈰〰㠷ㄵ〳戰捡ㄱ昸㌲愸户挱㤳〰㌸㤹㕤㕥㔱ㄴ挰愹㄰ㅢ愷戱㌸㥤扤敢〲㜰愶㕤㔵户挳搱㌰㉥捥㔹㔴㍡ㅢ㠵扡〳㔵〱㜰づ㙡㝡㔲慤㙥〰㙢搰散〷㜰〱昴挳㐶㌷㌲昵㍢搸〵〱挸ㄶ〳㤰㜱〴扥㝣敥摤昰㈴〰慥㘰㤷㔳㐵〱㕣〵戱㜱㌵㡢㙢搸扢㉥〰扦戵慢敡昷㜰㌴㡣㡢㜳ㅤ㤵慥㐷愱敥㐵㔵〰摣㠰㥡㥥搴扥㙥〰昷愰搹て攰ㄶ攸㠷㡤㙥㘴敡㍥搸〵〱㤸㔵っ挰㑣㐷攰换㉥㍦〸㑦〲攰㙥㜶㜹㝡㔱〰昷㐰㙣摣换攲㍥昶慥ぢ挰〳㜶㔵㍤〴㐷挳戸㌸て㔲改㈱ㄴ敡て愸ち㠰㠷㔱搳㤳㥡攰〶昰㌰㥡晤〰ㅥ㠵㝥搸攸㐶愶ㅥ㠱㕤㄰㠰晡㘲〰ㄲ㡥挰㤷敢㝥っ㥥〴挰㌳散㜲扣㈸㠰攷㈰㌶㥥㘷昱〲ちㄷ㠰㍦摢㔵昵㌸ㅣつ攳攲扣㐴愵㤷㔱愸㈷㔱ㄵ〰慦愰愶㈷戵㡢ㅢ挰ㄳ㘸昶〳㜸〳晡㘱愳ㅢ㤹㝡ち㜶㐱〰㠶ㄵ〳㔰攵〸㝣㤹昷㍦挱㤳〰㜸㥦㕤摥戶㈸㠰て㈱㌶搶戱昸㉢㝢搷戵〵㝣㙣㔷搵㌳㜰㌴㡣㡢昳〹㤵晥㠶㐲㍤㠷慡〰昸ㄴ㌵㍤愹捤摣〰㥥㐵戳ㅦ挰㤷搰てㅢ摤挸搴昳戰ぢ〲搰慦ㄸ㠰扥㡥挰㍢っ愰攲捦昰搴㡢昴㙤㕦㜶㌸户㑦㤳戵㠲昹愶〱㌹㡣㘰㥥戸慣愳戳㑤㤲㘳晤㜳つ㙤戳摡㍡ㅢ㥡㍡㤶㌶愷㔶つ捡㌹㌳ぢㄶ㔹慤㐸㕤户㈳㠳敤㘹㙢㕢扡搴捡ㅡ戹戹㙤换摡㌳搶搴㠶晦ぢ愹㙤㉣ㅦ㔶㥤㘴戵㑢ㄵ愶晦㉣㕢ぢㄷち㕢〹愶㤲㡡㤷攱搰㥢㜴㤳㜱搴慥〴戹捣㥡㔰ㅣ搸㐵㜴㕥㔳㘷戳搵㌷㈷挹㘹㤹慦捣㠱㈲挶〳㘴晢攴收㉤㐲㌲慡愱㝦㙥㑡㝢㔳戶戹愹搵攲捡搸挴㔶㥤㘱㉤㐴敥㝦慦戶㡥㈶づ㔹敦㥦㥢搷㥥㙡敤㔸捡㌴㘶㘶搵挶〵㌵挹㜷㔶攴㈶㌴戵㜶㈰㡣慣㐵捥て捣捤㕤搴戶〲㑦㑦㉣㙢㘹㥤㤲㕡摡昱㝦㘲慤㈸慥ㄶ㤹㘴搵愸㔲㔵㕡慡㉡㑢㉢晦搳昵ㄳ晡ㅥ晢搸㈰㝢搸昳㔰㙣愷㥤敤㑤改㘵〴㈶㌱愲㈸换㔹挸㍡㉣愹㜸〵㜳摥㠴愵㙢ㄵ㝡㐶ㅢ戰慦〵㑦〵〴㈶扥昳㡦愴㙣つ㜵攳〷㜴愷摦扦㔰㑣㥢㌲㝦㙡搷㌸㥣晦搵昳ㅤㄵ慦挲昳〶て㝢搸ㄴ捡〳散㑤㠸㐳㈱戸㐵㘱捦挴㤶挰㥡㜷戳っ攷㐴㠷㕢攸㠰慥搹挹挸㥣昷换捤㐸愵慤㘶㈴晣㕢㔲㥤〳散ち㐷㕥㘰晣㝦㠷㈳㥢搸搶搲㤲攲㈶挷愷ㄸ收㘶㔲捤㔶㘵㙥晣戲捥戶㤹㑤慤㐶づ㠵㙣㤷㑥㔳㙡㈵㥡㔲㉢敤搴㝣㙥づ〷〲挹㍣㝤戵㉤㑣戵㌷㜵㉥㙡㘹捡㔴戲挲挱㍡晦㈷戶㔵散晣攵㠰愹㈷㝤㉣昱收晡敤㡣㍢㔶昷㐸っ㡦㈱㍡慥㝥㙣搱愵㉡㠴㝦敡㍦ㅣ㈷㠲〳㡦㥣㔰㡣㥦攰慤〲㕦㌴㌸㍢捦搷㤲㡡㐵换搷慢搱㈲〷㈷昵㍡ㄵ昰㌵㝥㠶㉡㘷昸㉤㝦〳㐵户㠳〸晡㐰㈱㍣愳㉤㤵㥤㥣捡攰㠹愴㍥捥昳㐸㤵㔸戵㍣搴戴㥢ㅣ搶㌱ㄱ昹㙡㡣㐰㕡摥㤴戵摡㉢搹㌰ㄷ捦㕢㤵㜳㐰㐸挸㕥㠷㐸㜰㤷㤵㔴㔴昴慤っ㡡㌵㔵晢摡摥㐹㤶扢㥦攷㥡敡昳晦挵摥昵㘳搹昷㜰戸っ愵昱㙦㉣㡥昱ぢ㤷改㑤㔴戹㍣ㅥ㠵㕦愹戰ㅥ㐵挵㕢㄰㝡搷㑤攱〸ぢ㡣挳㌰愰㔴㉥㑦昲㜰散㐷㈵挶㐹挸愰㤱ち㔹㤰扥慥挱ㅥ㈱㝢㥣㐷愵㝥㍣㈸㌴ㄷ㕢戹㤵つ摢挷㔷づ㉡攱敡㈸㉤㉤挷慡づ㜹〷捡昹挲挲㔹换㕣㑢㐶㠱愸㙤搰㠵㄰㠷〹昶攵捥〲晦㡤㝣㉥收㌵戴㈲㤷扤ㅥ晦挹ㄴづㅢ愵㈴㄰㔶敦愲搴ぢㅥ㘲㑢㤸㙢捤〰㜲摣昷㐲愱㍥㐶㤵愷㝦捣敡㤳㤵晡ㅢ㙡㍣㘱㤵㠴昸㠰搴㠶ㅥ㈰搵愷戰攰㐱搲〸搱昱㘷㤸攳戱㈷扦㉤㔶愲戵攷㙤昱ぢ㕡攰㙢昰㜹㍢捥挸昷㑢捣攸挵㘰㠳戳㠲戹㥡㡤扥㔴晣㉡㔸愱ㅦㄵ晡㔳攱敦㔰攰㑡づつ㐰㉤て㡦捦收〴挰㌳愱〳㜸摦戹㥣扡攰㙤㐴愷ㅢ搳改扦愱攰㠵昷㉢摡㙣㜸㠳愰戲挱昰戸敥〴摥㈶㜴捣愵㉥㠰户ㄹ㕡㝢㠶㔷ち㌳攲㌱㌶ㄷ㈷㜶㐵㜱㠸㐲〰扣㉤愰㘳㙣㐹㐵づ㕦〸㔰ㄸ㑣㠵㈱㔴攰㠸〶㠱户ㄵ㙡㜹㜸㝣捡㈸〰摥㌶搰〱㍣㡥㙡搰㑥㕤昰戶愵搳愱㜴捡ㄱ〸㕥㜸ㅣ㜶㘰挳慢㠲捡〶挳攳㐰〵㠱㌷㡣㡥㌹㘲愱〰摥昶㘸敤ㄹㅥ㐷㌶攰㠳〷捣攸〴㌳昲攵昰〶扤ㄸ㙣㜰戶扣ㅤ愰㘳散㐸㐵づ㝤〸㔰ㄸ㑥㠵㥤愸挰搱㄰〲㙦㘷搴昲昰昸戸㔴〰扣㕤愰〳㜸摢扡㥣扡攰敤㑡愷㈳改㤴愳ㄷ扣昰㌸㘴㐱攰ㄹ昲㕣㈳ㅣ㤵㐴昱㜵㕤挳㈸づ㘸㄰㔰ㄱ㍡攱挸㠶〲㔰㔱戴昶っ㡡㈳㈰昰挱㉤㔱㍡挱㡣㝣㌹っ㈲㠰㐳っ㍡㐶㥣㡡ㅣ㈲ㄱ愰㔰㐷㠵〴ㄵ㌸㙡㐲㐰搵愳㤶〷挵㈷扣〲㐰㡤㠶づ㐰㜱攴㠴㜶敡〲戵ㅢ㥤敥㑥愷ㅣ攵攰〵㌵づ㙤㌶㈸敥愲㌲㜹㐱㡤㠷㡡㠰摡㠳㑥㈶愰㔶〰㙡ㅣ㕡㝢〶挵㤱ㄲ昸㘰ㄸ〵㥤㘰㐶扥ㅣ㉥愱扢捣〶㘷㡢㥡〰ㅤ㘳㈲ㄵ㌹㤴㈲㐰愱㠱ち㤳愸挰搱ㄵ〲㙡㌲㙡㜹㔰㝣㉥㉤〰搴㥥搰〱㈸㡥戰搰㑥㕤愰愶搲改㌴㍡攵㘸〸㉦㈸づ㠱戰㐱㜱㜷㤴挹ぢ㡡〳㈴〴搴っ㍡攱㐸㠹〲㔰戳搰摡㌳㈸㡥愸挰〷㡦户搱〹㘶攴换㘱ㄵ扡换㙣㜰㐰敤〵ㅤ㘳㙦㉡㜲挸㐵㠰挲ㅣ㉡捣愵〲㐷㘱〸愸㜹愸攵㐱昱㘱扡〰㔰晢㐰〷愰㔲㉥愷㉥㔰ぢ攸㜴㕦㍡攵愸〹㉦㈸づ㤵攸㘱㡢攲㐰ち〱戵㍦㥤㜰㐴㐵〱愸〳搱摡㌳㈸㡥扣挰〷㡦挷搱㠹〶挵攱ㄷ〱ㅣづ㠶㡥搱㐸㐵づ捤〸㔰㌸㠴ち㈹㉡㜰戴㠶㠰㑡愳收〲ㄵ戸㐵㘵愱〳㔰ㅣ戱愱㥤扡㐰㔹㜴㥡愳搳愳愱攰〵㜵㉣摡㙣㔰㐵㡦㔱ㅣ㜰㈱愰ㄶ搱〹㐷㕥ㄴ㠰㕡㡣搶㥥㐱㜱㠴〶㍥㜸扣㡥㑥㌴㈸づ搳搰㕤㘶愳戳㐵㌵㐳挷㘸愱㈲㠷㜰〴㈸戴㔲愱㡤ちㅣ搵㈱愰㤶愲㤶〷挵愷ㄶ〳戶愸㜶攸〰ㄴ㐷㜶㘸愷㉥㔰ㅤ㜴捡㜷ㄱ㈸㡥挲昰㠲攲搰㡢ㅥ㐰㜱㘰㠶㠰㕡㑥㈷ㅣ愱㔱〰㙡㈵㕡㝢〶挵㤱ㅣ昸攰扥㍤㥤㘸㔰ㅣ捥愱扢捣㐶〷搴㘱搰㌱づ愷㈲㠷㝡〴㈸ㅣ㐱㠵㈳愹㜰㈵ㄴ〴搴㔱愸攵㐱昱㐱换〰㔰㐷㐳〷愰㌸〲㐴㍢㜵㠱㍡㠶㑥㡦愵㔳㡥搶昰㠲攲㄰㡤ㅥ㜶㍤づ攰㄰㔰挷搳〹㐷㜲ㄴ㠰㍡ㄱ慤㍤㠳攲㠸て㝣昰㜰ㅦ㥤㘸㔰ㅣ昶愱扢捣㐶〷搴挹搰㌱㑥愱㈲㠷㠴〴㈸㥣㑡㠵搳愸挰㔱㈲〲敡㜴搴昲愰昸㜸㘸〰愸㌳愱〳㔰ㅣ㈹愲㥤扡㐰㥤㐵愷㘷搳㈹㐷㜵㜸㐱㜱㈸㠷つ慡攸挱㥣〳㍤〴搴戹㜴挲ㄱㅦ〵愰捥㐷㙢捦愰㌸㌲〴ㅦ㍣ㅡ㐸㈷ㅡㄴ㠷㠷攸㉥戳搱〱㜵㈱㜴㡣㡢愸挸愱㈳〱ちㄷ㔳攱ㄲ㉡㜰㌴㠹㠰扡ㄴ㌵ㄷ愸挰㠳昹攵搰〱㈸㡥㈸搱㑥㕤愰㝥㐳愷㔷搰㈹㐷㝦㜸㐱㜱挸㐷て愰㌸㈰㐴㐰㕤㐵㈷ㅣㄹ㔲〰敡ㅡ戴昶っ㡡㈳㐸昰挱愳㠵㜴愲㐱扤㠷㌹摤㘵㌶㍡愰㝥ぢㅤ攳㍡㉡扥ㅦ慣㜰㍤ㄵ㙥愰挲〷㔰㄰㔰㌷愲㤶〷挵〷㜱〳戶愸㥢愱〳㔰ㅣ㜹愲愳扡㐰摤㐲愷户搲㈹㐷㠹㜸㐱㜱㘸㐸て挷㈸づㅣㄱ㔰户搳〹㐷㤰ㄴ㠰扡〳慤㍤㠳攲㐸ㄳ㝣昰㘸㈲㥤㘸㔰ㅣ㙥愲扢捣㐶〷搴㥤搰㌱敥愲㈲㠷愲〴㈸摣㑤㠵摦㔳㠱愳㔳〴搴㍤愸攵㐱昱搹攱〰㔰昷㐱〷愰㌸㐲㐵㍢㜵㠱扡㥦㑥ㅦ愰搳㜲摣㑥昰㠲攲㄰㤲ㅥ㐰㜱㠰㠹㠰㝡㠸㑥㌸搲愴〰搴ㅦ搰摡㌳㈸㡥㐸㈱ち攳ㄱ㍡搱愰㌸㉣㐵㜷㤹㡤づ愸晦㠱㡥昱㈸ㄵ㌹㘴㈵㐰攱㌱㉡㍣㑥〵㡥㘲ㄱ㔰㑦愰㤶〷挵挷㥤〳㐰㍤〵ㅤ㠰攲㐸ㄶ敤搴〵敡㡦㜴晡㌴㥤㜲搴㠹ㄷㄴ㠷㥡昴〰㡡〳㔱〴搴㌳㜴挲ㄱ㈹〵愰㥥㐳㙢捦愰㌸㜲㐵㐰㍤㑦㈷ㅡ㔴ㄵ㕡㜵㤷㕤愰㕥㠰㡥昱㈲ㄵ㌹戴㈵㐰攱捦㔴㜸㠹ちㅣ敤㈲愰㕥㐶㉤て㡡㑦㘸〷㠰㝡ㄵ㍡〰挵ㄱ㉦摡愹ぢ搴㙢㜴晡㍡㥤㜲㜴㡡ㄷㄴ㠷愴搸愰㜸て㕢愶㈸㑡昷㙦㍤づ㔸ㄱ㔰㙦搲〹㐷慥ㄴ㠰㝡ㅢ慤㍤㠳慡㠳㤹㠰㕡㑢㈷㠸㈰㕦づ㜳搱㕤㜶㠱㝡〷㍡挶扢㔴慣て㔶昸ぢㄵ摥愳〲㐷挵〸愸昷㔱换㠳攲㔳攵〱愰㍥㠴づ㐰㜱㘴㡣㡥敡〲戵㡥㑥晦㑡愷ㅣ挵攲〵挵愱㉢㍤㙣㔱ㅣ搸㈲愰㍥愶ㄳ㡥㜰㈹〰昵㌷戴昶っ㡡㈳㘱〴搴愷㜴愲㐱㜱㌸㡣敥戲ぢ搴㘷搰㌱㍥愷㈲㠷捡〴㈸㝣㐱㠵㉦愹挰搱㌳〲敡㉢搴昲愰昸㈰㝣〰愸慦愱〳㔰ㅣ㐱愳㥤扡㐰㝤㐳愷摦搲㈹㐷扢㜸㐱㜱㠸㡢つ慡攸㡦㘲づ㠰ㄱ㔰晦愰㤳㐳㔰㉢〰昵㍤㕡㝢〶挵ㄱ㌳〲敡〷㍡搱愰㌸㙣㐶㜷搹〵敡㕦搰㌱㝥愴㘲㌶㔸攱㈷㉡晣㑣〵ぢち〲敡摦愸攵㐱昱昱晤〰㔰扦㐲〷愰㌸搲㐶㐷㜵㠱㕡㑦愷㈵戸㝤慦㌸㉡挶ぢ㡡㐳㘱㝡搸愲㌸㔰㐶㐰攱づ㙦㠹㕡㡥㕡〱㈸㍣㌳扢〱愰㔶挲㑣㐰㔵搰㠹〶挵攱㌵扡换㉥㔰㈱攸ㄸ㝤愸挸愱㌷〱ち㤵㔴攰敢换ㄴ㐷攳〸愸㌰㙡㜹㔰㝣攳㐰〰愸㝥搰〱㈸㡥挸搱㑥㕤愰晡搳改〰㍡攵攸ㄹ㉦㈸づ㤹改㘱㡢攲㠰ㅡ〱㘵搲〹㐷搶ㄴ㠰摡ㄸ慤㍤㙦㔱ㅣ㠱㈳愰〶搱㠹〶挵㘱㌸扡换㉥㔰㥢㐰挷搸㤴㡡ㅣ愲ㄳ愰戰ㄹㄵ㌶愷〲㐷敤〸愸㉤㔰换㠳攲㝢ㄲ〲㐰つ㠶づ㐰㜱攴㡥㜶敡〲㌵㠴㑥户愲㔳㡥戲昱㠲扡ち㙤㍤㠰扡ㅡ㉡〲㙡ㅢ㍡攱〸㥣〲㔰㐳搱摡㌳㈸㡥搴ㄱ㔰㔵㜴愲㐱㕤㠷㔶摤㘵ㄷ愸㘱搰㌱戶愳㈲㠷昲〴㈸㙣㑦㠵㙡㉡㜰㜴㡦㠰摡〱戵㍣㈸扥摤㈱〰搴㜰攸〰ㄴ㐷昸㘸愷㉥㔰㍢搱改捥㜴捡搱㌸㕥㔰昷愰慤〷㔰ㅣ愰㈳愰㜶愱㤳晢㔰㉢〰㌵ㄲ慤㍤㠳攲㠸ㅥ〱㌵㡡㑥㌴㈸づ敢搱㕤㜶㠱㡡㐰挷愸愱㈲㠷晣〴㈸㐴愹㔰㑢〵㡥〲ㄲ㔰㌱搴昲愰昸㑥㡡〰㔰㜵搰〱愸㐷㕤㑥㕤愰ㄲ㜴㕡㑦愷ㅣ戵攳〵挵愱㍡㍤㠰攲㐰ㅥ〱㌵㥡㑥㌸愲愷〰搴敥㘸敤ㄹㄴ㐷晥〸愸㌱㜴愲㐱㜱昸㑦〰㠷㍤愰㘳㡣愵㈲㠷〶〵㈸㡣愳挲㜸㉡㜰戴㤰㠰㥡㠰㕡ㅥㄴ摦愴ㄱ〰慡〱㍡〰挵ㄱ㐳摡愹ぢ搴㈴㍡㥤㑣愷敦㐳挱ぢ㡡㐳㝡㙣㔰㐵㝦ㄴ㜳挰㡦㠰摡㤳㑥㌸昲愷〰搴㌴戴昶っ㡡㈳㠴〴搴㜴㍡搱愰㌸㑣㐸㜷㤹㡤捥㤵昹っ攸ㄸ㌳愹挸㈱㐴〱ち戳愸㌰㥢ちㅣ㔵㈴愰昶㐲㉤て㡡慦晦〸〰㌵〷㍡〰挵㤱㐵摡愹ぢ搴㕣㍡㥤㐷愷ㅣ㠷㈰㥤㥤捦㥡搳搹ち收㤲扤㈹㔲㕦晡㕡㈲攴㤸挸㥥摢戹慡ㄹ㠳〷㌸换㤴愹㍤挷攴㙦㔸摡㤰挸㙤㙢㐷攲愹摣晢㈶㠳扣敤㡢〸摣㜷ㄳ捦㕢㈲挴㡣ㄲ收挹㉢㙥晥搹晦㈶㠴扣㍤㍢摥昵挸㌸㙤㌸㠵ㄶ愰㡢㥢捣㙣捡戴户㜵戴攵㍡㠷捥挵挰㤸愱㝣敢㐶づ慦敤ㄹ㕦㜱㈳㍣〶挶攴㠲㤵户昲ㄵ㡤换昹ㄴ㝡㜸㐹㙢摢㡡㔶改㑤㐵〷㕦㍥㈲扣晡昴㘱㤸㌰攳㜰摡づ昰㑣收搴㘹㙣散㠷戲㝦㤹挹愴㌴㤵㐳晢愳㕥㍤㜱挲挴㌹㡤改㜸㌴㤶戶ㄲ改㜸㉥㤵㡡㈵愲昵愹摡㜸㈴ㄷ㠹㘶㙡㙢㙡㌲搱㘴㉥㙡㑡づ㥢㍥づ㠰㡤挹慣戵㠴㍢㤰㌵愶慦愵㐶㔹㐵㈹㉥㕤㌶㌴愱っ晤ㄲ㤵㔶ㄹ㤵㔵㔶㜹㥦㍥慡摡昳㜲っ㕦㈲㍡晦㜶㠱㔰㠸㜹攸㡡㙢〰㙢挳㡣搸挱慥㜵㐱㘳㕥㠰ㄹ㡤攸㠲㜱〸㡡戰㔹㠶〶㜶㈸㤴㐲㌹㘰攲㠴㐶搷㜸㥡㔰ㅡ㙤晤搰㈶㠹㜶扣㝣戳㈳㤴㐱换㐶㘸㈹㝣㤹㘶㈸㡢收㡤搱㡣㐷收昵㐳昴摣昸捣㜲挷扢㔱挵戰挳㔸㉣㠴慡戱づ㜳㉡〴愱㄰㙣㐲ㄳ㘷攴㕢㠹㔶㙥昲敡㐲㉣㈵㌷㌴〸昰㍣㈸㔴戸愱愸昳搱挲㡤愵㜰㘵ㅢ㍡㑥ぢ昴戰戲挳㡥敢㔰㉢敡昶捡戶㌲昱㐸㕤扡㍥ㄵ戳攲㤱㔸㌲㥢愹㡦搵搴㐴戳㌵改㜴㌶㤵㡢挴㌳〹戳慦敥㑥ㅢ㙣捣㝥扡戶㤴戵晥扡㐶㤹㌲㔱攳ち㔷㘷愲㈳㕣ㄹ㤸㉦㌱㍡㈰㌲㍡㔱㠴捤㡤搰㠰㤹ㄲ㠳㔰つ㔲㌴〸捥㈰㈶㜳㘳㉤ㅣ㑥㡤㥤㔸ㅣ㑥攱㍡捣愹㑤㈰ㄴ㈶㐷愲㈹捦㘴㌳戴ち㤳㘳ㄱ捣捦攴㘸戴晡㤹㙣慥攳ㅣ〳㔷㘰戲㠵攳㍡㜴㉣敡㌶㤳㝡〰戱㜲㜵㠹㜴戲捥挲㑢㈶㜳昵㜵㤹㔸搶慡慢捤挴㤳㔹㉢㤱㐸㤸㕢敡敥ㅣ〷ㅢ㜳戰慥ㅤ捦摡㄰㕤愳㑣㙤㠳㥡㌰㌹捣捤攴㈴㠸㡣㤳㔱㠴捤㙤愱㠰㤹㘰㈶㐳戵㜰ㄴ㌵㈲㉣捥愲改㍡㌲ㄹ〶愱㌰㌹〷㑤㜹㈶摢愳㔵㤸戴〶㌲㘹づ㘴㔲慤攳㕣〰㔷㘰戲㠳攳㍡㜴㈱敡㌶㤳㔸㕤㌶ㅤ㡢㕡改㜴㈶㤶㠸㐵㔳挹晡㙣扡㈶㤷㡤搴攴㉣㉢㕥ㄷ捦㘵㑤挹㍥戳㠷ㄷ挱挶ㅣ慥㍢㜷㌱㙢㍢改ㅡ㘵㙡ㄷ搴㠴㐹捥捤攴㌲㠸㡣换㔱㠴捤㕤愱㠰㤹㘰㈶㈳戵戰㡥ㅡ〹ㄶ搷搲㜴ㅤ收㔴〴㐲㘱㜲ㅤ㥡昲㑣愲㘸ㄵ㈶晢〷㌲搹㌷㤰㐹慤㡥㜳ㄳ㕣㠱㐹捣㜱ㅤ扡ㄹ㜵㥢㐹㌴㔹ㄷ捤㘶㜲昱㑣㍡㕥ㅦ换愶昱慥㈹慢捥捡搵收㘲戱㥡愸㘵㘵敢㑤㐹㌴戳㠷户挰挶慣搳㥤㤳㝤㈷愱㙢㤴愹搱愸〹㤳㌹㙥㈶㙢㈰㌲敥㐰ㄱ㌶㜷㠳〲㘶㠲㤹散慥㠵㘳愸戱〷㡢㝢㘹扡づ㜳㙡て〸㠵挹晤㘸捡㌳ㄹ㠷㔶㘱㌲㌹㤰㐹㐳㈰㤳昱㍡捥挳㜰〵㈶ㄳㅣ搷愱㍦愰㙥㌳㐹㐵㘲搱っ摥扥ㄵ捤㐶㉤㥣㐵㌲㌸㠳搴㔹㠹晡㔸㕤㉥㤳捡搵㈶㙢捤㠹扡㍢㡦挰挶㙣搰㌵搹㜷㈶改ㅡ㘵㙡㑦搴㠴挹ㅥ㙥㈶㡦㐳㘴㍣㠱㈲㙣㑥㠵〲㘶㠲㤹㑣搳挲〶㙡㑣㘲昱㉣㑤搷㤱挹っ〸㠵挹昳㘸捡㌳㤹㠵㔶㘱ㄲつ㘴ㄲ〹㘴挲ㅣ戱㜴攲㈵㤴㘰戲㤷攳㍡昴㌲敡捥扥ㄳ慢㑢愵戳戱扡㑣㍣㥥㠸愵愲改㘴㉡ㄵ捦愶攲昱㐸㈲㔹㥢㡡挶㜲收摥扡㍢慦挰挶㥣愳㙢戲敦捣搵㌵捡搴㍥愸〹㤳㥤摤㑣摥㠰挸㜸ㄳ㐵搸㕣〰〵捣〴㌳搹㔷ぢ愷㔳㘳〶㡢昷㘸扡㡥㑣昶㠷㔰㤸㝣㠰愶㍣㤳〳搱㉡㑣戶〹㘴戲㔵㈰ㄳ愶㠳愵ㄳㅦ愱〴㤳㠳ㅤ搷愱㡦㔱户㤹攰㙤摦戹扡㜴〲挷㤴㕣㌴㔶㙢㐵㔲ㄹ扣㘴㌹㥡愸换㐴愳昵戵㔶戲摥㙣搴摤昹〴㌶收㈱扡㈶摢㐹㑡搷㈸㔳㔹搴㠴挹㘶㙥㈶㥦㐳㘴㝣㠱㈲㙣㕡㔰挰㑣㌰㤳㥣ㄶ捥愱挶㕣ㄶ摦搱㜴ㅤ㤹㉣㠲㔰㤸晣ㄳ㑤㜹㈶㡢搱㉡㑣挲㠱㑣㉡〳㤹㉣搱㜱㝥㠴㉢㌰㘹㜶㕣㠷㝥㐲摤㘶㠲つ〳㉦㙦慥慤捤㈶㙡㜲戱㘸㍡㤶㑡㔹昱㑣㉥㕢㥦挸搵愵㘲搹㙣摡㙣搱摤昹ㄹ㌶㘶慢慥挹昱㐴昲挱散㍤㘵慡ㅤ㌲㘱㔲敡㘶戲ㅥ㈲愳愴㠲㑣㍡愰㠰㕡㌰㤳㑥㉤摣㡦ㅡ㝣慤㠰搱〷㔶㌶㤳攵㍡㉣㕦㍣㥦㘷戲ㄲ慤挲攴晢㥦㠲捥挵晦㐰慢晦㕣扣㑡挷改て㔷㘰㜲㤸攳㍡㌴〰㜵㥢㐹㈲㠲㙢ㄳ扣攱㌹㘳搵攷㘲改㔴㝤㉡ㅥ㡤㘲户㐹㐴㘳搱㜸㈲㤹挹㤹㠷敢敥っ㠴㡤㜹㠴慥〹ㄳ㐹晤戲昷㤴愹愳㈱ㄳ㈶㕦愱㌳昹敢㤳㐱㄰ㄹ㥢愰〸㥢挷㐰愱㈸㤳㘳戵昰㄰㍡㑣戱ㄸ㐲搳㜵㤸㔳挷㐳㈸摢挹搶っ挴ㄶ㝥㑦㐴慢㌰昹㌰㤰挹晢㠱㑣㤸捦㤵㑥㔴挱ㄵ㤸㥣散戸づつ㐳摤㘶ㄲ㐹㘱挹慤㐴㍣㥡捤愵㘳改扡〸〰攵㈲㜵㌵㜵戹扡扡㑣愲㉥㕡㙦㥥愲扢戳ㅤ㙣捣㔳㜵㑤昶㥤搳㜴㡤㌲㜵㈶㙡挲攴㙤㌷㤳ㅤ㈱㌲㠶愳〸㥢㑣攲ㄶ㘵㜲戶ㄶ㉥㈴㡥㐵㉣㐶搱㜴ㅤ㤷晥㕣〸㠵㐹つ〳戱㠵摦昳搱㉡㑣㕥〸㘴昲㕣㈰ㄳ愶㙥愵ㄳ㜱戸〲㤳ぢㅤ搷愱㍡搴㙤㈶搱㜴挴㑡搴㘶㙢㜲戹晡㙣っ㝢づづ㉣昵戱晡㑣㑤㙤戲扥㍥㡢换㌸昳㈲摤㥤〴㙣捣㡢㜵㑤㡥戱㤷攸ㅡ㘵敡㜲搴㠴挹㔳㙥㈶扢㐱㘴散㡥㈲㙣㌲㕦㕢㤴挹ㄵ㕡挸㘱晢昲戶㘳㘳㈲㑤搷㜱改慦㠲㔰㤸㑣㘲㈰捤攴ㅡ戴ち㤳〷〲㤹摣ㄷ挸攴㕡ㅤ㘷㉡㕣㠱挹㙦ㅤ搷愱㘹愸摢㑣戰摦搴愷㠰㈱㤳㐹愷㘳戹㐸㈶㠵敢戵㘴愴扥㌶㤷㐸㐴㔳戵㤱㠸㈹〹㕣㜶㜳㍡㙣捣敢㜵攷㠴㠹攴㙥戵㑣摤っ㤹㌰戹搳捤㘴㌶捣㡣扤㔰㠴捤㕢㜴㜷㠲慥敤㙦搵挲㘵㜴戸㥣挵〲㥡慥挳㥣扡ㅤ㐲㘱戲ㅦ㥡昲㑣敥㐰慢㌰戹㍥㤰挹㙦〳㤹晣㑥挷㌹〸慥挰攴㑥挷㜵攸㘰搴㙤㈶搹㘴っ搷慤挹ㅣ摥づ㙡挵㔲㤱㐸㍡㔹㥦换㈵昱㌲昹㝡㥣愱攳㤹愴㜹㤷敥㑥㈳㙣捣扢㜵㑤㡥㈷㤲愶㘵敦㈹㔳昷㐱㈶㑣慥㜰㌳挹㐰㘴㘴㔱㠴捤晢愱㔰㜴㍢㜹㐰ぢ昹收〳㜹㔷戴戱㠴愶敢挸攴㈱〸㠵㐹ぢ〳戱㠵摦㍦愰㔵㤸㥣ㅢ挸攴散㐰㈶㡦攸㌸㠷挲ㄵ㤸晣㡦攳㍡搴㡥扡捤〴㈷摣㍡㙣㈱昱㔴㈶㤷㡣㈵ㄲ㈸搲改㐸㌶ㄲ挳㌶ㄳ㑦㘴戳㤶昹愸敥㑥〷㙣捣挷㜴㑤㤸㍣慥㙢㤴愹愷㔰ㄳ㈶愷扡㤹慣㠰挸㔸㠹㈲㙣㌲攱㕡㤴挹搳㕡㜸ㅣ㤹ㅣ捦㘲㌵㑤搷㜱改㥦㠱㔰㤸ㅣ挳㐰㙣攱昷㌹戴ち㤳愳〲㤹ㅣㄱ挸攴㜹ㄸ㐹㈷㑥㠰㉢㌰㜹挱㜱ㅤ㍡ㄱ㜵㥢㐹㕤㝤㈲ㅢ愹挵㥦㌳㠸搴㐶㜱昹ㄶ㑦攷㘲昱㐴㍣㔷㤳㑤㈵㈲㜱㉢㔹㘳㑡〶㤶㍤㍣〹㌶收㥦㜵攷㠴挹㑢扡㐶㤹㝡ㄵ㌵㘱戲摣捤攴㌴㠸㡣搳㔱㠴㑤收㔶㡢㌲㜹㕤ぢ㑦㘵戰搳㔸㥣㐷搳㜵㕣晡㌷㈱ㄴ㈶ㄷ㌰㄰㕢昸㝤ㅢ慤挲㘴㜱㈰㤳㐵㠱㑣搶敡㌸㤷挰ㄵ㤸扣攳戸づ㕤㡡扡捤㈴ㄵ换㈵㜰㐸挵昱愴㉥ㄷ㑢搶㈶搳㠹扡扡㈴㡥㌰愹㜴慡㌶㡢㍦攲㘲㑡戲㤵㍤扣っ㌶收㕦㜴攷攴挶搰㝢扡㐶㤹晡㄰㌵㘱㤲㜶㌳戹ㄲ㈲攳㉡ㄴ㘱㜳ㅤㄴ㡡㌲昹慢ㄶ昲㤵〹昲ㅡ㜰攳〶㥡慥攳搲㝦っ愱㌰戹㠹㠱搸挲敦摦搰㉡㑣昶〹㘴㌲㉦㤰挹愷㍡捥㙤㜰〵㈶㥦㌹慥㐳户愳㙥㌳愹愹愹戵㜰㌵㡦敢㌶慢㍥㔶㥢慥㐹愵敡戳㤹摡㘴㈴㥡㡥㈶愳搹㜸挶晣㕣㜷㘷つ㙣捣㉦㜴㑤戶㤳㉦㜵㡤㌲昵㌵㙡挲㘴㤶㥢挹㕤㄰ㄹ㜷愳〸㥢摦㐰愱㈸㤳㙦戵㤰㙦㔱㤰㤷㤴ㅢて搲㜴ㅤ㤷晥ㅦ㄰ち㤳㠷ㄹ㐸㌳昹ㅥ慤挲㘴㐲㈰㤳㜱㠱㑣㝥搰㜱ㅥ㠵㉢㌰昹㤷攳㍡昴ㄸ敡㌶㤳㡣㤵㡢㐷愲挹㔴㌴㕢㤷㡤攱ㄷ㌲挰攰㑤捣㌵搹㘸㈶㘹㔹㔶㑤搲晣㔱㜷攷㜱搸㤸㍦改㥡㕣㥦晣慣㙢㤴愹㕦㔱ㄳ㈶愳摤㑣晥〸㤱昱㌴㡡戰戹ㅥち㐵㤹㔰㈲挲㉢挹攴㉡ㄶ㉦搲㜴ㅤ〹㤴㐲㈲㑣㕥㘲㈰戶昰㕢㡥㔶㘱㌲㌲㤰挹㉥㠱㑣㉡㜴㥣搷攰ち㑣㤸晥愴户搰敢愸摢㑣㜰㍦㉤ㅡ㠹挵㙢敢敢㙡挱㈴㤱慥捦愵㔳改㘴㍣㤵挵㤹挸捡㐵敢捣㍥扡㍢㙦挰挶㘴㝥㔴㍡㈷摢㠹㈴㑡攱捦愰㑣㌱〹㉡㑣㜶㜰㌳㔹ぢ㤱昱づ㡡戰搹ㅦち昸〴㕦摢㌳㍦㉡挲敢愹挱昷㈴ㄸ敢㘸㉡㑣㑣㐸㈴散㐷っ〴㤹㝣㤹昷ㄴ㈶㠳〳㤹㙣ㄱ挸㘴㤰㡥昳㈹㕣㠱〹㌳㥤昴ㄶ晡っ㜵㥢㐹㉤慥搸㙡搲㐹ぢ户っ㜰晥慤挳㈱户㈶ㄵ挱㤹〷户㔲㜰㐶慡户㑣㐹㡣戲㠷㥦挳挶㘴㉡㔴㍡㈷摢挹收扡㐶㤹㘲扥㔳㤸㙣散㘶昲㜷㠸㡣慦㔱㠴捤㈱㔰挰㈷㤸挹㔶㕡挸搷㉦挸㑢攸㡤ㅦ㘸㉡㑣㈴挵挹昶ㅦㄹ〸㌳昲ㅤちㄳ㘱ㄲち㘴㔲ㅥ挸愴㑡挷昹〵慥挰㘴ㄸ敡挲攴㔷搴㙤㈶㔱摣㘳捣搴㐶攳昱㉣慥㐹㜰㠳㈹ㅤ㡤㐴㙡攲㔱慢㥥㝦㠶挸㡡㐴捤敤ㅣㅢ㘳㍤㙣捣敤㜵㑤㤸㔴敢ㅡ㘵㡡愹㑤㘱昲敢㡦慥摦㍢㘵挸戱ㄸ攵㈸挲㈶戳㥢昸〴㌳㘱搶㔳㠴㜷㔳攳昷㉣晡搲㔴㤸㐸㌶㤳㑤晤搱㤴㘷挲㙣愶㌰昹ㄶ〱晤昷㘳扦㐶慢晦㌷攰㈸ㅤ㘷㈳戸〲㤳〸敡挲㘴㘳搴㙤㈶㤱㕣㈲㤶㡢㐶戳昵㤶㤵㡢愵敡㙢敢㤳挹㐸㈴㡡摢搴搹㜸㈲ㄷ慢慢㌱㈵摤挹敥っ㠲㡤挹〴㈷㍤ㄸ挲愴㔶搷㈸㔳捣㘲ち㤳捦摣㑣㌶㠷挸搸〲㐵搸㑣㐰〱㥦㘰㈶昵㕡挸㤷㌴挸㙢晣㡤㙤㘹㉡㑣㈴㜱挹昶㉡〶挲㡣㝣㜷㠷㠹㌰昹㑢㈰㤳㜷〲㤹㌰㝤㈹㥤愸㠶㉢㌰㘱慡㔲㤸散㠰扡挳愴づ㐷㤴㔴㈲㔱ㅢ慦挳㝤㤳㔸㈶㕤㘷㔹戸㉢㥢挱晤㔸㥣㥣戳㌵收㔸挷挶搸ㄱ㌶收㌸㕤ㄳ㈶攳㜵㡤㌲搵㠰㥡㌰㜹摤捤㘴〴㐴挶㉥㈸挲收㈴㈸攰ㄳ捣㠴戹㑣ㄱ㍥㐶㡤挷㔹搴搲㔴㤸㐸㡥㤲㑤㜱〶挲㡣㝣㤹愳ㄴ㈶捦〴㌲㜹㍡㤰挹㜴ㅤ㈷〹㔷㘰挲慣愴㌰ㄹ㡤扡戳敦搴愴㈳㤱㙣㌲ㄵ㑢㐷攳戱㝡㈶慥㜰扦㍡㤵戱㜰㡣㠹搶愵㜲〹㜳愶㘳㘳散〶ㅢ㤳㘹㑢㝡㌰攴昷捥㙣㕤愳㑣㌱㌷㈹㑣ㅥ㜳㌳ㄹぢ㤱㌱づ㐵搸㥣ぢ〵㝣㠲㤹㌰㙤㈹㐲扥捡㐱晥づ㠲㌱㠵愶㘴㘲㌲㡢㈹挲愹㘸敡㕦㔶挱㐴摣㙥㥥㕣㔷昰㠳摣㈳扣敦搰㥦㠴㜷攲㜳〴づ晥㐲㠷戵捡㝥敥戳扣㜴昴㝦收㡢搹㌴㍥昶捤㙦挵㍤㔸敡晦㠵ㅦ㔲敤捡慦搱攳戶昸ㅡ搳戱挰ㄵ〷㘰㜱㈳㐱㕤散敥慦挳挱戰㘴搳㤶愹ㅤ㐸戶攱慦っ捥㙢ㅢ㥦晦ㄳ㜵ㅢ改㈴摣〸晤㙡昷敡慥㤶昱改づ扣㌲愰搳搲㘶戳摢昳㜶㜸㔵㍡昲愶㄰㡣攰㡢攰㌷敤慡戹㥥㥢ㅤ搲搵㍡戵戵〳㝦戴挰捡㙡㡦ㅤ㜸㡥戴扣戴㑣〵㍥捡敥晣㌱㍡㍥㈸㑢㙦昸戳〵㔳戳〴㌰㈴攰愹攱〹㑤㥤昲搴晤㔶㤰㉢㠳㐹搸搰㑣㉣㙤㘸捣昶㌳户㡦㈵㉡敥挴㡡搸攰ㄸ㠵搸ㄹ戱っ摦戰㌱ㅢづㄵ㉦挲改㡤㑤〳ㅢ㔱挱㈹〲捦敥ㄶ㑣㕦㡦㜵慡攳散晦㉢㥤晦捤㜱〳て搱ㄶ〷愹慡㜳挷㔷扣扦晡捡㙦㙥摥慤晡㌷㙢搶㍢晦慦扥慢摦愱户㥥戶昶扥戱搳搶摤摤㜹挵昳慢挶慡㠵戰愸㠶ㅦ攳〳ㄶㅦ戲㤰㘳挲㙤攸挴摢㜸㍡搸昷㥥昰㕢ㅤ㠱昷㍤攱㈶ㄳ愱昸㤴ㄸ昳搱摦晥㘵慡〵ㄵ敥㌵敡㘶㔸㜰㔳㤵慤㙢〱㤷戲つ捤摣挲㤴挱ㄴ㘷㘸㍦戴搹㈸㤳敡㝡㈸㙡〰㜸戳㈹戵㜹㜱愵㥢〶㜶愰搲㍢㈶捣㙡㡡㐵㌱㈶㑦㥥㔵戳㘲搷慡挶戱捦摤㤵㝡㘰搴㝤㌳挷慡挳㘱ㄱ挴攴㙡㘷搱㝤㑣慥㜲〴摥㔷㠷㥢㑣㠴攲㠳攳㡦捤攴ㄸ㔴㠴挹ㄵ戰挸㌳挹㜰㈹㤹㠸戴㤹㌰挵ㄹ戲㌴㤳㜸㡤扡戴㠰挹㐲㙡昳〴㤱㘷㜲ㄲ㉡扤㘳挲慣㘶户㑣搶晥㜸搴攲㠷㍡㡦ㅢ㝢改挰㘳ㄶ㥤㜴㔷㜶慣㍡ぢㄶ㐱㑣㉥㈸挶攴㝣㐷攰㝤㥢戸挹㐴㈸㍥㜸㜸捡㘶挲㙣愶㌰㌹搷捤愴㡤㑢㜹ㄱ㐴㌶ㄳ愶㌸㐳㠷收㤹搴慡㌳ぢ㤸㜴㔰㥢㈷㠸㍣㤳换㔰改ㅤ㤳换戵㐵戱敤㘴攱㙢㥦㉣ㅥ昱晤㐹㡦晣㝣㐲㐵昲挸〱㈷㡦㔵捣㘸〶㌱㌹愵ㄸ㤳㤳ㅤ㠱昷〵攳收㜵昰㠴てㅥ愸戲㤹㌰㥢㈹㑣㑥㜴㌳㌹㥣㑢挹㐴愴捤㠴㈹捥搰㤱㥡㐹㉣愹㡥㉤㘰戲ㅡ㤲㠱㙢愰搳㍢っ㜷㘸㡢㘲ㄸ㝣扢换扤戰〸挲㜰㘴㌱っ㐷㌸〲敦㙢挶捤晢攱〹㥦ㄲ攳〴ㅢ〳ㄳ㤸㠲攱㌰㌷㠶㤳㠸攱ㄱ㠸㙣っ捣㙡㠶㑥搱ㄸ戰扢㉣㉦挰㜰ㅡ㌱㌰ㅤ搹㍢っ㑦㘸㡢㘲ㄸ㝣㝢〸昳㤶㐱ㄸづ㉤㠶㘱愹㈳昰扥㙣摣㝣ㅥ㥥昰㈹㌱捥戱㌱㌰㘷㈹ㄸ㕡摤ㄸ捥㈳㠶㔷㈰戲㌱㌰㤱ㄹ扡㈰㡦愱㔶㉤㉥挰㜰ㄱ㌱扣〱㥤摥㘱㜸㔳㕢ㄴ挳攰摢㈹摥㠳㐵㄰〶慢ㄸ㠶慣㈳昰扥㜲摣晣〰㥥昰㈹㌱㝥㘳㘳昸〸ㄵ挱㤰㜶㘳戸㤲ㄸ㤸㘱戴㌱㌰㜷ㄹ扡㍡㡦愱㐶ㅤ㕣㠰攱㕡㘲㘰搲戱㜷ㄸ㤸愱ㄴ㡢㘲ㄸ㝣㕢挳㜷戰〸挲戰㕦㌱っ晢㍡〲敦㡢挷㑤㈶㌵昱㈹㌱㙥戲㌱晣㠸㡡㘰搸挷㡤攱ㄶ㘲昸ㄹ㈲ㅢ〳搳㤵愱摢㌴〶ㅣㅢ收ㄴ㘰㔸㐳っ敢愱搳㍢っ㔴敦ㄶ㠳敦搸搰〷敡搵散扣攷昲㘲㘶㌱っ㌳ㅣ㠱昷昵攳㈶昳㤸攸㌰㝥攴摡ㄸ㤸㡣ㄴっ搳摣ㄸ敥㈵㠶㠱㄰搹ㄸ㤸愱っ摤敦挲㌰戹〰挳㠳挴㌰〸㍡昸昴攲㉡㡢㜹㐸戱㈸戶㌵昸㌰っ㠱㝡㜵〰㠶昱挵㌰㡣㜳〴摥㤷㤰㥢㑣㕤ち㠶㐷㙤っ㔵愸ぢ㠶㍤摣ㄸㅥ㈷㠶敤㈰戲㌱㌰㈹ㄹ㝡㔲㘳挰㈱㜲㜴〱㠶㍦ㄲ挳㡥搰挱愷ㄷㄸ㤸㝡ㄴ㡢㘲ㄸ㝣㍢挵㈸愸㔷〷㘰㠸ㄷ挳㄰㜳〴摥㔷㤱㥢捣㔶ち㠶攷㙤っ㑣㌹ち㠶愸ㅢ挳㡢挴㤰㠰挸挶挰㍣㘴攸愵㍣㠶㕡㌵戲〰挳㉢挴戰ㅢ㜴昰改〵〶㘶ㅢ挵愲ㄸ〶摦㈱㜲㈲搴慢〳㌰散㔴っ挳㜰㐷攰㝤㈱戹挹〴愵㘰㜸换挶挰㉣愳㘰搸挱㡤㘱㉤㌱㑣㠷挸挶挰搴㘳攸㕤ㄷ㠶㘱〵ㄸ摥㈳㠶搹搰挱愷ㄷㄸ㤸㘰ㄴ㡢つ挶戰〰敡搵〱ㄸ戶㉥㠶㘱㉢㐷攰㝤㉤戹挹㥣愴㘰昸挸挶挰挴愲㘰ㄸ散挶昰〹㌱㌴㐲㘴㘳㘰戶㌱昴愹挶㠰㐳攴㘶〵ㄸ㍥㈷㠶っ㜴昰改〵〶收ㄴ挵愲ㄸ〶摦戱㘱〹搴慢〳㌰㙣㔴っ㠳改〸扣㉦㈷㌷㤹㠶ㄴっ摦搸ㄸ㤸㑢ㄴっ〳摣ㄸ扥㈳〶愶〱㙤っ㑣㌰㠶晥改挲㄰㉥挰昰〳㌱慣㠰づ㍥扤挰挰㌴愲㔸㙣㌰㠶搵㔰慦づ挰㔰㔱っ㐳戹㈳昰扥愲摣㍣〶㥥〴挳㉦㌶〶愶て〵㐳愹ㅢ挳㝡㘲㌸〹㈲ㅢ〳㜳㡡㈱晥㥤㜱晤㐳昴搷㝦戹㝦㠸㤶㐱㌲昰㌴攸攰搳ぢっ捣ㅣ㡡挵〶㘳㘰搶戰㍡〰挳㡦攸㑥攰敦昱㝦㌹〲敦㡢捡㑤㈶ㅢ〵㠳㠱扥攳昷㌸㌳㠶㠲攱㝢㔸攴㝦㝢昶㠵㔰㕤〶㤱㡤㠱㘹挴㔰晦㍣㠶㠴晡戶〰挳㐰㘲戸ㄲ㍡昸昴〲挳㔵摡愲ㄸ〶摦㙤㠹ㅢ㘰㔱ㅤ㠰攱换㘲ㄸ扥㜰〴摥搷㤵㥢捣㉦ち㠶㑤㙤っ㑣ㄲち㠶捦摣ㄸ㌶㈷㠶㌵㄰搹ㄸ㤸㌹っ㙤㤹挷㤰㔴ㅦㄷ㘰ㄸ㐲っ㑣昹攱搳ぢっ捣て㡡㐵㌱っ扥㘳挳㠳㔰慦づ挰昰㐱㌱っ敦㍢〲敦㑢换㑤愶ㄴ〵㐳㤵㡤攱㔱搴〵挳㕦摣ㄸ戶㈳㠶挷㈱戲㌱㌰㔹ㄸ慡搶ㄸ㜰摤昰㜶〱㠶ㅤ㠹攱㡦搰挱愷ㄷㄸ㤸ㄲㄴ㡢㘲ㄸ㝣搷つ㉦㐲扤㍡〰挳㙢挵㌰扣敡〸扣慦㉥㌷㤹㐵ㄴっ扢摡ㄸ㤸ちㄴっ㉦扢㌱㡣㈲㠶㌷㈰戲㌱㌰㍦ㄸ慡搱ㄸ㜰愶㜸愱〰㐳㉤㌱慣㠵づ㍥扤挰挰㉣愰㔸ㄴ挳攰摢ㅡ搶㐱扤㍡〰挳㥦㡡㘱㜸摡ㄱ㜸㕦㘰㙥㌲㜱㈸ㄸ㤲㌶〶㘶晦〴挳㔳㙥っ扢ㄱ〳ㄳ㜷㌶〶愶〴㐳㘳㌴〶㙣つ㡦ㄵ㘰ㄸ㑢っ㝦㠷づ㍥扤挰挰挴㥦㔸ㄴ挳攰摢ㅡ㝥㠰㝡㜵〰㠶㠷㡢㘱㜸挸ㄱ㜸㕦㘳㙥㌲㔷㈸ㄸ㈶搹ㄸ㤸昰ㄳって戸㌱㑣㈱〶收敡㙣っ捣〲㠶愶扡㌰摣㔳㠰㘱㍡㌱㌰㝤〷戵㕥㘰㘰慥㑦㉣㌶ㄸ㐳㕦㔸㔴〷㘰昸㕤㌱っ㜷㌸〲敦换捣捤晥昰㈴ㄸ昶戶㌱㙣㠴扡㘰戸摤㡤㘱㉥㌱っ㠲挸挶挰挴㕦㘸扥ぢ挳捤〵ㄸㄶ㄰挳收搰改ㅤ〶愶昷㝡㠷㘱㕢㔸〴㘱戸慥ㄸ㠶摦㍡〲敦㉢捤㑤㘶〴〵挳㐱㌶㠶㙡搴〵挳㌵㙥っ㡤挴戰㈳㐴㌶〶收晡㐲㈹ㄷ㠶㉢ち㌰㘴㠸㘱〴㜴㝡㠷㠱ㄹ扤摥㘱愸㠵㐵㄰㠶㑢㡡㘱戸搸ㄱ㜸㕦㙣㙥挶攱㐹㌰㌴搹ㄸ㤲愸ぢ㠶ぢ摤ㄸ㤶㄰挳㙥㄰搹ㄸ㤸摥ぢ戵攴㌱搴慡㜳ぢ㌰戴ㄱ挳㔸攸昴づ挳㌸㙤㔱㙣愷昰晤戴㥡〲㡢㈰っ㘷ㄴ挳㜰扡㈳昰扤摥㥣㜹扦㥥㕥㙦敥晡㠳攰〳戱㈷㔶攴昸摣㔸摦㥣摤捣㔴ㅤㅥ㕢㙣㙡㙥㤶㈷晥晡攱㙤挴敤昸㤳摣㌳昰搲㙤扣㠳㜸㙥㤳昳㘷㕥愷攲㘵摣㝣戹慢㝥摦慤㈱㌵ㅡ㠷㜲戳摢昱〲摣㍥戹愹ㅤ㜸㔹㝡戶ㄲ㝦㔲戸戳搳㙡㙦晤扦昰慡㘲㍣㠳挹㜷搶㘰戲㕦㔲ㅣ昸昸㈳㥦㙢っ㑣㡢搹敦㉦敦攲愱晦搲㜶㈹㕦㘲晣㥦扤㌷㍤戴っ㥢㤸㝥昷㘷搶昵㕡敥㜲㜵㉡㔶戱㍤愲攱攸㤲昵搲攷㤲搲ㄲ㘳〵昴㈵摦㈵搹㘵ㄴ㘱㘳ㄵ㥢昸〸慣ㄴ㈵ㄵ搳戱〹㜸ㄷ㡣て愳昲㤵㈱㈵㥥扦㤵摤户㉦㤷㔶㑦攵㑣收㜵㤷㐸㘴㝥慦㑦㑢㘳慡扤㍤戵慡戲愵戱搹㙡㕤搸戹愸戲㜱㌹昲愶㜸㤵㌸晡㠱㍦扣㙤ㅣ㡥晦㙤挸搸搷收挳㈳户挹搰ㄱ㘸つ㕥搰攳〲ㄷ昴㈸㉥ㄵㄳ㝢㕤ぢ㝡㌴㥢扡ㄶ㔴㉤㠰㕦㉥慣㥥搴〱愸㜰ㄱ㡣㘳摤㕤㘰ㄲ㑢扡㜰㕣搱㉥ㅣㄱ搸㠵ㄳ晣㕤㌸挹搳〵收挰ち扡戰㔰㜷攱ㄴ㜷ㄷ㤸㌳㤲㉥㥣㕡戴ぢ换〲扢㜰扡扦ぢ㘷㝡扡搰收敤㐲㠷敥挲搹敥㉥㌰㐵挳㉥ㄸ㕣ㄱ攵慡㌵㌰摣㜹晥㜰ㄷ㜸挲ㅤ敥つ户㕡㠷扢挸ㅤ㡥愹㄰〹㐷攸攵㙡㘱㘰戸㑢晤攱㉥昷㠴㍢挹ㅢ敥㌴ㅤ敥ち㜷㌸愶ㅣ㈴ㅣ〱㤷慢㐳〲挳㕤敤て㜷慤㈷摣㜹摥㜰ㄷ改㜰搷戹挳昱搶扥㙢改昶ぢっ㜷愳㍦摣捤㥥㜰㔷㝡挳昱㐶扦㙣挱户扡挳摤愴挳搹敢㙥㑥㘰戸㌵晥㜰扦昳㠴扢挵ㅢ㙥㡤づ㜷㤷㍢ㅣ㙦㔵换搲搹攱愶〷㠶扢挷ㅦ敥㍥㑦戸㝢扤攱ㅥ搴攱ㅥ㜰㠷攳㉤㘱ㄷ捣㠶挰㜰て晢挳㍤攲〹挷扢挷〵晢攲ㅦ㜵戸㐷摤攱㜸敢㔵挲搹㥢捡㤸挰㜰㑦昸挳㍤攵〹昷愲㌷摣㉢㍡摣搳敥㜰扣挵改ち㔷ㄷㄸ敥㔹㝦戸攷㍤攱搶㝡挳扤愷挳扤攸づ挷㕢㠹慥㜵㌷㉡㌰摣换晥㜰慦㝡挲㝤攲つ昷戹づ昷扡㍢ㅣ㙦搹戹挲つてっ昷㤶㍦摣㕡㑦戸敦扣攱㝥搰攱摥㜵㠷攳慤㌱㔷戸慡挰㜰敦晢挳㝤攸〹户摥ㅢ慥っち戲摦晤搵ㅤ㡥户愰㈴ㅣ捦搲攵㙡㜰㘰戸㑦㈰昳㥣愸㍥㘵㤳敢㐴挵扢㔵〵㕢收㐰㌴㐸戸捦㌱㤳㍦㔷㙥㡡㡡㙢改〶〵㠶晢ち㑡㥥㜰㕦戳挹ㄵ㡥㜷㠵ち挲昱挶㡦㠴晢ㄶ㌳昹㜰扣愵㈲攱散㐳㜴扦挰㜰晦㠴㤲㈷摣て㙣㜲㠵摢づ昵㠲㜰扣挱㈲攱㝥挴㑣㍥ㅣ㙦㕤戸㤶慥㈲㌰摣扦愱攴〹昷㉢㥢㕣攱㐶愱㕥㄰㡥㌷㌲㈴㕣㐹愵㉢ㅣ㙦ㄱ戸㤶敥搷ㅦ㠲慥愶捡㘰攱〹㔷挱㈶㔷㌸摥㑤㈸〸挷ㅢ〶ㄲ慥㡦㍢ㅣ㝦㡡扢挲晤㄰ㄸ㉥散て搷捦ㄳ㡥扦摡ぢ挲㑤搷攱〶戸挳昱㈷慦㉢摣搷㠱攱㌶昲㠷ㅢ攴〹挷㕦挷〵攱ㄶ攸㜰㥢扡挳昱愷愵㉢摣愷㠱攱戶昰㠷ㅢ散〹挷㕦愱〵攱㌲㍡摣㔶敥㜰晣〹㈷攱散㐳昴㠷㠱攱戶昵㠷慢昲㠴㕢攲つ搷愶挳㙤攷ち㔷戱〲慤ㅢ㝣挱捦㜱㜰㠳昰搳愸搹捡昰捦攷昰㡦戰㡣㘸挶㠵晢〶晣捤㥢敤ㄱ㔴昱㙡㥤㍥㡣㙡搶㌰挳敦㐰㕥㌳㜳〶㙤㤸攱戵㉦㍢㘵散㐰ㅤ㕥昶㡡挵㡥㙥ぢ㕥攲㜶㔹昰㔲㔵㉣㠶㔳㠷㔷愹㘲戱㤳摢㠲㔷愴㕤ㄶ扣戲ㄴ㡢㥤愹挳㡢㑡戱ㄸ攱戶攰〵㘴㤷〵㉦づ挵㘲ㄷ敡昰扡㔰㉣㜶㜵㕢㕣㔴㘰挱敢㍢戱ㄸ㐹ㅤ㕥摡㠹挵㈸户〵㉦攳扡㘲昰ㄲ㑤㉣㈲搴戹㔶㕢搴戸㉤㜸㈵搶㘵挱慢㉣戱㠸㔲㠷ㄷ㔸ㄲ愳搶㙤挱㡢愹㉥㡢㌵摡㈲㐶ㅤ㕥㈳㠹㐵摣㙤挱敢愱㉥ぢ㕥敢㐸㡣㍡敡昰㌲㐷㉣ㄲ㙥ぢ㕥搲㜴㔹昰㜲㐵㉣敡愹挳㉢ㄵ戱㐸扡㉤㜸㔵搲㘵挱㉢づ戱ㄸ㑤ㅤ㕥㙣㠸挵㙥㙥ぢ㕥㔸㜴㔹㍣慢㉤㜶愷づ慦ㄷ挴㘲㡣摢攲挵〲ぢ㥥昷㈵挶ㅥ搴攱㈹㕦㉣挶扡㉤㜸㝡敦㡡挱㔳户㔸㡣愳づ捦摡㘲㌱摥㙤挱㌳㜴㤷〵捦扥㘲㌱㠱㍡㍣昱㡡挵㐴户〵㑦戲㕤ㄶ㍣㠱㡡㐵〳㜵㜸敥ㄴ㡢㐹㙥ぢ㥥㈷扢㉣㜸づㄴ㡢挹搴攱改㑦㉣愶戸㉤㜸慡敢戲攰㘹㑣㉣昶愴捥て摡㘲慡摢㠲㘷慢㉥ぢ㥥㠹挴㘲ㅡ㜵㜸ㄲ㤲ㄸ搳摤ㄶ摣㕤扢㉣㜸㌲ㄱ㡢ㄹ㙣收㜹㐴㉣㘶㍡㌳慣っ攴㌹愳换㠲攷〳戱㤸挵㘶㥥ち挴㘲戶㌳㈳ㄶ㍣散㜷㔹昰㤰㉥ㄶ㝢戱㤹㐷㜳戱搸摢㤹ㄱぢㅥ戹扢㉣㜸㔴ㄶ㡢㌹㙣收〱㔹㉣收㍡㌳㘲挱㠳㙦㤷〵て慣㘲㌱㡦捤㍣愶㡡挵㝣㘷㐶㉣㜸晣散戲㤰〳ㅢㄶ捦搸〷捤㝡㌲㜹㠰㤳㍢㜲ぢ㌰㠳㑣㥥ㅣ捣㝣㕡㍣愸㠹搶㝥戶㤶ㅣ挰㝣㕡㍣㤰㠹搶〱戶㤶ㅣ戴㝣㕡㍣㜸㠹搶㐱戶㤶ㅣ愸㝣㕡㍣㘰㠹㔶愳慤㈵〷㈷㥦ㄶて㔲愲㤵戲戵攴㠰攴搳攲㠱㐹戴㌲戶㤶ㅣ㠴㝣㕡㍣ㄸ㠹㤶㘵㙢挹㠱挷愷挵〳㤰㘸㉤戴戵攴㘰攳搳攲㐱㐷戴㥡㙣㉤㌹挰昸戴㜸愰ㄱ慤㈵戶㤶ㅣ㔴㝣㕡㍣戸㠸㔶㡢慤㈵〷ㄲ㥦ㄶて㈸愲搵㘶㙢挹挱挳愷挵㠳㠸㘸ㅤ㙡㙢挹〱挳愷挵〳㠷㘸㜵搸㕡㜲㤰昰㘹昱㘰㈱㕡换㙣㉤㌹㌰昸戴㜸㠰㄰慤ㄵ戶㤶ㅣっ㝣㕡㍣㈸㠸搶㉡㕢㑢づ〰㍥㉤ㅥ〸㐴敢㜰㕢㑢㜶㝡㥦ㄶ㜷㝥搱㍡搲搶㤲ㅤ摤愷挵ㅤ㕥戴㔶摢㕡戲㜳晢戴戸㤳㡢搶㌱戶㤶散搰㍥㉤敥搸愲㜵㥣慤㈵㍢戱㑦㡢㍢戳㘸㥤㘰㙢挹㡥敢搳攲づ㉣㕡㈷㠹㤶愹㜷㔶挵晤㔳㙥㤵慦挴㠵ㄶ㔳散ㄳ㘰㕢㠹㍦捣挴㕤㔲〴㉢㍣〲敥㠵㈲㔸敥ㄱ㜰挷ㄳ挱㌲㡦㠰晢㥡〸㍡㍤〲敥㕥㈲攸昰〸戸㐷㠹愰摤㈳攰㑥㈴㠲㐳㍤〲敥㌷㈲㔸敡ㄱ㜰㔷ㄱ㐱㥢㐷挰扤㐳〴慤ㅥ〱㜷〸ㄱ戴㜸〴摣〷㐴搰散ㄱ㜰戳ㄷ挱ㄲ㡦㠰㕢扡〸ㄶ㝢〴摣戸㐵搰攴ㄱ㜰㝢ㄶ挱㈲㡦㠰㥢戰〸ㄶ㝡〴摣㙡㐵㤰昳〸戸愱㡡挰昲〸戸㙤㡡㈰敢ㄱ㜰㜳ㄴ㐱挶㈳攰ㄶ㈸㠲戴㐷挰㡤㑥〴㈹㡦㠰摢㤹〸づ㈹ㄴ昴晤㝦㕢捥㌵戱</t>
  </si>
  <si>
    <t>CB_Block_7.0.0.0:6</t>
  </si>
  <si>
    <t>㜸〱捤㥤〷㝣ㅣ挵昹昷㌵㉡㘷敤戹慤改搸〴㉣㠳㘸㌶昶摤改㜴〵㌰敥つ㌷攲㑡ㄷ㔷昶㙣搹㉡㐶㤲ㅢ㈵愶昷〰愱〷〸ㅤㄲ㍡㈴㠴㕥晥㤴㄰㝡㑤㈰愱㠴攲〰〱〲㈱㤰㐰〸㠹晤晥㝥捦敥㥣昶㜶昷㈴㉢捥晢昹攴㝣㌷摥㤹愷捤㝥㙦㜷㜶㙦㥦搹㔵㠵慡愸愸搸㠸ㄷ晦攷慢㥡ぢ㍢捣㕦摢搹㘵戵㡥㥥搴摥搲㘲攵扡㥡摢摢㍡㐷㑦攸攸挸慣㥤搵摣搹㔵〵㠵㔰㔳㌳攴㥤㌵㑤㥤捤㐷㔹戵㑤慢慣㡥㑥㈸搵㔴㔴搴搶ㅡ㤵㤰㙦敦㝣㑣㕤㌱㘸㘵㔴戳㠰㔶㠵ㄱ㘲搱㡦㐵㉤ぢ㠳㐵㤸㐵㝦ㄶ〳㔸っ㘴㌱㠸挵㘰ㄶ㈶㡢㈱㉣戶㘰戱㈵㡢慤㔸㙣捤㘲ㅢㄶ摢戲搸㡥〵攳ㅢ㐳㔹っ㐳㌱㘰〷ㄴぢ㈶㑤㥣㥢㕤㠶戵㤹摦搵摥㘱㡤ㅡ扥挸敥昳搸㘸㜴㜴㜴㜴㍣ㅡ㠹㡣㡥㡣ㅡ㍥㘹㘵㑢搷捡づ㙢㙣㥢戵戲慢㈳搳㌲㙡昸〱㉢戳㉤捤戹㤹搶摡〵敤换慤戶戱㔶㌶搲㤰捤挴㔳搱㜸㘳㘳㈱㥤㑥つ昸ㅥ㍣捦㤹㌴昱㠰づ慢搰昹摦昲戹㈳㝤捥㥤㌴㜱昴ㅣ慢敢扦攵㜳㈷昸㠴换挹敤慤㤹收戶晦㤲搳ㅡ㝥愷㡤㤳慤㕣㌳扦㝣换敡㘸㙥㕢㌲ㅡ摤㉥〱㡤㕡㜲昴㠴捥捥㤵慤㉢戸ㅤ㑤戲㕡㕡收㔹〵昹搲㕢㈷㜷㜶ㅤ㤰改㘸敤ㅣ搰㑡㝥㔶㠷搵㤶戳㍡〷戵㑥㔹㤳戳㕡ㅣ挵捥摡搶㐵㤹㡥㌹㤹㔶慢㥡ぢ㠳㕢敤敦㜰㐶摥㙡敢㙡敥㕡㍢戰㜵㘱愷㌵㉦搳戶挴愲㑡㑤敢戴㤵捤㜹㔵㕤㡤㜷㐵搵㙥㐱㍤㤳㉦ち晤㘹㥤戴㌴搳搱㈵㌵㝥㠵搱㈰㕤搷收㈲㙢㔱搲㉦㙥㔲挳㍤㔶晣捥收㌷户捥戴㍡摡慣ㄶ〶攱㌷㌹搲愳㈴㠰散敦愱㐸㑡慦づ扦㈵搵摦搹昹戸㉥㡣ㄲㅡ㡥㘲摣㥣昶㡥㔶㙣㤰戳慤㑣摢搸扤戰慤㐶搲㠹㐸㉣搶挸㜷㍡㥤㑣挴㔲昱㔱昳扢昲㤳慤㔵㘳㈹㡣㌶㈶㘲㤱㔸愴戱㌱搹㄰㡢愴攳搱戴㔱〷㈷挶〸扡摢ㄹ㐵搵捣㐴搴搸㠵㑤昵㈸㔴昵ㅢㄸ〱摣㜱戹ㄷ㔶㌶㘵㉡㥢戲㤵㑤戹捡愶㝣㘵㤳㔵搹㔴愸㙣㕡㔲搹戴戴戲愹戹戲㘹㔹㘵搳㜲攸攸㔷㙤扦㝥㤵捥㙢捣㕤晦㌷昸ㅦ〷㉣㥣㜶摢昹ㅦ㥤㜱晡捤㍦㕦愶戸搳换㤸戱ㅢㄶ昶㜱慦〷㝡㥡㡡㐶ㅡㄲ搱㘴㈴㥥㑣挶攲挹㘸㌲搹扤ㄶ搱㠶㔴㘳㌲ㅤ㙢㠸㐲㡥昵㐹㈷㡣摤攱挰搸〳㐵㘸㑦晡㥣㤱㘸㌰㐶戲㘹ㄴち愵㕥挵㍡㜰㍤㍥㍡攸挲愷扦㍡敥愲㔹㌷挴挷摣扥捤㑢㍢㕦愸㌸攰㐸〷㐶㘳㘱戳㐱㡥㘱挴〸㡡㔰㤴㝥㘷〰㘴㡣㑤つ㈸㤴㝡捥改挴昵㉤ㄷ晦晢收慤㤷㑤戹㝦摤ㄵてㅦ昵挰㜱捦㈸づ㜸搲㠹㐶㉣㙣㜶㈷ㄲ㡣㤸㐴ㄱ㑡搱敦㜴㜴㈲捤愶扤㔱㈸昵㉢愷ㄳ昹〳昷ㅡ昲㘰㜴攴昴㜳敦ㅡ扣㌰扣㙣挰㠹㡡〳慥㜴㘲㕦㉣㙣㜶㈷挶㌲攲㝥㈸㐲攳攸㜷㉡㍡㌱㥥㑤ㄳ㔰㈸昵戰搳㠹㘹㉦㈷收㘴戲愷捤戹敦㤵㐱㌷慤㍢敤搲㐳ㄴ昷㝤改挴㈴㉣㙣㜶㈷㈶㌳攲ㄴㄴ愱愹昴扢㍦㍡㌱㡤㑤搳㔱㈸㜵㡦搳㠹慥捦㌲攷っ昸㘰昸慣〷慥ㄸ㥡ㄸ㜳晤㠳㙦㉢ㅥ㜰愴ㄳ晢㘳㘱戳㌶捡㤹㡣㌶ぢ㐵㘸㌶㝤㑥挶㐶㌹㠷㑤㜳㔱㈸㜵㠷搳㠱つ㙦㔷晤愶㜶摦昷㈶㕤晤摥〷㑦㌴慣㍦㘲㤹攲挱㑥㍡昰㝤㉣㙣㔶〷收㌱摡㝣ㄴ愱〵昴戹㍦㍡戰㤰㑤㡢㔰㈸㜵愳搳㠱ㅤ捦搹㜰敢搰㈹搳挷摦㍦昰捥㈱て㥤扡攴ㅤ搵㥦捡昸㠴づ㐴戱㔹ㅤ㌸〸づ㡣㠳改敡㄰ㄴ㔵戳搰㠱㐳搹㜴ㄸち愵慥㜱㍡戰换挸㍢㙥晥扢㜹昱昴㤳〷捣㝤昸攵㜹㔵户㈸ㅥ攴愵〳㑤㔸搸慣づㅣ〱〷㐶〶㐵㈸㡢愲㙡ち㍡㤰㘳㔳ㅥ㠵㔲㤷㌹ㅤ㌸扤攲㥤㥦㍣㜷挹〹㔳㉥㔸㍥㘵搴㠶搱㍢晥㐴昱〴㐳㍡㔰挰挲㘶㙦㠸㑢ㄸ㜱㈹㡡㔰㌳晤㑥挳㠶戸㡣㑤换㔱㈸㜵㠱搳㠹㡤戹㕢晡㕦㤶㝦㘶挶挹挷敥扡㙣攴㠷㙦㉢挵ㄳㅣ改㐴㉢ㄶ昶㜳㡦㡥㌲捡挷㤲㡤つ搱挶㘴㘳㌴㤶㙡㐸愵㤳㜱昷㈸ㅦ㡤㈶攲戱㐴㘳㐳㐳㈴搲㤰㙣㑣愷攳㐶ㅢ〳戶愳〸慤愰摢挹㠹戴㜱㈴㥢㍡㔰㈸昵㐳愷て㍦扤愲晦㔷㙦㥤戶㙥挶敤㉦晣㙤搷㕤㤷㔷㐴ㄵ捦慦愴て㕤㔸搸㙣㄰㉢ㄹ㜱ㄵ㡡搰㙡晡㥤っ㄰㙢搸戴ㄶ㠵㔲愷㌸㥤昸㙣挳挱㠷つ摢昱㠱挹㡦㍣㝥摢㘷㝦昸换㠶愹㡡攷㜷搲㠹愳戱戰㔹㥢挳㌱㡣㜶㉣㡡搰て攸㜳㈶㌶㠷㜵㙣㍡づ㠵㔲敢㥣づ㤸㜷慤ㅣ昳捦㍤㝥㌶敤搲改㡦摤昳攰㔹ㄳ敢ㄴ捦㉤愵〳㈷㘰㘱戳㍡㜰㈲ㅣㄸ㈷愱〸㥤㑣㥦搳搱㠱㔳搸㜴㉡ち愵搶㌸ㅤ戸㜵搹ㅥ㡢扥摣㤸㤸㝡昶ㅦ㘳戳㝥㥡搹攷㉤挵昳㕡改挰改㔸搸摣㑤攱っ〶㍣ㄳ㐵攸㉣扡㥤㠲㑤攱㠷㙣㍡ㅢ㠵㔲㐷㍡㝤戸㘶昶搱㘷㍦晣散㐱晢㥦昱愷换㡥ㅦ昹改摣㜳ㄴ㑦慢愵て攷㘲㘱戴㜷㜳㡣㐶㕤挷攷〸㙡昱〴づ搲愹㐴㉣㥤㡡挴ㄲ挶㡦ㄸ攰㍣ㄴ愱昳改㘶晦挶戸㜱〱㥢㉥㐴愱搴㌲㈷收㔱㤱㔹㥦㑦㌹㜷昴昴ぢ㜶摥搰戰㝡攰ぢ晦㔲㕢㔱ㄹ㥦搰挵㈸㌶ぢ晣㈵㜰㘰晣㤸慥㉥㐵㠱㝤戰挱戸㡣㑤㤷愳㔰㉡攷㜴攰搴㤱㝦㝣晦搱㙢昶㥤㝡挶改㤹愵昷㙦摢昹扥摡㥡捡昸㠴慥㐰戱戹攰慦㠴て攳㉡㝡扢ㅡ〵㡥㡡㘹攳ㅡ㌶㕤㡢㐲愹㐳㥤㍥㥣㌲晡挲㜷晦昱挰ㄶㄳ㙦㝢敡愸㈱㐳㑥㔶㐷㈸晥㠰㤱㍥㕣㡦㠵扥㠲扦㠱〱㝥㡡㈲昴㌳扡㤹〱昰㌷戲改㈶ㄴ㑡㉤㜴㘲㍥ㄵ摢㘱搱㜶搷㡤㥥昹ㄳ敢挶㉦收摦㍤攱㍡挵摦㑢ㄲ昳ㄶ㉣㙣昶㝥㝦㉢㈳摥㠶㈲㜴㍢晤㑥挱㝥㝦〷㥢敥㐴愱搴ㅣ愷ㄳ摢㥤㌵昱㘷㝦敢㝣㙤晡㐳㔵㔷愶ㅢ搶㙦慣㔵摢㔱ㄹ㥦搰㉦㔰昴㜵挵敦㠲㡤昱㑢㕡摦㡤愲㙡ㄶ㔶晣ㅥ㌶摤㡢㐲愹㘹㑥㑣㜳昶㕤愹㠶敢㈲ㄳㅥ昸攸㡥攷〷㍤㌹攳㍢戵㍤㤵昱〹摤㡦㘲戳㔷晣〱㌸㌱ㅥ愴扢㠷㔰攰昸ㄷ㌵ㅥ㘶搳㈳㈸㤴ㅡ敦㜴㘲攳愰㜱㌳㙥晣攴摤改攷ㅦ戶昰挹㡥慡挳㑦㔶㐳愹㡣㑦攸㔱ㄴ㥢戵搹㍦〶〷挶攳㜴昵〴ち㙣㜲つ挶慦搸昴㈴ち愵搲㑥〷攲つ㤵愷扣晣昷挳㘷㥤扤㘸晤㝤㝢㍤戳敦㥤㙡ㄸ㤵昱〹㍤㠵愲慦攴㥦㠶㡤昱っ慤㥦㐵㔱㌵ㄳ攴㥦㘳搳昳㈸㤴㡡㌹㌱㜷㥣㙤晥㈰扢挷㕦㈶㕣晢挰㌱戳收㈴昶ㅤ㌷攰㐵㠸扦敦晣挰㤹摣㤱㔹㡤㥦㡣摤扦㐶㘳愳昱㡢㘰㔳㝥㠶攳㔷㜸愱戱㤰㉣㐴愳昹挶㐸愶㈱㔳㔳〷户㥢晡㝢㡦〷㥡〱㠵挵捤㙤昹昶搵昲〳㜰㠷㠹㤹㑥慢晢昷攰㐸㐷㌶戱㝤㘵㕢扥㜳㔸戰㜰㝥㔷愶换ㅡ敡㤵㜵㍢昱㤹捤挷捦㘳慢㔳攲敤攸㌵㕢㤴㘹㔹㘹㑤㔸搳㙣㡢扦攷ㄱ攳挷㜱㝢戶扣㜴㙡㠷㜵㘴㔱敡敢搱〴㕣扤㔹㈵扥㝤㙢㘹㡢散㝥つ㥦戴戴扤搳㙡㤳敥㡤㙣㍤愰㌹户摣敡㤸㙦昱摡㡦㤵㤷㔵摤㥡㈲攷ㄷ晡挸戹㙤㔸㔱晣收捥㡦㜰户ㄶ愶慣改戲摡昲㔶ㅥ晤㕤㘱㜵㜴慤㕤㤰挹戶㔸摢㤴愸搸㌱㈱搸扥愴㜹㙡㝢㙥㘵攷愴昶戶慥㡥昶㤶㔲挹㠴晣慡っ慥ち攴㘷户攷㉤晣愸慦收慢㐲㔵㔴㔵㈹㔵戱㘷搰㉦㙢晡敤ㅣ㉤㕦㠴敢㉢晥ㅥ扥昳敤㑡㌷扢搱昳戰㜶㔸㡢ㄶ㡢摢㘴攵㉥扤㌸ㄳ扦㜴戳㐷㜹㐵搷㍡昱㐲ㄹ戵㜷㉦慦㉤㝤㉣㝥㜳晦㝦㤵㉢㉢户㜴搶㝥捡㉡㕣㌹㤹㥥㘹换户㔸ㅤ㍤㕥收㔳散㤱昱ㄲ㡡㥡㌱搸㥢换搲慢㠶㠶㕡愳搶搶慣㙥捥㜷㉤つ㉤戵㥡㤷㉣攵㜹㈴㉥〵搶搶ㄲ慤敦㘵扣㠲㈶攳㔵ㄶ扦㐱ㄱづ㔷㠴㝥㑢愵㔰搸㜸捤慥搷㡣挰晦㝤扦㈶㔳〹㉢㐳慥〱攱㠲㕤㘷㑤敢搴昶㡥捥慡慡愰戵㥣㥥改㕣摡挵捤戳㘷㈱晤扤捥攲㜷㈸㙡㜶㐱搱敢㈵㥦挱㔰慡收㤵慤㠱慤㤳慤㐲〶搷ㄳ㘵敦㔶㤹㥡㔶晢ㄲ搵㘴慢㌳㘷昰㕡搶っ散㉢㙢㐲㔸挲捥㍦愰㤵㕢扦戵愶㙢㜲愶㉢搳慦ㄵ㔷挵昰㉤ㄹ㔰ㅡ㈹㔶昶ㄲ㉤〷㑡㥢戶づ㍢㌵㜸㌰㘵搱攵愵扦㌴搸㥥戰攳㘰㝦愹愸㜲捡㥥㔷〲㝤摦ㄱ㉢ㄱ昲㙥攸愵㔷户㜰搱㉤㍦捤㙡㕢戰㜶㠵搵㐹昵摡㔰㡦㈸扤扢ㄷ㥤捤捤㘵ㄷ㜶㌵户㜴㡥㐶㑦愷㜵戴慦㕣昱摦昴㐳㕦挶敦㔱攸㔷捤慥搸㡡㌷㝤㥤㠰慢愲摦㉡㝥㌷㑤㑤ㄵ戵昴挶ㄶ㘳㘷ㄶ摣㕡攱㙣㈳晥㤳㤷昱㌶晥ぢ昷㈴慢愹㠷㐶㕦慥〴搶㐰㝦㐰㉢〸㉤攸戰攴摡㘶慤㔴㐰㝢㘰敢攲昶㡥攵搹昶昶攵摣㥥〶㐹慤㜳愹㘵㜵昱㝡㘱㝦攷晡愸㕣〷㔵慡慡慡攴愲㥥敢挲攲㑥昰ㅦ㝡て挵挰〹㉤㉤挳戵挷捥搰晢㘸慡挲㤵换搰㝡㉣っ㕡㍣㝤㕥㔳㉢㐶摥㤶搱㙢㕡㍡搷愸ㅤ戰捥扣挲戶挳搳搹攵昵捦㘶㈷㕥晤敢㍤挷扤㜱敦㔵晤搴㌰㐷攰扢昶户㍢扣搴攱㘳㝣㠸㐲㙤て㌵㡥㈵㔸㉥㝤ㄹ㝦㐲摤昸㤸挵㈷㈸㌰㈲〸㘳っ〸㝦戶慢㙡て晣捦㐱挱昸㡣挵攷㈸搴㐸ㄴ摣㈵㡤扦愰搰㉦㘵挲㍦扦㘹昹戶昶㐴戳晦摢晡ち慤㘱愳〷㤹ㅡ〵つ㝥㘳〶〹ㄹ㘴㘲㤰㠷ち挱㜱㈰㠰ㅡ㐷攰扢昶㌸〶㘶〲攰㕦戴慦㠲㕡㌰㠰つ㡣㐱㌰〶户㌳ㄷ㠰㑡扢慡㈲㤰〹㠰㉡㌴ㄸ捣搲愸ㄸ㥡〴㐰つ㙡晡愵晥戹挱〵㈰㡡㘶㍦〰㠳㍥㡤ㅥ㘴慡〱㜶㐱〰扥㠰昳㐰〰㝦㜱〴扥敢㥥〹㜸慡㘳㉦戶㘰㤷㍦㠳㕡㌰㠰慤㈰㌶戶㘶戱つちㄷ㠰敤散慡㑡挲㠹〰搸㥥㑡㐳㔱愸㌴㥡〴挰㌰搴昴㑢晤搱つ㈰㠵㘶㍦㠰㥤攸搳攸㐱愶昶㠶㕤㄰㠰㌷捡〱昸扤㈳昰㕤㜳ㅤぢ㑦㜵散挵敥散昲敢㘵〱散〹戱㌱㤲挵㈸ㄴ㉥〰愳敤慡摡て㑥〴挰ㄸ㉡㐵㔰愸昱㘸ㄲ〰㔱搴昴㑢扤攰〶㌰づ捤㝥〰㡤昴㘹昴㈰㔳ㄳ㘰ㄷ〴攰㠹㜲〰ㅥ㜷〴扥敢扤㤳攱愹㡥扤搸て㐱搵愳㘵〱㡣㠷搸㤸挰㘲㈲ちㄷ㠰挹㜶㔵㑤㠱ㄳ〱㌰㠵㑡㔳㔱㈸㕥敡ㄵ〰搳㔰搳㉦㜵慦ㅢ挰㔴㌴晢〱捣愴㑦愳〷㤹㥡づ扢㈰〰户㤵〳㜰慢㈳昰㕤㙢㥥〹㑦㜵散挵〲㜶昹收戲〰ㄶ㐱㙣㉣㘶㜱㈰ちㄷ㠰㠳敤慡㥡〵㈷〲攰㄰㉡ㅤ㡡㐲捤㐱㤳〰㌸っ㌵晤㔲搷戸〱捣㐶戳ㅦ㐰㠶㍥㡤ㅥ㘴㙡㉥散㠲〰㕣㔲づ挰挵㡥挰㜷慤㝢ㅥ㍣搵戱ㄷ换搸攵ぢ换〲㘸㠱搸㘸㘵搱㠶挲〵㘰㠵㕤㔵昳攱㐴〰ㅣ㐹愵づㄴ㙡㈱㥡〴㐰㈷㙡晡愵捥㜲〳㔸㠰㘶㍦㠰搵昴㘹昴㈰㔳㡢㘰ㄷ〴攰㠴㜲〰㡥㜷〴扥㙢敤〷挱㔳ㅤ㝢㜱ㅣ扢扣慥㉣㠰ㄳ㈰㌶㑥㘴㜱ㄲちㄷ㠰㔳散慡㍡ㄸ㑥〴挰愹㔴㍡つ㠵㍡ㄴ㑤〲攰㜴搴昴㑢慤㜲〳㌸〴捤㝥〰㍦愴㑦愳〷㤹㍡っ㜶㐱〰㕡捡〱㔸敥〸㝣搷晡㡦㠰愷㍡昶攲㈲㜶戹戹㉣㠰㑢㈰㌶㝥捣攲㔲ㄴ㉥〰㤷摢㔵㤵㠱ㄳ〱昰ㄳ㉡㕤㠱㐲攵搰㈴〰慥㐴㑤扦搴ㄱ㙥〰㔹㌴晢〱㕣ぢ晤戰搱㠳㑣攵㘱ㄷ〴㘰㔱㌹〰ぢㅤ㠱㉦搷挰散㐰ㅤ㝢㜱ぢ扢㍣扦㉣㠰摢㈰㌶㙥㘷㜱〷ちㄷ㠰㥦摢㔵戵ㄴ㑥〴挰㉦愸㜴ㄷち戵っ㑤〲攰㤷愸改㤷摡摦つ愰ㄹ捤㝥〰昷搱愷搱㠳㑣㉤㠷㕤㄰㠰昱攵〰㡣㜳〴扥㍣㐷ㅢ㍣搵戱ㄷ㡦戱换㘳换〲㜸〲㘲攳㔷㉣㥥㐴攱〲昰㤴㕤㔵敤㜰㈲〰㥥愶搲㌳㈸搴㤱㘸ㄲ〰捦愲愶㕦㉡敥〶戰〲捤㝥〰㉦搲愷搱㠳㑣㜵挰㉥〸挰㥥攵〰散攱〸㝣㐹㤶㤵昰㔴挷㕥晣㡥㕤摥慤㉣㠰㌷㈰㌶摥㘴昱ㄶちㄷ㠰㍦搸㔵戵ち㑥〴挰㍢㔴㝡ㄷ㠵㕡㠳㈶〱昰ㅥ㙡晡愵㜶㜴〳㔸㡤㘶㍦㠰て攸搳攸㐱愶搶挲㉥〸挰㔶攵〰㙣改〸㝣〹㥥㘳攰愹㡥扤昸㥣㕤ㅥ㔲ㄶ挰ㄷ㄰ㅢ㝦㘵昱㈵ちㄷ㠰扦搹㔵㜵㉣㥣〸㠰扦㔳改㙢ㄴ㙡ㅤ㥡〴挰㌷愸改㤷慡㜵〳昸〱㥡晤〰扥愳㑦愳〷㤹㍡づ㜶㐱〰㌶晣扢捣愹昰扦ㅤ㠱㉦挱㜴㈲㍣搵戱ㄷ搵㤵攸昲㜷㔰ぢ㍥ㄵづ㐱㙣昴㘳㔱㡢挲〵㈰㙣㔷搵㐹㜰㌲㠲㡥晡㔳㘹〰ち㜵ち慡〲㘰㈰㙡晡愵扥㐴㡣攲㡦愱㤳搱散〷㌰〴晡㘱愳〷㤹㘲搶㉡〸挰㥦捡〱昸挸ㄱ昸ㄲ㕣㘷挰㤳〰ㄸ捡㉥㝦㔰ㄶ挰づ㄰ㅢ摦㘳戱㈳㝢搷晤㙢㜰戸㕤㔵㘷挲搱〸慥㑥ㅤ㤵㐶愰㔰㍦㐴㔵〰散㡣㥡㝥愹户摣〰捥㐲戳ㅦ挰㙥搰てㅢ㍤挸搴搹戰ぢ〲昰㑡㌹〰㉦㍢〲㕦㜶敤㐷昰㈴〰㈲散昲㡢㘵〱挴㈰㌶ㅡ㔸挴搹扢㙥〰〹扢慡捥㠳愳ㄱ㕣㥤㈴㤵㔲㈸搴〵愸ち㠰㌴㙡晡愵㥥㜴〳㌸ㅦ捤㝥〰㘳愱ㅦ㌶㝡㤰愹ぢ㘱ㄷ〴攰挱㜲〰ㅥ㜰〴扥㔴摦㈵昰㈴〰愶戲换昷㤵〵㌰ㅤ㘲㘳〶㡢晤搹扢㙥〰戳散慡晡㌱ㅣ㡤攰敡捣愶搲ㅣㄴ敡㌲㔴〵挰㕣搴昴㑢摤攱〶㜰㈹㥡晤〰收㐳㍦㙣昴㈰㔳㤷挳㉥〸挰つ攵〰㕣敦〸㝣愹挶㉢攱㐹〰ㅣ捡㉥㕦㕢ㄶ挰攱㄰ㅢ㑤㉣㡥㘰敦扡〱㘴敤慡扡ち㡥㐶攰㘳攴愸㤴㐷愱慥㐱㔵〰㔸愸改㤷扡搴つ攰㙡㌴晢〱㌴㐳㍦㙣昴㈰㔳搷挲㉥〸挰戹攵〰㥣攳〸㝣㜹捥ㅢ攰㐹〰㜴戰换㍦㉣ぢ愰ぢ㘲㘳㈵㡢㔵散㕤㌷㠰㌵㜶㔵㌱摤㌹㠲慢戳㤶㑡㐷愱㔰㌷愲㉡〰㡥㐶㑤扦搴㐹㙥〰㍦㐳戳ㅦ挰㍡攸㠷㡤ㅥ㘴敡㈶搸〵〱㌸慡ㅣ㠰戵㡥挰㤷㜴扤ㄵ㥥〴挰㘹散昲敡戲〰捥㠰搸㌸㤳挵㔹散㕤㌷㠰戳敤慡扡つ㡥㐶㜰㜵捥愱搲戹㈸搴ㅤ愸ち㠰ㅦ愱愶㕦慡捤つ攰㜶㌴晢〱㕣〸晤戰搱㠳㑣摤〹扢㈰〰昹㜲〰㜲㡥挰㤷昰扤ぢ㥥〴挰ㄵ散㜲愶㉣㠰慢㈰㌶慥㘶㜱つ㝢搷つ攰㍡扢慡㝥〹㐷㈳戸㍡搷㔳改〶ㄴ敡ㅥ㔴〵挰㑦㔱搳㉦㜵愰ㅢ挰摤㘸昶〳戸ㄹ晡㘱愳〷㤹扡ㄷ㜶㐱〰收㤴〳㌰摢ㄱ昸戲捦て挰㤳〰戸㡢㕤㥥㔹ㄶ挰摤㄰ㅢ昷戰戸㤷扤敢〶㜰扦㕤㔵て挲搱〸慥捥〳㔴㝡㄰㠵㝡ㄸ㔵〱昰㄰㙡晡愵㈶扡〱㍣㠴㘶㍦㠰㐷愱ㅦ㌶㝡㤰愹㐷㘰ㄷ〴㈰㔵づ㐰搲ㄱ昸㌲摦㡦挱㤳〰㜸㠶㕤㙥㉣ぢ攰㌹㠸㡤攷㔹扣㠰挲〵攰㈵扢慡ㅥ㠷愳ㄱ㕣㥤㤷愹昴ちち昵㉢㔴〵挰慢愸改㤷ㅡ攵〶昰〴㥡晤〰㕥㠷㝥搸攸㐱愶㥥㠴㕤㄰㠰ㄱ攵〰搴㌹〲㕦收晤㘹㜸ㄲ〰敦戲换㍢㤵〵昰㍥挴挶㝡ㄶ㝦㘴敦扡户㠰て敤慡㝡〶㡥㐶㜰㜵㍥愲搲㥦㔰愸攷㔰ㄵ〰ㅦ愳愶㕦㙡ㅢ㌷㠰㘷搱散〷昰ㄹ昴挳㐶て㌲昵㍣散㠲〰っ㈸〷愰扦㈳昰㑥〳愸㜹〹㥥晡㤰扥敤捦づㄷㄶ㌵㕢慢㤹㙦ㅡ㔴挰愴敦㐹㉢㍢扢摡㈵㌹㌶戰㌰戹㝤㑥㝢搷攴收捥ㄵ㉤㤹戵㕢ㄶ㥣㠵挵㑢慤㌶愴慥㍢㤰挱昶戴戵慦㔸㘱攵㡤挲晣昶㤵ㅤ㌹㙢挶攴晦㠵搴㌶搶て㕦㥤㘴戵㉢ㄵ㕥晦㔹戶ㄶ㉥ㄴ戶ㄲ扣㉡㙡㕥㠱㐳㙦搲㑤愶㥥扢ㄲ攴戲㘸㐲㜱㜰㌷搱〵捤㕤㉤㔶晦㠲㈴愷㘵戹戶〰㡡㤸て㤰敦㔷㔸戰ㄴ挹愸挹〳ぢ搳㍡㥡昳㉤捤㙤ㄶ扦㡣慤㙣搵㔹搶ㄲ攴晥て㘸敦㙣收㉣晦㠱㠵〵ㅤ㤹戶捥ㄵ㑣㘳收搶㙥㔱㔲㤳㝣㘷㑤㘱㘲㜳㕢㈷挲挸户挸攵挱㠵昹㑢摢㔷攳㠶㤳㤵慤㙤搳㌲㉢㍡晦㈷扥ㄵ挵慦㐵㕥昲搵愸㑡㔵㔹愹㙡㉢㙢晦搳敦㈷昴㌵昶戱㉤敤㔹㜵挳戱㥤㜶㜵㌴㘷㔷ㄲ㤸挴㠸愱慣㘶㈱摦㘱㐵捤慢㔸昲㈶㉣㕤㕦愱㘷戶〱晢㕡㜲㈳㐵㘰攲扢㜸ㄷ捦昷愰㙥㝣㠳敥っ昸〷㡡晤愷㉤㥣搱㍤て㘷戳㙥㠹愹昹つ㍣㙦昲戴㠷慤愱㍣挸摥㠴㌸ㄵ㠲㕢ㄴ昶㑣㙣〹慣㜹㌷换㜰㐱㜴戸㠵づ敡㕥㥣㡡捣昹㠰挲慣㑣搶㙡㐱挲扦㌵搳㌵挸慥㜰收〵㙥㤹攸㜴㘴㤳摡㕢㕢㌳摣攴㜸攳挷晣㕣愶挵慡㉤㑣㔸搹搵㍥扢戹捤㈸愰㤰敤搲㘹捡慣㐱㔳㘶㡤㥤㥡㉦捣攳㐴㈰㔹愶慦昶㈵㤹㡥收慥愵慤捤戹㕡㔶㌸㔹攷㝦㘲㕢挵捥㕦つ㤸晡愵挷ㄲ㙦慥摦捥戸攳敢ㅥ㡤改㌱㐴挷慦ㅦ㕢㜴愵ち攱㥦晡て攷㠹㘰攰㤱〳㡡昱㑦㜸慢挱〷つ捥捥昳㠵愴㘲搱昲挵㍡戴挸攰愴㕥愳〲㍥挶㜷㔰攵〲㍦搵慦愳攸㜱ㄲ㐱㍦㈸㠴㘷戵㘷昲㔳㌳㌹摣挴搵捦戹㠵慢ㄶ㕦㉤㠷㥡づ㤳搳㍡㈶㈱㕦㡤ㄹ㐸慢㥡昳㔶㐷㉤ㅢ收攳ㄶ戵㙡㑥〸〹搹摦㈱ㄲ摣㔵ㄵ㌵㌵晤㙢㠳㘲捤搰扥㜶㜱㤲攵敥㕢攰㘶昸晣晦昹晢愹㜱散㝢㌸㕣㠵搲昸ㄷ㔶挷昸㌷搷改㜷愸㜲㝤㍣ちㅢ愸戰ㄱ㐵捤敦㈱昴㝥㌷愵㌳㉣㌰て挳㠰㔲戵摣晣挴戹ㅦ戵㤸㈷㈱㤳㐶㙡㘴㐵晡扢㈶㝢㠴散㜹ㅥ戵晡㡥慡搰㝣㙣攵㔶㍥㙣㡦慦㥣㔴挲慦愳戲戲ㅡ㕦㜵挸㍢㔱捥ㄷㄶ捥㕡攷㕢㌲ぢ㐴敤㠸㉥㠴㌸㑤戰㍦㜷ㄶ昸㙦攲慤㐳扦㐵㉢㜲搹ㅢ昱㥦扣挲㘱愳㤲〴挲敡㙤㤴㝡挵㐳㙣〹昳㕢㌳㠰ㅣ搷扤㔰愸て㔱攵攱ㅦ㡢晡㘰愵晥㠴ㅡて㔸ㄵ㈱摥㔳戶愹〳愴晡ㄸㄶㅣ㈴㡤㄰ㅤ㝦㠲㈵㡥㍤挵㙤戱ㄶ慤扤㙦㡢㝦愶〵㍥〶㙦㔱攴㠲㝣㍥挳㠲㕥つ㌶㌸㕦㌰扦㘶愳㍦ㄵ㍦て㔶ㄸ㐰㠵㠱㔴昸ぢㄴ昸㈵㠷〶愱㔶㠴挷㝢㤶〲攰㤹搰〱扣慦㕣㑥㕤昰㠶搰改ㄶ㜴晡㉦㈸㜸攱㙤㐰㥢挰㌳㜸㜴㤱㤷攷㐸愲昸㍤〹愸慤攸㠴㙢㔸〲㙡ㅢ戴昶づ慡ㄲ㘶㐴㘱㙣㉢㑥散㡡攲㜴㠴〰㔰摢㐱挷搸㥥㡡㥣慡㄰愰㌰㤴ち挳愸挰搹ぢ〲㙡〷搴㕣愰〲户戲ㅤ愱〳㔰㥣挱愰㥤扡㐰敤㐴愷挳改㤴戳つ扣愰㌸挵愰ㄷ㔰㥣㠰㈰愰㐶搰〹㘷㈲㤴㠰摡〵慤扤㠳攲㡣〵扣㜱㙦ㅤ㥤㘰㐱㍥㥣戶愰扢捣〶㘷㡢摡ㄵ㍡挶㙥㔴攴㤴㠶〰㠵摤愹戰〷ㄵ㌸换㐱㐰敤㠹㕡ㄱㄴ敦晤ち搸愲㐶㐱〷愰㜶㜲㌹㜵㠱摡㡢㑥㐷搳㈹㘷㈵㜸㐱㜱㉡㐲㉦愰㌸㔱㐱㐰㐵攸㠴㌳ㄶ㑡㐰挵搰摡㍢㈸捥㙣挰ㅢ㤷㍡改㐴㠳攲昴㠶〰づ㜱攸ㄸ㡤㔴攴搴㠷〰㠵〴ㄵ㤲㔴攰㙣〸〱㤵㐲慤〸㡡昷愷〵㠰摡ㅢ㍡〰挵ㄹㄱ摡愹ぢ搴㍥㜴扡㉦㥤㜲昶㠲ㄷ搴㜸戴昵〲㙡〲㔴〴搴㝥㜴㌲ㄱ戵ㄲ㔰攳搱摡㍢㈸捥㠰挰ㅢ搳㈳攸㐴㠳攲㌴〸摤㘵㌶㍡㕢搴㐴攸ㄸ㤳愸挸㈹ㄲ〱ち㤳愹㌰㠵ち㥣㌵㈱愰愶愲㔶〴挵㝢攸〲㐰㑤㠷づ㐰㜱收㠴㜶敡〲㌵㠳㑥昷愷㔳捥㜲昰㠲攲搴〶ㅢ㤴摣㌴っ㐷ㄵ㌱㝣㕣㘷扢㡡ㄳㅦ〴搴㉣㍡攱っ㠸ㄲ㔰㜳搰摡㍢㈸捥㤴挰ㅢ㜷摦搱〹ㄶ攴挳改ㄲ扡换㙣㜰㐰ㅤ〰ㅤ攳晢㔴攴㔴㡡〰㠵㜹㔴㤸㑦〵捥慥㄰㔰ぢ㔰㉢㠲攲扤㝥〱愰ㄶ㐱〷愰㌲㉥愷㉥㔰㡢改昴㐰㍡攵㙣〸㉦㈸㑥㠱攸〵ㄴ㈷㐸〸愸㠳改㠴㌳㈵㑡㐰ㅤ㡡搶摥㐱㜱㐶〵摥戸㐹㡦㑥㌴㈸㑥慢〸攰㜰㌸㜴㡣㈶㉡㜲捡㐵㠰挲ㄱ㔴挸㔰㠱戳㌰〴㔴ㄶ戵㈲㈸摥㤳ㄸ〰㉡てㅤ㠰攲㑣っ敤搴〵捡愲搳〲㥤ㅥ〷〵㉦愸ㄳ搰搶ぢ㈸㑥愴㄰㔰㑢改㠴㌳㉡㑡㐰㉤㐳㙢敦愰㌸昳〲㙦摣挷㐷㈷ㅡㄴ愷㕦攸㉥戳搱搹愲㕡愰㘳戴㔲㤱㔳㌳〲ㄴ摡愸搰㑥〵捥搶㄰㔰㉢㔰㉢㠲攲扤㤳〱愰㍡愰〳㔰㥣戱愱㥤扡㐰㜵搲㈹ㅦ换愰㌸扢挲ぢ㡡㔳㉡㝡〱挵〹ㄷ〲㙡ㄵ㥤㜰收㐵〹愸㌵㘸敤ㅤㄴ㘷㘸攰㡤敢昱㜴愲㐱㜱㥡㠶敥㌲ㅢㅤ㔰㐷㐱挷㌸㥡㡡㥣挲ㄱ愰㜰っㄵ㡥愵挲㤵㔰㄰㔰㍦㐰慤〸㡡昷㜸〶㠰㍡づ㍡〰挵㤹ㅤ摡愹ぢ搴昱㜴㝡〲㥤㜲ㄶ㠶ㄷㄴ愷㕥搸愰捡㥥㐷㜱㘲㠶㠰㍡㠹㑥㌸㐳愳〴搴㈹㘸敤ㅤㄴ㘷㜲攰㡤摢〱改㐴㠳攲㜴づ摤㘵㌶㍡愰㑥㠳㡥㜱㍡ㄵ㌹搵㈳㐰攱っ㉡㥣㐹〵捥晥㄰㔰㘷愱㔶〴挵晢㔰〳㐰㥤つㅤ㠰攲っ㄰敤搴〵敡ㅣ㍡㍤㤷㑥㌹㕢挳ぢ㡡㔳㌴〴㔴攸㐷㔰搹攴戳㜵㑥敡㄰㜸攷搱㌱㘷㜷㤴挰扢〰慤扤挳攳㉣㄰扣㜱㑦㈱㥤㘸㜸㥣ち愲㔷㠳㡤づ扣㡢愰㘳㕣㑣㐵㑥ㄳ〹㔰戸㠴ち㍦愶〲㘷㡥〸扣㑢㔱㉢挲攳つ戴〱昰㉥㠷づ攰㜱昶㠸㜶敡㠲昷ㄳ㍡扤㠲㑥㌹搳挳ぢ㡦搳㍢㝡搹捡㌸昹㐳㐰㕤㐵㈷㥣〵㔲〲敡ㅡ戴昶づ㡡戳㐵昰挶㝤㠷㜴愲㐱扤㠳㈵摤㘵㌶㍡愰慥㠳㡥㜱㍤ㄵ摦つ㔶戸㠱ち㍦愵挲㝢㔰㄰㔰㍦㐳捤〵㉡㜰㉢扢〹㍡〰挵㔹㈶㍡慡ぢ搴捤㜴㝡ぢ㥤㜲㐶㠸ㄷㄴ愷㠱昴㌲㙥㜱㤲㠸㠰扡㡤㑥㌸㕢愴〴搴ㅤ㘸敤ㅤㄴ㘷㤵攰㡤晢ㄴ改㐴㠳攲搴ㄲ摤㘵㌶㍡愰㝥づㅤ攳ㄷ㔴攴戴㤳〰㠵扢愸昰㑢㉡㜰㈶㡡㠰扡ㅢ戵㈲㈸摥㡣ㅣ戰㐵摤ぢㅤ㠰攲㙣ㄴ敤搴〵敡㍥㍡扤㥦㑥慢昱ぢ捦ぢ㡡搳㐵㝡〱挵挹㈴〲敡㐱㍡攱慣㤲ㄲ㔰て愳戵㜷㔰㥣㝤㐲ㄴ挶㈳㜴愲㐱㜱ち㡡敥㌲ㅢㅤ㔰晦〷ㅤ攳㔱㉡㜲㝡㑡㠰挲㘳㔴㜸㥣ち㥣戱㈲愰㥥㐰慤〸㡡㌷㑤〷㠰㝡ㄲ㍡〰挵㔹㉢摡愹ぢ搴慦改昴㈹㍡攵っㄳ㉦㈸㑥㉢戱㐱㜱摣㤲㔷っ愵晢㈴㤴㤳㑥〴搴㌳㜴挲搹㈷㈵愰㥥㐳㙢敦愰㌸㑢㐵㐰㍤㑦㈷㠸㈰㥦㍡戴敡㉥扢㐰扤〰ㅤ攳㐵㉡㜲ㅡ㑢㠰挲㑢㔴㜸㤹ち㥣搹㈲愰㕥㐱慤〸㡡㜷㜶〷㠰晡つ㜴〰㡡戳㕢戴㔳ㄷ愸摦搲改㙢㜴捡㤹㈸㕥㔰㥣㝥㈲愰㐲慦㐳㘵㤳〷㜸㑥㔸ㄱ㜸扦愳㘳捥㕣㈹㠱昷〶㕡㝢㠷㤷㠰㤹挰㝢㤳㑥㌴㍣㑥㜳搱慢攱㠲昷ㄶ㜴㡣户愹㤸ち㔶昸〳ㄵ摥愱〲㘷挵〸扣㜷㔱㉢挲攳㉤敡〱昰摥㠷づ攰㜱㘶㡣㡥敡㠲户㥥㑥晦㐸愷㥣挵攲㠵挷愹㉢扤散㡥㥣搸㈲愰㍥愴ㄳ捥㜰㈹〱昵㈷戴昶づ㡡㌳㘱〴搴挷㜴愲㐱㜱㍡㡣敥戲ぢ搴㈷搰㌱㍥愵㈲愷捡〴㈸晣㤹ち㥦㔱㠱戳㘷〴搴攷愸ㄵ㐱昱㔶晡〰㔰㕦㐰〷愰㌸㠳㐶㍢㜵㠱晡㉢㥤㝥㐹愷㥣敤攲〵挵㈹㉥扤散㡥㥣〰㈳愰晥㐶㈷㐷愰㔶〲敡㙢戴昶づ㡡㌳㘶〴搴㌷㜴愲㐱㜱摡㡣敥戲ぢ搴㍦愰㘳㝣㑢挵㝣戰挲㍦愹昰ㅤㄵ㉣㈸〸愸㝦愱㔶〴挵晢晤〳㐰㙤㠰づ㐰㜱愶㡤㡥敡〲戵㤱㑥㉢㜰昹㕥㜱㔶㡣ㄷㄴ愷挲搸愰戸㍢捡㉢㠶搲㍤㙥㜱愲㡣㠰挲ㄵ摥ち戵ち戵ㄲ㔰戸㘷㜶ㄳ㐰慤㠱㤹㠰慡愱ㄳ㐴㤰て愷搷攸㉥扢㐰㠵愰㘳昴愳㈲愷摥〴㈸搴㔲㠱㑦㝣㔳㥣㡤㈳愰挲愸ㄵ㐱昱㈱〵〱愰〶㐰〷愰㌸㈳㐷㍢㜵㠱ㅡ㐸愷㠳攸㤴戳㘷扣愰㌸㘵挶〶㔵昶っ㥥ㄳ㙡〴㤴㐹㈷㥣㔹㔳〲㙡ぢ戴昶扥㐵㜱〶㡥㠰摡㤲㑥㌴㈸㑥挳搱㕤㜶㠱摡ち㍡挶搶㔴攴ㄴ㥤〰㠵㙤愸戰㉤ㄵ㌸㙢㐷㐰㙤㠷㕡ㄱㄴㅦ愴㄰〰㙡㈸㜴〰㡡㌳㜷戴㔳ㄷ愸㘱㜴扡〳㥤㜲㤶㡤ㄷ搴㔵㘸敢㘵㡢扡ㅡ㉡〲㙡㐷㍡攱っ㥣ㄲ㔰挳搱摡㍢㈸捥搴ㄱ㔰㜵㜴愲㐱㕤㡦㔶摤㘵ㄷ愸ㄱ搰㌱㜶愶㈲愷昲〴㈸散㐲㠵㝡㉡㜰㜶㡦㠰摡ㄵ戵㈲㈸㍥晤㈱〰搴敥搰〱㈸捥昰搱㑥㕤愰昶愰搳㍤改㤴戳㜱扣愰敥㐶㕢㉦㕢ㄴ㈷攸〸愸㔱㜴㜲㉦㙡㈵愰㐶愳戵㜷㔰㥣搱㈳愰挶搰㠹〶挵㘹㍤扡换㉥㔰ㄱ攸ㄸ㔱㉡㜲捡㑦㠰㐲㡣ちつ㔴攰㉣㈰〱ㄵ㐷慤ㅢ㔴昰ㄶ㤵㠰づ㐰㍤敡㜲敡〲㤵愴搳ㄴ㥤㜲搶㡥ㄷㄴ愷敡搸愰捡㕥攰攳㐴ㅥ〱戵㌷㥤㜰㐶㑦〹愸㝤搱摡㍢㈸捥晣ㄱ㔰㘳改㐴㠳攲昴㥦〰づ晢㐱挷ㄸ㐷㐵㑥つち㔰ㄸ㑦㠵〹㔴攰㙣㈱〱㌵ㄱ戵㈲㈸㍥㐹㈳㘰㡢㥡っㅤ㠰攲㡣㈱敤搴〵㙡ち㥤㑥愵搳㜷愱攰〵挵㈹㍤扤散㝡㥣昰㈳愰愶搳〹㘷晥㤴㠰摡ㅦ慤扤㠳攲っ㈱〱㌵㤳㑥㌴㈸㑥ㄳ搲㕤㘶愳㜳戶㍥ぢ㍡挶㙣㉡㜲ち㔱㠰挲ㅣ㉡捣愵〲㘷ㄵ〹愸〳㔰㉢㠲攲攳㍦〲㐰捤㠳づ㐰㜱㘶㤱㜶敡〲㌵㥦㑥ㄷ搰㈹攷㈱㐸㘷ㄷ戲收㜴戶㠶戹㘴㙦㡡搴㤷扥㤶〸〵㈶戲攷㜷慤㙤挱攴〱㉥㌲㘵㙡㉦㌱昹ㅢ㤶㌶㈴㜲摢㍢㤰㡣慡昶㍥挹愰㘸晢㈲〲昷摦捡昳㤴〸㌱愳㠴㜹昲㥡㥢扥昳㍦〹愱㘸捦㡥㜷摦㌲㑥ㅢ扥㐲㡢搱挵慤㘶㌷攷㍡摡㍢摢ぢ㕤挳攷㘳㘲捣㜰㍥㜵愳㔰㔱ㄱ㤹㔰昳㌳㜸っ㡣挹ㄵ慢㙥攳㔳㉤㔷昱㉥昴昰昲戶昶搵㙤搲㥢㥡㑥㍥㝣㐴㜸昵敢挷㌰㘱挶攱㙢㘷挰㌳㤹㔳愷戱㜱㄰捡㠱㔵㈶㤳搲㔴づㅤ㡣㝡晤愴㠹㤳收㌵ㄵㄲ改㘴㈴搷㔸挸攵愳㤱㜸㈱㙢㘵㈲㠵㘴愴㄰㐹愵㜳㤱挶㜴㍣㤷㌴㈵㠷㑤ㅦ㠷挰挶㘴搶㕡挲ㅤ捡ㅡ搳搷㔲愳慣愶ㄲ愷㈴㥢㥡㔰㠶㝥㠵捡慡㥣捡㉢慢扡㕦㍦㔵敦㜹㌸㠶㉦ㄱ㕤㝣扡㐰㈸挴㍣㜴捤㌵㠰戵㘹㐶散㘰昷㜷㐱㘳㥥㍡ㄹ㑤攸㠲㜱〴㡡戰㔹㠵〶㜶㈸㤴㐱㌹㘸搲挴㈶搷㝣㥡㔰ㄶ㙤〳搰㈶㠹㜶㍣慦戴㌳㤴㐳换㄰戴㤴㍥㝦㌴㤴㐷昳ㄶ㘸挶㉤昳晡㈶㝡㙥㝣㘶戵攳摤愸㘳搸ㄱ㉣㤶㐰搵㔸㡦㈵ㄵ㠲㔰〸㌶愳㠹ぢ昲愹㐵㉢㌷㜹㜵ㄱ搶㤲ㅢㅡ〴戸ㅦㄴ㉡摣㔰搴〵㘸攱挶㔲晡㘵ㅢ㍡㑥㉢昴昰㘵㠷ㅤ搷愱㌶搴敤㉦㍢ㄵ㑤㌶攰敢㡤攵搲㤱㐴㍣㤷捡愷ㄳ㠵㘴㍡㙢愵戲つ昹㐸㍥㘹㘵捤晥扡㍢敤戰㌱〷攸摡ち搶〶敡ㅡ㘵捡㐴㡤㕦戸㍡ㅢㅤ攱㤷㠱攵ち愳ㄳ㈲愳ぢ㐵搸ㅣ㠲〶㉣㔴ㄸ㠴㙡㤰愲㐱㜰〶㌱㤹㕢㘸攱敥搴搸㠳挵搱ㄴ慥挷㤲摡ち㐲㘱㜲㉣㥡㡡㑣戶㐱慢㌰㌹〱挱晣㑣㡥㐳慢㥦挹戶㍡捥昱㜰〵㈶摢㌹慥㐳㈷愰㙥㌳㠹㕡〹㉢㥥㐹㌵收ぢ㤶ㄵ㑦愷ㅢ戲㜸昴㘸㐳㌶㙦㐵搳挹㕣ってㄶ㌲户搷摤㌹ㄱ㌶收㔰㕤㤳ㅤ㘰㤸慥㔱愶㜶㐴㑤㤸ㅣ攵㘶㜲㉡㐴挶㘹㈸挲收㑥㔰挰㐲㌰㤳攱㕡㌸㠶ㅡㄱㄶ攷搰㜴㍤㤹㡣㠰㔰㤸晣〸㑤㐵㈶扢愰㔵㤸戴〵㌲㘹〹㘴㔲慦攳㕣〸㔷㘰戲慢攳㍡㜴ㄱ敡㌶㤳㐸っ㕢㐴㌶搱㤰㑢㐶慣㜸㍣㘵㘵㤳㔶㌴㤳㡡㘴搲㠹㜸㌲㤷㑢愷㑤挹㔲戳㠷ㄷ挳挶摣㕤㜷㑥㤸散愱㙢㤴愹㔱愸〹㤳㠲㥢挹㘵㄰ㄹ㤷愳〸㥢㝢㐱〱ぢ挱㑣㐶㙢㘱㠲ㅡ㐹ㄶ搷搲㜴㍤㤶㔴〴㐲㘱㜲㍤㥡㡡㑣㘲㘸ㄵ㈶〷〷㌲㌹㌰㤰〹戳捥搲㠹ㅢ㔱㠲㐹摣㜱ㅤ扡〹㜵㥢㐹㘳㈴㤲挹攵㜲㠹戴㤵㡤挶戳つ㠹㜴㐳ち㈸愲戱㘴㉡㥢㘹㐸㈵攲愶㈴愴搹挳㥢㘱㘳㈶㜴攷㠴㐹㔲搷㈸㔳㝢愳㈶㑣收戹㤹摣づ㤱㜱〷㡡戰戹てㄴ戰㄰捣㘴㕦㉤ㅣ㑢㡤晤㔸摣㐳搳昵㔸㔲晢㐱㈸㑣敥㐳㔳㤱挹㜸戴ち㤳愹㠱㑣㈶〷㌲㤹愰攳㍣〴㔷㘰㌲搱㜱ㅤ㝡ㄸ㜵㥢㐹㈶㤵挸㘵㈲戱扣㤵捣㐶攲㤹㐸㌶㥤捦愶攲愹㙣㘳ㄴ捦愸㑣愴ㅡ攲收㈴摤㥤㐷㘰㘳㑥搶㌵㘱㌲㐵搷㈸㔳搳㔱ㄳ㈶晢戹㤹㍣づ㤱昱〴㡡戰㌹〳ち㔸〸㘶戲扦ㄶ㑥愶挶ㄴㄶ捦搲㜴㍤㤹捣㠲㔰㤸㍣㡦愶㈲㤳㌹㘸ㄵ㈶戱㐰㈶㤱㐰㈶捣㈵㑢㈷㕥㐶〹㈶〷㌸慥㐳慦愰㙥㌳㘹挸㐷ㅢ㌳㡤ㄸ㕦ㅢ㘳㤹戸㤵㡥㘶戲挹挶㔸㉡搳㤸㡤愷㌲㌹㡣㉤收昷㜵㜷㕥㠵㡤㌹㑦搷㘴㡣㤵っ㌳㝢㑦㤹㕡〴㤹㌰搹搳捤攴㜵㠸㡣摦愱〸㥢㡢愱㠰㠵㘰㈶〷㙡攱㑣㙡捣㘲昱づ㑤搷㘳㐹ㅤっ愱㌰㜹て㑤㐵㈶㠷愲㔵㤸散ㄸ挸㘴㠷㐰㈶㑣ㅢ㑢㈷㍥㐰〹㈶㠷㍢慥㐳ㅦ愲㙥㌳㐹攷㘲㐹づ戳㝣㐶㘹㍣ㄹ㡢愵ちㄶㅥ昲㥣捡㘱挰㙤捣愶搲〵戳㐹㜷攷㈳搸㤸㐷攸㥡㌰挹攸ㅡ㘵㉡㡦㥡㌰搹挶捤攴㔳㠸㡣㍦愳〸㥢ㄶㄴ戰㄰捣愴愰㠵昳愸㌱㥦挵㔷㌴㕤㑦㈶㑢㈱ㄴ㈶㝦㐷㔳㤱挹㌲戴ち㤳㜰㈰㤳摡㐰㈶换㜵㥣㙦攱ち㑣㕡ㅣ搷愱㝦愲㙥㌳㐹㈴ㄳ㡤㠵㐲㍣㕡挰㝦昱㙣ㅥ晢㑥㌴ㄵ㑦收昳㤱㑣㍥ㄹ㡦㐵㌲㘶慢敥捥㜷戰㌱摢㜴㑤㤸㐸摥㤸扤愷㑣㜵㐰㈶㑣㉡摤㑣㌶㐲㘴㔴搴㤰〹搳挲愸〵㌳改搲挲㠳愸挱挷ちㄸ晤㘰㘵㌳㔹愵挳昲㔹晤㐵㈶㙢搰㉡㑣扥晥㘷搰戱昸㙦㘸昵ㅦ㡢搷敡㌸〳攱ち㑣㡥㜲㕣㠷〶愱㙥㌳㠹攷㜳㡤㜸㝣㘸㌶㤲挶㤱〶㥢㑣慡㌱㔶㈸挴ㅡ慤㕣捥㑡㘵愲愹戴㜹戴敥捥㘰搸㤸挷攸㥡㌰㤱ㄴ㌱㝢㑦㤹㍡づ㌲㘱昲㌹㍡㔳㍣㍦搹ㄲ㈲㘳㉢ㄴ㘱昳㜸㈸㤴㘵㜲㠲ㄶㅥ㐱㠷ㄹㄶ挳㘸扡ㅥ㑢敡㈴〸㘵㍢昹ㅥ〳戱㠵㥦㔳搰㉡㑣摥て㘴昲㙥㈰ㄳ收㝤愵ㄳ㜵㜰〵㈶愷㌹慥㐳㈳㔰户㤹攴ㄳ摣㌶㜲つ㔱散㐴ㄸ㑦㜰攸挹㌷愶ㄳ㈹ぢ㡢搱㜴愳㤵㌰㑦搷摤搹ㄹ㌶收ㄹ扡㈶㘳散㤹扡㐶㤹㍡ㅢ㌵㘱昲㠶㥢挹㙥㄰ㄹ扢愳〸㥢㑣昶㤶㘵㜲慥ㄶ㉥㈱㡥愵㉣挶搰㜴㍤搷晥㍣〸㠵㐹㤴㠱搸挲捦〵㘸ㄵ㈶㉦〴㌲㜹㉥㤰〹搳戹搲㠹㐶戸〲㤳㡢ㅣ搷愱〴敡㌶ㄳ㥣慥㘶昱捣晢㕣㉡㤹㡡挵ぢ㠵㘴ち〷㥥㐴扥愱ㄱ攷㉡㘹换㑡㐵捣㡢㜵㜷㤲戰㌱㉦搱戵ㄴ㙢㍦搶㌵捡搴攵愸〹㤳㈷摤㑣昶㠱挸搸ㄷ㐵搸㘴づ户㉣㤳㉢戴㤰搳昶攵㜱换挶㈴㥡慥攷摡㕦〵愱㌰㤹挲㐰㥡挹㌵㘸ㄵ㈶昷〷㌲戹㌷㤰挹戵㍡捥っ戸〲㤳敢ㅣ搷愱晤㔱户㤹㈴㤳ㄸ㐷ㄲ搱㐸㍥㠶㘷㐱愷ㅡㄲ㌸ㅣ戳㠲㍦〷㔰㠸攵㘲昹㠴㜹扤敥捥㑣搸㤸㌷攸㥡㙣㈷㤲捦攵㉡㔰愶㙥㠲㑣㤸晣摣捤㘴㉥㐴挶〱㈸挲收捤㔰㈸换攴ㄶ㉤㕣㐹㠷慢㔸㉣愶改㝡ㄲ戸つ㐲㘱㜲㄰〳戱㠵㥦㍢搰㉡㑣㙥〸㘴㜲㕤㈰㤳㍢㜵㥣挳攰ち㑣㝥敥戸づㅤ㡥扡㌳㥥㔸挹㝣㈶㠷扦㝢㤰戱ち㌸户捦㘴昱ㄷ㄰慣㑣㈲㥡挸㔸昱㔸㌴摡㘰㑡晥㤶㍤㙣㠲㡤㜹㤷敥㥣㡣㈷㤲扡搵㌲㜵㉦㘴挲攴ち㌷㤳ㅣ捣㡣㍣㡡戰㜹㥦敥㑥搰敦㥤晢戵㤰㑦㍥㤰〷㔲ㅢ换㘹扡㥥㙢晦㈰㠴挲愴ㄵ㑤㐵㈶て愳㔵㤸㥣ㄷ挸攴摣㐰㈶㡦攸㌸㐷挲ㄵ㤸晣㥦攳㍡搴㠱扡ㅥ㑦愲戱㕣ㄴ扦昲㜱ㅥㅦ㡦攷昱㌷㑣ち㜱晣搱㠵㐸㌲㙤㌵㕡㜹㡣㈷㡦敡敥㜴挲挶㝣㑣搷㠴挹攳扡㐶㤹㝡ㄲ㌵㘱㜲㠶㥢挹㙡㠸㡣㌵㈸挲㈶㤳戰㘵户㤳愷戴昰㐴㌲㌹㠹挵㍡㥡慥㈷㤳㘷㈰ㄴ㈶挷㌳㄰㕢昸㜹づ慤挲攴〷㠱㑣㡥〹㘴昲㍣㡣愴ㄳ㈷挳ㄵ㤸扣攰戸づ㥤㠲扡捤㈴ㅢ㑦挴ち戹㜸愶㤰㐹㐷攳㔶戲〱㥢㑢㈴㥤㙣㑣攰㍣戶㈱㠱㜳㌷㔳戲戲散攱愹戰㌱㕦搲㥤㤳昱攴㘵㕤愳㑣晤〶㌵㘱戲捡捤攴㑣㠸㡣戳㔰㠴㑤收㕢换㌲㜹㑤ぢ捦㘰戰㌳㔹㥣㑦搳昵㕣晢摦㐱㈸㑣㉥㘴㈰戶昰昳〶㕡㠵挹戲㐰㈶㑢〳㤹扣愹攳晣ㄸ慥挰攴㉤挷㜵攸㔲搴㙤㈶改㜸〲㍦㙣昲戹戸㤵挰㥦戸挹攷㔳改㠶㝣㈱挷〷㝣攳㜴㌶㥡㠸㤸㤲㙣㘵て㉦㠳㡤昹〷摤戹换㔹㝢㐷搷㈸㔳敦愳㈶㑣戲㙥㈶㔷㐲㘴㕣㠵㈲㙣慥㠷㐲㔹㈶㝦搴㐲㍥㌲㐱㥥㈹㙥晣㤴愶敢戹昶ㅦ㐲㈸㑣㙥㘴㈰戶昰昳㈷戴ち㤳㐵㠱㑣ㄶ〴㌲昹㔸挷戹ㄵ慥挰攴ㄳ挷㜵攸㌶搴㙤㈶戸㕣㠲㠷敦㘷㜱㘲㥦㑡挵ㅢ㤳搹㙣㌶㥥捦收ぢ㤹㘸㈲㤹㑣㌷愴㘳收愷扡㍢户挳挶晣戳慥挹扥昳㤹慥㔱愶扥㐰㑤㤸捣㜱㌳昹〵㐴挶㕤㈸挲收㕦愱㔰㤶挹㤷㕡挸愷㈸挸㘳捥㡤〷㘸扡㥥㙢晦㌷〸㠵挹㐳っ愴㤹㝣㡤㔶㘱㌲㌱㤰挹昸㐰㈶摦攸㌸㡦挲ㄵ㤸晣挳㜱ㅤ㝡っ㜵㥢㐹㉡㤲戳ㄲㄹ㥥挴㕡㤱㜸㍥㥡捥挶ぢ㡤昸挹㤳㑥攴昱挷㘸㌲昱愴昹慤敥捥攳戰㌱晦愹㙢戲敦㝣愷㙢㤴愹つ愸〹㤳扤摤㑣㝥つ㤱昱ㄴ㡡戰戹ㄱち㘵㤹㔰㈲挲㉢挹攴㉡ㄶ㉦搲㜴㍤〹㔴㐲㈲㑣㕥㘶㈰戶昰㔳㡤㔶㘱㌲㍡㤰挹愸㐰㈶㌵㍡捥㙦攱ち㑣㤸晥愴户搰㙢愸摢㑣㐰㈰㤷捦攵㌳つㄸ㑤㜰愰㠹愴戳改㐸㈱ㅦ㑦㐵㈲㠵㐲愶搰ㄸ㌵晢改敥扣づㅢ㤳昹㔱改㥣散㍢㤲㈸㠵㍦㠳㌲挵㈴愸㌰搹搵捤攴㑤㠸㡣户㔰㠴捤㠱㔰挰㍢昸摣㥥昹㔱ㄱ摥㐰つ㍥㈷挱㔸㑦㔳㘱㘲㐲㈲㘱㍦㘰㈰挸攴挳扣愷㌰ㄹㅡ挸㘴扢㐰㈶㕢敡㌸ㅦ挳ㄵ㤸㌰搳㐹㙦愱㑦㔰户㤹㘴搳㤹〴づ㌶㔱㕣㉢戰攲ㄸ㍦㜰㥤㉤㤱捣㌵㘶慤㘸㉡ㅢ挳㡦㘵㔳ㄲ愳散攱愷戰㌱㤹ち㤵捥挹昹挹戶扡㐶㤹㘲扥㔳㤸㙣攱㘶昲ㄷ㠸㡣㉦㔰㠴捤㘱㔰挰㍢㤸挹づ㕡挸挷㉦挸㔳敡㡤㙦㘸㉡㑣㈴挵挹昶㙦ㄹ〸ぢ昲ㄹづㄳ㘱ㄲち㘴㔲ㅤ挸愴㑥挷昹㌷㕣㠱挹〸搴㠵挹〶搴㙤㈶戸摣㤸㡦㈴㤲㠵挶㐴㈱ㄱ㡦㌷㌴㘴㜰改愴〱㔷搹慣㐴㉥㥦㐸㔸ㄹ㜳㘷挷挶搸〸ㅢ㜳ㄷ㕤㤳敤愴㕥搷㈸㔳㑣㙤ち㤳つ摦扡㝥敦㔴㈱挷㘲㔴愳〸㥢捣㙥攲ㅤ捣㠴㔹㑦ㄱ摥㐵㡤㕦戲攸㑦㔳㘱㈲搹㑣㌶つ㐴㔳㤱〹戳㤹挲攴㑢〴昴㕦㡦晤〲慤晥摦㠰㘳㜴㥣㈱㜰〵㈶ㄱ搴㠵挹ㄶ愸摢㑣愲搸㘷ㅡ昳㡤戱㥣挵摦㍢㤹㝣㉡㥢挰捦㍦㥣慥㐴ㅡ㜰攰戱ㅡ㑤㐹㜷戲㍢㕢挲挶㘴㠲㤳ㅥっ搹㑥ㅡ㜴㡤㌲挵㉣愶㌰昹挴捤㘴㕢㠸㡣敤㔰㠴捤㈴ㄴ昰づ㘶挲〴愷〸昹㤰〶㜹愸扦戱ㄳ㑤㠵㠹㈴㉥搹㕥挷㐰㔸㤰捦扥搰ㄷ㈶㝦〸㘴昲㔶㈰ㄳ愶㉦㈵㑥㍤㕣㠱〹㔳㤵挲㘴㔷搴㙤㈶㠹㝣慡㈱㥤捤愵㜱昵㌵ㅢ捦愵㘳搹㘴㉣㥦㠹㐷㔲つ挹㐸〲ㄷ㔰㔲收㌸挷挶搸つ㌶收㜸㕤㤳攳捥〴㕤愳㑣㑤㐶㑤㤸扣收㘶㌲ㄲ㈲㘳ㄴ㡡戰㌹〵ち㜸〷㌳㘱㉥㔳㠴㡦㔱攳㜱ㄶつ㌴ㄵ㈶㤲愳㘴㔳㈳〳㘱㐱㍥捣㔱ち㤳㘷〲㤹㍣ㄵ挸㘴愶㡥㤳㠶㉢㌰㘱㔶㔲㤸散㡤扡㌳㥥㘴㘳㠹ㄴ㝥晢㘵㌱㡣攰散戵㌱㤳㑣攵㤰戸挲ㄵ㔹ㅣ㜴㌰晥㥡戳ㅤㅢ㘳ㅦ搸㤸㑣㕢搲㠳㈱晢捥㕣㕤愳㑣㌱㌷㈹㑣ㅥ㜳㌳ㄹ〷㤱㌱ㅥ㐵搸㥣て〵扣㠳㤹㌰㙤㈹㐲㍥捡㐱晥づ㠲㌱㡤愶㘴㘲㌲㡢㈹挲ㄹ㘸ㅡ㔸㔵挳㐴摣㍥㥥㕣㔷昰㡤摣㈳扤捦搰㥦㠲㘷攲㜳〶づ晥挲㠲戵搶扥敦戳扡㜲敦晦捣ㄷ戳㘹扣敤㥢㥦㥡扢戱搶㥢攱㠷㔴扢昳㙢昴戸ㄳ㍥挶㑣慣㜰捤㈱㔸摤㐸㔰ㄷ㝢晡㠳㝡㌰慣搸扡㜵㐶㈷㤲㙤昸挳㡣ぢ摡㈷ㄴ晦慡摦㄰㥤㠴ㅢ愹ㅦ敤㕥摦摤㌲㈱摢㠹㐷〶㜴㔹摡㙣㙥㐷搱づ㡦㑡㐷摥ㄴ㠲㤱㝣㄰晣搶摤㌵搷㝤戳挳扡㕢㘷戴㜵攲㡦ㄶ㔸㜹敤戱ㄳ昷㤱㔶㔷㔶愹挰㕢搹㥤扦摦挷ㅢ㘵改つ㝦戶㘰㐶㥥〰㠶〵摣㌵㍣戱戹㑢敥扡摦〱㜲㘵㌰〹ㅢ㥡㡤戵つ㡤摤㘵昶㉥㠹㐸捤捦昱㐵㙣㜲㡣㔲散㡣㔸㠵㑦搸㤸ぢ㠷㡡㠳㈱扤戱㘹㜰ㄳ㉡㌸㐴攰摥摤㤲搷ㄷ攳㥣敡㜸晢晦㕡攷㝦㜳晣攰㈳戴挵㘱慡敥扣〹㌵敦慥扢昲慦㌷敤㔳晦㤳摢㌷㍡晦慦㝢㘹㡢摤㡦㍥昰愶ㄳㅦ戹攴昰挲昳ㄷ㕤㝣搰㌸戵〴ㄶ昵昰㘳扣挷攲㝤ㄶ㌲㈶摣㡡㑥扣㠱扢㠳㝤捦〹扦挵ㄱ㜸㥦ㄳ㙥㌲ㄱ㡡㜷㠵戱㄰晤ㅤ㔸愵㕡㔱攱㕥愳㙥㠲〵㌷㔵搹扡ㄶ㜳㉤摢搱捣㉤㑣ㄹ㑣㜱㠶づ㐲㥢㡤㌲愶㙥㠰愲〶㠰㈷㥢㔲㥢㠳愱㙥ㅡ摣㠹㑡摦㤸㌰慢㈹ㄶ攵㤸㝣㌸㜲挳挲愷ㅦ扥㙢摣攷㌷晥晥昷㕦㍦昸攸㌸㜵㌴㉣㠲㤸㕣敤慣扡㡦挹㔵㡥挰晢攸㜰㤳㠹㔰扣㌱晥搸㑣㡥㐷㐵㤸㕣〱㡢㈲㤳ㅣ搷㤲㠹㐸㥢〹㔳㥣㈱慢挸㈴愲㉥㉤㘱戲〴㤲挱愷㐲愷㙦ㄸ㤸挸散ㄱ㠳㙦搳㌸〷ㄶ㐱ㄸ㉥㉣㠷攱〲㐷攰㝤㠰戸挹摣㈷摥戸慦捡挶挰〴愶㘰㌸捦㡤愱㥤ㄸ㉥㠶挸挶挰慣㘶攸㐸ㄷ㠶戳㑢㌰㜴ㄲ挳㘵搰改ㅢ㠶换戵㐵戹慤挱㠷㠱㜹换㈰っ愷㤷挳㜰㥡㈳昰㍥㐶摣扣ㅥ㥥昰挶敤㔵㌶〶收㉣〵挳㈹㙥っ㐷ㄳ〳搳㡤㌶〶㈶㌲㐳挷扡㌰㥣㔰㠲㘱ㅤ㌱摣づ㥤扥㘱戸㐳㕢㙣㌲㠶㝢㘰ㄱ㠴攱搸㜲ㄸ㡥㜱〴摥㠷㠹㥢昷挱ㄳ摥ㄵ挶挹㌶〶愶㈹〵挳㔱㙥っ愷ㄲ挳㈳㄰搹ㄸ㤸扢っ㥤敥挲戰慡〴挳㤹挴挰愴㘳摦㌰㌰㐳㈹ㄶ㥢㡣㠱搹挹㈰っ㐷㤶挳戰挲ㄱ㜸ㅦ㈹㙥㍥て㑦㜸㔷ㄸ㍦戲㌱㌰㌳㈹ㄸ摡摣ㄸ捥㈷㠶㔷㈱戲㌱㌰㕤ㄹ扡戰㠸㈱愶㤶㤵㘰戸㤸ㄸ㕥㠷㑥摦㌰㌰㈹搹㈳〶摦㄰昹づ㉣㠲㌰㔸攵㌰攴ㅤ㠱昷挱攲收㝢昰㠴㜷㠵昱ㄳㅢ挳〷愸〸㠶慣ㅢ挳㤵挴挰㍣愲㡤㠱ㄹ捡搰搵㉥っ㠷㤷㘰戸㤶ㄸ㤸㕡散ㅢ〶收㈱晢㠶攱㉢㔸〴㘱㌸愸ㅣ㠶〳ㅤ㠱昷昱攲㈶㔳㤷㜸㔷ㄸ㌷摡ㄸ扥㐵㐵㌰㉣㜲㘳戸㤹ㄸ扥㠳挸挶挰愴㘴攸㔶ㄷ㠶㜹㈵ㄸ㙥㈷㠶㡤搰改ㅢ〶慡昷つ㐳㍦愸搷戳昳㥥㤳㠸搹攵㌰捣㜲〴摥㠷㡣㥢捣㔶愲挳昸㈹㙢㘳㘰捡㔱㌰散敦挶㜰て㌱っ㠶挸挶挰㍣㘴攸㍥ㄷ㠶愹㈵ㄸㅥ㈰㠶㉤愱㠳㜷ㅦ捥愵㤸㙤ㄴ㡢㜲㘳㠳㙦愷ㄸ〶昵晡〰っㄳ捡㘱ㄸ敦〸扣㡦ㅡ㌷㤹愰ㄴっ㡦摡ㄸ敡㔰ㄷっ晢戹㌱㍣㑥っ㍢㐳㘴㘳㘰敡㌱昴慢㈲㠶㠸摡扢〴挳慦㠹㘱㌷攸攰摤〷っ㑣㌰㡡㐵㌹っ扥〳收ㄸ愸搷〷㘰㘸㉣㠷㈱敥〸扣てㅣ㌷㤹㤳ㄴっ捦摢ㄸ㤸㔸ㄴっ㌱㌷㠶ㄷ㠹㈱〹㤱㡤㠱搹挶搰换㐵っ㈹㌵扡〴挳慢搴收㌵捣攲㈹攵㍥愸攰摤〷㈶晢㙡㡢㜲㑣㥥㕣㍦㘷捣㌳㍦㉣㍣㜲㘹换摣戵㐳㝦㜷敡㌸㌵〹ㄶ昵〱㑣昶㈸挷㘴㜷㐷攰㝤〶戹挹㥣愴㌰昹扤捤㠴㠹㐵㘱戲慢㥢挹㥢㕣换㤹㄰搹㑣㤸㙤っ扤㕤㘴ㄲ㔱㈳㑡㤸扣〳挹攰戹搰挱扢てㄸ㤸㔳ㄴ㡢㜲ㄸ㝣㥢挶㘲愸搷〷㘰昸㕥㌹っ㍢㌸〲敦㤳挸㑤愶㈱〵挳〷㌶〶收ㄲ〵挳㔰㌷㠶㡦㠸愱〹㈲ㅢ〳ㄳ㡣愱㡦㡢ㄸ㘲㙡㥢ㄲっ㥦ㄲ㐳づ㍡㜸昷〱〳搳㠸㘲㔱づ㠳㙦愰㔸づ昵晡〰っ㐳捡㘱㌰ㅤ㠱昷㜹攴㈶㌳㡦㠲攱慦㌶〶愶て〵挳㈰㌷㠶慦㠸㠱㤹㍦ㅢ〳㜳㡡愱扦扢㌰㠴㑢㌰㝣㐳っ慢愱㠳㜷ㅦ㌰㌰㜳㈸ㄶ㥢㡣㘱ㅤ搴敢〳㌰搴㤴挳㔰敤〸扣㑦㈵㌷㡦㠷㈷挱昰㙦ㅢ〳㌳㠶㠲愱搲㡤㘱㈳㌱㥣ち㤱㡤㠱㘹挴㄰晦㥥扡晤摢㌳愵㌶晣挳晤摢戳ち㤲挱㘷㐲〷敦㍥㘰㘰戲㔰㉣捡㘱昰㡤つ㑣ㄴ搶〷㘰昸ㄶ摤〹晣〹晥て㐷攰㝤㌶戹挹晣愲㘰㌰搰㜷晣〴㘷㤲㔰㌰㝣つ㡢攲捦捤晥㄰慡换㈰戲㌱㌰㜳ㄸㅡ愸㌱㌴㌶愸㉦㑢㌰っ愶㌶慦扤ㄵ挷换㉢㔱挱扢て㑣慥搲ㄶ攵㤸㉣昹敤㐷换㐶㝥㝤敡㈳摦㥤㕣㤳㍥㜶搰㘹攳搴㑦㘱㔱ㅦ挰攴戳㜲㑣晥散〸扣㡦㉢㌷㤹㕦ㄴ㈶㕢摢㑣㤸㈴ㄴ㈶㥦戸㤹㙣换戵扣ㅤ㈲㥢〹㌳㠷愱敤㌵㤳㐴㑣㝤㔸挲㘴ㄸ㈴㠳㤹昲挳扢てㄸ㤸ㅦㄴ㡢㜲ㄸ㝣〳挵〳㔰慦て挰昰㕥㌹っ敦㍡〲敦㐳换㑤愶ㄴ〵㐳㥤㡤攱㔱搴〵挳ㅦ摣ㄸ㜶㈶㠶挷㈱戲㌱㌰㔹ㄸ慡㉦㘲㐸愹㌷㑡㌰散㐶っ扦㠶づ摥㝤挰挰㤴愰㔸㤴挳攰摢㐳㕥㠴㝡㝤〰㠶摦㤶挳昰ㅢ㐷攰㝤㜴戹挹㉣愲㘰搸换挶挰㔴愰㘰㜸挵㡤㘱っ㌱扣づ㤱㡤㠱昹挱㔰㔴㘳挰ㅥ昲㐲〹㠶〶㘲㜸ㄳ㍡㜸昷〱挳㕢摡愲ㅣ〶摦㑥戱ㅥㄶ昵〱ㄸ㥥㉥㠷攱㈹㐷攰㝤㠰戹挹挴愱㘰㐸摢ㄸ㤸晤ㄳっ㑦扡㌱散㐳っ㑣摣搹ㄸ㤸ㄲっ㡤搵ㄸㄲㄱ昵㔸〹㠶㜱挴昰ㄷ攸攰摤〷っ㑣晣㠹㐵㌹っ扥㤳㠸㙦愰㕥ㅦ㠰攱愱㜲ㄸㅥ㜴〴摥挷㤸㥢捣ㄵち㠶㈹㌶〶㈶晣〴挳晤㙥っ搳㠸㠱戹㍡ㅢ〳戳㠰愱ㄹㅡ〳戶㠶扢㑢㌰捣㈴〶愶敦愰搶〷っ捣昵㠹㐵㌹っ扥慤愱㍦㉣敡〳㌰摣㔹づ挳ㅤ㡥挰晢㌰㜳㜳㈰㍣〹㠶敦摢ㄸ㠶愰㉥ㄸ㙥㜳㘳㤸㑦っ㕢㐲㘴㘳㘰攲㉦戴㔰㘳挰搶㜰㔳〹㠶挵挴戰㉤㜴晡㠶㠱改扤ㅥ㌱昸戶㠶㥤㘰ㄱ㠴攱晡㜲ㄸ慥㜳〴摥㐷㥡㥢捣〸ち㠶挳㙣っ昵愸ぢ㠶㙢摣ㄸ㥡㠸㘱㌷㠸㙣っ捣昵㠵㌲㐵っ㌱㜵㐵〹㠶ㅣ㌱㡣㠴㑥摦㌰㌰愳搷㈳〶摦㤱愲〱ㄶ㐱ㄸ㝥㕣づ挳㈵㡥挰晢㘰㜳戳ㄱ㥥〴㐳戳㡤㈱㡤扡㘰戸挸㡤㘱㌹㌱散〳㤱㡤㠱改扤㔰慢挶㠰㥤攲扣ㄲっ敤挴㌰づ㍡㝤挳㌰㕥㕢㙣昲㑥㌱つㄶ㐱ㄸ㝥㔸づ挳㔹㡥挰昷㜸㜳收晤㝡㝢扣戹敢て㠲て挶㥥㔸㔳攰㝤㘳晤ぢ㜶㌳㔳㜵戸㙤戱戹愵㐵敥昸ㅢ㠰愷ㄱ㜷攰㑦㜲捦挲㐳户昱っ攲昹捤捥㥦㜹㥤㠱㠷㜱昳攱慥晡㜹户㠶搴㘸ㅣ㉡捣敤挰〳㜰晢ㄵ㘶㜴攲㘱改昹㕡晣㐹攱慥㉥慢愳敤㝦攱㔱挵戸〷㤳捦戱挱换㝥㐸㜱攰敤㡦扣慦㌱㌰㉤㘶㍦扦扣㥢㠷晥㑢摢㤵㝣㠸昱㝦昶摣昴搰㑡㙣㘲晡㌱㈷㜹搷㘳戹慢搵ㄹ昸㡡敤ㄹつ挷㔵㙣㤴㍥㔷㔴㔶ㄸ慢愱㉦昹㉥挹㉥愳〸ㅢ㙢搹挴㕢㘰愵愸愸㤹㠹㑤挰扢㘲扣ㄹ㤵㡦っ愹昰晣慤散晥晤戹戶晡㔵捤㘴㕥㑦㠹㐴收昷晡戵㌶㘵㍡㍡㌲㙢㙢㕢㥢㕡慣戶㈵㕤㑢㙢㥢㔶㈱㙦㡡㐷㠹愳ㅦ昸挳摢挶搱昸摦㠶㡣㝤㙤㈱㍣㜲㥢っㅤ㠳搶攰ㄵ㍤㌱㜰㐵㝦挰戵㘲㘲慦㝢㐵㡦㘳㔳昷㡡慡挵昰换㤵搵㉦㜵〸㉡㕣〵攳〴㜷ㄷ㤸挴㘲ㄷっ戲慥㔶挷〴㠶㍢搹ㅦ敥㔴㑦㌸收扢㑡挲㉤㐱㠳㠴㍢摤ㅤ㡥挹㈲㔷戸㤵㠱攱捥昲㠷㍢摢ㄳ慥摤ㅢ慥㔳㠷㍢搷ㅤ㡥㐹ㄹ㔷戸戶挰㜰攷晢挳㕤攸〹㜷戴㌷摣㍡ㅤ敥㘲㜷㌸㈶㍦㕣攱㤶〴㠶扢搴ㅦ敥㜲㑦戸㔳扤攱捥搴攱慥㜰㠷㘳㤲㐱挲㜱昳愹㔶㐷〴㠶扢摡ㅦ敥㕡㑦戸昳扤攱㉥搶攱慥㜷㠷攳挵㝣㔷戸㠳〲挳晤捣ㅦ敥㈶㑦戸㉢扤攱㜸㘹㕦㌶㤵㕢摣攱㙥㉣つ㌷㉦㌰摣敤晥㜰㜷㝡挲摤散つ㜷扢づ昷ぢ㜷㌸㕥㥣㜶慤摤捣挰㜰㜷晢挳摤敢〹㜷㡦㌷摣〳㍡摣晤敥㜰扣〸㉣攱散晤㙥㜲㘰戸㠷晣攱ㅥ昱㠴攳昵攲㤲晤敥搷㍡摣愳敥㜰扣搸捡㜰愱挷搰ㅡ㍣搲㡣つ散挲ㄳ晥㉥㍣改改挲㡢摥㉥扣慡扢昰㤴扢ぢ扣戶改㕡攳㐴㘰戸㘷晤攱㥥昷㠴㝢搳ㅢ敥ㅤㅤ敥㐵㜷㌸㕥㐳㜴㝤㥦㘳〲挳扤攲て昷ㅢ㑦戸㡦扣攱㍥搵攱㕥㜳㠷攳戵㍡㔷戸摤〳挳晤摥ㅦ敥㑤㑦戸慦扣攱扥搱攱摥㜶㠷攳㌵㌱〹挷敦戳㕡搵〵㠶㝢搷ㅦ敥㝤㑦戸㡤摥㜰扣㐲㈶晢攲ㅦ戱㔰㍣㔰昱摡ㄳ挳㠵㍥挰㐲昰收㌳㌴戰ぢㅦ㐱摦㜳愰晡㤸㑤慥〳ㄵ㉦㕤㤵㙣挱㠳搱㈰㕤昸ㄴぢ挵㉥㙣㡤㡡ぢ昰㤶㠱攱㍥㠷㤲㈷摣ㄷ㙣㜲㠵攳㔵愱㤲㜰扣昰㈳攱扥挴㐲㌱ㅣ㉦愹戸〰て〸っ昷㜷㈸㜹挲㝤挳㈶㔷㌸㕥㝤㈹〹挷ぢ㉣ㄲ敥㕢㉣ㄴ挳昱搲㠵㠴㈳攰㙡㔵ㄳㄸ敥㕦㤰㜹挲㙤㘰㤳㉢摣ㄸ搴㑢挲昱㐲㠶㠴慢愸㜵㠵攳㈵〲〹㘷㡦㍥ㅢ扥〹㍡㥢慡㠲㠵㈷㕣つ㥢㕣攱㜸㌵愱㈴ㅣ㉦ㄸ㐸戸㝥敥㜰㔳㜴㌸㝢敤扥〹っㄷ昶㠷ㅢ攰〹挷㕦敤㈵攱㘶敡㜰㠳摣攱昸㤳搷戵㜶㕦〴㠶ㅢ攲て户愵㈷ㅣ㝦ㅤ㤷㠴㕢慣挳㙤敤づ挷㥦㤶ㄲ捥㍥っ㝦ㅣㄸ㙥㍢㝦戸愱㥥㜰晣ㄵ㕡ㄲ㡥㍦㌴〵收づ敥㜰晣〹攷摡㔴摥てっ户㤳㍦㕣㥤㈷摣㜲㙦戸㜶ㅤ㙥㘷㔷戸㥡搵㘸摤攴ㄳ㝥捥㠳摢ㄲ㍦㡤㕡慣ㅣ晦㝣づ晦〸换挸ㄶ㥣戸㙦挲摦扣搹〵㐱ㄵ捦搶改挳愸㘷つぢ晣っ收㌹㌳ㄷ搰㠶〵㥥晢戲㔳挶慥搴攱㘹慦㔸散收戶攰㈹㙥户挵挹摡㘲㜷敡昰捣㔵㉣昶㜰㕢昰㉣戵摢㠲㘷愰ㄲ㘳㑦敡昰攴㔳㉣㐶扡㉤㜸愲搹㙤挱㤳㐸戱ㄸ㐵㥤ぢ戵挵㕥㙥㡢㡢㑢㉣㜸ㅥ㈸ㄶ愳愹挳㔳㐰㠹㌱挶㙤挱搳扤敥ㄸ㍣㤵ㄳ㡢〸㜵㜸ㄶ㈷ㄶ㔱户挵昵㈵ㄶ㍣ㅢㄳ㡢ㄸ㜵㜸㈲㈶ㄶつ㙥ぢ㥥㜴㜵挷戸㕤㕢挴愹挳㜳㈹戱㘸㜴㕢昰扣愹摢㠲攷㐴ㄲ㈳㐱ㅤ㥥づ㠹㐵搲㙤挱㔳㥦㙥ぢ㥥搶㠸㐵㡡㍡㍣愳ㄱ㡢戴摢㠲㘷㉦摤ㄶ㍣ぢㄱ㡢扤愹挳ㄳ㄰戱搸挷㙤挱㤳㡤㙥㡢㘷戵挵扥搴攱㌹㠴㔸㡣㜵㕢扣㔸㘲挱㜳〱㠹戱ㅦ㜵㜸ㅡ㈰ㄶ攳摣ㄶ㍣攴㜷挷攰攱㕣㉣挶㔳㠷㐷㜲戱㤸攰戶攰㔱扢摢㠲㐷㘴戱㤸㐸ㅤㅥ㡣挵㘲㤲摢㠲〷摥㙥ぢㅥ㐰挵㘲㌲㜵㜸散ㄴ㡢㈹㙥ぢㅥ㈷扢㉤㜸っㄴ㡢愹搴攱攱㑦㉣愶戹㉤㜸愸敢戶攰㘱㑣㉣愶㔳攷ㅢ㙤㌱挳㙤挱愳㔵户〵㡦㐴㘲戱㍦㜵㜸㄰㤲ㄸ㌳摤ㄶ摣㕤扢㉤㜸㌰ㄱ㡢㔹㙣收㜱㐴㉣㘶㍢ぢ慣っ收㌱愳摢㠲挷〳戱㤸挳㘶ㅥち挴㘲慥戳㈰ㄶㅣ昶扢㉤㌸愴㡢挵〱㙣收㘸㉥ㄶ摦㜷ㄶ挴㠲㈳㜷户〵㐷㘵戱㤸挷㘶づ挸㘲㌱摦㔹㄰ぢづ扥摤ㄶㅣ㔸挵㘲〱㥢㌹愶㡡挵㐲㘷㐱㉣㌸㝥㜶㕢挸挰㠶搵㌳ㄶ愱㔹扦㑣づ㜰㜲㐵㙥㌱ㄶ㤰搶㤳挱捣愷挵㐱㑤戴づ戲戵㘴〰昳㘹㜱㈰ㄳ慤㐳㙣㉤ㄹ戴㝣㕡ㅣ扣㐴敢㌰㕢㑢〶㉡㥦ㄶ〷㉣搱㙡戲戵㘴㜰昲㘹㜱㤰ㄲ慤㡣慤㈵〳㤲㑦㡢〳㤳㘸攵㙣㉤ㄹ㠴㝣㕡ㅣ㡣㐴换戲戵㘴攰昱㘹㜱〰ㄲ慤㈵戶㤶っ㌶㍥㉤づ㍡愲搵㙣㙢挹〰攳搳攲㐰㈳㕡换㙤㉤ㄹ㔴㝣㕡ㅣ㕣㐴慢搵搶㤲㠱挴愷挵〱㐵戴摡㙤㉤ㄹ㍣㝣㕡ㅣ㐴㐴敢㐸㕢㑢〶っ㥦ㄶ〷づ搱敡戴戵㘴㤰昰㘹㜱戰㄰慤㤵戶㤶っっ㍥㉤づ㄰愲戵摡搶㤲挱挰愷挵㐱㐱戴搶摡㕡㌲〰昸戴㌸㄰㠸搶搱戶㤶散昴㍥㉤敥晣愲㜵慣慤㈵㍢扡㑦㡢㍢扣㘸慤戳戵㘴攷昶㘹㜱㈷ㄷ慤攳㙤㉤搹愱㝤㕡摣戱㐵敢㐴㕢㑢㜶㘲㥦ㄶ㜷㘶搱㍡搹搶㤲ㅤ搷愷挵ㅤ㔸戴㑥ㄵ㉤㔳敦慣㡡晢愷㕣㉡㕦㠳ㄳ㉤收摢㈷挲戶ㄶ㝦慣㠹扢愴〸㔶㝢〴摣ぢ㐵戰捡㈳攰㡥㈷㠲㤵ㅥ〱昷㌵ㄱ㜴㜹〴摣扤㐴搰改ㄱ㜰㡦ㄲ㐱㠷㐷挰㥤㐸〴㐷㝡〴摣㙦㐴戰挲㈳攰慥㈲㠲㜶㡦㠰㝢㠷〸摡㍣〲敥㄰㈲㘸昵〸戸て㠸愰挵㈳攰㘶㉦㠲攵ㅥ〱户㜴ㄱ㉣昳〸戸㜱㡢愰搹㈳攰昶㉣㠲愵ㅥ〱㌷㘱ㄱ㉣昱〸戸搵㡡愰攰ㄱ㜰㐳ㄵ㠱攵ㄱ㜰摢ㄴ㐱摥㈳攰收㈸㠲㥣㐷挰㉤㔰〴㔹㡦㠰ㅢ㥤〸㌲ㅥ〱户㌳ㄱㅣ㔱㉡攸晦晦〰㝡慦㜲㐲</t>
  </si>
  <si>
    <t>㜸〱捤㥤〷㝣ㄵ㘵昶昷昳㠴㘴挸㕣㑡挶㕥㐰㈵〸㌶㔸戸扤㈸ㄸ㈰㠰㈲㑤〹㠸㜵挳慤㄰㐸挱㈴㌴ㅢ昶摥㝢敦扤愱㙢㐷㔷搷摥㝢㉦敢慡慣㜵㕤搷戲扢愸戸昰晥㝥㘷㘶㤲戹㌳㜳ㄳ㔸昷晤㝣晥㤷㥢挳㥣攷㥣攷㍣捦㝣攷㤹戹㜳攷㍣㌳户㑣㤵㤵㤵慤挳㡢晦昳㔵挱㠵㠱昵换摡㍢昲捤㈳敡㕡㥢㥡昲搹㡥挶搶㤶昶ㄱ㘳摢摡搲换愶㌴戶㜷昴㠲㠳搶搰〸㝢㝢㘵㐳㝢攳愱昹慡㠶挵昹戶㜶㌸㔵㤶㤵㔵㔵改攵戰㙦㘵晤ㄹ戶愲戳㤶㕥㐱〱慦㌲㕤愳攸㑤㔱㐵愱㔳〴㈸晡㔰昴愵攸㐷搱㥦愲㥡挲愰搸㠸㘲㘳㡡㑤㈸㌶愵搸㡣㘲㜳㡡㉤㈸戶愴㘰晢晡搶ㄴ〳㈰晡づ㠴㤸㔹㌷㙥㝡㘶㍥搶愶扥愳戵㉤㍦㝣搰扥㘶㥦㐷㠷㐲㈳㐲㈳愲愱㘰㜰㐴㜰昸愰扡㐵㑤ㅤ㡢摡昲愳㕢昲㡢㍡摡搲㑤挳〷敤扤㈸搳搴㤸㥤㥣㕦㌶戳㜵㐱扥㘵㜴㍥ㄳ㡣㘴搲搱㘴㈸ㅡ㡢ㄵ㔲愹㘴摦㙤㄰㜹㕡摤戸扤摢昲㠵昶晦㔵捣㙤ㄹ㜳㝡摤戸ㄱ搳昲ㅤ晦慢㤸摢㈱㈶㐲㡥㙦㙤㑥㌷戶晣㡦㠲㔶㜲㥢挶挶攷戳㡤摣昸昹㝣㕢㘳换摣ㄱ攸㜶ㄱ㘸㘸㠹ㄱ㘳摢摢ㄷ㌵㉦攴㌸慡换㌷㌵捤挸ㄷ㘴愳㌷㡦㙦敦搸㍢摤搶摣摥户㤹晣昲㙤昹㤶㙣扥扤㝦昳㠴愵搹㝣㤳攵搸㕥搵扣㙦扡㙤㕡扡㌹㕦挱㠵敡㘶㜳ㅢ㑥捡攵㕢㍡ㅡ㍢㤶昵㙢㥥搵㥥㥦㤱㙥㤹㥢愷㑢㘵昳ㅥ㡢ㅡ㜳慡愲〲敦戲㕥㍢晡昵㑣㌶ㄴ晡搳㕣㌷㉦摤搶㈱ㅡ㌷㘱挸捦搷㌱㕣㘴㉤㡡晡挵㈱㌵挸㔵㡢摢慣扥戱㜹㜲扥慤㈵摦挴㐶戸㈵㠷戹㥣〴㤰戹ㅤ㍡㐹搹慢挳慤愴晡㔸㍢ㅦ搷㠵慤㘸㠳㈰㐶㑦㙢㙤㙢挶㠰㥣㥡㑦户㡣挶㔰つ㈷ㄲ愱㘰㉡㤵㡡㈷㔳攱㐸㈲ㄱてつ慦敦挸㡤捦㉦愶㉤ㄸ㑡㐵攲搱㔴㈸㥥㠸㠴㠲㤱㐴㌰㤹搲㙢㄰㐲ㅦ捣㘰摢㐳昴摡㉢ㄲ搶㠷戰㘸㈸㠴慡㜸ㅦ晢扦戳㔵敥㠳攵つ改昲㠶㑣㜹㐳戶扣㈱㔷摥㤰㉦㙦㈸㤴㌷捣㉤㙦㤸㔷摥搰㔸摥㌰扦扣㘱〱㝣散㔷㔵敦摥攵搶慢㙤搰㑢慦㍤昲摥换搳㔷っㄸ㜶攴敦愷慤㥥愲戸换换ㄱ㘳㐷㉣搴㍡搷攲㜷散㙡㉡ㅥっ㠷㘳㝣愷㔲㠹㜸㌸ㄹ㉤㕡㡦㔸㍣ㅣっ〷㘳戱㐴㈴ㅣ㑣㐵㐳㈹㝤㈷〴搱㜷㠶搰㜶㘱摣扡㜸㐸ㅦ挶愲攱㄰㑡扤㠱昵攰扡散戶扡攲捣㔱摡扣愹ㄷ捣戹㍦搰敦昵㥡敦ㄴて㌹搲㠹ㄱ㔸昸㡤㈸㐷戲扤㈰㠴ㄶ㘲搴〹㐰ㄹ㘶㔱〴㐲愹ㄷ慤㉥㥣㘴㥣戰敡挵㕥㜷㑤扦㘲攴扡敡㠳㝦㡣っ㔳㍣攰㐹ㄷ㘲㔸ㄸ攵收㄰挱昶㑣愵㈲愹㐴㉣ㄱ㡡挴㈳昱㜰ㄷ㠶㘸㌸ㅥっ㈶ㄳ㈱㌸㐴愳〹㠰搲攳㙣㉥〱愱㈵ㄹ戴㉥ㄲ搵㔳㉣摡ㄵ㐲愹愷慣ㅥ慣戸㜴捥敡㐷ㄷ摤㌸昵挶㥦戲捦昴晥晡㥣㍡挵愳慤昴㘰ㄴㄶ㝥㈳㠴搱㙣㙦㜷〸慤㤶㔱昷〴㠴㌱㉣ㅡぢ愱搴㈳㔶ㄷ㤶扣昱攰㤰㝦敥昰昲㥥㈷〴㝥晡㈵㌱攱攸戵㡡扢扤㜴愱づぢ㐵㄰㌸愴挳㌱っ㠴㐸㉣ㅡ㑡㐴㘲昱㐸㌲摥挵〰敢㥦㡡〵㈳挱㘸㉣ㄲぢ㈶㤳ㄸ㌶晡㜸㌶㌷〱㐲㥢挸愰㜵㠹㤰扥〷㡢昶㠴㔰敡㝥慢〷昳㝦改昸愲敥㠹晦㡣㌹攵愹戳㐷㡣ㅡ㌵戰㐱昱㠳㐶㝡戰ㄷㄶ㠶㍢㌷㐳㜰㐴㌲攸㙣㌲ㄴて挵㤲愹㘴㈴㠹㍤㉣ㄶ㡡㈶昵挹っ㍦〵㐲㥢捡㈰㜵搱愸㍥㡤㐵搳㈱㤴扡搳㙡㜱昹㔹㑤㝤〷㥥摢㌱昹扡㑦户慥昹㍥㜱搷挷㡡㥦㙡搲攲㍥㔸昸㡤搸㘷戰扤㝡〸㙤㈶愳㑥〴昶㔹㉣摡ㄷ㐲愹㥢慤㉥戴扦扤改㡥㉢慦晡㜶捦攳敢㠶摦㝣攷攴愳㤲慡て㥤昱愷敤〷㌱戲㜸愵㠳愹㐴搱戱㈳㡥ㅤ㌱ㅥ㑣㠵㘲搱㘰㈴㥡㑣㈶愳晡晥愸愴ㅦ挰敡〷㐲㘰扤㤳晡㐱㉣㍡ㄸ㐲愹㙢慣㐶换㙥ㅡ搸㝡㜳摢㥢搳㙦㌸㜲㥢㝦搵㝦晤挲㍢㡡㥦攱搲㘸〳ㄶ㔲慥㐶㤳ㄸ攳搱㜰㈴ㅡ㡤㈷愲挹㜰戲㙢㑢㠷挳㈸㐹㠵㐳攱㘸㈸㠶㐳㔷㈴愹捦㐱㜵㍤つ愱㘵㈰㌰摡㤳㝡㤶㐵㌹〸愵㉥戵㥡㍦晢扡攴搳摦㌶㡥㥡扥㜲晢㝦晥敢挵㠳扦㜹㑡昱散㐱㥡㉦㘰攱㌷㘲㥦换昶收㐱㘸㡤㡣㍡ㅥ搸攷戳㘸〱㠴㔲攷㔹㕤戸㜹捤㌷㘳攲戳㈶㡥㍦敦㥡㝢挷慥㌹㘰搹㥦ㄵ捦㕤愴ぢ捤㔸㈸ㅡ敤㍣昴㐵戱㕢㈷㘲攱㘸㍣ㅡ㐹㈶㤲戱戰㘳㉢㐴愲㈱ㄴ㠷㠲㈱㡣扥㐴㌸ㄵ㡦敢㉤㙣慥ㄵ㐲㕢挸愰㜵㤱戸㝥〸㡢摡㈰㤴㍡摤敡挱扥㠹愵㤳昶㕥昷㝥摤扤㡦ㅣ晡㘴敡㤵慤㐶㉡㥥㌸㐹て㍡戰攰改挱〶ㅤ㜴ㄶ戱戹挵㄰摡ㄲ〶ㅤ㡦㠳捥㔲ㄶ㉤㠳㔰敡〴慢〷㠷㥥㜹攸摥〷㥥扦搵㤸㤵㙦㐴㑥㌸敦愹攸慢㡡㘷㙤搲㠳挳戰㌰挲㌹ち挸㈰ㄴ㑡㜴㙤㝡㙡㔱散昷戱㈴挶㘰㌲ㄸ㡥敢㠷戳㠱㈳㈰戴㈳ㄹ愶㉥ㄶ搵㤷戳攸㈸〸愵㤶㕢㙤づ㥢㔰户㡦晥捥㈱搳敦敡㌷㙢昲㙤〷挵㍥㔳㍣㐹㤴㌶㡦挱挲㙦摣昴挷㈲㠴㝥ㅣ㠴㜶㍣愳㑥挱愶㍦㠱㐵㈷㐲㈸戵搴敡挲攳㈳晡ㅦ摤㜷晦㐱㔳敦晢收慥捣㥡㤱㍢晤慡㜸㡡㉡㕤㌸ㄹぢ扢扢㔷ㅢ㥦摥戱㐸㈸㤶㠸㠵挲搸挲愹㐴搴昹愹ㄷち㘱捦㠸挷㈲㤱㈰㍥扢㘳愹㔴㔴㍦㠵つ㥥ち愱㥤挶戰㜵昱㤴㝥㍡㡢捥㠰㔰敡㄰慢て挷昷扤改㥤㥡㝢㉡挷㕣戸昷戴㈹㙢㙥㕣户戹攲ㄹ戲昴攱㉣㉣晣戶㡤㝦㌶㥢㍢〷㐲㍢㤷㐱㈷㘰攳㥦挷愲昳㈱㤴㥡㙦昵攰搵ㄷ㤶㥤㝢敦愲㥡扡㑢捥晦㐳㐱敦㍤散㉤挵搳㜳改挱㠵㔸昸㡤ㅢ攲㈲戶㜷㌱㠴㜶〹愳㑥挶㠶戸㤴㐵㤷㐱㈸㤵戵扡昰挵愱㙢ㄲ㉦慣㍢㝢敡攵㡦㠴捥扤㜳挰㡤搳搴㘶㜴挶㥦㜶〵挴㙥捥つ㠱攱ㄷ挳挱㍤ㄶぢ㠵㜰㌴㡡挵昰搹ㅢ㜳っ挶㐸㉡ㅡ挶㤱㈹㡡㔱㤹㡡挶㔲㈱晤㑡〴搰慦㘲愸慢㈱㜰ㄸっ敡搷戰攸㕡〸愵づ戲㍡㜰挸挷㙦晤㜲捥㍦扥㤹㜶㐳昵て挳捡㌶扥㍣愶昸挵㐴㍡㜰㍤ㄶ㝥攷敡㐰㌰攵㙣㌲㠸て昷㐴㌰ㄴ㡥㠴㜰㐰挰㝦晡つ㡣㝦㈳㠴㜶ㄳ愳搴攱戳晦㘶ㄶ摤〲愱搴㉣慢挹㕤㙦ㅣ扤㘶搴扡搴攴㔳㍥ㅣ昰搷㘱て㥥㝦㤶攲搷㈰㘹昲㌶㉣晣㐶散户戳扤㍢㈰戴ㄵ㡣㍡〹搸敦㘴搱㕤㄰㑡㑤戳扡戰挳愳つ昷晤愹㝣摢㘹㔷摦㝥晣晥㕦㉥扤㜴扥摡㤲捥昸搳敥㠶昸㡤㕤戸〷㈱昴㝢ㄹ散㍥㠸㕥㝢愰ぢ昷戳攸〱〸愵昶戰扢昰搳㡢㝢㥦晡㠷㘹ㄳ慦敢㜳晣㕢㉦㌷昶㍥㔳㙤㐵㘷晣㘹㉢㈱摣㕢㍥㠹ㄳ攳㜸㈸ㄱ㡣㈶ㄲ攱㈸捦慤扡戶㝣〸㐷愰〴㑥慡昱昹㥦〸挵攲愹戸晥㄰〲攸て㌳搴ㅦ㈱戰晦㐵昴㐷㔸昴㈸㠴㔲㘳慣づ摣戳㑤摢㠷㤷慣晣㜰慦换慢挷㍤ㄹ㍢攵扢㙦搵搶㜴挶㥦昶ㄸ挴㙦㘴昰㌸㐲攸㑦㌰搸㤳㄰㌸晥㠷昵愷㔸昴㌴㠴㔲㈹慢ぢ㔷㝥昹㐲攲攱愹㕦㑥㍢晡愶散挴攵搵㕦昶㔷〳攸㡣㍦敤㔹㠸愰㝢昰㠵㔲㕤㙢ㅤ挴㌹㔵㄰㉢ㅢ㡦㘱〹㡢愹〸捥戱㥥㐳㉤晤㜹搶㝦〱〲攳㉦愸扦挸愲㤷㈰㤴ち㕢慤㍥晢搹〵㙢㍦㜹挸ㄸ㜳攷㐷㤷戵扣㜰挳敥㘷昴㝤〵收㝤慣㉦㌱攳摢搲㑢昰戵戰敢ㅢ㘷㜸〴㜶扣昵昹慡㡤㙦摡㠵㔸㈱㔱〸㠵㜲戱㘰㍡㤲慥慣㐱搸昵晤㑥挷㡦㥤扥㠵搹㡤㉤戹搶㈵昲㈵㙦攰戸㜴㝢扥敢㍢摦㌰换㌶慥㜵㔱㑢慥㝤㠰扦戱扥㈳摤㤱摦摡㙤敢ち攲愹㔶㡦慦挰昹㜶㘹㙦㕢㜷戵㝤搳㑤㡢昲㘳㤷㌶㥡收㙤㕣㘶㝣〱㙥捤㤴戶㑥㙣换ㅦ搲㘹昵昴㘸㉣慥搰㉣㤶搸㥥戵㌴㑤㘶扦〶搵捤㙢㙤捦户㐸昷㠶㌵敦摤㤸㕤㤰㙦慢捦昳晡㑥㍥㈷慢扡ㄹ㑤搶户昰㘱搳㕢戰愲昸㕥㥤ㅢ散㉣㉤㑣㔸摡㤱㙦挹攵㜳攸敦挲㝣㕢挷戲㤹改㑣㔳㝥昳㈲ㄷ戳㑤ㄸ戶㉡㉡㥥搸㥡㕤搴㕥搷摡搲搱搶摡㔴㙣ㄹ㥢㕢㥣挶㌷晦摣搴搶㕣ㅥ㕦摣㉢昸㉡㔳㘵扤㝡㈹㔵戶㡢摦户㘷挶㙤ㅦ㈱ㅢ挲戱㠹户挱㌶摦戲㜸搸㡤㤸㠱戵挳㕡㌴攵㌹㈶换㠷昴㄰㑣攲㌲捣捥愵ㅤㅤ敢挴㡢㘱昴摥愹戴户昴戱㜳换晤晦㜵㉥㉦摦挴㕡晢〹㡢㜱㜵㘴捦㜴㑢慥㈹摦搶敤愵㍣挵ㅥ改慦㐲㔴㡥挴摥㕣㤲㕥〵㍣搴㔲戵慣㜲㐹㘳慥㘳㥥㌶㉦摦㌸㜷ㅥ㑦㈹㜱戹慦慡㡡㘸㍤㉦晤㜵ㄴ改㙦㔰扣〹ㄱ〸㤴㘹㙦搱㐹ぢ攸㙦㥢㝡攵㘰晣扦攱搷㕤捡㔱㑢㤷敢㍣戸㈸搷㕥搹㍣戱戵慤扤㔷㉦扦戵摣㌳摤㍥慦㠳挳戳㝢㈳攳扤㐳昱㉥㐴攵㄰㠸ㅥ㉦敢㔴挳愹㠲㔷慦晡㌵㡦捦ㄷ搲戸㘶㈸㝢户㑡㔷㌶㥢㤷愱挶攷摢戳㍡慦㔷㑤挲扥戲㔴挳ㄲ㜶晥扥捤ㅣ晤昹愵ㅤ攳搳ㅤ改摥捤戸昲㠵慤愴挳㘹㤸搴㌲㤷㔸戳㥦㤴搹戵〳㤶㠶〸㠶㉣㍡愲昴㤱〲㌳ㄲ㜶ㅣ散㉦㘵扤㉣搹晤㑡愰敦摢㘲㈵㌴昷㐰㉦扥㠲㠵ぢ㙢戹㍤昲㉤㌳㤷㉤捣户搳扤㑡敢ㄶ愵㝢昷㘲戰改搹捣慣㡥挶愶昶ㄱ攸改ㅥ㙤慤㡢ㄶ晥㉦攳㌰㤶晥ㅥ㠴晤慡摣〱愳㜸晤搷〹戸捡㝡㉦收戶㘹㘸㈸慢㘲㌴㤶攸摢㔳㜰戴㈲搸㍡晣㈷㉦晤捦昸㉦搰㥤慤㜲㈸㍣㌶攴㙡㕦㈵晣晢㌶㠳搰捣戶扣㕣扦慣ㄲ〵戴晢㌵捦㙥㙤㕢㤰㘹㙤㕤挰昱搴㕦戴昶㜹昹㝣〷慦〹昶戱慥㠱捡戵㑥愵㝡昵㉡扡㜴攷戸㜸戸ㅤ攲㙢㥦㐰昴ㅢ摢搴㌴挸㡥搸慥㝤㡡愲㕥戸㍡愹慤挲㐲晦搹㝢捥㘸㘸挶㤱户㘹挴搲愶昶愵㙡㈰搶㤹搷搰〶㍥㤷㔹㌰昴㠵捣戸慢㥦搹愵昶晤〷慥敡慤〶㔸〶捦ㄵ扥㥤㄰愵〶㝦晡攷㄰㙡㉢戸昱㔸㠲攵攲㤷晥㈵㜴晤㉢㡡慦㈱㜰㐴㄰挶㌸㈰㝣㘳慡㙡㘷晣捦㠳㠲晥㜷㡡㙦㈱搴㌰〸敥㤲晡㍦㈰散㤷㌲㄰㥦㕢㕡戶搶㉥㈸昶㙥慤ㅦ㔱ㅡ搰扢戱愹攱昰攰ㄶ搳㐹㐸㈷ㄳ㥤㍣㤴㠶挰扥〰㉡㉤㠳攷敡攲㐸㔴ㄳ〰扦戲㝥㉦戸昹〳㔸换㌶〸㐶攷㌸㜳〰㈸㌷㔵ㄵ㠴㑤〰昴㐲㠱捥㑣㡣ち愳㐸〰㔴㐲戳㕦敡㤷戵づ〰㈱ㄴ㝢〱攸㡣愹㜷㘳㔳ㄱ搴昳〳昰ㅤ㠲晢〲昸㠷㘵昰㕣摢㡣㈳㔲つ㝢戱㌱扢晣㜷戸昹〳搸ㄴ㘶㝤㌳㡡捤㈱ㅣ〰戶㌴㔵㤵㐰㄰〱戰ㄵ㥤戶㠶㔰㈹ㄴ〹㠰〱搰散㤷晡慢ㄳ㐰ㄲ挵㕥〰摢㌱愶摥㡤㑤敤㡡㝡㝥〰摥㉦〵攰㍤换攰戹戴㍡ㅡ㤱㙡搸㡢㥤搸攵㜷㑡〲搸〵㘶㝤ㄸ挵㜰〸〷㠰ㄱ愶慡㜶㐷㄰〱㌰㤲㑥㐱〸㌵〶㐵〲㈰〴捤㝥愹㤷㥤〰㙡㔱散〵㄰㘳㑣扤ㅢ㥢ㅡ㡢㝡㝥〰㥥㉣〵攰〹换攰戹戰㍢ㅥ㤱㙡搸㡢摤搱愸㝡慣㈴㠰㌱㌰敢㘳㈹挶㐱㌸〰㡣㌷㔵㌵〱㐱〴挰〴㍡㑤㠴㔰扣慣㉢〰昶㠰㘶扦搴〳㑥〰ㄳ㔱散〵㌰㤹㌱昵㙥㙣㙡㑦搴昳〳㜰㐷㈹〰户㕢〶捦㜵攵挹㠸㔴挳㕥捣㘴㤷㙦㉤〹㘰㕦㤸昵搹ㄴ晢㐱㌸〰ㅣ㘰慡㙡ち㠲〸㠰〳改㜴㄰㠴㥡㠶㈲〱㜰㌰㌴晢愵慥㜱〲㤸㡡㘲㉦㠰㌴㘳敡摤搸搴㜴搴昳〳㜰㔱㈹〰ㄷ㕡〶捦㘵敥ㄹ㠸㔴挳㕥捣㘷㤷捦㉦〹愰〹㘶扤㤹愲〵挲〱㘰愱愹慡㝡〴ㄱ〰㠷搰愹つ㐲捤㐲㤱〰㘸㠷㘶扦搴㘹㑥〰㌳㔱散〵戰㠴㌱昵㙥㙣㙡㕦搴昳〳㜰㑣㈹〰㐷㕢〶捦㐵昶晤ㄱ愹㠶扤㌸㡡㕤㕥㕥ㄲ挰㌱㌰敢挷㔲ㅣ〷攱〰㜰㠲愹慡〳㄰㐴〰㥣㐸愷㤳㈰搴㐱㈸ㄲ〰㈷㐳戳㕦㙡戱ㄳ挰㠱㈸昶〲㌸㥤㌱昵㙥㙣敡㘰搴昳〳搰㔴ち挰〲换攰戹攰㍦〷㤱㙡搸㡢ぢ搸攵挶㤲〰㉥㠲㔹扦㤸攲ㄲ〸〷㠰换㑣㔵愵ㄱ㐴〰㕣㑥愷㉢㈰㔴ㄶ㐵〲攰㑡㘸昶㑢捤㜱〲挸愰搸ぢ攰㕡昸〷昴㙥㙣㉡㠷㝡㝥〰昶㉤〵㘰㤶㘵昰愴ㅣ㤸㈶愸㘱㉦㙥㘳㤷敢㑢〲戸〳㘶㝤〵挵㥤㄰づ〰㝦㌰㔵㌵て㐱〴挰摤㜴扡〷㐲捤㐷㤱〰戸ㄷ㥡晤㔲㝢㌹〱㌴愲搸ぢ攰㐱挶搴扢戱愹〵愸攷〷㘰㑣㈹〰戵㤶挱㤳昰㘸㐱愴ㅡ昶攲㜱㜶㜹㜴㐹〰㑦挲慣㍦㐵昱㌴㠴〳挰戳愶慡㕡ㄱ㐴〰㍣㐷愷攷㈱搴㈱㈸ㄲ〰㉦㐰戳㕦㉡敡〴戰㄰挵㕥〰慦㌰愶摥㡤㑤戵愱㥥ㅦ㠰㕤㑡〱搸搹㌲㜸昲㉤㡢㄰愹㠶扤㜸㤷㕤摥戱㈴㠰昷㘱搶㍦愰昸㄰挲〱攰㈳㔳㔵㡢ㄱ㐴〰晣㠵㑥ㅦ㐳愸愵㈸ㄲ〰㥦㐰戳㕦㙡㕢㈷㠰㈵㈸昶〲昸㡣㌱昵㙥㙣㙡ㄹ敡昹〱搸戴ㄴ㠰㑤㉣㠳㈷摤㜳㌸㈲搵戰ㄷ摦戲换ㅢ㤵〴昰ㅤ捣晡昷ㄴ㍦㐰㌸〰晣搳㔴搵ㄱ〸㈲〰晥㐵愷㝦㐳愸攵㈸ㄲ〰慢愱搹㉦㔵攵〴㜰㈴㡡扤〰搶㌰愶摥㡤㑤ㅤ㠵㝡㝥〰搶晥愷挴愹昰㝦㉣㠳㈷昷㜴㉣㈲搵戰ㄷㄵ攵攸昲ㅡ戸昹㥦ち㙢㌰敢扤㈹慡㈰ㅣ〰〲愶慡㡥㐳㤰挱っ搴㠷㑥㝤㈱搴〹㔰〵㐰㍦㘸昶㑢晤㠰㌶㍡扦っㅤ㡦㘲㉦㠰㡤攰ㅦ搰扢戱㈹愶戳晣〰㝣㔹ち挰ㄷ㤶挱㤳昹㍡〵㤱〴挰搶散昲㘷㈵〱っ㠴㔹摦㠶㘲㕢昶慥敢摢攰㈰㔳㔵愷㈲搰㘰慥㑥つ㥤〶㐳愸搳愱ち㠰敤愱搹㉦昵愱ㄳ挰㘹㈸昶〲搸ㄱ晥〱扤ㅢ㥢㍡〳昵晣〰扣㕥ち挰㙢㤶挱㤳㜶㍢ㅢ㤱〴㐰㤰㕤㝥愵㈴㠰㌰捣㝡㠴㈲捡摥㜵〱㠸㥢慡㍡〷㠱〶㜳㜵ㄲ㜴㑡㐲愸昳愰ち㠰ㄴ㌴晢愵㥥㜶〲㌸ㄷ挵㕥〰愳攱ㅦ搰扢戱愹昳㔱捦て挰挳愵〰㍣㘴ㄹ㍣㔹扦㡢㄰㐹〰㑣㘴㤷ㅦ㉣〹㘰㑦㤸昵㐹ㄴ㝢戱㜷㕤〰愶㤸慡扡ㄸ㠱〶㜳㜵愶搲㘹ㅡ㠴扡ㄴ慡〰㤸づ捤㝥愹㍢㥤〰㉥㐱戱ㄷ㐰㍤晣〳㝡㌷㌶㜵ㄹ敡昹〱戸愱ㄴ㠰敢㉤㠳㈷攷㜸㈵㈲〹㠰㠳搸攵㙢㑢〲昸㍤捣㝡〳挵ㅣ昶慥ぢ㐰挶㔴搵㔵〸㌴ㄸ㝦㝡㤶㑥㌹〸㜵つ㔴〱㤰㠷㘶扦搴㈵㑥〰㔷愳搸ぢ愰ㄱ晥〱扤ㅢ㥢扡ㄶ昵晣〰㥣㔵ち挰㤹㤶挱㤳昳扣〱㤱〴㐰ㅢ扢㝣㝡㐹〰ㅤ㌰敢㡢㈸ㄶ戳㜷㕤〰㤶㥡慡㘲敥㜳㌰㔷㘷ㄹ㥤づ㠵㔰㌷㐳ㄵ〰㠷㐱戳㕦敡㌸㈷㠰㥢㔰散〵戰ㅣ晥〱扤ㅢ㥢扡〵昵晣〰ㅣ㕡ち挰㌲换攰挹挰摥㡥㐸〲攰㈴㜶㜹㐹㐹〰愷挰慣㥦㑡㜱ㅡ㝢搷〵攰っ㔳㔵㜷㈰搰㘰慥捥㤹㜴㍡ぢ㐲摤〹㔵〰㥣つ捤㝥愹ㄶ㈷㠰ㄵ㈸昶〲㌸ㅦ晥〱扤ㅢ㥢扡ぢ昵晣〰攴㑡〱挸㕡〶㑦晥昷ㅥ㐴ㄲ〰㔷戰换改㤲〰慥㠲㔹扦㥡攲ㅡ昶慥ぢ挰㜵愶慡敥㐵愰挱㕣㥤敢改㜴〳㠴扡ㅦ慡〰戸ㄱ㥡晤㔲晢㌹〱摣㠷㘲㉦㠰㕢攱ㅦ搰扢戱愹〷㔰捦て挰戴㔲〰愶摡〰摣搹攷㠷㄰㐹〰摣挳㉥㑦㉥〹攰㍥㤸昵晢㈹ㅥ㘰敦扡〰慣㌴㔵昵㌰〲つ收敡㍣㐴愷㠷㈱搴㈳㔰〵挰ㅦ愱搹㉦㌵捥〹攰㡦㈸昶〲㜸っ晥〱扤ㅢ㥢㝡ㄴ昵晣〰㈴㑢〱㐸㔸〶㑦昶晢㜱㐴ㄲ〰捦戳换戱㤲〰㕥㠴㔹㝦㠹攲㘵〸〷㠰㔷㑤㔵㍤㠱㐰㠳戹㍡慦搱改㜵〸昵ㄴ㔴〱昰〶㌴晢愵㠶㍢〱㍣㠹㘲㉦㠰㜷攰ㅦ搰扢戱愹愷㔱捦て挰攰㔲〰㙡㉣㠳㈷昷晥ㅣ㈲〹㠰㡦搹攵敤㑡〲昸ㄴ㘶㝤ㄵ挵㕦搹扢慥ㄱ昰戹愹慡攷ㄱ㘸㌰㔷攷ぢ㍡㝤〹愱㕥㠴㉡〰扥㠲㘶扦搴收㑥〰㉦愰搸ぢ攰敦昰て攸摤搸搴㑢愸攷〷愰㙦㈹〰㝤㉣㠳㝢ㅡ㐰攵慢㠸戴〱改摢㍥散㜰㘱摦挶晣ㄲ收㥢晡ㄷ㌰戱扢㙥㔱㝢㐷慢㈴挷晡ㄵ挶户㑥㙢敤ㄸ摦搸扥戰㈹扤㙣㤳㠲戵㌰㝢㕥扥〵愹敢㌶㘴戰㕤㘵慤ぢㄷ收㜳㝡愱扥㜵㔱㕢㌶㍦㘹晣晦㠵搴㌶搶て㥢㑥戲摡攵ち慦晦㉥㕢㡢㄰ち愳〴慦戲捡搷ㄱ搰㥤㜴㤳改攵㡥〴戹㉣ㅡ㜰慣敥㈲㍡戳戱愳㈹摦愷㈰挹㘹㔹慥㉡㠰㈲收〳攴㝡ㄷ㘶捥㐳㌲㙡㝣扦挲ㅥ㙤㡤戹愶挶㤶㍣㌷挶愶愶敢㤴晣㕣攴晥昷㙥㙤㙦攴㑣晥㝥㠵㤹㙤改㤶昶㠵㑣㘳㘶㤷㙤㕣愴㐹扥戳戲㌰慥戱愵ㅤ捤挸㔶攴㜲㜵愱㝥㕥敢ㄲ摣㔴戲愸戹㘵㡦昴挲昶晦ㄳ㕢㐵㜱戳挸㑢㌶㡤㉡㔷攵攵慡慡扣敡扦摤㍥摡扦戱㡦㙤㘲捥戵ㄹ㠴㜱摡搱搶㤸㔹㐴㘰搲㐶ㄸ戲㠲㐲戶㘱㔹攵ㅢ㔸㜲㈷㉣ㅤ㥢搰㌵摢㠰㝤㉤扡㔹挲㌷昱摤㜹愷捥㌶㜰搷㔷愳㍢㝤㝦㠲搸㙢㡦㔹㤳扡收攱晣愶摢㕥㉡摦㐴攴昵㥥昶戰ㄹ㥣晢㥢㐳㠸㔳㈱㌸愲戰㘷㘲㈴㔰㜳て换㐰㐱㝣㌸㐲晢㜷㉤㑥㐴收扣㙦㘱㑡㍡㤳㙦㐲挲扦㌹摤搱摦㔴㌸昳〲户㐵戴㕢戶扡搶收收㌴㠷ㅣ㙦敥愸捦愶㥢昲㔵㠵戱㡢㍡㕡愷㌶戶攸〵〸ㄹ㤷㔶㔱㝡㈹㡡搲㑢捤搴㝣㘱〶㈷〲挹㌲㘳戵捥㑤户㌵㜶捣㙢㙥捣㔶㔱攱㘴㥤晦ㄳ㘳ㄵ㍢㝦〵㘰摡㉦晢㔸攲捥昵㥢ㄹ㜷㙣敥ㄱ㤸ㅥ㐳㜴摣晣ㄸ搱攵㑡挳㍦昵㕦捥ㄳ挱㠱㐷㍥㔰昴㕦㄰慤ㄲ㝦㈸戰㜶㥥敦㈴ㄵ㡢㤲敦㤶愳㐴づ㑥敡㙤㍡攰㑦㕦〳㔷㉥昰慦攲ㅤ㠸㙥㈷ㄱ昴㠶㐳㘰㑡㙢㍡㌷㌱㥤挵㡤㕡扤慤摢戴慡戰㘹㜹愸㘹㌳㌸慤愳づ昹㙡捣㐰㕡摣㤸换户㔵戱愰ㅥ户愱㔵㜰㐲㠸㘶㙥㐳㈴戸㝢㤵㔵㔶昶愹昲㙢㙢㤲ㅤ㙢㠸㤵㉣㜷摥收㌶挹ㄳ晦㥢㝤㤲戵散㝢㈰搰ぢ㔲晦ㄵ慢愳晦㠷敢昴㉥㔴慥㡦换㘱㉤ㅤ搶㐱㔴扥〷愳㝢摢ㄴ捦戰挰㍣っㅤ㑥ㄵ㜲㠳ㄳ攷㝥㔴㘱㥥㠴㑣ㅡ愹㤴ㄵ改攳㤸散愱㤹昳㍣慡散扢愶戴㝡㡣昲㝣㉥㘰ㅥ㕦㌹愹㠴㥢愳扣扣〲㥢㕡㜳㑦㤴昳㌴㡢㘰捤昵㜹㤹〵愲戶㐵ㄷ㌴㑥ㄴ散挳㥤〵昱ㅢ㜸㠳搰㕢㈸㐵㉥㝢ㅤ晥㤳㔷㈰愰㤷㤳㐰㐰晤ㄹ搲㕥㜱㡤㈵〱㙥㌵ㅤ挸㜱摤ぢ㐲㝤づ㤵ㅦ晦㔸戴㍦慣搴㤷搰昸㠱㔵愶昱扥戱昵㍤㐰慡慦㔰㠳〷㐹㕤㘳攰慦戱挴㘳㑦攷㔸慣㐲㘹捦㘳昱ㅢ搶挰㥦捥摢㄰戹㈰㝦㝦挷㠲扤ㅡ㉣戰㌶㌰㌷戳摥㠷㡥摦晡㍢昴愵㐳㍦㍡晣〳づ摣挸㕡㝦㘸㥤昰㜸㔷㤲て㍣〳㍥㠰昷愳㈳㘸㌵㑢〲ㅢ㐱敡ㅢ㌱攸挶っ晡㉢㔴㌷扣戵㈸ㄳ㜸㍡㍦㕤攴攵晡㈴㔱摣㑥〲㙡㔳〶攱ㅡㄶ㠱摡ㅣ愵㍤㠳㉡㐷㌵愲搰户㤰㈰愶愲㌸ㅤ挱〷搴㤶昰搱户愲㈳愷㉡昸㌸㙣㑤㠷〱㜴攰散〵〱㌵㄰㕡㈷㈸摥㍢攵〳㙡㕢昸〰ㄴ㘷㌰搸㐱ㅤ愳㙣㍢〶ㅤ挴愰㥣㙤攰〶挵㈹〶收㈸慢㠱换㝡㡦㌲㑥㑡㄰㜸㠳ㄹ㤸戳ㄳ㡡攰つ㐱㘹捦昰㌸㡢〱㙦摣㔵挷㈰㔸㤰㍦㑥㘵戰㔷㠳〵搶㈸摢〱㍥晡㡥㜴攴㌴〷ㅦ㠷㥤攸戰㌳ㅤ㌸昳㐱攰敤〲慤ㄳㅥ㙦晢昲㠱㌷ㅣ㍥㠰户㥤㈳愸㘳㤴晤㡥㐱㐷㌰㈸㘷㉡戸攱㜱㝡㐲て愳㡣㤳ㄷ〴㔴㤰㐱㌸㡢愱〸㔴ㄸ愵㍤㠳攲㙣〷扣㜱昹㤳㐱㙣㔰㥣昲攰挳㈱ちㅦ㍤㐶㐷㑥㠷昰㜱㠸搳㈱㐱〷捥㤰㄰㔰㐹㘸㥤愰㜸㜳㥡て愸㕤攱〳㔰㥣㈵㘱〷㜵㡣戲摤ㄸ㜴ㄴ㠳㜲㐶㠳ㅢ搴ㄸ㤴㤹愳㙣㌴㕣搶㝢㤴㡤㐵㌵㠱户㍢〳㡦㠳㔶〴㙦っ㑡㝢㠶挷㤹ㄲ㜸㘳ㅡ〵㠳搸昰㌸㕤挲㕥つㄶ㕡愳㙣ㅣ㝣昴㍡㍡㜲㉡㠵㡦挳㜸㍡㑣愰〳㘷㔷〸扣㠹搰㍡攱昱扥㍡ㅦ㜸㝢挲〷昰㌸挳挲づ敡ㄸ㘵㤳ㄸ㜴㉦〶攵㙣〸㌷㍣㑥㠱㌰攱㑤㠶换㝡挳攳愴〹㠱㌷㠵㠱㌹㝢愲〸摥㌴㤴昶っ㡦戳㉣昰挶㑤㝢っ㘲挳攳㔴ぢ㝢㌵㔸㘸挱摢ㅢ㍥晡㍥㜴攴㌴っㅦ㠷ㄹ㜴愸愷〳㘷㘶〸扣㤹搰扡攰攱ㄶ㐱ㅦ㜸晢挲〷昰搲㡥愰づ㜸戳ㄹ㜴㍦〶攵㑣ち㌷㍣㑥㥦攸㘱ㄷ攵攴ち〱㜵〰㠳㜰㤶㐵ㄱ愸㠳㔰摡㌳㈸捥挶挰ㅢ㜷昹㌱㠸つ㡡㔳㌲㝣㌸晣ㅥ㍥㝡〳ㅤ㌹㕤挳挷㘱づㅤ搲㜴攰っづ〱㤵㠱搶〹㡡㌷㌲晡㠰捡挱〷愰㌸㡢挳づ敡搸㐵昳っ㕡㘰搰愳攰攰〶㜵っ捡捣㔱㌶ㄷ㉥敢㍤捡㌸㌱㐳攰捤㘳㘰捥搰㈸㠲㌷ㅦ愵㍤挳攳㑣づ扣㜱㠳㈰㠳搸昰㌸㥤挳㕥つㄶ㕡愳慣〹㍥㝡㌳ㅤ㌹搵挳挷愱㠵づ慤㜴攰散て㠱户㄰㕡㈷㍣摥㤰改〳慦つ㍥㠰挷ㄹ㈰㜶㔰挷㈸㙢㘷㔰㍥捡㐱㜱戶㠶ㅢㅥ愷㘸㤸昰ㄶ挱㘵扤攱㜱㔲㠷挰㕢捣挰㥣摤㔱〴㙦㈹㑡㝢㠶挷㔹㈰㜸攳㥡㍦㠳搸昰㌸ㄵ挴㕥つㄶ㕡昰づ㠵㡦㝥ㄸㅤ㌹㑤挴挷攱㜰㍡ㅣ㐱㠷㉢攱㈰昰㡥㠴搶〵て户㤳晡挰㍢ち㍥㠰挷搹㈳㜶㔰〷扣愳ㄹ昴ㄸ〶攵㑣て㌷㍣㑥敦攸㘱ㄷ攵攴て〱㜵ㅣ㠳㜰ㄶ㐸ㄱ愸ㄳ㔰摡㌳㈸捥ㄶ挱ㅢ昷㈲㌲㠸つ㡡㔳㐶散㉥戳搰〲㜵ㄲ㝣昴㤳改挸改㈴㍥づ愷搰攱㔴㍡㜰㠶㠹㠰㍡つ㕡㈷㈸摥昴敡〳敡っ昸〰ㄴ㘷㤹搸㐱ㅤ扢攸㤹っ㝡ㄶ㠳㜲㐶㠸ㅢㄴ愷㠱㤸愳散㙣戸慣昷㈸攳挴ㄱ㠱㜷づ〳㜳〶㐹ㄱ扣昳㔰摡㌳㍣捥㌴挱ㅢ户㌰㌲㠸つ㡦搳㑤散搵㘰愱〵敦〲昸攸ㄷ搲㤱㔳㔱㝣ㅣ㉥愲挳挵㜴攰散ㄴ㠱㜷〹戴㑥㜸扣㕦搷〷摥㘵昰〱㍣捥㔰戱㠳㍡㐶搹攵っ㝡〵㠳㜲㌶㠹ㅢㅥ愷㤰㤸愳㡣㈷扡昲ち㐳㍡慥㉤㈹㑥㌰ㄱ㔰㔷㌱〸㘷㥡ㄴ㠱扡〶愵㍤㠳攲㡣ㄴ扣㜱㥦㈳㠳㘰㐱晥晥〲㘹㜷㤹〵ㄶ愸敢攰愳㕦㑦挷㡦晤ㅤ㙥愰挳㡤㜴昸〴づ〲敡㈶㘸㥤愰㜸㕢戱て愸㕢攰〳㔰㥣挹㘲户敡ㄸ㘵户㌲攸㙤っ捡㔹㈷㙥㔰㥣㙡㘲㡥戲摢攱戲摥愳㡣㤳㔳〴摥ㅤっ捣㔹㉡㐵昰敥㐴㘹捦昰㌸㥢〵㙦摣㉥挹㈰㌶㍣㑥㘹戱㔷㠳㠵ㄶ扣㍦挰㐷扦㥢㡥㥣敥攲攳㜰てㅤ敥愵〳㘷挰〸扣晢愰㜵挲攳晤搱㍥昰ㅥ㠰て攰㜱ㄶ㡣ㅤ搴㌱捡ㅥ㘴搰㤵っ㕡㠱㙦㤶㙥㜸㥣愶㘲㡥戲㤲摦㍢㌹㠹㐵㐰㍤捣㈰㥣捤㔲〴敡ㄱ㤴昶っ㡡戳㕥㠸㐲㝦㤴㐱㙣㔰㥣晡㘲㜷㤹㠵ㄶ愸㍦挱㐷㝦㡣㡥㥣ㄶ攳攳昰㌸ㅤ㥥愰〳㘷捡〸愸㈷愱㜵㠲攲㕤摣㍥愰㥥㠶て㐰㜱戶㡣ㅤ搴㌱捡㥥㘱搰㘷ㄹ㤴㌳㕢摣愰㌸㥤挵ㅣ㘵捦挱㘵扤㐷ㄹ㈷挰〸扣攷ㄹ㤸㌳㘱㡡攰扤㠸搲㥥攱㜱挶㡣挰㝢㠹㐱㙣㜸㌵㈸戵㔷挳〱敦㘵昸攸慦搰㤱㔳㙡㝣ㅣ㕥愵挳㙢㜴攰㉣ㅢ㠱昷㍡戴㑥㜸扣晤摣〷摥㥢昰〱㍣捥戴戱㠳㍡㐶搹㕢っ晡㌶㠳㜲㔶㡣ㅢㅥ愷挲㤸愳慣攴戱㡣ㄳ㘵〴搴扢っ挲ㄹ㌳㐵愰摥㐷㘹捦愰攲愸㈶愰㍥㘰㄰ㅢㄴ愷搷搸㕤㜶㠰晡㄰㍥晡㥦改㤸昴㜷昸㠸づ㝦愱〳㘷攳〸愸㡦愱㜵㠲攲㕤昲㍥愰㍥㠵て㐰㜱㐶㡥摤慡㘳㤴慤㘲搰扦㌲㈸㘷捦戸㐱㜱捡㑣て扢㈳㈷搴〸愸捦ㄹ㠴㌳㙢㡡㐰㝤㠹搲㥥㐱㜱〶㡥㠰晡㡡㐱㙣㔰㥣㠶㘳㜷搹〱敡㙢昸攸㝦愳㈳愷攸昸㌸㝣㐳㠷扦搳㠱戳㜶〴搴户搰㍡㐱昱㕥㝥ㅦ㔰摦挱〷愰㌸㜳挷づ敡〰昵㍤㠳晥挰愰㥣㘵攳〶挵愹㌵收敥昸㈳㕣搶㝢㜷攴㘴ㅣ㠱昷㑦〶㥥〳慤〸摥扦㔱摡㌳㍣捥摥ㄱ㜸慢ㄹ挴㠶挷㈹㍣昶㙡㌸攰晤〴ㅦ晤㘷㍡收晣ㅤ㝥愱挳ㅡ㍡攴攱㈰昰㝥㠵搶〹㡦捦㈱昰㠱户ㄶ㍥㠰挷㔹㍦㜶慢㡥摤㜱ㅤ㠳㤶㈱㤵愰㌸㐳挷つ㡦搳㜲㑣㜸捣㌶慣㌷㍣㑥攴ㄱ㜸戸〲㕤愶ㄶ㐳㉢㠲㠷㝢㝡搷〳摥㔲㔴ㄳ㜸㤵っ㘲挳攳昴ㅦ㝢㌵ㅣ昰㌴昸攸扤改挸愹㐱㍥づ㔵㜴攰㔳攷ㄴ㘷ぢ〹扣〰戴㉥㜸㜸愲㠲て扣扥昰〱㍣捥ㄸ戲㠳㍡攰昵㘳搰晥っ捡搹㍤㙥㜸㥣搲搳挳㉥捡〹㍦〲捡㘰㄰捥晣㈹〲戵㌱㑡㝢ㅥ㘵㥣㈱㈴愰㌶㘱㄰ㅢㄴ愷〹搹㕤㜶㠰摡ㄴ㍥晡㘶㜴攴ㄴ㈲ㅦ㠷捤改戰〵ㅤ㌸慢㐸㐰㙤〹慤ㄳㄴ㥦晢攰〳㙡㙢昸〰ㄴ㘷ㄶ搹㐱ㅤ扢攸〰〶ㅤ挸愰㥣〵攴〶㜵ㄵ捡㝡〰㜵㌵㕣〴搴戶っ挲ㄹ㐲㐵愰〶愱戴㘷㔰㥣㐹㈴愰㙡ㄸ挴〶㜵㍤㑡敤㉥㍢㐰つ㠶㡦扥㍤ㅤ㌹搵挸挷㘱〸ㅤ㠶搲㠱戳㡦〴搴づ搰㍡㐱昱改ㄴ㍥愰㜶㠲て㐰㜱〶㤲ㅤ搴〱㙡㘷〶摤㠵㐱㌹㕢挸つ敡㍥㤴㤹扢攳㌰戸慣昷敥挸㐹㐵〲㙦㌸〳㍦〰慤〸摥〸㤴昶っ㡦戳㤰〴摥㐸〶戱攱㜱㉡㤲扤ㅡづ㜸㐱昸攸㈱㍡㜲㥡㤲㡦㐳㤸づㄱ㍡㜰收㤲挰㡢㐲敢㠴挷㈷㙢昸挰㡢挳〷昰ㅥ㜳〴㜵散㡥〹〶㑤㌲㈸㘷ㅡ戹攱㜱㝡㔱て愳㡣㤳㡦〴搴慥っ挲㔹㐸㐵愰㐶愱戴㘷㔰㥣慤㈴愰㐶㌳㠸つ㡡㔳㤶㝣㌸散づㅦ扤㤶㡥㥣捥攴攳㌰㠶づ㘳改挰ㄹ㑥〲㙡ㅣ戴㉥㔰晥愳㙣㍣㝣〰㡡戳㥣散愰づ㔰ㄳㄸ㜴㈲㠳㝥っ〷㌷㈸㑥㐳㌲㐷搹ㅥ㜰㔹敦㔱挶㠹㑢〲㙦㑦〶收っ愶㈲㜸㝢愱戴㘷㜸㥣改㈴昰㈶㌳㠸つ㡦搳㥤散搵㘰愱㜵昶㍦〵㍥晡㔴㍡㜲㉡㤴㡦挳㌴㍡㑣愷〳㘷㐷〹扣扤愱㜵挱挳㘳㑣㝣㐶搹っ昸〰ㅥ㘷㐸搹㐱ㅤ昰敡ㄹ㜴㈶㠳㜲㍥㠵㜴㜶ㄶ㌵慢戳㤵捣㠹扢㔳扤㥥㌴扣戴㔰㘰㐲扥扥㘳㔹ㄳ㈶㐱㜰㤱愹㕦㜳㠹㐹散㠰㤴㈱㈱摤摡㠶愴㕡㠵晢㠹っ㥤㜵㕦㐱挳㝤㌶㜵㍤敤㐲慡搱挲㝣㝦攵㉤㙢扣㑦㜴攸慣捦㡥㜷摤晡捥㍡㝣㘹戳搱挵㑤愷㌶㘶摢㕡摢㕢ぢㅤ㠳敡㌱挱㘷㄰㥦ㅥ㔲挰攳㘳挶㔶摥㠴㠸扥㙤㜲挵㉡㕡昸〴捥挵扣㥢㍥戰愰愵㜵㐹㡢昴愶戲㥤て㔱ㄱ㕥扤㝢戳㤹〰摢攱㙢㝢挰㌳㌸㌷㠰㤵昵晤㈱晢昵㌲㤸㕣愷戳㜶〰昴愱㜵攳敡㘶㌴㐴㠲挹㘸㈱㥤ち㠵㘲搹㘰㌴㥦っ愷昰〴搶㑣㌲ㄹ㐹ㄴ㈲㐹㍣愶㈶㘵㐸㉥㥥㌱づ㐴ㅤ㠳搹㜷㘹敥㈰㙡㑣挳㡢㐶㕢㘵㌹㑥㝢搶㌷㌱づ晦㌲㤵㔱㔹㤵㔳昹㡡摥扤搵㔰搷㐳㍥㍣〹昵捥愷㈴㘸ㅡ昳改㤵搷〰搶晡㔵㘲〷扢戶〵㉢昳攴㑤㙦㐰ㄷ昴㌹㄰〱愳ㄷち搸㈱㉤つ搹扦㙥㕣㠳㘳㕥㤰㤶㐱㔹㕦㤴挹㠴〱㍣㕢戵㕤换愲㘴㈳㤴ㄴ㍦㉢㔵换愱㜸㘳ㄴ攳搶㝦晢㘱〰ㅣ㝣㐶㠵ㄵ㕤慦㘱戳㠳㈹收挲㔵㕦㠵㈵愵挱㈸〴ㅢ㔱挴〵攸昸㥡て挹㈱慦㉥挰㕡㜲愰愱㄰昷戵挲㠵〳㐵㥤㠷ㄲづ㤶攲㡤慤愳ㄲ㍤昴㘶㐸㙣散㠰ㄵ㕡㙢㠱㙥㙥散㘰㈴㠷挷㕣㐶挲㜸㉥㔷㉡㥡换攳搹㡢戱㘸㉣㥡㠹愵㠲攱㘴㈱㤳挹ㅡ㝤慣㍡㝡㉢敡ㄸ㝤㙤㙤㈱戵㝥戶㐶㥢㌲愰㜱㠳慢㌳搰ㄱ㙥っ㉣㤷改敤㌰改ㅤ㄰〱㘳㈳ㄴ㘰〱ㄳ敢㔹㐶㡡㍡昱敡愴㘷㙣㙣ㅢ㔷搱㘳㘷㡡㥤㈸づ㠷㔱㙤ち愳㌰㌹㠲ㅡ㡡攵㙦㜳㤴ち㤳㘳搰㤸㤷挹㔱㈸昵㌲搹挲㙥攷㘸㠴〲㤳㉤慤搰摡㌱搰㑤㈶搱㘸㍥㠵㠷挴㘵愳ㄹ㍣㤳㉣ㄲ㡡㘶ち愹㑣㌴ㅦづ〶㜳戱㔴〱て㜷㌵戶戲扢㜳㉣敡ㄸ㕢摢㥡散〰〳㙣㡤㌶戵㉤㌴㘱㜲愸㤳挹㠹㌰改㈷㐱〴㡣敤攰㠰〵㡢㠴㌰㈱づ㐱㘴っ戲㡤㈳改ㄱ愴㌸㤳挶㔵㈴㌰ㄸ㐶㘱㜲㌶㡡戸〰扤㑣つ㠱ㄴ㈶㉤扥㑣㥡㝣㤹㌰㝤㉥㥤㌸ㅦㄲ㑣㜶戰㐲㙢ㄷ㐰㌷㤹㘴㌳搱㜴㈸㥣㡤㐶ぢ㜸㘶㈰ㅥ㤷㤷㡡挶㔳愹㜴㈲㤱挸㠴ㄲ愹㜸愶㘰散㘸搵搱㉦㐴ㅤ㘳㈷㕢扢㠸摡捥戶㐶㥢ㅡづ㑤㤸ㄴ㥣㑣㉥㠵㐹扦っ㈲㘰晣づづ㔸昰ㅦ㈷㈳㙣攳㉡㝡㈴㈸攲ㄴ搷㌱㜴㄰㐶㘱㜲㍤㌵ㄴ换㕦ㄸ愵挲攴〰㕦㈶晢昹㌲㠹搸敤摣㡣㔰㘰ㄲ戵㐲㙢户㐰㌷㤹挴ㄲ㜱㈰挰㜱㌲㤲挵ㄳ慡搳挹㑣㍡ㄸ㉡攴㘲戹〲ㅥ〴㥣捥ㄴ㠲㐶捣敥捥慤愸㘳挴㙤㑤挶㐹挲搶㘸㔳扢㐲ㄳ㈶㌳㥣㑣㔶挰愴摦〹ㄱ㌰㜶㠳〳ㄶ晣挷挹㈸摢㌸㥡ㅥ扢㔳摣捦慡慢㐸㘰㜷ㄸ㠵挹㠳㈸攲〲昴㌲㌵〶㔲㤸㑣昴㘵㌲摥㤷挹㔸㔴㤲㑥晣ㄱㄲ㑣挶㔹愱戵㐷愰㕢晢㑥扥㤰㑡挶昱㘸扦㕣㍥ㅢつ愷搳挹㙣㈱㤴捦㐷搲愹㝣㌴㤹换挵㌳㐶㥤㔵㐷㝦ㄴ㜵㡣昱戶昶㈷㙡㤲ㄶ㘷敦㘹㔳㝢挲㈶㑣㜶㜷㌲㜹〲㈶晤㐹㠸㠰㌱〹づ㔸昰ㅦ㈷㝢搹挶㔵昴㤸㐰㌱㥥攲㐵搴㔰㔳㘰ㄴ㈶㉦㔱㐳㌱㜴㕣㑤㠱ㄴ㈶㘱㕦㈶㐱㕦㈶捣㙢㑢㈷㕥㠳〴㤳扤慤搰摡敢搰㑤㈶昹㐴㈸㡤㠷ㅢ愶㜳昲㤸搱㑣㍣㤹㡤挵搳㤹㔰〱て㡤㡥愷昳戹愸戱㡦㔵㐷㝦〳㜵㡣ㄹ戶昶㈶戵㝡㕢愳㑤敤ぢ㑤㤸散攲㘴昲づ㑣晡扢㄰〱㘳㌶ㅣ戰攰捦㘴㍦摢戸㡡ㅥ㔳㈸㈶㔳㝣捣搰〷挰㈸㑣㍥愱㠶㘲昹㍢〸愵挲㘴㕢㕦㈶〳㝤㤹㌰㠵㉤㥤昸っㄲ㑣㝥㙦㠵搶㍥㠷㙥㌲㐹㘵㔲戱㐸㈱㕤〸㘷㌲愹㘸㌶ㄳ㑢㘷㔳搱㐴㈱㥡㡣〴搳昱㘴㉣㥥㌵ㅡ散敥㝣㠱㍡挶ㅣ㕢㤳㝤㈷㙤㙢戴愹ㅣ㌴㘱戲戹㤳挹摦㘰搲扦㠱〸ㄸ捣㕢㘳挱㝦摦㈹搸挶ㄹ昴愸愷昸㤱㔵㔷㤱挰㍣ㄸ㠵挹扦㔰挴〵攸㤸㈶〰㈹㑣〲扥㑣慡㝣㤹㉣㐰㈵改挴捦㤰㘰搲㘴㠵搶㝥㠱㙥㌲挹挴㘳㠹㜴㌸ㄳ捣〴昳昸扣㈹㘴㌳〵㍣戰㌷ㄵ㑢㠵搳㠹㉣ㅥㅡㅣ㌱㥡慤㍡晡ㅡ搴㌱㕡㙣敤㔷㙡㤲慦㘶敦㘹㔳㙤戰〹㤳㜲㈷㤳㜵㌰改㘵㤵㘴搲づ〷㘸晥攳愴挳㌶慥愲〷ㅦ㡦㘰㍥㤳戸ち㔵搵㘲ㄸ㠵〹㝦㔷愰㤳挹㔲㤴ち㤳㝦晦攲昷㔹晣㑦㤴㝡㍦㡢㤷搹敤昴㐳㈸㌰㌹搴ち慤昵㠷㙥㌲㐹㠶ㄳ挹㑣㈸㤹捦㐷戳㌸㉤〹㠷㌲㈹㝣㈸攷昰昴㔰㌰㡡攰㠴搴㌸捣敥㑥㌵敡ㄸ㠷摢㥡㐱㑤搲搰散㍤㙤敡㈸搸㠴挹户攸㑣攷昹挹㈶㌰改㥢㐲〴㡣愳攱㔰㤲挹㌱戶㜱ㄵ〳愶㈹收㔰っ㘴攸攳㘰ㄴ㈶摢㔰㐳戱晣㥤㠰㔲㘱昲愹㉦㤳㡦㝤㤹㌰户㉣㥤愸㐱㈸㌰㌹挹ち慤つ㠶㙥㌲〹愵昱㈰攳㔴㉣ㄹ挴㈳攷愳㠹㝣㌲ㄳ㑦攱散㈴ㅡ挹攵ㄲㄹ㡣㥦㤸㜱戲摤㥤敤㔱挷㌸挵搶㘴摦㌹搵搶㘸㔳㘷㐰ㄳ㈶敦㍢㤹散〸㤳扥ㄳ㐴挰㘰㐲㔹扡㈳㘷㙡慥昳㤳戳㙣攳㕣㤲㤸㐷㌱㤲㔵㔷㤱挰㌹㌰ち㤳㄰ㅢ㐲〹㜴摣㔰ぢ㈹㑣㕥昶㘵昲愲㉦ㄳ愶㡣愵ㄳ㌱㠴〲㤳ぢ慣搰㕡ㅣ扡挹㈴㥦㑦愷㈲挹㑣㈴ㄴ㑥㘷愲攱㐴㍣㥤㑣愷ち㠹㔰㌲㤷っ愵昱㜱㤴㌳㉥戴敡攸〹搴㌱㉥戲戵㈴戵㡢㙤㡤㌶㜵ㄹ㌴㘱昲戴㤳挹㙥㌰改愳㈰〲〶昳挴㈵挷挹ㄵ戶㜱ㄵ㜱戴㔲昰㐶〴㝤㍣㐳㕦〵愳㌰㤹㐰㡤㍣昸㜷つ㑡㠵挹㑡㕦㈶て昸㌲戹搶㙥㘷ㄲ㐲㠱挹㜵㔶㘸㙤㉦攸㈶㤳㜸㌴㥥捤攴㠲㠵㜴㈴㤲㡤收㜲改㑣㈲㤳挵㍢ㅤ换㐶㈳㜸ㅣ㜲挴㤰挴㌱㍢㌷ㄹ㜵㡣ㅢ散捥挹㌹㥢攴㡣㙤㥢扡〵㌶㘱昲〷㈷㤳改愸愶敦つㄱ㌰㙥戵扢攳㌷㑥㙥戳㡤㡢ㄸ㜰㌱挵㙣㔶㕤㠵㈵㜵〷㡣挲㘴㝦ㄴ㜱〱㍡愶㘸㐰ち㤳ㅢ㝣㤹㕣攷换攴㉥㔴㤲つ㜳㌰㐲㠱挹ㅦ慣搰摡敦愱㥢㑣ㄲ㜸挰㌷㑥㘵搳㠹㕣慥㄰㡤㈴㜲愹㍣づ㉤挱㐸㉡㥢捤ㄶ㌰㔸㠲挶摤㔶ㅤ扤〱㜵㡣㝢㙣㙤づ㌵㐹〵戳昷戴愹〷㘰ㄳ㈶㔷㌸㤹㘴㘱搲㜳㄰〱攳㐱㌸㤴ㅣ㈷㉢㙤攳㉡〶㍣㠲㠲捦㜲搰㥢ㄸ晡㘱ㄸ㠵㐹㌳㌵ㄴ换摦㈳㈸ㄵ㈶攷昸㌲㌹换㤷挹愳㜶㍢㠷㈰ㄴ㤸晣挹ち慤戵㐱㌷㤹攰㘸㤲㐸愵㜱昶捡攳〹昶㥡㑣戸㠰㈷㠲挷搳戹㌴㑥㙣挳搱愰昱㤸摤㥤㜶搴㌱ㅥ户㌵㌹㥥㍣㘱㙢戴愹愷愱〹㤳㔳㥣㑣㤶挰愴㉦㠵〸ㄸ㑣敡ちㄳ扦㜱昲慣㙤㍣㤶㈴㡥愳㔸捥慡慢㐸攰㜹ㄸ㠵挹搱㙣〸㈵搰㜱㘳ㅥ愴㌰㌹搲㤷挹攱扥㑣㕥㐲㈵改挴昱〸〵㈶㉦㕢愱戵ㄳ愰㕢挷㤳㈴扥ㄸ攷㘳㜸㉣㝡㉥ㄶ㑤㘷ぢ愹㘸㈱挹㈳㙣〶扦㑤㠰攷攸㠷つ挹攸戲㠷㈷愲㡥昱慡ㄵ㐱㍦㠹摡㙢戶㐶㥢㝡ㄳ㥡㌰㔹散㘴㜲㉡㑣晡㘹㄰〱㠳戹摡㤲攳攴㙤摢戸㡡㡤㥤㑡㜱ち挵㜹っ晤㉥㡣挲攴㝣㙡㈸㤶扦昷㔱㉡㑣收晢㌲㤹攷换攴〳扢㥤㡢ㄱち㑣㍥戴㐲㙢㤷㐰户挶㐹㈱ㄱ㉦挴㜰㑤㈸㤸㑣㐷昱㜹㥣㑥攰搳戸㄰挳㐱㈵㕥挸㠵㐳〹㐳㤲户散摣愵愸㘳㝣㘴㜷㑥㡥㈷㝦戱㌵摡搴愷搰㠴㐹挶挹攴㑡㤸昴慢㈰〲挶㉡㌸㤴ㅣ㈷㝦戵㡤㝣昴㠳㍣㈶㕤扦㤱㔵㔷㤱挰攷㌰ち㤳㥢搹㤰捤攴㑢㤴ち㤳㝤㝤㤹捣昴㘵昲㤵摤捥敤〸〵㈶㕦㕢愱戵㍢愰㥢㑣愲昱ㅣ㑥攷㜱昸㐸㘴昱ぢ㌰昸昹㠴㈴㍥㠶ち攱㔸㈴ㅡ捦㘴㈲㤱㠴昱㌷扢㍢㉢㔰挷昸挶搶㘴摦昹扢慤搱愶扥㠳㈶㑣愶㌹㤹摣つ㤳㝥て㐴挰昸ㅥづ㈵㤹晣㘰ㅢ昹㌴〸㜹㙥扢晥㄰慢慥㈲㠱㝦挲㈸㑣晥挸㠶㔰〲ㅤ戳㕥㈰㠵挹㌸㕦㈶㘳㝣㤹慣㐶㈵改挴㘳〸〵㈶㍦㔹愱戵挷愱㥢㑣㈲搹ㄴ慥ㄴ㐴昲昹ㅣ㝥㔵㈲㤳ち㈵㘳㠵㕣㈴㤸〸〷搳愱㕣㈸㤷㡢ㄹ㍦㕢㜵昴㈷㔰挷昸挵搶㥥愴戶挶搶㘸㔳㙢愱〹㤳㕤㥤㑣㥥㠱㐹㝦ㄶ㈲㘰慣㠳㐳挹㝤㠷ㄶ㌱慥㈲㤳慢㈸慥愴㜸㤵愱换㘱ㄱ㈶慦㔱㐳㌱㈲㘱㑥づ㑡㠵挹〸㕦㈶挳㝤㤹㔴摡敤扣㠵㔰㘰挲㌴㈹㈳㙡㙦㐳㌷㤹挴㔳昸㜵〹㝣晡收㌳改㔰㌴ㄸ捤㈵昱愳㌳ㄱ㍣〹ㅤ扦㑢㤰挰㜷攳戸搱摢敥捥㍢愸㘳㌰㡦㉡㥤㝢㤷㥡㈴㔴搹㜱摡㔴㕦搸㠴挹づ㑥㈶ㅦ挰愴㝦〸ㄱ㌰晡挱〱㙦晦㜳㝢收㔱挵㈸㑣昸扣〷昳愹昷㝦㘵㘸〳ㄶ㘹昶㌳㙡戰挹ㅦ昳愳挲㘴㙢㕦㈶㕢晡㌲搹挴㙥攷㉢㠴〲㤳㑤慤搰摡搷搰敤㜱ㄲ〹㘵㐳㐹㝣ㅣ愷挲搱㐸㈶㤸㡥愶昳挱っ㍦㤵㐳愱㜴㉣ㅤ㌴㈴㠱捡ㅥ晥つ㜵っ愶㑣愵㜳戲敦㙣㘱㙢戴㈹收㐵㠵挹挶㑥㈶晦㠰㐹晦づ㈲㘰っ㠰〳摥晥摦〱〷摡㐶㍥㐶㐲ㅥ扥慦慦㘶㔵㈲㔲㤲ち㘵昹捦㙣㠸㈵晣ㅢ㠴㉡挲㐴昳㘵㔲攱换愴挶㙥攷㍦〸〵㈶㠳愱㌳㥡戶ㄶ扡挹㈴㤴㐸㈷昰㜳ㄴ㠹㜴㌴㤴㡦收㌲昱㜴ㄶ㘷昵搱㄰㝥愹㈳㥣捥㘳慦㌲戶户敡攸敢㔰挷ㄸ㘲㙢挲㘴愸慤搱愶㤸〲ㄵ㈶㙢㝦㜶㝣摦改㠵㌴愸㕥〱ㄱ㌰㤸〵挵摢㥦〹戳愳㘲扣㠷ㅥ昷㔲昴㘱㔵㘱㌲ㅣㄶ搹ㄴ晤㔰挴〵搹㜷㤸攱ㄴ㈶㍦愰㐱敦昵搸敦㔰敡晤づ㌸搲㙥㘷㈳㠴〲㤳愰ㄵ㕡摢ㄸ扡挹㈴㤳挹攴㌲㠵㘸㈲ㄳっ收昱㌱ㅣ捡愴㘳㠵㑣㡣㥦换㠹㔴㄰㈷㜲㠶愴㐰搹挳㑤㔰挷㘰搲㔳㍡户㈹戵㠸慤搱愶㤸搹ㄴ㈶㕦㍢㤹㙣〱㤳扥㈵㐴挰㐸挰〱㙦晦㝤㈷㘹ㅢ㘵摦攱㠳㈲捣㥦㉡ㄸ挴搰㤲捣㘴㔱つ㌵㉣〸㤳㔱愸㈲㑣㍥昲㘵昲愱㉦ㄳ愶㌴愵ㄳ㐳ㄱち㑣㤸扥㘴㐴㙤〷攸搶㌸〹攷搲搹㜴㉥㤹捣㐷㌲搱㕣㈸㤵挴愳晢㠳挱㜴㈶㤷挵㜹㕣㈴㤸㌵㙡慤㍡晡㡥愸㘳㡣戱㌵ㄹ㈷㘳㙤㡤㌶㌵ㅥ㥡㌰㜹摢挹㘴ㄸ㑣晡㜰㠸㠰㌱〱づ㜸晢㌳㘱㝥㔳㡣挲攴〹扡㍤㑥ㄱ㘵㘸挹㔱㔲㡢㔱挳㠲㌰㘱㡥㔲㤸㍣敦换攴㔹㕦㈶㤳敤㜶㔲〸〵㈶㔳愰ぢ㤳㕤愱㥢㑣ち改㑣㌶㡦㡦ㅡ晣慣㔴㌰ㅡ捣㈵㔳㤹㌸慥㉡挵戳㘱㕣捦攷㉦㑢ㄸ㔳慤㍡晡㙥愸㘳㌰㙤挹〸晡㈸㙡搳㙤㡤㌶挵摣愴㌰㜹摣挹愴ㄶ㈶㝤っ㐴挰愸㠷〳摥晥㑣㤸戶ㄴ愳㌰㜹㥥㙥㝣㌸㠵扥㈷ㅢ㘲ㄶ㔳㡣㤳愰昵敢㔵挹㐴摣㙥慥㕣㤷晦つ改挳摣扦〵㌰〱捦昶攷㑣ㅤ晣㍡㑢㝥㤹㜹晦㙡㐵昹慥晦㕤㉣㘶搳㜸晢㍡晦㉡敦挳㕡晦㠶㌸愴摡㤵㕦㘳挴敤昰愷㑦挶ち㔷ㅥ㠸搵つ晡㜵戱扢ㅦ晦㐳挵戲捤㥡㈷戵㈳搹㠶ㅦ㤱㥣搹㍡戶昳ㄷ〸㌷戲㤳㜰挳散㐷搴て敤㉡ㄹ㥢㘹挷愳て㍡昲㜶戵改㙤㥤昵昰挸㜷攴㑤㘱ㄸ挶〷摡㙦搶愵㌹敥晦ㅤ搰㔵㍡愹愵ㅤ㍦扥㤰捦搹ㄱ摢㜱㍦㙣㐵㜹㉦攵㝢㑢扥昵㕢㠳扣攱㤷搱昰昳ぢ㤳㜲〴㌰挰攷敥攷㜱㡤ㅤ昲昴㠰㠱戰㉢㥤㐹㔸㙤㉡搶㔶ㅢ㍤㘴敡㤰㐸戰昲て搸㄰敢摤㐶㌱㜶戶挸摤㉤愰㑦㐷㐰挵ㅤ㥦搱㔸㔴摤〰〵ㅦㄱ㘵攴敡㜸㝤㔷㙢㈹㘳捣晦慢慣晦㡤㌱搵㜳散ㅡ〷慢㥡㜳挶㔶㝥扣晣捡敦㙦搹㙤攸攵㉢搶㔹晦㉦㝦愶攳㡡㝢㈷捣戹慣㜶攵㉢㕦㙦㌵㙡㘵㐳慤㥡㡢ㅡ㐳ㄱ㐷晦㠴攲㔳ち敥づ敡㜶㜴攲㝤摣攵散㜹摥昹㙤㤶挱晤扣㜳㠳㠹㔰扣换昴㔹攸㙦扦㕥慡ㄹち昷ㅡ㜵ぢ㙡㜰愸捡攸㥡捤戵㙣㐵㌱㐷㤸搲㤹攲搴昶㐷㤹愰㡣〷搵つ㜰戴〱攰〹慤昴㘶ㄲ搳㉥慡㙥㠷戲㘱㑣㤸搵㤴ㅡ愵㤸扣扡昱㑥㠷敤㜷换戱㡦㕥昴晢挲㑢ㄷ㕣戸㝦慤㍡ㅣ㌵晣㤸㕣㙤慤扡㠷挹㔵㤶挱晤〸㜴㠳㠹㔰扣昱搹㙤㌲㌹ㅡ㡡㌰戹〲㌵㍡㤹㘴戹㤶㑣㐴㥡㑣㡥挱㤲㤶户㤹㐴㠲敡㤲㈲㈶㜳㘱愹㍥ㄱ㍥ㅢ㠶㠱㠹捣㙥㌱㜸㠶挶㤹愸攱㠷攱晣㔲ㄸ捥戳っ敥〷愱ㅢ捣㝤攲㡤っ户㠹㠱〹㑣挱㜰㡥ㄳ㐳㉢㌱㕣〸㤳㠹㠱㔹㑤敤㄰ㄳ挳㤴㈱愱愰㍡愳〸㐳㍢扤昹㥤戵㜳㘸㕣ち㘵挳㤸㕣㘶搷㈸㌵㌴㘶㥥㝣挸戸㤳㥥扤敡搱捦㐶慦搸㘸㘵摤〷戵敡㍡搴昰㘳㜲㜲㈹㈶㈷㔹〶昷戳搱㡤敢ㄱ〹㙦摣捦㘵㌲㘱〲㔳㤸㥣攰㘴㜲ㄸ搷㤲戹㐷㤳〹戳㥡摡ㄱ㈶ㄳㅥ㜹搴㌱㐵㑣㤶挳㔲扤〲㍥ㅢ㠶㠱戹㑢愹㔱ち㠳㘷㘸摣㡦ㅡ㝥ㄸ㡥㈸㠵攱㜰换攰㝥㐲扡昱㈰㈲攱㕤愶ㅦ㙦㘲㘰捥㔲㌰ㅣ敡挴㜰㈲㌱㌰摤㘸㘲㘰㈲㔳㍢搹挶㤰〸慡挵㐵ㄸ㑥愵昷㥦攰搳㌹㌴㤸㡥摣㌰㈶㑦摡㌵㑡㌱㌹散昳㠹㥦㝦扢挵㠵戵㘵㑦摤㌰昶慢㘳敦慢㔵㉦愲㠶ㅦ㤳㐳㑡㌱㔹㘸ㄹ摣て㑤㌷㕥㐲㈴扣换昴戳㑤㈶捣㔹ち㤳ㄶ㈷㤳㜳戹㤶㙦挰㘴㌲㘱㈲㔳㍢摦㘶ㄲ㡤愸昹㐵㑣㉥愴㌷㔳㤵㥤㑣摥㠱戲㘱㑣摥戵㙢㤴㘲㜲㔱换挶挷晥改昹慦㙡敦ㄹ㜰㜰扦㌵愷㥥㔵慢㍥㐶つ㍦㈶昹㔲㑣㜲㤶挱晤ㅣ㜵攳ㄳ㐴挲扢㑣扦摣㘴昲ㄹㄴ㘱㤲㜱㌲戹㤲㙢挹㜴愳挹㠴㠹㑣敤㙡㥢〹㜶㤷摦ㄷ㌱戹ㄶ㤶㙡㘶㈰㌷っ挳㌷㜶㡤㔲ㄸ㍣扢换㡦愸攱㠷㘱晦㔲ㄸ昶戳っ敥愷愹ㅢ捣㜰攲㕤愶摦㙣㘲昸ㄹ㡡㘰搸搷㠹攱㔶㘲㔸〳㤳㠹㠱戹㑢敤㜶ㅢ㐳㌴愱㘶ㄴ㘱㔸㐱敦㕦攱搳㌹㌴㤸㠱摣㌰㈶㜴㤷ㅡ愵㤸摣摤昷㤰摢㑥晤攰㠱摡扤㔶摤搳㜱挵㑢换㙡ㄵ戳㤴㐳戹㈶慥ㄳ㡦愹愵㤸㑣戱っ敥〷慣ㅢ捣㜰愲挳昸晡㙢㌲㘱㥡㔲㤸散攵㘴㜲㍦搷戲ㅡ㈶㤳〹㜳㤷摡㠳㈶ㄳ㝣扡挴搵挴㈲㈶て搱㥢搹挹㑥㈶捣㐰攲扤〱㈷㘳㑣㔷㑡㡤㔲㑣づ晣改扣昹慢〷摣㔷晢敢㕦㍥ㄸ扢慤昶㔲慤㘲㤶㜲愸て㤳戱愵㤸㡣戱っ敥㘷慥ㅢ捣㜰ち㤳挷㑣㈶㌵搰㠵挹敥㑥㈶㑦㜰㉤㤹㘱㌴㤹㌰㜷愹㍤㘵㌲㤱㑦㤷㕤㡢㤸㍣〳㑢昵㡥昰挱㝢〳㌰㌰㐳㈹㌵㑡㘱昰散㉥㈳攱㍥搴〷㐳慣ㄴ㠶愸㘵㜰㍦㜹摤㘰㔲㔳㌰扣㘴㘲㘰㘶㔲㌰㠴㥤ㄸ㕥㈱㠶〴㑣㈶〶愶㉢戵搷㑣っㄸㅡㄱ㌵愲〸挳ㅢ昴㘶㐲戲㜳㘸散〶〵敦つ㘰挲っ愵搴㈸挵㘴㡦〹㉤〷㑥㌹攳挶㐷攷㝣㝦㜲敤㘹敦扦㔵慢㤸㤸ㅣ敡挳㘴攷㔲㑣㜶戲っ敥㠷戱ㅢ㑣㙡ち㤳昷㑣㈶捣㑣ち㤳ㅤ㥣㑣㍥攰㕡㌲攱㘸㌲㘱扡㔲晢㜳㈷㤳愰ㅡ㕣挴攴㉦戰㔴㑦㠷て摥ㅢ㠰㠱㐹㐹愹㔱ち㠳攷晣㙢㌶摣㠷晡㘰搸愶ㄴ㠶㠱㤶挱晤㐸㜶㠳㜹㑣挱昰㤹㠹㠱挹㐸挱戰戵ㄳ挳ㄷ挴搰〰㤳㠹㠱ㄹ㑡敤㉢ㄳ挳搴㈱戱㠸摡扣〸挳摦攸㍤〷㍥㥤㐳㠳㜹㐶扣㌷㠰〹㤳㤲㔲愳ㄴ㤳戹㙦㝤㌱㝦搸扦㑦㝣㜴捤昱㤵愹㈳晡㥦㔴慢㤸㡢ㅣ敡挳㘴愳㔲㑣っ换攰㝥㑡扢挱㍣愶㌰昹摥㘴挲㘴愴㌰改敦㘴昲㈳搷㤲㜹㐴㤳〹㌳㤴摡扦㙣㈶昸㤰つㄴ㌱㔹つ㑢昵ㄲ昸攰扤〱ㄸ㤸㠷㤴ㅡ愵㌰㜸㡥ㅡ换攱㍥搴〷㐳㘵㈹っㄵ㤶挱晤慣㜶攳㘸㐴ㄲっ晦㌱㌱㌰晦㈸ㄸ捡㥤ㄸ搶ㄱ〳㔳㠷㈶〶㈶㈵㌵晥㤸扣昹㑤㌶愹搶晥攴晣㈶摢ぢㄶ挵戴㘳攷搰㘰㙡ㄱ敦つ㘰挲㍣愴搴㈸挵攴改㔵搳㐶㍥㝦㝡攱搱㑢㥡愶㉦摢晡摤ㄳ㙢ㄵ搳㡦㐳㝤㤸晣㡣扥昹㝥扢晦挹㌲戸ㅦ摦㙥㌰㜵㈹㑣㜴慣〸扥摤㌳晦㈸㑣晥㡤ㅡ㥤摦㘴晢㜰㉤㤹㍡㌴㤹㌰㈹愹昵㌳㤹挸㔷戸ㅦ㡡㤸㔴挳㔲㝤㈵㝣昰摥〰っ㔷搹㌵㑡㘱昰ㅣ㌵㤸㜶ㅣ敡㠳攱敦愵㌰㝣㘳ㄹ摣て㜱㌷㤸慤ㄴっ㥢㤹ㄸ㤸㜲ㄴっ㕦㍢㌱㙣㐱っ㉢㘰㌲㌱㌰て愹㙤㘵㘲㤰捦搵捦㡢㌰っ㈰〶㈶㄰昱摥〰っ捣㌶㑡㡤㔲ㄸ㍣㝢〸㌳㡤㐳㝤㌰㝣㔲ち挳挷㤶挱晤㈸㜷㠳〹㑡挱㔰㘳㘲㜸っ扡㘰昸挸㠹㘱㝢㘲㘰㠲搰挴挰搴愳㌶搴挴㌰㘵㐸㌸慣摥㉦挲戰㈳扤㤹㕣散摣㐳㤸㐰挴㝢〳㤸㌰摢㈸㌵㑡㌱㌹㝥慦㠳ㅦ昹攴㠲㕢㙢攳捦㍣㝣摢昷㈳慦慢㔵㑣㌲づ昵㘱昲㔶㈹㈶㙦㕡〶昷搳摤つ㈶㈸㠵挹敦㑣㈶捣㌲ち㤳搷㥤㑣㐶㜲㉤摦㠱挹㘴挲搴愳ㄶ㌲㤹攰〳㈵愴㕥㉥㘲ㄲ愱㌷㤳㡢㥤㑣㤸㐰挴㝢〳㤸㌰摢㈸㌵㑡㌱昹攰攷㈳攷㍦摣㜱㙣敤㈵搵㐷捦㍢昱敥㕣慤㘲㤲㜱愸て㤳攷㑡㌱㜹搶㌲戸ㅦ昸㙥㌰㐱㈹㑣㔲㈶ㄳ㘶ㄹ㠵挹搳㑥㈶扢㜱㉤㤹㈰㌴㤹㌰昵愸㡤戶㤹攰〳攵昱㈲㈶戵戰㔴晦〳㍥㜸㙦〰〶㈶ㄸ愵㐶㈹っ㥥摤㘵㌵摣㠷晡㘰昸㘳㈹って㕢〶昷㘳摦つ收㈴〵挳〴ㄳ〳ㄳ㡢㠲㘱愵ㄳ挳ㅥ挴挰㥣愰㠹㠱搹㐶㙤㤲〳挳㝤㐵ㄸ㈶ㄳ〳搳㠴㜰摢〰っ捣㈹㑡㡤昵挶搰〷㌵㠶晡㘰戸慢ㄴ㠶㍢㙤っ慥㠷扦ㅢ晤㄰㐹㌰散㘳㘲搸〸扡㘰戸挳㠹愱㥥ㄸ㌶㠱挹挴挰〴愳㌶换挶㄰て慢㕢㡡㌰捣愶㌷㔳㠸㥤㝢挸ㄶ㔰㌶㡣〹㜳㡡摤㌲昹㝣搸摡㔹捦㍤㜲㑦敤户㌷扦昷摥扦ㅦ㝥慣㔶つ㐲つ㍦㈶搷㤷㘲㜲㥤㘵㜰㍦て摥㘰ㅡ㔲㤸ㅣ㙣㌲ㄹち㕤㤸㕣攳㘴搲挰戵摣ㄱ㈶㤳〹ㄳ㡣㕡摡㘶㠲㍤攴㡡㈲㈶㔹㔸慡㠷挱㘷挳㌰㌰㡤搸㉤〶捦ㅥ挲散愱ㅦ㠶㡢㑢㘱戸挸㌲戸㥦ち㙦挴㄰㐹㌰㌴㥡ㄸ㔲搰〵挳〵㑥っぢ㠸㘱㌷㤸㑣っ捣㈹㙡捤㌶㠶㘸㑡㥤㔳㠴愱㤵摥捣ㅡ㜶づ㡤㕡㈸ㅢ挶㘴㡣㕤愳搴敥昲搴㤹愱㈵扦慢㘹愸㝤昱敥昴捡㤱て㑣慤㔵捣ㅥ晡㌱㌹扤ㄴ㤳搳㉣㠳攷㐱昱捣㍣昶昴愰㜸挷㑦慢㔷㘳ㅦ慤㉣昰捥戵㍥〵戳㤸挹㐲摣㌸搹搸搴㈴昷ㅣ昶挵㜳㥤摢昰攳收㔳昰昸㜲㍣捤戹扥搱晡挱摣㐹㜸慣㌹ㅦ㤳㙢㍦㌹㔸ㄷ㡤㤵戵挲昴㌶㍣㑡戸㜷㘱㔲㍢ㅥ㍢㥦慢挲㡦㌳㜷㜴攴摢㕡晥㉦㍣昴ㄹ㜷㠱昲挹㍣㜸㤹㡦㝢昶扤〱㤳㜷㔶晡㈶收捣㈷挱㜷昱戰㝦戳扣㥣㡦㠳晥敦㥥㐰慦㉤挲㜸戳㙦㄰捥㌹ㅥ㜰㕥愱㑥挱㈶㌶攷㔴ㅣ㔵戶㑥晡㕣㔶㕥愶㉦㠱扦㘴摣㈴扦つㄱ搰㤷戱㠸㌷攱㡡㈸慢㥣㡣㈱攰㕥㌱摥づ换㠷愰㤴戹㝥㜵扣㑦ㅦ慥慤晤慡㘰㍡戱扢㔴㈶㌳㡣扤㥢ㅢ搲㙤㙤改㘵㔵捤つ㑤昹㤶戹ㅤ昳慡ㅡㄶ㈳㜳㡢㠷戲愳ㅦ昸〹㜳晤㌰晣㙦㐲挶慥㌴ぢㄱ㌹㈶戵挳㔱敡扦愲挷晡慥攸㤱㕣㉢愶ㄶ扢㔶昴㈸ㄶ㜵慤愸㥡㡤戸㕣㔹晢愵づ㠴挲㔵搰㡦㜱㜶㠱㘹㌴㜶㐱㈷敢ち㜵戸㙦㜳挷㝢㥢㍢搱搵ㅣ㌳㙥㐵捤捤㐵㠱㌴㜷戲戳㌹愶慢㘴㡤㑦㐱愹晦ㅡ㉦昲敤挲㘹摥㉥㥣攱敡㐲慢扢ぢ敤㜶ㄷ捥㜲㜶㠱搹㈱挷ㅡ户昸㌶㜷慥户戹昳㕤捤ㅤ收㙥㙥戹摤摣㠵捥收㤸㠵㤱㌵扥〸愵晥㙢㍣搷户ぢ㤷㜸扢㜰㤹慢ぢ㈷扡扢㜰慡摤㠵㉢㥣㕤㘰搲㐳扡㜰㘵挹㉥捣昱敤挲搵摥㉥㕣敢敡挲戹敥㉥㕣㘸㜷攱㝡㘷ㄷ㤸㘳㜰㐰摦摦户戹㥢扣捤摤攲㙡敥㑡㜷㜳捣㌸挸㌰扢捤搹摣捤㔶㜳摡敤㈸昵㠷㍥挳户ぢ㉢扣㕤戸换搵㠵㕢摤㕤㔸㘱㜷攱㙥㘷ㄷ㜸改㕣愰摦㔳戲ぢ㤳㝤扢㜰㥦户ぢて戸扡㜰扦扢ぢて搹㕤㔸改散〲慦㔴㍢愰㡦昷㙤敥㡦摥收ㅥ㜵㌵挷㡢摡㐵晢昶㌳㜶㜳㡦㌹㥢攳ㄵ㘱㔹攳挷㔱敡て㝤戴㙦ㄷ㥥昴㜶攱㘹㔷ㄷ㕥㜱㜷攱つ扢ぢ捦㍡扢挰ぢ戰戲挶㍣扣㔴愸戸㙦㜳㉦㜸㥢㝢挹搵摣〷敥收晥㘲㌷昷㡡戳㌹㕥攸㤴㌵㝥ㄵ愵晥㙢㍣搲户ぢ慦㝢扢昰愶慢ぢ㕦戸扢昰㌷扢ぢ㙦㍢扢挰敢㡡㡥㙤扣㤳㙦㜳敦㜹㥢晢挰搵摣㡦敥收㔶摢捤晤搹搹ㅣ慦摦挹ㅡ㝦㠴㔲晦㌵慥昱敤挲挷摥㉥㝣敡敡挲㍡㜷ㄷ㜸㠵㑦昶敤扦㘲愱昳㐳㤳㤷换ㅣ摢㜸㙢摦收扥㘰散攲て挸慦㔸攴昸㠰攴㤵戵愲㔱㕤㡤〲㘹敥㙦㔸攸㙣㙥㌳㈸づ挰㥢昸㌶昷㉤㥣㕣捤㝤挷㈲㐷㜳扣㠲㔵搴ㅣ㉦㔲㐹㜳㍦㘰愱戳㌹㕥晥ㄱ挰㍦㘲挱ㅦ㜰㕦摦㉥晣ぢ晥慥㉥慣㘶㤱愳ぢ扣㝡㔴搴〵㕥㈰㤲㉥晣㡣㠵捥㉥昰㙡㡢㜴攱ㄷ㉣昸㜷愱搲户ぢ扦挲摦搵㠵戵㉣㜲㜴㘱㈴昴愲㉥㐴㔰㈰㕤㈸慢㜲㜴㠱ㄷ㌷ㅣ搰搷慥昶㍢摢敢㠵ㅡ慥收㉡㔹攴㘸㡥搷㐱㡡㥡攳愵づ㘹慥户戳㌹㕥㐴㜰㌴户摡户戹㠰户戹扥慥收㜸扤愱愸戹挹㜶㜳晤㥤捤昱换扡〰慥㐶愹㍦攰敦㝣扢戰㤱户ぢ㥢戸扡㔰敦敥挲㙣扢ぢ㥢㌹扢挰敦挶㡥㌵晥捡户戹㉤扤捤㙤敤㙡㡥㕦愳㡢搶㤸摦㤴〵昰㐰㘷㜳晣づ㉡㙢扣つ㑡晤搷昸㔳摦㉥㙣攷敤㐲㡤慢ぢぢ摣㕤㘸戵扢戰扤愳ぢ㤵㑢㔰扡摥㕦㕣㌸愳㜰ㄳ㝣挵㙢捡㘷昹㠳㑡晣㔹㥥㘱㑤昸〲戲ㅥ扦㠲㌴〴㡤㉡㝥敢㘰っ㝤㈸㌵㉣昰慦㥡攷晥㕣㐰ㄹㄶ㜸づ捦㑥改㍢搰㠷愷敦㔲㘳㐷㘷つ㥥慡㜷搵攰㘹戸搴搸㠹㍥㍣〳㤷ㅡ㍢㍢㙢昰㙣扢慢〶捦㥡愵挶㉥昴攱〹戳搴ㄸ收慣挱㤳攳慥ㅡ攷摡㌵㠶搳㠷攷扣㔲攳㜷捥ㅡㄷㄶ搵攰㜹慡戴㌱㠲㍥㍣㐵㤵ㅡ㈳㥤㌵㜸㍡摡搵〶㑦㉢愵㐶㤰㍥㍣愳㤴ㅡ㈱㘷つ㥥㍤㜶搵攰㤹愱搴〸搳㠷㈷㠵㔲㈳攲慣挱ㄳ挰慥ㅡ㉢散ㅡ㔱晡昰ㅣ㑥㙡挴㥣㌵敥㉥慡挱昳㉥㘹㈳㑥ㅦ㥥㜲㐹㡤㠴戳〶㑦慦扡摡攰愹㤳搴㐸搲㠷㘷㑤㔲㈳攵慣挱㌳愴慥ㅡ㍣搳㤱ㅡ扢搲㠷㈷㌹㔲㘳㌷㘷つ㥥搰㜴搵㜸挱慥㌱㡡㍥㍣㑦㤱ㅡ愳㥤㌵㕥㈹慡挱㜳ぢ㘹㘳㜷晡昰戴㐲㙡搴㍡㙢昰ㄴ愲慢つ㥥ㅥ㐸㡤㌱昴攱㤹㠱搴ㄸ敢慣挱戳㠰慥ㅡ晣㌴㤷ㅡ攳攸挳て㜲愹㔱攷慣挱て敤慥ㅡ晣㐰㤶ㅡ攳改挳捦㘲愹㌱挱㔹㠳㥦扢㕤㌵昸㤹㉡㌵㈶搲㠷ㅦ愷㔲㘳て㘷つ㝥㜴㜶搵攰㐷愰搴搸㤳㍥慢敤ㅡ㤳㥣㌵昸㐹搷㔵㠳㥦㔸㔲㘳㉦晡昰挳㑡摡㤸散慣挱摤戵慢〶㍦㜴愴挶ㄴㄶ昳昳㐶㙡㑣戵ㄶ愸㔴昳戳愵慢〶㍦㌷愴挶㌴ㄶ昳㈳㐳㙡㑣户ㄶ愴〶㍦ㅥ扡㙡昰㌰㉦㌵昶㘶㌱㡦昰㔲㘳ㅦ㙢㐱㙡昰㘸摥㔵㠳㐷㙡愹㌱㠳挵㍣㐸㑢㡤㝡㙢㐱㙡昰㠰摣㔵㠳〷㔶愹㌱㤳挵㍣愶㑡㡤㔹搶㠲搴攰昱戳慢㠶ㅣ搸戰㝡晡扥㈸戶㕦〶て㜰㜲㤹㜱㌶ㄶ㤰挵㤴㠳㤹挷㡢〷㌵昱摡摦昴㤲〳㤸挷㡢〷㌲昱㍡搰昴㤲㠳㤶挷㡢〷㉦昱㍡搸昴㤲〳㤵挷㡢〷㉣昱㙡㌰扤攴攰攴昱攲㐱㑡扣搲愶㤷ㅣ㤰㍣㕥㍣㌰㠹㔷搶昴㤲㠳㤰挷㡢〷㈳昱捡㥢㕥㜲攰昱㜸昱〰㈴㕥㜳㑤㉦㌹搸㜸扣㜸搰ㄱ慦㐶搳㑢づ㌰ㅥ㉦ㅥ㘸挴㙢㠱改㈵〷ㄵ㡦ㄷて㉥攲搵㙣㝡挹㠱挴攳挵〳㡡㜸戵㥡㕥㜲昰昰㜸昱㈰㈲㕥㠷㤸㕥㜲挰昰㜸昱挰㈱㕥敤愶㤷ㅣ㈴㍣㕥㍣㔸㠸搷㈲搳㑢づっㅥ㉦ㅥ㈰挴㙢㠹改㈵〷〳㡦ㄷてち攲戵捣昴㤲〳㠰挷㡢〷〲昱㍡捣昴㤲㥤摥攳挵㥤㕦扣㡥㌰扤㘴㐷昷㜸㜱㠷ㄷ慦攵愶㤷散摣ㅥ㉦敥攴攲㜵戴改㈵㍢戴挷㡢㍢戶㜸ㅤ㙢㝡挹㑥散昱攲捥㉣㕥挷㥢㕥戲攳㝡扣戸〳㡢搷㠹攲㘵搸㍢慢攲晥㈹搷晦㤷攲㐴㡢搳ぢ挶愱㙥ㄵ㝥扥㡢扢愴ㄸ㤶戸っ摣ぢ挵戰搸㘵攰㡥㈷㠶㐵㉥〳昷㌵㌱㜴戸っ摣扤挴搰敥㌲㜰㡦ㄲ㐳㥢换挰㥤㐸っ㠷戸っ摣㙦挴戰搰㘵攰慥㈲㠶㔶㤷㠱㝢㠷ㄸ㕡㕣〶敥㄰㘲㘸㜶ㄹ戸て㠸愱挹㘵攰戰ㄷ挳〲㤷㠱㈳㕤っ昳㕤〶づ㙥㌱㌴扡っㅣ捦㘲㤸攷㌲㜰〸㡢㘱慥换挰㔱㉢㠶㠲换挰㠱㉡㠶扣换挰戱㈹㠶㥣换挰攱㈸㠶慣换挰ㄱ㈸㠶㡣换挰㐱㈷㠶戴换挰㜱㈶㠶㌹挵㠶㍥晦て㉦搳㍣㤳</t>
  </si>
  <si>
    <t>㜸〱敤㝤㜹㝣ㅣ挵㤵晦㤴愴㘹慢㐷㤲㌵扥㌸っ〱〱收戲戱愲㤱㐶搲挸挶昸㤰㝣㈲ㅦ㔸挶㈶收㤰攷攸戱〷㑢ㅡ㌳㌳昲㠵〱㜳挴〴㐸〲㑢㐸㈰づ㜷〸换㐲㠰晣〸㄰慥㑤ㅣ挲㜲ㅡ㐲づ㐸挲ㄱ〲㈴㈱㠱ㅣ攴㈶ㅢ㡥晤㝥㕦㜷捦昴昴昴㐸㍥搸捦捦㝦㙣㕢㝡慡㜷搴慢敡㙦㔵㔷㜷扤慡㙥晢㤴捦攷晢〸〷晦昲愸㘲攲攰㥥㑤搹㥣搱摦搸㤹敥敢㌳攲戹㔴㝡㈰摢㌸㌳㤳㠹㙥敡㑥㘵㜳㤵㌰搰㝡㔳搰㘷晤扤搹搴㘶愳扡㜷扤㤱挹挲挸敦昳㔵㔷敢ㄵ搰〷敤㕦㥢搱㤹㑢慦㈲㠱㤵㑦搷㐸㐶㤰㔴㤳攸㈴〱㤲ㅡ㤲㕡㤲㍡㤲㤱㈴昵㈴㜴愹㡦㈲ㄹつ㔲㍢〶㘴㔹攷慣挵戱㌳㔱挱㥥㕣㍡㘳ㅣ搷戰摣慣挶戴㔰愸㌱搴ㄸづ㌵㌵㌵㌶ㅤ搷搰㌹搸㤷ㅢ捣ㄸ搳〶㡣挱㕣㈶摡㜷㕣挳㤲挱㔸㕦㉡㝥愲戱㘹㔹㝡慤㌱㌰捤㠸㌵戵挴愲攱㐸㈸摣摡㥡散攸㠸搴㡥㠵攷㐵㥤戳㤶㘴㡣㘴昶攳昲㌹㡥㍥ㄷ㜷捥㙡㕣㘴攴㍥㉥㥦晢挱㈷㕣㜶愵晢愳愹㠱㡦挹愹㥦捤搴摡㘵挴㔳㙣㑦挳挸愴〶㔶㌷愲摡㐵㐰㠳㙢㙦㥣㤹捤づ昶慦㘳搷攸㌴晡晡㤶ㅡ㐹㘹挷晥慥㙣㙥㐹㌴搳㥦慤敤㈷㝥㐶挶ㄸ㠸ㅢ搹㤱晤戳㌷挶㡤㍥换㌰㕢摤扦㍣㥡㔹ㄴ敤㌷慡㤸愸敦㌷摢㜰㝥挲ㄸ挸愵㜲㥢敡晡㑦捥ㅡ㑢愳〳慢つ㥡昸晢攷づ愶ㄲ慡慡ち㍦扥捡愳扤㙡㈶つ㠵晡昴㜷慥㠹㘶㜲挲戱〹㐳㕥戶㡥敥㈲㘷㔱㔴㉦㜶愹〶㔷㉥戶㔹㑦慡晦㐴㈳㌳㘰昴戱㄰戶攴㈴㤷㤱〰㘴戶㐳ㅥ㈹晢㜴搸㑡慡挶扡㥥㜸㉥㉣㐵摢ㅦ攴㠴㐵改㑣㍦㍡攴㐲㈳㍡㌰㙤㌲晡㙡㔳㜳㝢㙢㑢愸戵扤㌵搴ㅣ㘹㠹㜴戴㠷挳挷昵攴ㄲ㕤挶晡㘹㔰㠶㐲㙤攱收戶搶㤶㤶愶愶㤶昶搶㡥㡥戰㝥〰㝣攸〷搲摢㜸㤰捡戹㙤ㅤ晡㐱ㄴㅤっ愲慡摥挴㌵敤㉣㤶搷㔵㐵㙦戴愲㌷㔶搱ㅢ慦攸㑤㔴昴ㅡㄵ扤挹㡡摥搵ㄵ扤㙢㉡㝡㔳ㄵ扤㘷㔶昴慥㠵㡤㝤㔴㡦ㄸ㔱㘱ㅤ㉢㈷慢攷挶㕣戰㜹攱㈳户捤改㍣㜹挲愸挵㡡㤷戱㡣〲㠷㈰戱户愷㜱㈸㝣攸つ㈰摡㘱㈰㤵昳㜱ㅡ㠷㔳㜴〴㠸㔲慦攰㌴㜸㉡㠷㝥㜲攱捡㘹㠷㡥敢扥㝡搵昵攳㤷㈵㑦㔹慤㌸㡡㐸ㅤ㡥㐴攲㜸㈷㤴〰慢戹戹戵戵戹戹愵㌵ㅣ㙡㙦㘹㙤㙢㠹戴㌹㠰㡣戴㜷戴㌶戵㌴㠵㕢㕢㕡㥢㈲㤱愶愶づ晤㈸ㄶ㜷㌴㠸㜶っ㥤捥㘹て改挷㔲㌴ㄱ㐴愹ㄷ慣ㅡ㠴㈶ㅦ扢扡晡昷敦捤扤晢ㅦ㤹㍦昷晣㐶㕤慥㌸㠴㐹つ㡥㐳㘲㙦㔱㤸捣〲ㅢ㐱戴㑦搲敤〲愰搰㐴㔱〸㐴愹攷慣㍡㍣㥢㝢㍥㍥敥㔷㠱㐵㌷㙣㝦㕤㥢昲搲昳捦㈹㡥愰㔲㠷ㄶ㈴昶づ㠵㌰㡢㙢〵搱摡攸戴ぢ㈸戴㔳ㄴ〱㔱敡〹慢〶晦晣搹戱慦摥晤㝥愶晢㠲㥤㌷扥㜳挱㕢昳晡ㄵ㉦㝢愹挱ㄴ㈴昶慥〶㔳㔹摣昱㈰摡㌴㍡㍤ㄱ㌵㌸㠱愲改㈰㑡敤戰㙡搰搰㜵㕦搵㕢㉦㙣㥥昱挰㉦㑦㙢摡㕡晤挰㐳㡡昷づ愹挱㑣㈴昶慥〶戳㔸㕣㈷㠸搶㐵愷昳㔰㠳搹ㄴ捤〱㔱敡㐱慢〶ㄷ搴㑣㍣㝦搱戴㡢ㄷ摦㤷晤㜰㑡㙡挵ㅢ愳ㄵ㙦㕣㔲㠳㜹㐸散㙤㑦㤸捦〲ㄷ㠰㘸㈷搲敤㠹攸〹摤ㄴ㉤〴㔱敡ㅥ慢づ㌷戶摣昱㔶愸㘱昹㠹㕦㕢戳㜲昳㌳搳㉦敥㔱扣扥愵づ㡢㤱搸㍢ㄴ㤶戰戸㤳㐰戴愵㜴扡〰㈸昴㔰戴っ㐴愹㍢慣ㅡ㥣㜵攷慦慥㝢㌰㝡捥挲㙤㤷㥥昱攲慢ㅦ捣慢㔱扣㘹㑢つ㤶㈳戱户㈸慣㘰㠱愷㠰㘸㥦愲摢㜹㐰㘱㈵㐵愷㠲㈸㜵㡢㔵㠷户摦昹晣〷㝦㥦㌱㝢摥搶敢慢㑦昹换敢㔳㉥㔶㝣㘶㤰㍡㥣㡥挴摥愱㜰〶㡢敢〵搱㔶㠱㔴㜶〳㠵㈸㐵㌱㄰愵慥戳㙡昰敦㔷摤㝣收愸换㙦㥢晦挰愴〳扦昳㤳戵扦晦㠵㥦て㉣㉤㕥昷〷昷慤㘷づㅥ㔹攲搱㙣捥扡㉢昲㑡晥㜸㙦㥡挳摦㌳攷㘴攲晦晢昷㑣ㄴ昲戱摣㌳昵〴搱㌷㐰戴㈴挸㠱戳戳戹㔴㝦㌴㘷㈴ㅡ㤶㘴㔲㜱愳㘱㠹㤱㘹挸攲〹挰搰㔷搳㜰つ㠸㔲㔷㕢捤昴搷愶㔵户㙤摦戱㘸搶搵摢ㅥ㥡㜸㔷攴戱㡤㡡㡦㤴搲㔱捥㐴㘲㙦㍢㉢敦㥢㝡ㅦ㠸搶㑦户摤攸慣〳ㄴ愵㐱㤴扡挲慡挳㠲㌵愷慤㥢搵晤㤳ㄹ㥦扥敥㕦㤳㥥扡㙥㕣㕣昱㠹㔶敡㜰ㄶㄲ㝢搷㔹㌳㉣㉥ぢ愲攵攸㜴㍥㍡敢㈰㐵敢㐱㤴扡挴慡挱㍢ㄷ㍤昹挵搸㙤㘷捥扣㉢㔵昱敤㙢㍥㑣㔵㉢㍥㑥㑢つ㌶㈲戱㜷㌵搸挴攲㌶㠳㘸㘷搳改㕣搴㘰ぢ㐵攷㠰㈸㜵㠱㔵㠳ㅤ㈷㉣晥捡攳㍢づ㥦㜳搵攴昰㥤摦㥡晥搷攷ㄴ㥦攵愵〶攷㈱戱㜷㌵搸ちて晡昹㈰摡〵㈰㤵戳㔱㠳ぢ㈹扡〸㐴愹戳慤ㅡ慣昹攷扣㥥㔷㕦摥㌸攳扥㠹ㄷ〵ㅦ敡昹挲戹戵摢愰㍥挹㝡㍥敢捡㐴㌷攰㠹户昰㌰摤摣㠸愷㠹㕤㤹㐵㘰ㄲ㤱㙣㑤戶㈷㐳愱㐴㙢㔳戴㈵敡攷搳搹慥㍥慥戲㈳搴㈶㔷愴〶ㄲ改つ昲晣㝡昰慣㘸搶㈸㕣㥡㤳㉣摤慣昴攰㐰㈲㝢㤰户戲㈷㠷㡢㘱扣㕢㔷㜰㔲㤲慤〷㑦昷㐶㔶捡㍢挴㥤㙤㜹戴㙦搰㤸戹㌱㘵慡㍦攱㔲攳搹㍥ㅤ㉢慦㥤㤳㌱捥捡㙢㑢㙡㌴ㄳ昳挹昵攲扢攴㉣㑤㤵㔹慦㠶捥㌵改慣㌱㈰搵㥢搴扦㈴ㄵ㕦㙢㘴㝡っ捥㐶㡤㠴㥣敡㌸慡慣〹挶愴挵〳㌸㔱㑣ㄹㄲ㠷㍢愵挹搹ㅢ㜳挶㐰挲㐸愰扥敢㡣㑣㙥搳戲㘸慣捦搸慦挸挴㉣ㄳ㡡〳㡢挴㜳搲昱挱㙣㘷㝡㈰㤷㐹昷ㄵ㙢㘶㈶搶㐷㌱愹㐹㉣㑣㈷っ捣㐹慡㜸昸㤴慦戲㔲㈹摦㐴慦㠱㥦㝥戳㡤搲㄰㡥㈶收ㄴ攵㠰攲㙥搷戸ㄴ㘷㠷戳攸㌳搸㈷㉢㈶っ攳㑣晣搲捤戱攵つㅤ攷挴愹㍢慤㡦㈹㙦㉤㜵捣户摣晦慥㜱㐵挵ㄸ敢散㘷慦挷挴㙦㕥㜴㈰搱㘷㘴㠶っ㍣㈸搶㐸扦ㄸ挴扦ㄱ㔷㜳㔹昴㌸㍤㔱ㅢ搵㈶晦㠶㔴㈲户㐶㕢㘳愴㔶慦挹㐱㠶攰㐴㜵㌵愱㉤㌹昴㑢㈰搲㉦㈵戹っ㈴㄰昰㘹㥦愵㤱ㄶ搰㍦㘷昲㝥㑥戴㜶㝦㑡㔹㠱㕣扡㑣㘱ㄱ㙦挸晡晢㜱搳捦㔶㔶㝡㥤攵扣㘸㜶㑤㡥摤㜳㐸㈵㈷㡦晡攷㐹㉥〷昱㜳扥㌷散㡣㤵户扡㉡㑥捣敢晡扢㡣㘴ㄴ攱㄰戹扡㔵搴摦㙦捥戰扢㡣㙣㕣攷㔴㝣㍥慥㤵㡤ㅡ㔲戸昸㙢晢搹晢㡤㡤戹慥㘸㉥㍡愲ㅦ㤳㝡戴㤲づ愳㐹㤲换㑣㌱㘷㥤挸散摣〱㡢㠳㠷愰㈴ㅤ㕥㙡㐴㘰㝡挲㠵㠳敢挵㔷㘹搱愱㑦〲㜵攷㈳㠴收敥攸挵㤳㜳挴っㄲ㜳㡤㠱㘵㥢搶ㄹ㔹㥡㔷㙢㐳㐲改扥扣攸㙣㜱㍣㜶㜲㉥搵㤷㙤㐴㑤攷㘶搲㠳敢㍥㑥㍦昴愵㕦〱㘲ㅦ晥㌴㝡昱慥㥦ㄳ攰昲㡤㔸捦戶改敤昵㔵搳ㅢ㈵㍡㈷晦㍡㝢㉢㥣㝤㠴㍦㜲攸㔷攱㑦㘰㈸㥤㥦㘱㠲摤〹㘴昸㘱㕦摢て㠴㤶㘵っ〹捤㔴ぢ〳戴敢晡㔷愴㌳㙢㘳改昴㕡昶愷㤱挲㘵搷ㄸ㐶㡥攱㡥ㅡ㉢扣㈳㘱ㅣ愵㉡㉢㡢㠲ㄲ㡥戸〸〳㈵摡㌵㈰㜵㌳晢晡ㅡ㙣㡦㔹敤换㄰㔵㈲昰愲㙤㐷㘲攴㡡㜹㑢㝢晢㌱昲昶㌵㙥散换㙥㔴〶捥㤹攱㠱㠳㥦㡡慤㍤昲㤹搸慣㥢㥥㤸㌸晤愵〷㙥ㅣ愱ㄲ㤶愲㈴㜶㜱㈸扣昰摥慣㕦〷愲㘲㌰攳㔸㠲㜴昱愱摦〰㕥扦㤱攴㈶㄰㡣〸㠲㌱〶㠴慦㥡慣㙡挰㕦づち晡㉤㈴㕦〳㔱㠷㠳昰㤲搴㙦〵戱て昵㈹昸㘷㑢㑢㙢ㅤ〶㜱㘹㙢摤づ㘹㐰ㅦ㐲愷㡥㠰〵㕢㑣㈷㐲㍡㌱搱㠹㠷㕡っ挷㥥〰㉣戲ㄴ㈵㠱㤳愳㤰㑤〰昸㈶昳㜷挳捣ㅢ㠰晢㔸挶晤㈴摦〲㜱〰昰愰挹慡愳昱㔷〰㜸㠸㐶て㠳㈸㠶㑤〴㠰㐷㤰戰て搵㠹㌲昲〰㌰挴㔲ち挰づ㐸〳晡㄰㍡㌵ㄱㄶ㕥〰㜴㤴〳㈰㘲㈹㑡攲㌶㤳攱㐹〰㜸ち〹搵㔶ㄶ㠰㘷愰搶㜷㤲㍣ぢ攲〰攰晢㈶慢ㄸ慥ㄱ〰㥥愷搱て㐰㔴ㄳ㠸〰昰㐳㈴散㐳㑤㜶〲昰㐹㠸㑢〱㜸ㄱ搲㠰㍥㠴㑥㠵㘰攱〵挰ㄱ攵〰㌸摣㔲㤴〴㡤挲昰㈴〰扣㠶㠴㙡㈸ぢ挰敢㔰敢㙦㤰扣〹攲〰攰㔷㈶慢㕡昱㔷〰昸㌵㡤摥〲㔱っㄹ〹〰扦㐱挲㍥搴晥㑥〰摡㈰㉥〵攰㜷㤰〶昴㈱㜴㉡〲ぢ㉦〰敡捡〱㔰㙢㈹㑡㘲㔶㔳攱㐹〰昸ㅢㄲ㉡㔰ㄶ㠰㝦㐰慤扦㐷昲㑦㄰〷〰晦㌲㔹㜵㍣晥ち〰敦搳攸〳㄰挵㠸㤵〰昰㈱ㄲ昶愱㤴ㄳ㠰㘹㄰㤷〲㔰㠱昱㈱愰て愱㔳搳㤱捦ぢ㠰㝦㝣㔸㘶っ昸扢愵㈸〹㤹捤㠲㈷〱愰〶㠵慡扦挲捣㝢っ愸㠳㕡ㅦ㐹㔲捦摡ㄵ〶挱㔱㈶慢㍡攱㐸〰ㄸ㑤愳㌱㈰㙡㌶㐴〲挰㔸㜰昶愱摥㐱ㄹ昹㌱愰ぢ攲㔲〰づ愰㑦㝤〸㥤㥡㠳㝣㕥〰扣㕥づ㠰㕦㔸㡡㤲㠸ㅤ㠳㙣〲挰㘱慣昲捦换〲㜰〴搴晡〴㤲㈳㔹扢〲〰㐷㥢慣㕡〰㐷〲挰㌱㌴㍡ㄶ㐴㜵㐳㈴〰㑣〴㘷ㅦ敡〵㈷〰㈷㐲㕣ち㐰㈳㝤敡㐳攸搴㐲攴昳〲攰㤹㜲〰㍣㙤㈹㑡挲㠵㑢攰㐹〰㘸㘷㤵㥦㉣ぢ㐰〷搴晡ㄴ㤲愹慣㕤〱㠰㘹㈶慢㑥㠲㈳〱攰〴ㅡ㑤〷㔱っㄶち〰㌳挰搹㠷晡㡥ㄳ〰〶ㄶ㑢〱攸愲㑦㝤〸㥤㕡㠶㝣㕥〰摣㔷づ㠰㝢㉤㐵㐹戴㤲〱㐶〱㘰㈱慢㝣㑦㔹〰ㄶ㐳慤㉦㈱㌹㠹戵㉢〰搰㘳戲敡ㄴ㌸ㄲ〰㤶搱攸㘴㄰戵ㄲ㈲〱㘰㌹㌸晢㔰晦攱〴攰㔳㄰㤷〲戰㤲㍥昵㈱㜴敡㔴攴昳〲攰㠶㜲〰㕣㙦㈹㑡㐲愵㡣㙦ち〰㜱㔶昹摡戲〰ㄸ㔰敢㐹㤲搵慣㕤〱㠰㤴挹慡㕥㌸ㄲ〰捥愴搱㕡㄰ㄵ㠵㐸〰攸〳㘷ㅦ敡ぢ㑥〰㔶㐱㕣ち挰㍡搸〷昴㈱㜴㉡㠶㝣㕥〰㕣㔲づ㠰捦㔸㡡㤲㐸㙤〲㥥㠶㠸搰㤴〴㐷㡢㈲㌴戵挹㌹愹扥㥣㤱㤱㐹㜸㝤ㄲ㝦捣㈵㔳攱敢ㄸ㜸挸㐴攳搶㘲㘴戲ㄳ戱〷慣搱收㌶ㄵ愲㌱㈵戱て㌳㌴昰㝦ㄱ㥥㝤㉥挲㈳昱㥤愲㈸捦㄰ㄱㄴ㜴ㅡ㔷㡣㘷㘸㘳㐷㈷ㅡ㡢敥攸㌹ㅦ㤳㉥搵〸捦挵㥤㡣昶敥挹愳㉣㐴攷敤㡢㍡㈱慣㥢捡㐷㝥搸搹㑢㍢㈹㡢㈸ㅢ㘵搹〶攵晦挵愸摣㥢㘳捣ㄸ搵㈶っ㘳晡㘶㤲戳㐹戶㤰㥣〳愲㉥㈸㍢捣㥥㐷㥢慤㈴攷㠳㌸㠶搹ぢ挱㙡ㄷ㠱搴摢㉢㐶つ㘶ㄷぢ昸㤴㠱㌶㤰愱昷搳捣戸つ愴昶㘲㤰㐵昳㡣㍥挴㍢㍦慥摤㉢㝥㉥愸っㅤ愱㐱晦㘱㈴㝦扦晥㥥㑤〳昱㌵㤹昴〰戶〵㌱㜰㌴㌳㡥敤ㅦ㔹ㄵ搵晡扢搳㥤㠳㌹慤㝦㕥ち㝦㙡晢㤷ㅡ敢㡣㘸慥ㄳ昱㙣㐴愵扡戱ち㈶㌱愷昹㠹㡤晦㍦㘳㔲扥㉡㥣〲㤶ちち㘱㈹攵扥㝡捤攸㤰〵㙦㘳㔷ㅡ㕢㠹っ搹ㄸ㐵搸㌵つ昱挵㝤㌰攸攴搳㍦㠳摡摤昰愷摢愷ㅥ㜹摤摤ㅦ㔹㝦捦挳㡣㐴づ㍤㠹㤳㉥扤ㄳ㕦㠶㉣㠱愱㜴㡡㉢㙣昹㍢戱㜶〵㘱㐳㌷㌰挳ㄲ〳攵敥挶晤㤶愲㘴㐱㙥㉤扣挹攳挸㔵㜰愴搶㤶扤㑥扥〴戵㝥㌵挹㌵㈰㡥敢㘴扢挹慡㍥㌸㤲㙢攲㉢㌴扡ㄶ㐴㜱㌱㑥ㅥ㐷慥〳㘷ㅦ㉡㠶㌲昲㔳㤲㝥㠸㑢㐱戸㠹㍥昵㈱㜴㉡㡤㝣㜹㄰ㅣ㜱㤹㔳捡〱戰挲㔲㤴慣〶㘶攰㐹〰戸㥤㔵㍥戹㉣〰㕦㠷㕡扦㤳攴㉥搶慥昰㍣昶つ㤳㔵㕣〶ㄴ〰晥ㅦ㡤敥〱㔱㠳㄰〹〰摦〴㘷ㅦ慡摢〹㐰づ攲㔲〰扥㐵㥦晡㄰㍡戵ㅥ昹扣〰㤸㔵づ㠰㤹㤶愲㘴㌱㜲ㄳ㍣〹〰㍢㔸攵改㘵〱㜸ㄴ㙡晤㝢㈴㡦戱㜶〵〰ㅥ㌷㔹戵ㄹ㡥〴㠰㈷㘸昴㈴㠸摡〲㤱〰昰ㄴ㌸晢㔰㙤㑥〰捥㠶戸ㄴ㠰㘷改㔳ㅦ㐲愷捥㐱㍥㉦〰㡥㉢〷挰㈴㑢㔱戲ㄶ扡ㄵ㥥〴㠰ㄷ㔹攵㘳换〲昰㔳愸昵㥦㤱扣挴摡ㄵ〰㜸挵㘴搵昹㜰㈴〰扣㑡愳㥦㠳愸ぢ㈱ㄲ〰㕥〳㘷ㅦ慡挱〹挰〵㄰㤷〲昰㈶散〳晡㄰㍡㜵ㄱ昲㜹〱戰㕦㌹〰挶㔹ち昷㔲慣㥦㑢㍢扢戱㠴㔶挳ち㈷㤷愷㡣つ㡣昹㡦㑣㘲摦㘰攷㘰㌶㤷㤶〵㡡扡㘴㔷㝡㔱㍡搷㤵捡慥敢㡢㙥ㅡ㤳戴ㄲ㉢搶ㄸ〳㔸㍥捣㘰ㄵ搱㈵㑢慦㕢㘷㈴昴㘴㑦㝡㌰ㄳ㌷收㜷敤ぢ换㡢㌸㍦㌴㥤慣㉣㔶㈸ㅣ㝢戶㘲〶ㄷち扤〴㠷捦捦㜵㉥昷挲㠷攳愱戱㌰㍦〹挲戰扥㠰攸戲㔴慥捦愸㐹㡡㕥搲搵㐹愰㠸㌵搹挴㠸攴戲㌵㔸㄰攸慡㑢捥捤愴ㄲ㝤愹〱㠳㡤㌱搶㌴敤㌶㔶㘳晤㜵㐹㍡㥢攲㐶搱扡攴戲㑣㜴㈰扢㡥㑢㐹昱㑤愳㡢㌸戹晦晢㤳戳㔲〳㔹ㄴ㈳慤挸㜴㝤戲㘷㑤㝡〳戶㈱て昶て捣㡤慥换敥ㄳ慤㔲戸㠲愴㘹㔴㠵慡愸㔰搵ㄵ搵㝢摡㍥摡敦攰㜱㡣戹㠵戱〱晤㌴㤷㐹挵〶〹ㄸ㥢摦搷㡣摦㉡ㄲ㘹㐳㥦晦㔲愴㠶㜸敥攷搳扦戵㉡捥ㄵ㕦搶戵㘸㕢㤱攷攲㘳㝥㙦㌷㥦昸昵摦㈳㔳敤ㅦ㐰ㄶ捣㍤㜹㝥㘱㉦挴㕥敤慡昶㕦〶捦敥愷㈹㜷捦换㉦㍤㡦㠳昱㐸戳ぢ㔱挶ㅥ㠵㉢ㄳ㍤㠱㥣扢㕢〶㤲㘲挳ㅥ㍡戲㤰㥣㠳搵换摡㘴㜷㌴㘶昴攱戹ㄹㅢ㠵㐶㥡っ攷㐰搸㜵㥢戵㜴㥤改晥晥㈸扢ㅣ昷づ昷挴愳㝤㐶㜵㜲收㘰㉥扤㌰㌵愰㈷㐱愴㕦㕡愲攸㐶㠸愲ㅢ㐵㔴㥢㕣捡捤ㄸ㤲愶慦昴敡㘸㈶㤵㕢搳㥦㡡㔷㤳攱㠶㠹㝤愲慦攲攲㤷愷㕡〰捡挳ㅥ㑢摣㑦昳收㜳㉤㥡扢ㄱ㜳ぢ㐲挷收㐷㡦慥㔰ㅡ晥愹㍤㕣慢挷挰㈳㌷ㄴ晤㕤㜸昳㔷愰㝣っ㘲㔲て摦扢戲ㅣ㠶昴扢㥣昸挸攰愴㍥㐷〳晣敡㝦〲㘵㠲扦㔵㕣敤ㅥ㜲㈱㜷〴っ〲摤改㘸㘲づ㈲㉥改捣〸敢㉤㠰㙡㌴㉤㠷㥡㑣㤰㑢敢㥤㔸㌳挴㉥㤰昵愹㠴㤱愹愶愰〷㌳㤴㉡㉥捡㙢㘶ㅢㄲㅢ㥦摦㕦㔳敤㔵搶㝣摢搷〴㙢挱搲昹㘲挴晣ㄲ晦扦㍢㈹㌲㥤㜵て〴㉡㐱昵㍦㈳慤晦〵㐴㕤づ㤶攷攳㌲昸㉢つ晥〶攲扦〲㑡㜷摢ㄴ慦㜲㘳㉤㕣㠷㔱㤵散㥦攷晡㝢㌵搶慡㘵攱摥㉦㈷㔲攳㔸㜰搷捣戵昶㙡㝢㔳扥搶挳晤㜱㠹㠰㌹扥㜲㝥挶收愸愸愸㐲㔳㙢敥㔰㔸㐹戱㜰搶摦㘳挸㑡扣攲〵慡晤ㅤ㤹㙢㜸戱挰㝦㉦户㥦㝦ㄶ㔲捥㈹昰㐷㡥㐰㐰㝦て㌶扥㠰扡ち搴㍥㜱㡤㤲〰㕢㑤晦㈷戴晡㝦㠳愸敢挰昲昶㡦愴㝤戳㔲㌷㠰攳つ换愷㜳㠰㤴挳㌵ㄸ慡ㅢ㈱攵㠰愸扦㑦㈷㌷㈱挵㜱㈶摦敦㍥㠴㜴昸㝥昷㔵收挰慦捥㍥挹㠴晣摥㠲㠴㕤㘵ち慣挶昴愱ㅢ敢ち㐴㜱挹搷挳愰㠲〶㤵㌴戸ㄵ〶㙣㔰慤ち㕣ㅥ㈸㙥㜰昷〰㑡㠳つ㠰扡摤攱搴〱搴〸㍡慤愶㔳慥摡扡㠱扡て㌲〱㑡攳换㌷扢㝡㈷㔱昷㈳㥢㠰ㄷ愰㘳慥昲ㄶ㠱㔷ぢ改昰攰㍤㠸㙣㠴㐷慦愳ㄳ㡢㔱㕣ㄲ昶挰㘶㈴㙣昴㝡ㅡ㍥散㙤㄰愴挱㈸ㅡ㍣〲〳〱㙦㌴戸㍣㜸摣㥢敦〱摥㔸搸〰扣ㅤづ愷づ昰挶搱改㝥㜴晡ㄴっ摣攰㍤〳搹㌰扤㙣㈷㑣〴愸〳攸攴㔹㜰㐵㐰㡤㠷㜴㜸愰扥㡦㙣〲搴㐱㜴㘲㌱敡㜹㈴㍣㠰㍡ㄸ㌶晡㈷㘸挸㘵㘵て㠳㐳㘸㜰㈸つ㝥〸〳〱慡〱㕣ㅥ㈸扥㐰攰〱搴攱戰〱㔰㉦㍡㥣㍡㠰㍡㠲㑥㈷搰改㙢㌰㜰〳昵㍡㘴㈶㔰昲㡡ㄷ㌸昷戳㠹㝡〳㌲〱敡㈸㍡㜹ㄳ㕣ㄱ㔰挷㐰㍡㍣㔰㕣㕤ㄶ愰㡥愵ㄳ㡢㔱扦㐶挲〳㠷㠹戰搱㈷搱昰㉤㙦㠳攳㘸㌰㤹〶㕣㤱ㄶ愰ㅡ挱攵㠱攲㝢づㅥ㐰㌵挱〶㐰晤捥攱搴〱㔴㠸㑥㥢改昴㙦㌰㜰〳挵㘵攳㘱㠰㝡て㈶〲㔴㤸㑥晥〹慥〸愸㌶㐸㠷〷敡㕦挸㈶㐰戵搳㠹挵愸昷㤱昰〰㉡〲ㅢ扤㠳㠶ㅦ㜸ㅢ㑣愱挱㔴ㅡ㜰攵㕡㠰㍡ㅥ㕣ㅥ㈸扥㡥攱〱搴〹戰〱㔰㕣扤戶㑢㜵〰㌵㥤㑥㘷搰㈹㔷㥡摤㐰搵㐱㌶っ㔰㈳㘱㈲㐰捤愲ㄳ慥㐲ㄷ〱搵〵改昰㐰㜱戵ㅡ㍦㍥㝤㌶㥤㈰㈱扦㕣戲戶慢㑣㠱㌵挰捦㠱㡤㍥㤷㠶㕣捥昶㌰㤸㐷㠳昹㌴ㄸぢ〳〱㙡〱戸㍣㔰㝣㙢挴〳愸㙥搸〰㈸慥㜲摢㑥ㅤ㐰㉤愴搳㐵㜴㝡ㄸっ摣㐰ㅤ〱搹㌰㘳搴〴㤸〸㔰㑢攸㠴慢搵㐵㐰㉤㠵㜴㜸愰㡥㐶㌶晣昸昴ㅥ㍡戱㠱攲搲戶㕤㘵ち㉤愰㤶挱㐶㍦㤹㠶㕣昶昶㌰㔸㑥㠳ㄵ㌴攰㑡戸〰㜵ち戸㍣㔰㝣戵挵〳愸㤵戰〱㔰㡤づ愷づ愰㑥愵搳搳攸㤴㉢搷㙥愰戸㕣㍤㑣㡦㥡〲ㄳ〱敡っ㍡攱慡㜶ㄱ㔰慢㈰ㅤㅥ㈸慥㝥攳挷愷㐷改挴〶㡡㑢攰ㅥ㌸挴㘰愳挷㘹挸愷㐲て㠳〴つっㅡ捣㠰㠱〰㤵〴㤷〷㡡㙦攰㜸〰戵〶㌶〰慡换攱搴〱㔴㡡㑥捦愴搳㠵㌰㜰〳挵㘵敤㘱㝡搴ㄲ㤸〸㔰㝤㜴挲搵敦㈲愰〶㈰ㅤㅥ㈸慥㤲攳〷敦㐲搰㠹つ搴㌲愴㍣㜰㔸〷ㅢ晤㉣ㅡ㜲ㄹ摤挳㈰㐳㠳㉣つ戸戲㉥㐰攵挰攵㠱攲㙢㐲ㅥ㐰慤㠷つ㠰㕡改㜰敡〰㙡〳㥤㙥愴搳㌸っ摣㐰㜱昹㝢㤸ㅥ挵挵㜱〱㙡㌳㥤慣〶㔷〴搴ㄶ㐸㠷〷㡡慢改昸挱㍡ㄱ㥤搸㐰㜱㐹摤〳㠷㜳㘱愳㥦㐷㐳㉥户㝢ㄸ㙣愵挱昹㌴攰ち扣〰㜵〱戸㍣㔰㝣㥢挹〳愸㡢㘰〳愰搶㌹㥣㍡㠰晡㌴㥤㙥〳昱㜳㝤㙢㠸挹㍣㤶〱ㅣ慢愰㈳攱㔳㑢㥥㍣㤰捡㘱㥥捤改挲㥣㔴づ㌳㠶摡㈴〸㤲戲㕣㌹㕥收摦㡥㑣㤳昲㜱扤㐳㑢㔵㐵㠱扥㐳㑡昵捥挸摦〴て戵ㄹㄳ㜴㠴〲㠷㌳㤲搸愰㐷ㅤ昷愵㘰愱㌲㤷慦慣㜸愱㍡戲晣㘲慦〳㜷挶㝢昶㈲戴愸㕤㡣摥愰㈶㘰㠱㠹ㅤ㐷攱ㅦ愶㝣㤷㈰捤㔸攳收㘱㍢㠹㘳昵扢㠶ㅤ㡦昱㐶㔳㔶㘷㙤慦㤸㍦㤰挵㡣㍤㘰㜱㠸挷㡣戴㤲㡢〷㜳㐵㥡攸挶㌱㤶〶扢㠷ㄷて㈰㡡ㄶ㡦㘶ㄲ晢㐸〸〶攷㘶㐶ち㈵㥡戲愷㔱㕣㜸挱攱〸㥣㈰㉥㝦愹㠵㌵㤷㤹㜷㘷昳㐰㍤㍣搵ㄱ敥晣㥥㠲㙡㜲㝣ㄵ㕤㕡挱㝣敦㕣㐲敡㜸慦㉥捥㌷昳晢㡣㌱㤲㈱捦㑡戸㐱㑦捥㡣㘵ㄱ㥥捤㌱昶㘶愵攴㔲搷㤳㑢㡤扥㈸㕦昵㐱愸捣㑡㉤㠹攷戰㔵㈶敦㠰慦昱散㍢㉤〴㐴慡慣㔶㔲搲㑥摡㄰㈳㕣昱㐹昰㉡摡挳㔶㐵扢㈵攵昸挳㜴戵晤换㍣晥㘳扡捦㑥㔸㐱㝢㙥ㅦㄸ㈲攲㡢搱搶戹搳㠳㔷搲ㄸ㝢〳㤲㌹挶挹昰㔵㙢换ㄸㄶ慥㘳昸㍥㤳挳扢㙥㝣晤戴㥥㤷㑥ㅦ攲㘶戹ㄴ㈲愰㝤㥢㐶㈶攷て挴晢〶ㄳ㠶㠴㑦敤㔱㕢愲愸晢㐴㝢㔵〱㄰敢㡡ㅡ〲ㄷぢ㤴昹昸㔰㠹晤敥搳㥥慦愱攸㤷攱㑡㤳㕢㈶㝣攰慤㈰敢扡攳愶㡥摤摥㔶ㄳ㐰敤㐷ㄷ㌶㠵挹户㉥㌰戴㤵㠸㌸愶㜱㙦㐴㝥㘷㡥㕣㜱づ戳敥㜴㜷㥡㙢㌰づ搱扣㤴㈹摡㈷摡〹攷㘹㌶㤳愶㈱㠸扣㠷㔷〸㥤㘰搴㤳㍦㠸ㄶ㕢㝦愷昳ㅥ㠳扢㡣㘲昸㔸㥥捦㠰㉡㤲っ㄰㔶ㄴ㔶㑢搴㔶挸攴搹散昳㘸㌱㜵㍥㌸昳搹っ敦㤱戱㐱慦〰ㄹ晥搹散㐲㘴挳㡦㑦晦㌷㤸摢㠷攲㥥ㅢ晢搱㡢㐲㙢㕡㜴㈵晤㝥〱㐴㜱㍦㡥㠷挱㔵㌴昸㈲㠸㥦摢㌲摣㠳㑣搹ㅤ㈶っ㈵晢晢ㄹ戴慤敥㘷昰ㅡ㤷愸㠶㜷戴戰㠳㘶〴㥥慦㙡慡戹〳㐵晦ㄲ摣㍥扢㜳㈷㜷㤱晢ㄴ户㜰搸攵晢愵㠲戰挴收〹㤶㝦つ㠸扡ち〶敥攷㕤敥慦ㄸ㘶㘲挰摤ㄷ㠲改㜶㍡攱㌶㡣愲攷摤㙢㈱ㅤㅥ搳敤挸㠶ㅦ扣㠷㐳㈷慣㉥㝦戹㘷挳慥㌲〵ㄶ愶搷挳㐶扦㠱㠶摣捦攱㘱㜰㈳つ㙥愲〱户㜸挸昳敥捤攰ち捦扢摥ㄳ㠳㕢㘰㠳攷摤㥢ㅣ㑥ㅤ捦扢㕦愳搳㕢改㤴㕢㌲摣㐰㜱ㅦ挶㌰ㄳ㠳㍢㘱㈲㐰摤㐶㈷㜷㠱㉢〲敡㜶㐸㠷〷㡡摢㍡昰攳搳敦愰ㄳ㠲挴㕦敥敤昰挰攱敢戰搱敦愴㈱昷㝤㜸ㄸ摣㐵㠳扢㘹挰慤㈰〲搴㌷挰攵㠱攲㥢攳ㅥㄳ㠳㝢㘰〳愰戸ㅤ挴㜶敡〰敡㥢㜴㝡㉦㥤敥㠰㠱ㅢ㈸敥搷ㄸ〶愸敦挱㐴㠰扡㥦㑥ㅥ〳㔷〴搴〳㤰づてㄴ户㝦攰挷愷㍦㐸㈷㌶㔰摣〳㘲㔷㤹㐲慢㐷㍤〴ㅢ晤㘱ㅡ㜲㝦㠸㠷挱㈳㌴昸㑦ㅡ㜰换㠸〰昵㙤㜰㜹愰昸㠲扢〷㔰㍢㘰〳愰㥥㜵㌸㜵〰昵㕤㍡㝤㤴㑥戹挵挳つㄴ昷㜵っ〳ㄴ㜷㝤〸㔰㡦搱挹㑢攰㡡㠰㝡ㅣ搲攱㠱攲㌶ㄱ晣昸昴㈷攸挴〶㡡㝢㐵㍣㜰㜸ㄲ㌶晡㔳㌴攴㍥ㄲて㠳愷㘹昰っつ㕥㠳㠱〰戵ㄳ㕣ㅥ㈸扥㠷敦〱搴㜳戰〱㔰㙦㍡㥣㍡㠰晡㍥㥤㍥㑦愷扦㠷〱㝥昰㝥ㄵ㌹慢戲㝥㉥㈸扡搷挹㑡搶㌰戹昰㠹愹〳㔶㌳㝢㜲㥢晡戰㠲捣㈴搷捤捣ㄴ〷㔱㔳㡤搵扣㜴〶てㄵ㔵敥捤慥昹扣摢攰慡㘶慣敢㜵㙤挹㐶つㄷ㑢晤㡤ㅦ㤴扥㤲㥣捦捦㡡ㄷ摥摤㘴ㅥㅥ摡㡦㜰㑥㘳ㄷ愶攲㤹㜴㌶㥤捣㌵昴㘰㜷㐴〳㕦㝦㑦攲愹㘲愶晦㌸㜸昴㉣㤳㈷㔶㌵挰慦㘳慤攷敢愰㠱戵〳改つ〳㔲ㅢ㝦㤶㕦〱㘰㘹晡㠸ㄱ㉣㈶㠰㕦㌹㡥〰㜸㐱㉥慣㌲戳晥〲ち慥慢っ㜲㘵㤲挶摡㡢攰㡦散㥣搵戹戴户㌵ㄲ㙡㙥㙢㡦㠷㡣㔸㍣ㄴづ㌵㌷㜵挴㐲捤敤搱㔰㉣ㅣ㙦㡡戴㠷㈳戱愰㉣㘴搲挷㑦㤰㈷挸愵㑢㝡搰㝦㑡㡥㙢㤸挲㔱攷攷摡摦慥慥㉡戲㔶㉡㠶〸㑣㐲ㄹ㔵㈳㐶㤴㑣㕦㑢㔶㈳昳慦昹㙡ㅡㄷ㈳晤㐷〱㉣昷㥣搷㍢ㄳ㉢㔸㘸ぢ㘶㤶㔵摡㤷㔱㘵晤ㄵ㤰㐰㤰换㤲慣㤰昶㉡搸㤱㥤戳㝡ㅤ㥢㉡戴㥦㐳㔶ぢ㤹㍣㡣㉤挵慢晤摡㙢㤰㡣㠲愴昸㍢㘶摡㉦㈰ㅥつ㌱摥㕤戵摦㘶㘵攷ぢ晥户攵扤昰〱㉦晤㑤㤸㥡ㅢ㈷㘵ㅤㄳ㐵敢扦㠲㠸㌵㤵㕦慥㘳戲换慢昱㌸㑢㜶㌴㈸㝣㍡㝢て㍢㡡㍡〰ㄲ㜶㤶攲挶收㙡愶㌴昶㙦㘱㠷挶昶㔹ㅥ戵户㤱㌰ㅢ扢慤愳扤㍤摥摡ㄱづ挷㤲戱㜰㌴ㄶ㠹戶㜴愰搹摢攲㐶㔳㌲ㄶ㌱挲㤱愰戲昲攸敦㈰ㄱ慣戰㌹㘹㙣㔹攳㘴㍤愸㔳ㅡ〸ㅢ㕣㡤㐶㐵搸ㄸ〲敡ㅦ㈱搵摦〵〹〴㐷㠰㑡㜵〸慡㑥ㄴ㜵〲愷ㄳ愶㘰㌵㠸㈸て愵挳〶㤲㝦㔰戹ㅤ㈹ㄵ㐰ち㥥戱㕣㙣㈵挸愸㕡㌰㠲㠹㠶挲㑡㌱愹㠲戴ㄴ㤳㍡㘴㤲㜲㍥㐰〲㤸㡣戴㍣㙡ㅦ㈲㘱㘲ㄲ㌱摡ㄲ㉤敤㐶㉣㘹㐴㥢挲搱㡥㜸㠷ㄱ㙡㙡㡢挵㘳㉤㈱㠰搵摥ㄲち搶㕢㜹昴㡦㤰〸〶㙤㡥扤㈸㌸捡收愸㔳㘳㐱〴㤳て摦㜷㘰㠲㝤〶昸ㄲ㈲㐸㈰挸㤵挹戲㤸散㘷㉢㡦攲戹ㅦ㑤㔲挳慣㠲挹〱昴㑦㔱ㅤ㐴㠲〷㌱ㄹて愹㘰昲㘷ㄴ㔸㡡挹扢㤰㤶㘲㜲㤰㕤捥㈸戸〲㈶〷㕢慥戵搱攰㑤㑣㤲㠹㔸戴㈵ㅣ㙢㡤挶㕢㕢挲捤㤱愶㔸挸攸㘸㙥㘹㡦㠵㥡㕡摢㘲㠶搱ㄱ晣㠴㕤㥤㌱挸ㄳ㍣挴收愴㥦ㅣ㙡㜳搴愹挳挱〹㈶㙦㍢㌱搹ㅦ㉡晤〰㤰㐰㤰㡢㤰㘵㌱㤹㘰㉢㈷昳摣ㅢ㐹づ㘵㔶挱攴㈸扢愰挳㔸㄰昱攰敦㌱㤰ち㈶㍦昷挴攴ㄵ㑦㑣㡥戵换㌹ㄲ慥㠰挹㐴换戵㜶ㄴ㜸㙢愰㙣敦㘸挲敥愲收㜸搴㐸㠶摢㐲昸㜴㘴扣愹㈹㘲㈴㐳攱㌰㘰㙡㙤ぢ㑥戲慢㜳㌴昲〴㡦戳㌹改㈷㤳㙤㡥㍡搵〴㑥㌰㜹搱㠹挹㈴愸昴攳㐰〲挱㄰っ捡㘲搲㙣㉢挳㠴愳㤵愴㠵㔹〵㤳戰㕤㔰㉢ぢ戲㌱㘹㠳㔴㌰㜹摡ㄳ㤳㈷㍤㌱㘹户换改㠰㉢㘰ㄲ戱㕣㙢㔳挰㥢㤸㜴㐴㈳愱昶㔰㌸搹搶摡搴ㄶ敥㠸㠶愲挹㡥搶昶㐴慣㌹㡡㡢㈸ㄲ㡥ㄸ㐱㔹㠰㘴つ愷㈲㑦㜰㡡㕤㌹挱㘴慡捤㔱愷㑥〰㈷㤸㍣敡挴㘴㍡㔴晡っ㤰㐰㜰㍡っ捡㘲㌲挳㔶㑥㘵㘱挷㤳捣㘵㔶挱㘴㤶㕤搰㝣ㄶ㘴㘳搲〵愹㘰㜲扦㈷㈶昷㝡㘲㌲摢㉥㘷㈱㕣〱㤳㌹㤶㙢㙤ㄱ㜸ㄳ㤳㜸㔳㍣㥣㙣㙦ち挵㕡㍡摡搰㌳摡愲敤㤱㐸㌲搶ㄱ㘹㙦㙢㙢㡦戴ㄸ愱攰㕣扢㍡㡢㤱㈷㌸捦收〴㤳昹㌶㐷㥤敡〶㈷㤸摣攵挴愴〷㉡㝤ㄹ㐸㈰戸㄰〶㘵㌱㔹㘴㉢㘷ㄱ㡥㑥㤲㔳㤹㔵㌰㔹〲㈵愱搰㑦㠷㈸㡦挹㔲㐸〵㤳㥢㍤㌱戹搱ㄳ㤳ㅥ扢㥣㈸㕣〱㤳㘵㤶㙢㉤〶摥挴㈴㤶㡣㈷㡣㘸〲㡦ㄴ㤱㔸戸㌹㤱㠸挴㡣㐴㑢戸愵㌹摡㡥㘱戶㌵搶ㅥ㤴㘵㐵㔶㈷㡥㍣挱攵㜶攵㘴㍣㔹㘱㜳搴愹㤵攰〴㤳敤㑥㑣㔶㐳愵慦〱〹〴㑦㠵㐱㔹㑣㑥戳㤵昳㔹搸〲㤲㌴戳ち㈶㘷搸〵㥤挵㠲愰㤳摦㔵㤰ち㈶㥦昷挴攴戳㥥㤸㐴敤㜲〶攱ち㤸挴㉣搷摡㝡昰㈶㈶愱㔰㈸搹摡搲㘶㐴攲捤戱㜰㉣㤴㡣挴㤲愱㐴㜳㌸㠱晢㔰㙢㍣〹㑣㘴〵㤱㌵摣㠰㍣挱㠴㕤㌹改㈷㠶捤㔱愷搶㠰ㄳ㑣戶㌹㌱㌹ㅢ㉡㝤ぢ㐸㈰㤸㠲㐱㔹㑣捥戴㤵㑢㔸ㄸ摦敦搵㉦㘴㔶挱愴捦㉥攸搳㉣挸挶㘴〰㔲挱㘴戳㈷㈶ㅢ㍤㌱㐹摢攵㕣〲㔷挰㘴㥤攵㕡扢ㄴ扣㠹㐹愴扤㈹搶ㄱ㑤㈶摢攳㉤㜸㍥㘹㑥㜴戴挵㐳捤挹ㄸ㙥捣昱㡥搶㜸愲㈹㜸㤶㕤㥤换㤰㈷㤸戱㌹改㈷㔹㥢愳㑥慤〷㈷㤸㘴㥣㤸㕣づ㤵㝥〵㐸㈰戸〱〶㘵㌱搹㘸㉢昹摡戰㝣㤷㔰扦㥡㔹〵㤳捤㜶㐱㕦㘶㐱㌶㈶㕢㈰ㄵ㑣㤲㥥㤸㈴㍣㌱㌹挷㉥攷㍡戸〲㈶攷㕡慥戵敢挱㥢㤸戴㠶㍡㜰ㄷ敥㌰愲ㄸ㍦挲㤱㘴㜳㐷㜳戴搹〸户㠷㕢愳㐶㙢㌲ㅥ〹〷捦戳慢㜳〳昲〴户摡㥣昴㤳昳㙤㡥㍡㜵ㄱ㌸挱攴っ㈷㈶㕦㠵㑡扦〵㈴㄰晣㌴っ捡㘲戲捤㔶昲㑤㘲昹㔲愲㝥〷戳ㄲㄳ晦㘷愰㜴㍦㡥㍢戶晢㍡㤶愰㐶挰㍣攸㔸ㄷ㤴〷晢㔱挹㤳〶愳㝤昸ㅡ昰㘲㠴愶㜳ㄴ敤ぢ〱捤㉡㜳㠱㘰搸㌹㡤㥣挲愹愷㜳㙡攱挶愰㜸㑡㘲㥤㥢㝣慥㘸捦挲愳〱㝦て摡㙥搷㑡㘱搷㉣㥤昸〴昴扢搸搶〸愵㕥㠲㌶愳㑤㜱㤸昳㔲㉦愹晦㌲㐸㜷㍤昶㑥慦㘳ち㝢㘶戹㍢㝡㔲ㅦ㤶㈱㜶㘱㌳晡㌷㔰㌹昵㌹慦㍡愸捦摢搲㝢㘸㠳㈲昰挷愷慥㠰㔴慥扢㠵㡥敢㑥扢ㄷ扡戲㌳㙤㜵愲攷挵昸㙦昰挴㈳㜸愵㥤昸㠲㥤戸捡㑥㌰㡥换愳晥㑢㐸㜰晥愵〹晢㌱㤲攰搵昰捣㌳搳㡢㈷㑥挱㙢㙣㜹㠲㑡扥ち慡㍦㑣㈰戶㐳㉥捤昸〸㌹㠸攵昷㕡㐸〵㤶㑥〷㉣㠵㈹攴㑣㑦〴慥㐳㈶戹晥㜷挰ㄵ㠶愳敢㉤搷摡㜷挱㥢挳ㄱ㙥攳㙤戱㡥㐴㑢愴㌹ㄶぢ户戶户㐴摡つ〴づ㤰㙣ぢ㠷摢㥡㍢愲挱ㅢ散敡㍣㡡㍣挱ㅢ㙤㑥㠶攸㥢㙣㡥㍡㜵ぢ㌸ㄹ㡥愶愲㌲昹㈹攴攳㔰改㑦㠰〴㠲㕦㠳㐱搹攱攸㔶㕢戹㤶㐸昴㤱㍣挷慣㌲㐴摦㘶ㄷ昴㍣ぢ戲㌱戹ㅤ㔲挱攴㤳㥥㤸㑣昶挴攴づ扢㥣ㅦ挳ㄵ㌰昹扡攵㕡㝢〱扣㠹㐹㍣ㄱ挳捤㍣搲ㅣづ戵㌶㠷㕢㥢㕢愲挹收㜰㌲搹ㄶ挲攴㈰ㄲづ㜷㌴〷敦戴慢昳㈲昲〴敦戲㌹ㄹ愲敦戶㌹敡搴㍤攰〴㤳愳㥤㤸扣〴㤵晥㌲㐸㈰昸㑤ㄸ㤴挵攴㕥㕢㤹㈱ㅣ㝣㌱㔰㝦㠳㔹〵㤳晢敤㠲㝥挹㠲㙣㑣ㅥ㠰㔴㌰㌹挸ㄳ㤳〳㍤㌱㘱挴㔵㉡昱ㅢ戸〲㈶て㔹慥戵摦㠲㌷㌱㘹㡢㐵㍡㘲搱收㘸㕢㐷愸㍤㥣〸户挷㡣㈶㍥ち户㠷㡣㔰戲愵㉤ㄴて㍥㙣㔷攷㙤攴〹㍥㘲㜳㠲挹㝦摡ㅣ㜵㙡〷㌸挱㘴㡣ㄳ㤳㍦㐰愵晦ㄱ㈴㄰晣㉥っ捡㘲昲愸慤摣㐴㌸㌶㤳晣㥤㔹〵㤳挷散㠲摥㘳㐱㌶㈶㡦㐳㉡㤸㡣昰挴挴敦㠹〹㠳慢㔲㠹昷攱ち㤸㍣㘹戹搶㍥〰㙦㘱搲摥㡣㔹㔲㕢ㄳㅥ㜰搰㔷ㄲ挹㐸ㄳ㙥改㤸㕣㐳㤲攸㘸㠹户〴㥦戲慢昳㈱昲〴㥦戶㌹挱攴ㄹ㥢愳㑥㍤〷㑥㌰昹攸㕦㡥㙢〷㍢晢戱ㄷㅤ㈴㄰晣㍥っ捡㘲昲扣慤摣㑡㌸捥㈷〹㌰㉢㌱〹晥挰㔶搶㐲㔴㔷改㘷散㜰㙡昹摤㈵㡥㔸搹㈴㉣挱ㄶ㝤㝦㜳㌶扥愷戹〹搹㝤㤵㜸昳挲㝣㕦愱慡㘲捡㥥昹攲㑤㤶ぢ敦晣昵晦〵㘷扤ㄷ㝥搸搲㠵㍢㈳㍤㑡ㅣ㙡㈴㑥搸晦ㄳ搴搷㜳㠹搷晤㐱㘷攷晦㈵挰扢挰戸晥昹㔹挴〷昱ㅥ晥戲昴捣晣㝦㘸㌰捡㡥ㅢ㑥戲㍦ぢ㜹㘴㐱㘲敦愰戰戳㉤捥攴昳攱㌳㡢〸昵㐲㌱㠹ㅦ㤱ㅣ㔷攰ㅣ敦㝢ㅣ㔴㤰㘲攳っ㤶昳㡤㠴敤㌱㡢㜷㈲慡㉡㉡㑢㕥㘸㤷㘷㌲敢扦㉥攰ぢㅥ昴㠶㑦㥥捥㑦散㠷㌳㌸挸攳㙤㤷㔹愹㥣扣㉤㌶〶㝡愵扦〸㜰戴㈰㘰搲愶㑤㔸㌸愱㉤攲晦㈳ㅡ挲扤愴㔹戶㡣㘲搸㔹㈲扡㌲㜶戵㡣㠶㐳挵ㅢ〴扤㔱㔴晦㌲ㄸ㉥㘱扡敥慥敦㘲ㄹ㔸㡥ㄹ收㥦㙡敢㙦㜰㐶晤㉢㜶㡥搳搵㘱㔷捥昴晦攲㍣昷晢敦㡦扦戹攸㤳㑦㝦㉥昹㥤敤㝤㡢㌷㡤晦改挵搳ㄵ㠳戰㕥敦戱扥㡤㑡㜸㝥㘲敦户㤶挲晤㡤挱攰慦攰〹愷㠰㠸ㄶ㘸㕤愵晡㉤㜸㕥㌵敡㉤攴㘰㔷㤵摥㌵㥥㘷昹づ挴散㘱㑡㝦ㅢ㔴㍢ㄸ㌲ぢ㑡昵㈶っ㙤〰〲晡㈱搰搴晦ㄱ㌶扢〷挳扢㜶㡥㕤㠶攱ㅦ挸攱〵挳捦慤戳㉤昹搴攲慢㤶挲晤愵挱㈰挳戵愸㌵㕥㈹〰〵っㅦ㠰ㄷㄸ㕥㐶㡥㍣っ㐷㐱愹㍥㠲捡㠴攱㐳愴戴㘳㈰ㄳㄸ摡㥢搴㑦㡡㘰㤸㐸㙢㜶ㄳㅢ㤹晡㑡㌰扢㠷〹㘳慦㤲愳ㅣ㈶㘷晦㝡捥慦晦戰晦搵搳㝤晦㜵敢捣摦㕥㜸晦㜴㔵㠳ㅣ㕥㤸晣戰ㅣ㈶㍦戰ㄴ敥㡦て〶ㄹ慥挵㈹昸昴㈶㔰㘰挲㤸慢㘰昲㝤㈷㈶捤㍣㑢㠶㑢㑤㑣ㄸ㠸搵挲㤰搹㕤攳㤹㈲㑣摡愰愹㘷〴㜵昷㘰㘰戸㜵㐸ㄸ㑡慥㤰㐳㤱挳ぢ㠶挷换挱昰㕦㤶挲晤〹挲㈰㈳戴愸㌵㐲㜳愰㠰㠱㘱㔶㠱攱㝢㑥ㄸ㑥㠰㔲㌱㐲㙡挲挰搸慢㌶〳㌲扢㙢㝣愷〸㠶㔹搰搴㑦㠲捤敥挱挰〸敢㤰㌰㤴昴〶㐶㔷扤㘰㜸愸ㅣって㕡ち昷㠷〸㠳っ捡愲搶㍥㝤ㅥ㈸㘰㘰㘴㔵㘰昸㤶ㄳ㠶〵㔰慡愹㔰㤹㌰㌰摣慡㜵㐳㘶挳昰捤㈲ㄸㄶ㐱㔳㍦ㅤ㌶扢〷挳っ㍢挷㉥㕦ㄴっ愸㝡挱㜰㔷㌹ㄸ敥戴ㄴ敥捦ㄱ〶ㄹ㠷㐵慤ㄱ挵〴〵っっ愶ちっ㜷㌸㘱㔸づ愵㘲ㅣ搴㠴㠱ㄱ㔶敤ㄴ挸㙣ㄸ晥扤〸㠶㤵搰搴㌳㌴扡㝢㌰㌰㡥扡㝢扤攱㔴攴昰㠲攱收㜲㌰摣㘴㈹摣ㅦ㈵っ㌲昴㡡㕡晢昴㔵愰㠰㠱昱㔳㠱攱〶㈷っ㌱㈸ㄵ㐳㥦㈶っっ慡㙡〹挸散戱攱㉢㐵㌰㈴愱愹㘷㌴㜴昷㘰㘰攸㜴㐸ㄸ㑡挶〶㠶㑤扤㘰昸㔲㌹ㄸ扥㘸㈹摣㥦㈶っ㌲摡㡡㕡㘳づ〷ちㄸㄸ㌲ㄵㄸ扥攰㠴㘱〰㑡挵㘸愷〹〳攳愸摡㍡挸散摥㜰㜹ㄱっㄹ㘸敡捦㠶捤敥挱挰㘸改㤰㌰㤴㡣つ㡣㤴㝡挱㜰㘹㌹ㄸ㉥戱ㄴ敥てㄴ〶ㄹ㘰㐵慤昱㙡〲㈸㘰㘰㤴㔴㘰戸搸〹挳㘶㈸ㄵ〳㥣㈶っっ㥤㙡㕢㈰戳㝢挳㠵㐵㌰㥣ぢ㑤㍤㘳㥥扢〷〳〳愴㐳挲㔰搲ㅢㄸㅣ昵㠲攱摣㜲㌰㥣㘳㈹摣㥦㈹っ㌲愶㡡㕡攳扦㜱〰〵っっ㡣ちっ㘷㍢㘱搸〶愵㘲㑣搳㠴㠱搱㔲敤㌳㤰搹扤㘱㐳ㄱっ㤷㐲㔳捦㌰攷敥挱挰㤸攸㤰㌰㤴昴〶挶㐳扤㘰挸㤴㠳攱㉣㑢攱晥㔸愱㘲㡣㡥㡦换晡ㄵ愸㍢搲昲慢㈴㌸㐶愹ㅤ慡愲㐹㤰攱㌰㔸昹昴㉢㐱〱搹挳㐵戵戸〲㌶收㘴昷捣㜲戵㐸㔹ち昷㐷㥡㠲㡣㈸㠹攷㙢㑣捦㍢挰㑢㘳慣㐶㡥晣ㄳ摤㜶㈸ㄵ㈳㍡㘶㘳㌰㔶愴㕤ぢ㤹摤㈷攳㌰戶ㅦ摦〲晡昵搰搴㌳挸戳㝢㡤挱㠸搰㤰㡤㔱搲㈷ㄹつ昲㙡㡣㌳捡挱㜰扡愵㜰㝦慡㈹挸㈰ㄲ㙡㡤㈸㌹㈸〰㘶㈴㐸㘰㌸搵〹挳慤㔰㉡〶㜱㑣ㄸㄸㅥ搲㙥㠳捣敥㤳㉢㡡㘰戸ㅤ㥡㝡挶㜵㜶て㠶㤷敤ㅣ扢㝣摢㘶〰挸ぢ㠶愵攵㘰㌸挹㔲戸㍦搸ㄴ㘴摣〸戵昶改摦〰〵っっ晥〸っ㡢㥤㌰摣〳愵㘲摣挶㠴㠱ㄱ㈱敤㕥挸㙣ㄸ㑥㉣㠲攱㝥㘸敡ㄹ捡搹㍤ㄸㄸ昷ㄹ戲㌷㤴㕣㥡㡣昹㜸挱㌰愷ㅣっ戳㉤㠵晢戳㑤㐱㠶㡡㔰㙢㥦晥〸㈸㘰㘰扣㐷㘰攸㜴挲昰㙤㈸ㄵ㐳㌵㈶っっ〲㘹㍢㈰戳㘱㤸㕥〴挳愳搰搴㌳㝡戳㝢㌰㌰搴戳㝢㌰〴㤰挳ぢ㠶㈹攵㘰攸戰ㄴ㈵ㅦ㙦㘲㜴㘸戸㡦㌷㌹晥换ㄹ扥㠱攲㑦㜲㐳㔴㑤搲ㄴ㌳愰㈳㙦晡昴挹㔶戶㕡㝣㙢㈵㠳晦昴愵ㅢ㥦ㄴ挲ㄷ㔶昰㥦㌰㕡晢慢昰愹㈱敥㠲戶扦收愱ぢ挷捣㕡㜲㜱〶㥦昷ㄸ㤱㥣㥦挵扢㉣㠹㙡晣愷ㄵ㌹㝣愲㜵㘰㕦㔸㍡挲收挲㉡捣㙣㜱㤸㥦㘰昱摣搷户つ㙡捦攰㠹扣㈳搷㔸挰挳㝥㥦愱㠲㥦㘸搹戳㠵㈳敤㐹戴㤷晤愹㠸㠴攳愳㐳㔵慡ㅤ㑤㙣㙥ㄳ摡敡晢㐸敡散慢昰改㑦挳㕥㍥㜰㈷昷㈱㤰㠰扥㤳㈲敥敤ㄴ攲昳㌳㕥收㍥㌱敥戲攴慥〸㥦敢㝦㘳愹愹攱搹摡㐷搵㘸㘴ㅤ㉡摣㠴换挵㌷愲扦㌷捡晦㠴戶扡扦户捦ㄸ㔸㥤㕢㤳晦㡦㘷戱㠶㠸㑦㉦敡捦挱㠹〹㌲慥㌵挶㕥搸㈷㜵㥥㘸㤵㙡昲㍣愹ㅦ搰攰换慣〵敦㥣㜲㔲㍦愲愸㜰㔲㡡㘱ㅡ㥥㤸㝤愸㐳挰戰扡晡ぢ㈰昹攲ㄸ攳㘰㜱摡㡢㈰摥戸ㅥ敢㔹㠵㥦挲摥㔵㠵㤷㈸㜲㔴㠱㈱㤲愲㉡㑣㠴㐰慡昰ちㄲ昹㉡㌰愴攰㌸攳挳㍤㡢㝢つ㐶慥攲㕥愷挸㔱㕣㌳昸愲攲ㄸ㘰㤰攲摥㐴㈲㕦摣昱㘰愴㌸㥥㜱㤵㍡挸戳戸㕦㐳攷㉡敥㌷ㄴ㌹㡡㍢〱㝣㔱㜱㥣挸㑢㜱㙦㈳㤱㉦㙥ㅥㄸ㐷㜱㘳㍤㡢晢㍤㡣㕣挵晤㤱㈲㐷㜱ぢ挰ㄷㄵ户〸〲㈹敥㑦㐸攴㡢攳㔴搴㔱㕣㥤㘷㜱㝦㠵㤱慢戸扦㔳攴㈸㙥㌹昸愲攲㔶㐲㈰挵扤㠷㐴扥戸㔵㘰ㅣ㙤愷㜹ㄶ昷㉦ㄸ戹㡡晢㠰㈲㐷㜱㥣ㅤㄶㄵ㤷㠴㐰㡡晢〸㠹㝣㜱㝤㘰ㅣ㘷昷搱㝦㝢㕤昱ㄵ戸㤵戸㡡慢愲挸㔱摣㠰扢戸㡣㕤㥣〶换㝣㜱ㅢ敤攲捣㙢昱㍤捦攲昸ㅦ㐳扢㡡慢㜱ㄵ户搹㕤摣戹㜶㜱㜵捥攲㌸㔵㜰㥣摤㥦㍣㡢ぢ㤶ㄶ㌷摡㔵摣㌶㜷㜱㤷摡挵㡤㜵ㄴㄷ攴㈳㌹㝥㝣晡㌸收摦㡦㘴㝦㤰㠰扡ㄲ㔲搶㐳㍢〰㙣攱昳扤敢ㄹ挹捦㔶愸户散㝡扤搳㝣㘰㘱㥣ㅤ捦晣㝣㐸㔷ㄶ㝣〱晤㘰㡡ㅣ愸㕦㘳昹戵㠶戶搷㙤㍦㍥攷㜸摤挰㑣挵㐳摢攱㉥㍦摢攱愷愸戳㕣て㠱㜴㤶〹戰捣户ㅥ㥦㜲ㅤ㜰扥攴㔹摣搱愵挵ㅤ敢㉡敥㔶㜷㜱户摢挵㑤㜲ㄶ挷愷㐹㐷㜱㍦昲㉣慥戱戴戸㈶㔷㜱昷戸㡢扢摦㉥慥搹㔹ㅣ㥦摡ㅣ挵敤昴㉣慥戵戴戸㜶㔷㜱摦㜶ㄷ挷㘷㌸〱戳挳㔱㥣晦㘹㐸㜷昹ㅥ捦㥢搲ㅥ敥㥢㤸㠲㐲搵㑥ㄴ㐶ㅦ晡㔴㜲㐸昰户晥㌹㑢㕡つ〶ㅦㄸ〲挷㑡改挷搳㠶㜷㍦挹㌱捤㤹㠳㜷㍡㑡捤ㅣ扣㘳㐹㡥ㄳ㘸挳㥢㤵攴㤸敥捣挱ㅢ㔳㈱〷㙦㍡㤲㘳〶㙤㜸扦㤱ㅣ㌳㥤㌹㜸㙦㈹攴攰㝤㐳㜲捣愲つ㙦ㄹ㤲愳搳㤹攳敤愲ㅣㅣ晡㈵㐷ㄷ㙤㌸敡㑢㡥搹捥ㅣㅣ攱ぢ㘵㜰昴㤶ㅣ㜳㘸挳㠱㕢㜲捣㜵收攰㈰㕤挸挱〱㔸㜲捣愳つ挷㕥挹㌱摦㤹㠳攳㙣㈱〷挷㔰挹戱㠰㌶ㅣ㍥㈵挷㠹捥ㅣㅣ㉡ぢ㌹㌸っ㑡㡥㙥㡡㌹〲㑡㡥㠵㔶㠲㑣㍤㐷扢㐲づ㡥㘴㤲㘳ㄱ挵ㅣ挴㈴挷㘲㉢㈱㌹㌸㘰ㄵ㜲㜰愰㤲㈹捡㌷搰摢㌹㙦㍦㥥㡤㕢愱㈹づ㕥愲戸摢㔲昰㑤挲㙡㝣㈱㠰〳㥡㈸敥戲ㄴ㕣㜹搳㝢攸㤵〳㤶ㄴ扦㡣ㅣ挷㉡㈹晥㘴㉢㐱㐶㜱㌰ㄲ㥢攵㤴㜲ㅣㄲ㥢ㄵづ㥢㝡㡥㌹㠵㉡㜲㍣㤱ㅣ愷㔰捣愱㐴㜲㝣捡㑡㤰愹攷戰㔱挸挱㈱㐱㜲慣愴㤸愳㠱攴㌸搵㑡㐸づ㕥昹㠵ㅣ扣慡㈵挷㘹ㄴ昳㠲㤶ㅣ愷㕢〹挹挱㡢户㤰㐳慥㉡㥥戹ㅤ㜰㐱摡ㄷ攴搵㠵㔶挷㈶㌸㈴㌰〳㤴㉢愹挴㡡㔷㤴㔸㐵㑤㉢戹㝡㑡慣㜸ㄵ㠹㔵摣戴㤲㉢愶挴㡡㔷㡥㔸ㄹ愶㤵㕣㈵㈵㔶扣㕡挴㙡戵㘹㈵㔷㐶㠹ㄵ慦㄰戱㑡㤹㔶㜲㌵㤴㔸昱慡㄰慢戵愶㤵㕣〱㈵㔶扣ㄲ挴慡摦戴㤲㕥㕦㘲挵摥㉦㔶㘹搳㑡㝡㝡㠹ㄵ㝢扣㔸㥤㘵㕡㐹敦㉥戱㘲㉦ㄷ慢慣㔸搵戳㑢㜲㤳㘶挵㐶ㄵ㕦㤵㔸戵敡扤晡慡㠶昱㔵愷捣愸晤昲㉦㥥㝥攳捡ㅦ㥦㌶敤慤昷慦扤昶挷扦扣㜲攷晢㡦挴愶㍤㜱昳捤㡦㉤戸㘱攷ㅢ愳㤳㌷㔶摣晦㕥昷㡤㕢㐲㙢户㥣㤵㍣㜹攲摣㉤㥦㍡昳愴搰㤲㔱㤳㉡㉢㐷㡣㌸㝡捣㤳〷ㅣㄳ摣㝡搶〳敡扢㍦摢㝦㐰㐹㉦㉦愹〶㝢扢㔴㘳㔰慡愱愴㥦㤷㔸戱扦㡢搵〶搳㑡晡㜶㠹ㄵ晢戸㔸㙤㌲慤愴㍦㤷㔸戱㕦㡢搵搹愶㤵昴攱ㄲ㉢昶㘵戱㍡挷戴㘲て㤵敢昸〲敢㍡㥥㠵㉣搵昸㜲〷㍢愵㈸捥㜷㈹搸て㐵戱搵愵㘰搷ㄳ挵㜹㉥〵㝢㥢㈸捥㜵㈹搸挱㐴㜱㡥㑢挱㍥㈵㡡㉤㉥〵扢㤱㈸捥㜶㈹搸㜳㐴戱搹愵㘰㘷ㄱ挵㈶㤷㠲晤㐳ㄴㅢ㕤ち戶㤸㈸㌶戸ㄴ㙣㈴㔱慣㜷㈹搸㉥愲ㄸ㜴㈹搸ㄴ愲挸戹ㄴ㐴㕦ㄴ搹㘲㐵捤晦〰搱愰㈸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</si>
</sst>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_);[Red]\(&quot;$&quot;#,##0.00\)"/>
    <numFmt numFmtId="165" formatCode="&quot;$&quot;#,##0.00"/>
  </numFmts>
  <fonts count="11" x14ac:knownFonts="1">
    <font>
      <sz val="12"/>
      <color theme="1"/>
      <name val="Calibri"/>
      <family val="2"/>
      <scheme val="minor"/>
    </font>
    <font>
      <sz val="12"/>
      <color theme="1"/>
      <name val="Calibri"/>
      <family val="2"/>
      <charset val="129"/>
      <scheme val="minor"/>
    </font>
    <font>
      <b/>
      <sz val="12"/>
      <color theme="1"/>
      <name val="Calibri"/>
      <family val="2"/>
      <charset val="129"/>
      <scheme val="minor"/>
    </font>
    <font>
      <u/>
      <sz val="12"/>
      <color theme="10"/>
      <name val="Calibri"/>
      <family val="2"/>
      <charset val="129"/>
      <scheme val="minor"/>
    </font>
    <font>
      <u/>
      <sz val="12"/>
      <color theme="11"/>
      <name val="Calibri"/>
      <family val="2"/>
      <charset val="129"/>
      <scheme val="minor"/>
    </font>
    <font>
      <i/>
      <sz val="12"/>
      <color theme="1"/>
      <name val="Calibri"/>
      <family val="2"/>
      <scheme val="minor"/>
    </font>
    <font>
      <sz val="12"/>
      <color rgb="FF000000"/>
      <name val="Calibri"/>
      <family val="2"/>
      <charset val="129"/>
      <scheme val="minor"/>
    </font>
    <font>
      <i/>
      <sz val="12"/>
      <color rgb="FF000000"/>
      <name val="Calibri"/>
      <family val="2"/>
      <scheme val="minor"/>
    </font>
    <font>
      <b/>
      <sz val="12"/>
      <color rgb="FF000000"/>
      <name val="Calibri"/>
      <family val="2"/>
      <scheme val="minor"/>
    </font>
    <font>
      <sz val="8"/>
      <name val="Calibri"/>
      <family val="2"/>
      <charset val="129"/>
      <scheme val="minor"/>
    </font>
    <font>
      <b/>
      <sz val="12"/>
      <color theme="1"/>
      <name val="Calibri"/>
      <family val="2"/>
      <scheme val="minor"/>
    </font>
  </fonts>
  <fills count="18">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CD5B4"/>
        <bgColor rgb="FF000000"/>
      </patternFill>
    </fill>
    <fill>
      <patternFill patternType="solid">
        <fgColor rgb="FFCCC0DA"/>
        <bgColor rgb="FF000000"/>
      </patternFill>
    </fill>
    <fill>
      <patternFill patternType="solid">
        <fgColor theme="2"/>
        <bgColor indexed="64"/>
      </patternFill>
    </fill>
    <fill>
      <patternFill patternType="solid">
        <fgColor rgb="FFEEECE1"/>
        <bgColor rgb="FF000000"/>
      </patternFill>
    </fill>
    <fill>
      <patternFill patternType="solid">
        <fgColor theme="6" tint="0.79998168889431442"/>
        <bgColor indexed="64"/>
      </patternFill>
    </fill>
    <fill>
      <patternFill patternType="solid">
        <fgColor theme="5" tint="0.59999389629810485"/>
        <bgColor indexed="64"/>
      </patternFill>
    </fill>
    <fill>
      <patternFill patternType="solid">
        <fgColor rgb="FF00FF00"/>
        <bgColor indexed="64"/>
      </patternFill>
    </fill>
    <fill>
      <patternFill patternType="solid">
        <fgColor rgb="FF00FFFF"/>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320">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2" fillId="0" borderId="0" xfId="0" applyFont="1"/>
    <xf numFmtId="0" fontId="0" fillId="0" borderId="0" xfId="0" applyFont="1"/>
    <xf numFmtId="3" fontId="0" fillId="0" borderId="0" xfId="0" applyNumberFormat="1"/>
    <xf numFmtId="164" fontId="0" fillId="0" borderId="0" xfId="0" applyNumberFormat="1"/>
    <xf numFmtId="165" fontId="0" fillId="0" borderId="0" xfId="0" applyNumberFormat="1"/>
    <xf numFmtId="0" fontId="5" fillId="0" borderId="0" xfId="0" applyFont="1"/>
    <xf numFmtId="0" fontId="0" fillId="0" borderId="2" xfId="0" applyBorder="1"/>
    <xf numFmtId="3" fontId="0" fillId="0" borderId="3" xfId="0" applyNumberFormat="1" applyBorder="1"/>
    <xf numFmtId="3" fontId="0" fillId="0" borderId="4" xfId="0" applyNumberFormat="1" applyBorder="1"/>
    <xf numFmtId="0" fontId="0" fillId="0" borderId="8" xfId="0" applyBorder="1"/>
    <xf numFmtId="3" fontId="0" fillId="0" borderId="9" xfId="0" applyNumberFormat="1" applyBorder="1"/>
    <xf numFmtId="3" fontId="0" fillId="0" borderId="10" xfId="0" applyNumberFormat="1" applyBorder="1"/>
    <xf numFmtId="0" fontId="0" fillId="0" borderId="11" xfId="0" applyBorder="1"/>
    <xf numFmtId="3" fontId="0" fillId="0" borderId="0" xfId="0" applyNumberFormat="1" applyBorder="1"/>
    <xf numFmtId="3" fontId="0" fillId="0" borderId="12" xfId="0" applyNumberFormat="1" applyBorder="1"/>
    <xf numFmtId="0" fontId="0" fillId="0" borderId="13" xfId="0" applyBorder="1"/>
    <xf numFmtId="3" fontId="0" fillId="0" borderId="14" xfId="0" applyNumberFormat="1" applyBorder="1"/>
    <xf numFmtId="3" fontId="0" fillId="0" borderId="15" xfId="0" applyNumberFormat="1" applyBorder="1"/>
    <xf numFmtId="0" fontId="0" fillId="0" borderId="0" xfId="0" applyBorder="1"/>
    <xf numFmtId="0" fontId="0" fillId="0" borderId="12" xfId="0" applyBorder="1"/>
    <xf numFmtId="0" fontId="2" fillId="0" borderId="11" xfId="0" applyFont="1" applyBorder="1"/>
    <xf numFmtId="1" fontId="0" fillId="0" borderId="0" xfId="0" applyNumberFormat="1" applyBorder="1"/>
    <xf numFmtId="0" fontId="2" fillId="2" borderId="5" xfId="0" applyFont="1" applyFill="1" applyBorder="1"/>
    <xf numFmtId="0" fontId="2" fillId="2" borderId="6" xfId="0" applyFont="1" applyFill="1" applyBorder="1"/>
    <xf numFmtId="0" fontId="2" fillId="2" borderId="7" xfId="0" applyFont="1" applyFill="1" applyBorder="1"/>
    <xf numFmtId="0" fontId="0" fillId="0" borderId="9" xfId="0" applyBorder="1"/>
    <xf numFmtId="0" fontId="0" fillId="0" borderId="10" xfId="0" applyBorder="1"/>
    <xf numFmtId="0" fontId="5" fillId="0" borderId="11" xfId="0" applyFont="1" applyBorder="1"/>
    <xf numFmtId="0" fontId="0" fillId="0" borderId="14" xfId="0" applyBorder="1"/>
    <xf numFmtId="0" fontId="0" fillId="0" borderId="15" xfId="0" applyBorder="1"/>
    <xf numFmtId="0" fontId="0" fillId="0" borderId="6" xfId="0" applyBorder="1"/>
    <xf numFmtId="0" fontId="0" fillId="2" borderId="6" xfId="0" applyFill="1" applyBorder="1"/>
    <xf numFmtId="0" fontId="0" fillId="2" borderId="7" xfId="0" applyFill="1" applyBorder="1"/>
    <xf numFmtId="0" fontId="5" fillId="0" borderId="2" xfId="0" applyFont="1" applyBorder="1"/>
    <xf numFmtId="0" fontId="5" fillId="0" borderId="8" xfId="0" applyFont="1" applyBorder="1"/>
    <xf numFmtId="0" fontId="5" fillId="0" borderId="1" xfId="0" applyFont="1" applyBorder="1"/>
    <xf numFmtId="3" fontId="0" fillId="0" borderId="1" xfId="0" applyNumberFormat="1" applyBorder="1"/>
    <xf numFmtId="0" fontId="2" fillId="0" borderId="16" xfId="0" applyFont="1" applyBorder="1"/>
    <xf numFmtId="0" fontId="0" fillId="0" borderId="17" xfId="0" applyBorder="1"/>
    <xf numFmtId="0" fontId="0" fillId="0" borderId="18" xfId="0" applyBorder="1"/>
    <xf numFmtId="0" fontId="2" fillId="0" borderId="19" xfId="0" applyFont="1" applyBorder="1"/>
    <xf numFmtId="0" fontId="0" fillId="0" borderId="20" xfId="0" applyBorder="1"/>
    <xf numFmtId="0" fontId="0" fillId="0" borderId="16" xfId="0" applyBorder="1"/>
    <xf numFmtId="10" fontId="0" fillId="0" borderId="0" xfId="1" applyNumberFormat="1" applyFont="1"/>
    <xf numFmtId="10" fontId="0" fillId="0" borderId="0" xfId="0" applyNumberFormat="1"/>
    <xf numFmtId="0" fontId="0" fillId="0" borderId="21" xfId="0" applyBorder="1"/>
    <xf numFmtId="0" fontId="0" fillId="0" borderId="24" xfId="0" applyBorder="1"/>
    <xf numFmtId="0" fontId="0" fillId="0" borderId="22" xfId="0" applyBorder="1"/>
    <xf numFmtId="3" fontId="0" fillId="0" borderId="22" xfId="0" applyNumberFormat="1" applyBorder="1"/>
    <xf numFmtId="3" fontId="0" fillId="0" borderId="26" xfId="0" applyNumberFormat="1" applyBorder="1"/>
    <xf numFmtId="10" fontId="0" fillId="0" borderId="0" xfId="1" applyNumberFormat="1" applyFont="1" applyBorder="1"/>
    <xf numFmtId="10" fontId="0" fillId="0" borderId="12" xfId="1" applyNumberFormat="1" applyFont="1" applyBorder="1"/>
    <xf numFmtId="10" fontId="0" fillId="0" borderId="0" xfId="0" applyNumberFormat="1" applyBorder="1"/>
    <xf numFmtId="10" fontId="0" fillId="0" borderId="12" xfId="0" applyNumberFormat="1" applyBorder="1"/>
    <xf numFmtId="0" fontId="0" fillId="0" borderId="27" xfId="0" applyBorder="1"/>
    <xf numFmtId="0" fontId="0" fillId="4" borderId="2" xfId="0" applyFill="1" applyBorder="1"/>
    <xf numFmtId="10" fontId="0" fillId="3" borderId="3" xfId="1" applyNumberFormat="1" applyFont="1" applyFill="1" applyBorder="1"/>
    <xf numFmtId="10" fontId="0" fillId="3" borderId="4" xfId="1" applyNumberFormat="1" applyFont="1" applyFill="1" applyBorder="1"/>
    <xf numFmtId="10" fontId="0" fillId="0" borderId="14" xfId="1" applyNumberFormat="1" applyFont="1" applyBorder="1"/>
    <xf numFmtId="10" fontId="0" fillId="0" borderId="15" xfId="1" applyNumberFormat="1" applyFont="1" applyBorder="1"/>
    <xf numFmtId="10" fontId="0" fillId="0" borderId="9" xfId="1" applyNumberFormat="1" applyFont="1" applyBorder="1"/>
    <xf numFmtId="10" fontId="0" fillId="0" borderId="10" xfId="1" applyNumberFormat="1" applyFont="1" applyBorder="1"/>
    <xf numFmtId="10" fontId="0" fillId="0" borderId="3" xfId="1" applyNumberFormat="1" applyFont="1" applyBorder="1"/>
    <xf numFmtId="10" fontId="0" fillId="0" borderId="4" xfId="1" applyNumberFormat="1" applyFont="1" applyBorder="1"/>
    <xf numFmtId="0" fontId="0" fillId="4" borderId="8" xfId="0" applyFill="1" applyBorder="1"/>
    <xf numFmtId="0" fontId="0" fillId="4" borderId="9" xfId="0" applyFill="1" applyBorder="1"/>
    <xf numFmtId="10" fontId="0" fillId="4" borderId="9" xfId="1" applyNumberFormat="1" applyFont="1" applyFill="1" applyBorder="1"/>
    <xf numFmtId="10" fontId="0" fillId="4" borderId="10" xfId="1" applyNumberFormat="1" applyFont="1" applyFill="1" applyBorder="1"/>
    <xf numFmtId="0" fontId="0" fillId="4" borderId="13" xfId="0" applyFill="1" applyBorder="1"/>
    <xf numFmtId="0" fontId="0" fillId="4" borderId="14" xfId="0" applyFill="1" applyBorder="1"/>
    <xf numFmtId="10" fontId="0" fillId="4" borderId="14" xfId="1" applyNumberFormat="1" applyFont="1" applyFill="1" applyBorder="1"/>
    <xf numFmtId="10" fontId="0" fillId="4" borderId="15" xfId="1" applyNumberFormat="1" applyFont="1" applyFill="1" applyBorder="1"/>
    <xf numFmtId="0" fontId="0" fillId="5" borderId="21" xfId="0" applyFill="1" applyBorder="1"/>
    <xf numFmtId="2" fontId="0" fillId="5" borderId="22" xfId="0" applyNumberFormat="1" applyFill="1" applyBorder="1"/>
    <xf numFmtId="0" fontId="0" fillId="5" borderId="24" xfId="0" applyFill="1" applyBorder="1"/>
    <xf numFmtId="2" fontId="0" fillId="5" borderId="17" xfId="0" applyNumberFormat="1" applyFill="1" applyBorder="1"/>
    <xf numFmtId="0" fontId="0" fillId="6" borderId="14" xfId="0" applyFill="1" applyBorder="1"/>
    <xf numFmtId="0" fontId="0" fillId="0" borderId="3" xfId="0" applyBorder="1"/>
    <xf numFmtId="0" fontId="0" fillId="7" borderId="11" xfId="0" applyFill="1" applyBorder="1"/>
    <xf numFmtId="0" fontId="0" fillId="6" borderId="12" xfId="0" applyFill="1" applyBorder="1"/>
    <xf numFmtId="0" fontId="2" fillId="7" borderId="5" xfId="0" applyFont="1" applyFill="1" applyBorder="1"/>
    <xf numFmtId="0" fontId="2" fillId="6" borderId="7" xfId="0" applyFont="1" applyFill="1" applyBorder="1"/>
    <xf numFmtId="10" fontId="0" fillId="7" borderId="11" xfId="0" applyNumberFormat="1" applyFill="1" applyBorder="1"/>
    <xf numFmtId="10" fontId="0" fillId="7" borderId="0" xfId="0" applyNumberFormat="1" applyFill="1"/>
    <xf numFmtId="10" fontId="0" fillId="7" borderId="13" xfId="0" applyNumberFormat="1" applyFill="1" applyBorder="1"/>
    <xf numFmtId="0" fontId="0" fillId="0" borderId="0" xfId="0" applyFill="1" applyBorder="1"/>
    <xf numFmtId="0" fontId="0" fillId="0" borderId="4" xfId="0" applyBorder="1"/>
    <xf numFmtId="0" fontId="0" fillId="2" borderId="5" xfId="0" applyFill="1" applyBorder="1"/>
    <xf numFmtId="10" fontId="0" fillId="6" borderId="12" xfId="0" applyNumberFormat="1" applyFill="1" applyBorder="1"/>
    <xf numFmtId="0" fontId="0" fillId="8" borderId="0" xfId="0" applyFill="1"/>
    <xf numFmtId="3" fontId="0" fillId="8" borderId="0" xfId="0" applyNumberFormat="1" applyFill="1"/>
    <xf numFmtId="10" fontId="0" fillId="8" borderId="0" xfId="1" applyNumberFormat="1" applyFont="1" applyFill="1"/>
    <xf numFmtId="10" fontId="0" fillId="8" borderId="0" xfId="0" applyNumberFormat="1" applyFill="1"/>
    <xf numFmtId="0" fontId="0" fillId="9" borderId="0" xfId="0" applyFill="1"/>
    <xf numFmtId="3" fontId="0" fillId="9" borderId="0" xfId="0" applyNumberFormat="1" applyFill="1"/>
    <xf numFmtId="1" fontId="0" fillId="8" borderId="0" xfId="0" applyNumberFormat="1" applyFill="1"/>
    <xf numFmtId="1" fontId="0" fillId="8" borderId="0" xfId="1" applyNumberFormat="1" applyFont="1" applyFill="1"/>
    <xf numFmtId="2" fontId="0" fillId="8" borderId="0" xfId="0" applyNumberFormat="1" applyFill="1"/>
    <xf numFmtId="0" fontId="2" fillId="9" borderId="0" xfId="0" applyFont="1" applyFill="1"/>
    <xf numFmtId="9" fontId="0" fillId="0" borderId="23" xfId="1" applyFont="1" applyBorder="1"/>
    <xf numFmtId="0" fontId="0" fillId="0" borderId="23" xfId="0" applyBorder="1"/>
    <xf numFmtId="0" fontId="0" fillId="0" borderId="28" xfId="0" applyBorder="1"/>
    <xf numFmtId="10" fontId="0" fillId="0" borderId="29" xfId="0" applyNumberFormat="1" applyBorder="1"/>
    <xf numFmtId="2" fontId="0" fillId="0" borderId="29" xfId="0" applyNumberFormat="1" applyBorder="1"/>
    <xf numFmtId="0" fontId="0" fillId="0" borderId="29" xfId="0" applyBorder="1"/>
    <xf numFmtId="10" fontId="0" fillId="0" borderId="25" xfId="0" applyNumberFormat="1" applyBorder="1"/>
    <xf numFmtId="10" fontId="0" fillId="7" borderId="12" xfId="0" applyNumberFormat="1" applyFill="1" applyBorder="1"/>
    <xf numFmtId="10" fontId="0" fillId="6" borderId="0" xfId="0" applyNumberFormat="1" applyFill="1" applyBorder="1"/>
    <xf numFmtId="10" fontId="6" fillId="10" borderId="11" xfId="0" applyNumberFormat="1" applyFont="1" applyFill="1" applyBorder="1"/>
    <xf numFmtId="10" fontId="6" fillId="11" borderId="12" xfId="0" applyNumberFormat="1" applyFont="1" applyFill="1" applyBorder="1"/>
    <xf numFmtId="0" fontId="0" fillId="9" borderId="0" xfId="0" applyFill="1" applyBorder="1"/>
    <xf numFmtId="0" fontId="6" fillId="0" borderId="2" xfId="0" applyFont="1" applyBorder="1"/>
    <xf numFmtId="3" fontId="6" fillId="0" borderId="4" xfId="0" applyNumberFormat="1" applyFont="1" applyBorder="1"/>
    <xf numFmtId="1" fontId="0" fillId="0" borderId="9" xfId="0" applyNumberFormat="1" applyBorder="1"/>
    <xf numFmtId="1" fontId="0" fillId="8" borderId="0" xfId="0" applyNumberFormat="1" applyFill="1" applyBorder="1"/>
    <xf numFmtId="0" fontId="0" fillId="9" borderId="21" xfId="0" applyFill="1" applyBorder="1"/>
    <xf numFmtId="0" fontId="0" fillId="9" borderId="22" xfId="0" applyFill="1" applyBorder="1"/>
    <xf numFmtId="0" fontId="0" fillId="9" borderId="23" xfId="0" applyFill="1" applyBorder="1"/>
    <xf numFmtId="0" fontId="0" fillId="9" borderId="28" xfId="0" applyFill="1" applyBorder="1"/>
    <xf numFmtId="0" fontId="0" fillId="9" borderId="29" xfId="0" applyFill="1" applyBorder="1"/>
    <xf numFmtId="3" fontId="0" fillId="9" borderId="0" xfId="0" applyNumberFormat="1" applyFill="1" applyBorder="1"/>
    <xf numFmtId="0" fontId="0" fillId="8" borderId="28" xfId="0" applyFill="1" applyBorder="1"/>
    <xf numFmtId="1" fontId="0" fillId="8" borderId="29" xfId="0" applyNumberFormat="1" applyFill="1" applyBorder="1"/>
    <xf numFmtId="0" fontId="0" fillId="0" borderId="30" xfId="0" applyBorder="1"/>
    <xf numFmtId="1" fontId="0" fillId="0" borderId="31" xfId="0" applyNumberFormat="1" applyBorder="1"/>
    <xf numFmtId="0" fontId="2" fillId="0" borderId="30" xfId="0" applyFont="1" applyBorder="1"/>
    <xf numFmtId="0" fontId="0" fillId="0" borderId="31" xfId="0" applyBorder="1"/>
    <xf numFmtId="1" fontId="0" fillId="0" borderId="29" xfId="0" applyNumberFormat="1" applyBorder="1"/>
    <xf numFmtId="3" fontId="0" fillId="0" borderId="31" xfId="0" applyNumberFormat="1" applyBorder="1"/>
    <xf numFmtId="0" fontId="2" fillId="0" borderId="34" xfId="0" applyFont="1" applyBorder="1"/>
    <xf numFmtId="3" fontId="0" fillId="0" borderId="35" xfId="0" applyNumberFormat="1" applyBorder="1"/>
    <xf numFmtId="0" fontId="0" fillId="0" borderId="28" xfId="0" applyFill="1" applyBorder="1"/>
    <xf numFmtId="0" fontId="8" fillId="0" borderId="30" xfId="0" applyFont="1" applyFill="1" applyBorder="1"/>
    <xf numFmtId="0" fontId="2" fillId="0" borderId="28" xfId="0" applyFont="1" applyBorder="1"/>
    <xf numFmtId="0" fontId="8" fillId="0" borderId="28" xfId="0" applyFont="1" applyFill="1" applyBorder="1"/>
    <xf numFmtId="3" fontId="0" fillId="0" borderId="29" xfId="0" applyNumberFormat="1" applyBorder="1"/>
    <xf numFmtId="1" fontId="0" fillId="0" borderId="23" xfId="0" applyNumberFormat="1" applyBorder="1"/>
    <xf numFmtId="0" fontId="6" fillId="0" borderId="28" xfId="0" applyFont="1" applyFill="1" applyBorder="1"/>
    <xf numFmtId="0" fontId="0" fillId="0" borderId="25" xfId="0" applyBorder="1"/>
    <xf numFmtId="10" fontId="0" fillId="0" borderId="17" xfId="1" applyNumberFormat="1" applyFont="1" applyBorder="1"/>
    <xf numFmtId="10" fontId="0" fillId="0" borderId="25" xfId="1" applyNumberFormat="1" applyFont="1" applyBorder="1"/>
    <xf numFmtId="10" fontId="0" fillId="0" borderId="29" xfId="1" applyNumberFormat="1" applyFont="1" applyBorder="1"/>
    <xf numFmtId="0" fontId="0" fillId="12" borderId="0" xfId="0" applyFill="1"/>
    <xf numFmtId="0" fontId="6" fillId="13" borderId="0" xfId="0" applyFont="1" applyFill="1"/>
    <xf numFmtId="0" fontId="0" fillId="0" borderId="0" xfId="0" applyAlignment="1">
      <alignment horizontal="center"/>
    </xf>
    <xf numFmtId="14" fontId="0" fillId="0" borderId="0" xfId="0" applyNumberFormat="1" applyAlignment="1">
      <alignment horizontal="center"/>
    </xf>
    <xf numFmtId="0" fontId="0" fillId="6" borderId="5" xfId="0" applyFill="1" applyBorder="1"/>
    <xf numFmtId="2" fontId="0" fillId="6" borderId="7" xfId="0" applyNumberFormat="1" applyFill="1" applyBorder="1"/>
    <xf numFmtId="0" fontId="5" fillId="14" borderId="28" xfId="0" applyFont="1" applyFill="1" applyBorder="1"/>
    <xf numFmtId="0" fontId="0" fillId="14" borderId="0" xfId="0" applyFill="1" applyBorder="1"/>
    <xf numFmtId="10" fontId="0" fillId="14" borderId="0" xfId="0" applyNumberFormat="1" applyFill="1" applyBorder="1"/>
    <xf numFmtId="10" fontId="0" fillId="14" borderId="29" xfId="0" applyNumberFormat="1" applyFill="1" applyBorder="1"/>
    <xf numFmtId="0" fontId="5" fillId="14" borderId="32" xfId="0" applyFont="1" applyFill="1" applyBorder="1"/>
    <xf numFmtId="0" fontId="0" fillId="14" borderId="14" xfId="0" applyFill="1" applyBorder="1"/>
    <xf numFmtId="10" fontId="0" fillId="14" borderId="14" xfId="0" applyNumberFormat="1" applyFill="1" applyBorder="1"/>
    <xf numFmtId="10" fontId="0" fillId="14" borderId="33" xfId="0" applyNumberFormat="1" applyFill="1" applyBorder="1"/>
    <xf numFmtId="10" fontId="0" fillId="14" borderId="14" xfId="1" applyNumberFormat="1" applyFont="1" applyFill="1" applyBorder="1"/>
    <xf numFmtId="10" fontId="0" fillId="14" borderId="33" xfId="1" applyNumberFormat="1" applyFont="1" applyFill="1" applyBorder="1"/>
    <xf numFmtId="10" fontId="0" fillId="14" borderId="0" xfId="1" applyNumberFormat="1" applyFont="1" applyFill="1" applyBorder="1"/>
    <xf numFmtId="0" fontId="6" fillId="14" borderId="32" xfId="0" applyFont="1" applyFill="1" applyBorder="1"/>
    <xf numFmtId="0" fontId="2" fillId="14" borderId="30" xfId="0" applyFont="1" applyFill="1" applyBorder="1"/>
    <xf numFmtId="0" fontId="0" fillId="14" borderId="9" xfId="0" applyFill="1" applyBorder="1"/>
    <xf numFmtId="2" fontId="0" fillId="14" borderId="9" xfId="0" applyNumberFormat="1" applyFill="1" applyBorder="1"/>
    <xf numFmtId="2" fontId="0" fillId="14" borderId="31" xfId="0" applyNumberFormat="1" applyFill="1" applyBorder="1"/>
    <xf numFmtId="0" fontId="8" fillId="14" borderId="24" xfId="0" applyFont="1" applyFill="1" applyBorder="1"/>
    <xf numFmtId="0" fontId="0" fillId="14" borderId="17" xfId="0" applyFill="1" applyBorder="1"/>
    <xf numFmtId="2" fontId="0" fillId="14" borderId="17" xfId="0" applyNumberFormat="1" applyFill="1" applyBorder="1"/>
    <xf numFmtId="2" fontId="0" fillId="14" borderId="25" xfId="0" applyNumberFormat="1" applyFill="1" applyBorder="1"/>
    <xf numFmtId="0" fontId="6" fillId="0" borderId="0" xfId="0" applyFont="1" applyFill="1"/>
    <xf numFmtId="0" fontId="0" fillId="0" borderId="0" xfId="0" applyFill="1"/>
    <xf numFmtId="0" fontId="0" fillId="8" borderId="21" xfId="0" applyFill="1" applyBorder="1"/>
    <xf numFmtId="1" fontId="0" fillId="8" borderId="22" xfId="0" applyNumberFormat="1" applyFill="1" applyBorder="1"/>
    <xf numFmtId="1" fontId="0" fillId="8" borderId="23" xfId="0" applyNumberFormat="1" applyFill="1" applyBorder="1"/>
    <xf numFmtId="0" fontId="2" fillId="2" borderId="0" xfId="0" applyFont="1" applyFill="1" applyBorder="1"/>
    <xf numFmtId="0" fontId="0" fillId="15" borderId="12" xfId="0" applyFill="1" applyBorder="1"/>
    <xf numFmtId="3" fontId="0" fillId="15" borderId="3" xfId="0" applyNumberFormat="1" applyFill="1" applyBorder="1"/>
    <xf numFmtId="3" fontId="0" fillId="15" borderId="0" xfId="0" applyNumberFormat="1" applyFill="1" applyBorder="1"/>
    <xf numFmtId="0" fontId="0" fillId="15" borderId="0" xfId="0" applyFill="1" applyBorder="1"/>
    <xf numFmtId="10" fontId="0" fillId="15" borderId="0" xfId="1" applyNumberFormat="1" applyFont="1" applyFill="1"/>
    <xf numFmtId="0" fontId="10" fillId="0" borderId="0" xfId="0" applyFont="1"/>
    <xf numFmtId="0" fontId="0" fillId="0" borderId="0" xfId="0" quotePrefix="1"/>
    <xf numFmtId="10" fontId="0" fillId="16" borderId="0" xfId="1" applyNumberFormat="1" applyFont="1" applyFill="1" applyBorder="1"/>
    <xf numFmtId="10" fontId="0" fillId="16" borderId="17" xfId="1" applyNumberFormat="1" applyFont="1" applyFill="1" applyBorder="1"/>
    <xf numFmtId="10" fontId="0" fillId="16" borderId="14" xfId="0" applyNumberFormat="1" applyFill="1" applyBorder="1"/>
    <xf numFmtId="10" fontId="0" fillId="16" borderId="0" xfId="0" applyNumberFormat="1" applyFill="1" applyBorder="1"/>
    <xf numFmtId="10" fontId="0" fillId="16" borderId="29" xfId="1" applyNumberFormat="1" applyFont="1" applyFill="1" applyBorder="1"/>
    <xf numFmtId="10" fontId="0" fillId="16" borderId="25" xfId="1" applyNumberFormat="1" applyFont="1" applyFill="1" applyBorder="1"/>
    <xf numFmtId="10" fontId="0" fillId="16" borderId="33" xfId="0" applyNumberFormat="1" applyFill="1" applyBorder="1"/>
    <xf numFmtId="10" fontId="0" fillId="16" borderId="29" xfId="0" applyNumberFormat="1" applyFill="1" applyBorder="1"/>
    <xf numFmtId="2" fontId="0" fillId="17" borderId="7" xfId="0" applyNumberFormat="1" applyFill="1" applyBorder="1"/>
  </cellXfs>
  <cellStyles count="32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304800</xdr:colOff>
      <xdr:row>1</xdr:row>
      <xdr:rowOff>12700</xdr:rowOff>
    </xdr:from>
    <xdr:to>
      <xdr:col>8</xdr:col>
      <xdr:colOff>220313</xdr:colOff>
      <xdr:row>12</xdr:row>
      <xdr:rowOff>12700</xdr:rowOff>
    </xdr:to>
    <xdr:pic>
      <xdr:nvPicPr>
        <xdr:cNvPr id="2" name="Picture 1"/>
        <xdr:cNvPicPr>
          <a:picLocks noChangeAspect="1"/>
        </xdr:cNvPicPr>
      </xdr:nvPicPr>
      <xdr:blipFill>
        <a:blip xmlns:r="http://schemas.openxmlformats.org/officeDocument/2006/relationships" r:embed="rId1"/>
        <a:stretch>
          <a:fillRect/>
        </a:stretch>
      </xdr:blipFill>
      <xdr:spPr>
        <a:xfrm>
          <a:off x="5219700" y="203200"/>
          <a:ext cx="4043013" cy="2095500"/>
        </a:xfrm>
        <a:prstGeom prst="rect">
          <a:avLst/>
        </a:prstGeom>
      </xdr:spPr>
    </xdr:pic>
    <xdr:clientData/>
  </xdr:twoCellAnchor>
  <xdr:twoCellAnchor editAs="oneCell">
    <xdr:from>
      <xdr:col>2</xdr:col>
      <xdr:colOff>304800</xdr:colOff>
      <xdr:row>15</xdr:row>
      <xdr:rowOff>63500</xdr:rowOff>
    </xdr:from>
    <xdr:to>
      <xdr:col>12</xdr:col>
      <xdr:colOff>723900</xdr:colOff>
      <xdr:row>34</xdr:row>
      <xdr:rowOff>181031</xdr:rowOff>
    </xdr:to>
    <xdr:pic>
      <xdr:nvPicPr>
        <xdr:cNvPr id="3" name="Picture 2"/>
        <xdr:cNvPicPr>
          <a:picLocks noChangeAspect="1"/>
        </xdr:cNvPicPr>
      </xdr:nvPicPr>
      <xdr:blipFill>
        <a:blip xmlns:r="http://schemas.openxmlformats.org/officeDocument/2006/relationships" r:embed="rId2"/>
        <a:stretch>
          <a:fillRect/>
        </a:stretch>
      </xdr:blipFill>
      <xdr:spPr>
        <a:xfrm>
          <a:off x="4394200" y="2921000"/>
          <a:ext cx="8674100" cy="3737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M10" sqref="M10"/>
    </sheetView>
  </sheetViews>
  <sheetFormatPr baseColWidth="10" defaultColWidth="11.1640625" defaultRowHeight="16" x14ac:dyDescent="0.2"/>
  <cols>
    <col min="1" max="1" width="34.1640625" bestFit="1" customWidth="1"/>
    <col min="2" max="2" width="19.5" bestFit="1" customWidth="1"/>
  </cols>
  <sheetData>
    <row r="1" spans="1:2" x14ac:dyDescent="0.2">
      <c r="A1" s="169" t="s">
        <v>153</v>
      </c>
      <c r="B1" s="170"/>
    </row>
    <row r="2" spans="1:2" x14ac:dyDescent="0.2">
      <c r="A2" s="169" t="s">
        <v>151</v>
      </c>
      <c r="B2" s="170"/>
    </row>
    <row r="3" spans="1:2" x14ac:dyDescent="0.2">
      <c r="A3" s="169" t="s">
        <v>156</v>
      </c>
      <c r="B3" s="170"/>
    </row>
    <row r="4" spans="1:2" x14ac:dyDescent="0.2">
      <c r="A4" s="169" t="s">
        <v>152</v>
      </c>
      <c r="B4" s="170"/>
    </row>
    <row r="7" spans="1:2" x14ac:dyDescent="0.2">
      <c r="A7" t="s">
        <v>158</v>
      </c>
      <c r="B7" s="145" t="s">
        <v>169</v>
      </c>
    </row>
    <row r="8" spans="1:2" x14ac:dyDescent="0.2">
      <c r="A8" t="s">
        <v>159</v>
      </c>
      <c r="B8" s="146">
        <v>42429</v>
      </c>
    </row>
    <row r="9" spans="1:2" x14ac:dyDescent="0.2">
      <c r="A9" t="s">
        <v>160</v>
      </c>
      <c r="B9" s="145">
        <v>155.32</v>
      </c>
    </row>
    <row r="10" spans="1:2" x14ac:dyDescent="0.2">
      <c r="A10" t="s">
        <v>161</v>
      </c>
      <c r="B10" s="145" t="s">
        <v>173</v>
      </c>
    </row>
    <row r="11" spans="1:2" x14ac:dyDescent="0.2">
      <c r="A11" t="s">
        <v>162</v>
      </c>
      <c r="B11" s="145" t="s">
        <v>172</v>
      </c>
    </row>
    <row r="12" spans="1:2" x14ac:dyDescent="0.2">
      <c r="A12" t="s">
        <v>163</v>
      </c>
      <c r="B12" s="145" t="s">
        <v>171</v>
      </c>
    </row>
    <row r="13" spans="1:2" x14ac:dyDescent="0.2">
      <c r="A13" t="s">
        <v>164</v>
      </c>
      <c r="B13" s="145">
        <v>1.7309099999999999</v>
      </c>
    </row>
    <row r="14" spans="1:2" x14ac:dyDescent="0.2">
      <c r="A14" t="s">
        <v>165</v>
      </c>
      <c r="B14" s="145" t="s">
        <v>170</v>
      </c>
    </row>
    <row r="15" spans="1:2" x14ac:dyDescent="0.2">
      <c r="A15" t="s">
        <v>166</v>
      </c>
      <c r="B15" s="145">
        <v>15.8</v>
      </c>
    </row>
    <row r="16" spans="1:2" x14ac:dyDescent="0.2">
      <c r="A16" t="s">
        <v>167</v>
      </c>
      <c r="B16" s="145">
        <v>0.56999999999999995</v>
      </c>
    </row>
    <row r="17" spans="1:2" x14ac:dyDescent="0.2">
      <c r="A17" t="s">
        <v>168</v>
      </c>
      <c r="B17" s="145">
        <v>2.52</v>
      </c>
    </row>
    <row r="18" spans="1:2" x14ac:dyDescent="0.2">
      <c r="B18" s="145"/>
    </row>
  </sheetData>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7" workbookViewId="0">
      <selection activeCell="E48" sqref="E48"/>
    </sheetView>
  </sheetViews>
  <sheetFormatPr baseColWidth="10" defaultColWidth="11.1640625" defaultRowHeight="16" x14ac:dyDescent="0.2"/>
  <cols>
    <col min="1" max="1" width="40.5" customWidth="1"/>
    <col min="2" max="6" width="11.83203125" bestFit="1" customWidth="1"/>
  </cols>
  <sheetData>
    <row r="1" spans="1:6" x14ac:dyDescent="0.2">
      <c r="A1" s="143" t="s">
        <v>153</v>
      </c>
    </row>
    <row r="2" spans="1:6" x14ac:dyDescent="0.2">
      <c r="A2" s="143" t="s">
        <v>151</v>
      </c>
    </row>
    <row r="3" spans="1:6" x14ac:dyDescent="0.2">
      <c r="A3" s="143" t="s">
        <v>150</v>
      </c>
    </row>
    <row r="4" spans="1:6" x14ac:dyDescent="0.2">
      <c r="A4" s="143" t="s">
        <v>152</v>
      </c>
    </row>
    <row r="6" spans="1:6" ht="17" thickBot="1" x14ac:dyDescent="0.25"/>
    <row r="7" spans="1:6" ht="17" thickBot="1" x14ac:dyDescent="0.25">
      <c r="A7" s="23" t="s">
        <v>0</v>
      </c>
      <c r="B7" s="32" t="s">
        <v>1</v>
      </c>
      <c r="C7" s="32" t="s">
        <v>2</v>
      </c>
      <c r="D7" s="32" t="s">
        <v>3</v>
      </c>
      <c r="E7" s="32" t="s">
        <v>4</v>
      </c>
      <c r="F7" s="33" t="s">
        <v>5</v>
      </c>
    </row>
    <row r="8" spans="1:6" ht="17" thickBot="1" x14ac:dyDescent="0.25">
      <c r="A8" s="41" t="s">
        <v>27</v>
      </c>
      <c r="B8" s="31"/>
      <c r="C8" s="31"/>
      <c r="D8" s="31"/>
      <c r="E8" s="31"/>
      <c r="F8" s="42"/>
    </row>
    <row r="9" spans="1:6" x14ac:dyDescent="0.2">
      <c r="A9" s="13" t="s">
        <v>28</v>
      </c>
      <c r="B9" s="19"/>
      <c r="C9" s="19"/>
      <c r="D9" s="19"/>
      <c r="E9" s="19"/>
      <c r="F9" s="20"/>
    </row>
    <row r="10" spans="1:6" x14ac:dyDescent="0.2">
      <c r="A10" s="13" t="s">
        <v>29</v>
      </c>
      <c r="B10" s="14">
        <v>1109</v>
      </c>
      <c r="C10" s="14">
        <v>1168</v>
      </c>
      <c r="D10" s="14">
        <v>1380</v>
      </c>
      <c r="E10" s="14">
        <v>1026</v>
      </c>
      <c r="F10" s="175">
        <v>772</v>
      </c>
    </row>
    <row r="11" spans="1:6" x14ac:dyDescent="0.2">
      <c r="A11" s="13" t="s">
        <v>30</v>
      </c>
      <c r="B11" s="14">
        <v>2105</v>
      </c>
      <c r="C11" s="14">
        <v>2038</v>
      </c>
      <c r="D11" s="14">
        <v>2005</v>
      </c>
      <c r="E11" s="14">
        <v>2768</v>
      </c>
      <c r="F11" s="15">
        <v>2530</v>
      </c>
    </row>
    <row r="12" spans="1:6" x14ac:dyDescent="0.2">
      <c r="A12" s="13" t="s">
        <v>31</v>
      </c>
      <c r="B12" s="14">
        <v>2354</v>
      </c>
      <c r="C12" s="14">
        <v>2354</v>
      </c>
      <c r="D12" s="14">
        <v>2408</v>
      </c>
      <c r="E12" s="14">
        <v>2740</v>
      </c>
      <c r="F12" s="15">
        <v>2619</v>
      </c>
    </row>
    <row r="13" spans="1:6" x14ac:dyDescent="0.2">
      <c r="A13" s="13" t="s">
        <v>32</v>
      </c>
      <c r="B13" s="14">
        <v>248</v>
      </c>
      <c r="C13" s="14">
        <v>558</v>
      </c>
      <c r="D13" s="14">
        <v>549</v>
      </c>
      <c r="E13" s="14">
        <v>417</v>
      </c>
      <c r="F13" s="20">
        <v>451</v>
      </c>
    </row>
    <row r="14" spans="1:6" x14ac:dyDescent="0.2">
      <c r="A14" s="13" t="s">
        <v>33</v>
      </c>
      <c r="B14" s="14">
        <v>606</v>
      </c>
      <c r="C14" s="14">
        <v>709</v>
      </c>
      <c r="D14" s="14">
        <v>680</v>
      </c>
      <c r="E14" s="177">
        <v>1147</v>
      </c>
      <c r="F14" s="20">
        <v>953</v>
      </c>
    </row>
    <row r="15" spans="1:6" x14ac:dyDescent="0.2">
      <c r="A15" s="34" t="s">
        <v>34</v>
      </c>
      <c r="B15" s="8">
        <v>6422</v>
      </c>
      <c r="C15" s="8">
        <v>6827</v>
      </c>
      <c r="D15" s="8">
        <v>7022</v>
      </c>
      <c r="E15" s="176">
        <v>8098</v>
      </c>
      <c r="F15" s="9">
        <v>7325</v>
      </c>
    </row>
    <row r="16" spans="1:6" x14ac:dyDescent="0.2">
      <c r="A16" s="13" t="s">
        <v>35</v>
      </c>
      <c r="B16" s="14">
        <v>3102</v>
      </c>
      <c r="C16" s="14">
        <v>3034</v>
      </c>
      <c r="D16" s="14">
        <v>3041</v>
      </c>
      <c r="E16" s="14">
        <v>3981</v>
      </c>
      <c r="F16" s="15">
        <v>3774</v>
      </c>
    </row>
    <row r="17" spans="1:6" x14ac:dyDescent="0.2">
      <c r="A17" s="13" t="s">
        <v>36</v>
      </c>
      <c r="B17" s="14">
        <v>1727</v>
      </c>
      <c r="C17" s="14">
        <v>1727</v>
      </c>
      <c r="D17" s="14">
        <v>1724</v>
      </c>
      <c r="E17" s="177">
        <v>2807</v>
      </c>
      <c r="F17" s="15">
        <v>3006</v>
      </c>
    </row>
    <row r="18" spans="1:6" x14ac:dyDescent="0.2">
      <c r="A18" s="13" t="s">
        <v>37</v>
      </c>
      <c r="B18" s="14">
        <v>1757</v>
      </c>
      <c r="C18" s="14">
        <v>1722</v>
      </c>
      <c r="D18" s="14">
        <v>1702</v>
      </c>
      <c r="E18" s="177">
        <v>2803</v>
      </c>
      <c r="F18" s="15">
        <v>2678</v>
      </c>
    </row>
    <row r="19" spans="1:6" x14ac:dyDescent="0.2">
      <c r="A19" s="13" t="s">
        <v>38</v>
      </c>
      <c r="B19" s="14">
        <v>1893</v>
      </c>
      <c r="C19" s="14">
        <v>1832</v>
      </c>
      <c r="D19" s="14">
        <v>1764</v>
      </c>
      <c r="E19" s="14">
        <v>1900</v>
      </c>
      <c r="F19" s="15">
        <v>1850</v>
      </c>
    </row>
    <row r="20" spans="1:6" x14ac:dyDescent="0.2">
      <c r="A20" s="13" t="s">
        <v>39</v>
      </c>
      <c r="B20" s="14">
        <v>280</v>
      </c>
      <c r="C20" s="14">
        <v>254</v>
      </c>
      <c r="D20" s="14">
        <v>291</v>
      </c>
      <c r="E20" s="14">
        <v>413</v>
      </c>
      <c r="F20" s="15">
        <v>377</v>
      </c>
    </row>
    <row r="21" spans="1:6" x14ac:dyDescent="0.2">
      <c r="A21" s="34" t="s">
        <v>68</v>
      </c>
      <c r="B21" s="8">
        <f>B17+B18+B19+B20+B16</f>
        <v>8759</v>
      </c>
      <c r="C21" s="8">
        <f t="shared" ref="C21:F21" si="0">C17+C18+C19+C20+C16</f>
        <v>8569</v>
      </c>
      <c r="D21" s="8">
        <f t="shared" si="0"/>
        <v>8522</v>
      </c>
      <c r="E21" s="8">
        <f t="shared" si="0"/>
        <v>11904</v>
      </c>
      <c r="F21" s="9">
        <f t="shared" si="0"/>
        <v>11685</v>
      </c>
    </row>
    <row r="22" spans="1:6" x14ac:dyDescent="0.2">
      <c r="A22" s="35" t="s">
        <v>40</v>
      </c>
      <c r="B22" s="11">
        <v>15181</v>
      </c>
      <c r="C22" s="11">
        <v>15396</v>
      </c>
      <c r="D22" s="11">
        <v>15544</v>
      </c>
      <c r="E22" s="11">
        <v>20002</v>
      </c>
      <c r="F22" s="12">
        <v>19010</v>
      </c>
    </row>
    <row r="23" spans="1:6" x14ac:dyDescent="0.2">
      <c r="A23" s="16" t="s">
        <v>69</v>
      </c>
      <c r="B23" s="17">
        <f>B21+B15</f>
        <v>15181</v>
      </c>
      <c r="C23" s="17">
        <f t="shared" ref="C23:F23" si="1">C21+C15</f>
        <v>15396</v>
      </c>
      <c r="D23" s="17">
        <f t="shared" si="1"/>
        <v>15544</v>
      </c>
      <c r="E23" s="17">
        <f t="shared" si="1"/>
        <v>20002</v>
      </c>
      <c r="F23" s="18">
        <f t="shared" si="1"/>
        <v>19010</v>
      </c>
    </row>
    <row r="24" spans="1:6" x14ac:dyDescent="0.2">
      <c r="A24" s="13"/>
      <c r="B24" s="19"/>
      <c r="C24" s="19"/>
      <c r="D24" s="19"/>
      <c r="E24" s="19"/>
      <c r="F24" s="20"/>
    </row>
    <row r="25" spans="1:6" ht="17" thickBot="1" x14ac:dyDescent="0.25">
      <c r="A25" s="38" t="s">
        <v>41</v>
      </c>
      <c r="B25" s="39"/>
      <c r="C25" s="39"/>
      <c r="D25" s="39"/>
      <c r="E25" s="39"/>
      <c r="F25" s="40"/>
    </row>
    <row r="26" spans="1:6" x14ac:dyDescent="0.2">
      <c r="A26" s="28" t="s">
        <v>42</v>
      </c>
      <c r="B26" s="19"/>
      <c r="C26" s="19"/>
      <c r="D26" s="19"/>
      <c r="E26" s="19"/>
      <c r="F26" s="20"/>
    </row>
    <row r="27" spans="1:6" x14ac:dyDescent="0.2">
      <c r="A27" s="13" t="s">
        <v>43</v>
      </c>
      <c r="B27" s="14">
        <v>3512</v>
      </c>
      <c r="C27" s="14">
        <v>3698</v>
      </c>
      <c r="D27" s="14">
        <v>3865</v>
      </c>
      <c r="E27" s="14">
        <v>4730</v>
      </c>
      <c r="F27" s="15">
        <v>4403</v>
      </c>
    </row>
    <row r="28" spans="1:6" x14ac:dyDescent="0.2">
      <c r="A28" s="13" t="s">
        <v>44</v>
      </c>
      <c r="B28" s="19">
        <v>951</v>
      </c>
      <c r="C28" s="14">
        <v>692</v>
      </c>
      <c r="D28" s="19">
        <v>710</v>
      </c>
      <c r="E28" s="19">
        <v>852</v>
      </c>
      <c r="F28" s="20">
        <v>675</v>
      </c>
    </row>
    <row r="29" spans="1:6" x14ac:dyDescent="0.2">
      <c r="A29" s="13" t="s">
        <v>45</v>
      </c>
      <c r="B29" s="19">
        <v>429</v>
      </c>
      <c r="C29" s="19">
        <v>419</v>
      </c>
      <c r="D29" s="19">
        <v>441</v>
      </c>
      <c r="E29" s="19">
        <v>673</v>
      </c>
      <c r="F29" s="20">
        <v>706</v>
      </c>
    </row>
    <row r="30" spans="1:6" x14ac:dyDescent="0.2">
      <c r="A30" s="13" t="s">
        <v>46</v>
      </c>
      <c r="B30" s="19">
        <v>365</v>
      </c>
      <c r="C30" s="19">
        <v>520</v>
      </c>
      <c r="D30" s="19">
        <v>456</v>
      </c>
      <c r="E30" s="19">
        <v>499</v>
      </c>
      <c r="F30" s="20">
        <v>452</v>
      </c>
    </row>
    <row r="31" spans="1:6" x14ac:dyDescent="0.2">
      <c r="A31" s="13" t="s">
        <v>47</v>
      </c>
      <c r="B31" s="19">
        <v>1</v>
      </c>
      <c r="C31" s="19">
        <v>7</v>
      </c>
      <c r="D31" s="19">
        <v>10</v>
      </c>
      <c r="E31" s="178">
        <v>569</v>
      </c>
      <c r="F31" s="20">
        <v>20</v>
      </c>
    </row>
    <row r="32" spans="1:6" x14ac:dyDescent="0.2">
      <c r="A32" s="13" t="s">
        <v>48</v>
      </c>
      <c r="B32" s="19">
        <v>361</v>
      </c>
      <c r="C32" s="19">
        <v>510</v>
      </c>
      <c r="D32" s="19">
        <v>607</v>
      </c>
      <c r="E32" s="19">
        <v>234</v>
      </c>
      <c r="F32" s="20">
        <v>508</v>
      </c>
    </row>
    <row r="33" spans="1:6" x14ac:dyDescent="0.2">
      <c r="A33" s="13" t="s">
        <v>49</v>
      </c>
      <c r="B33" s="19">
        <v>678</v>
      </c>
      <c r="C33" s="19">
        <v>664</v>
      </c>
      <c r="D33" s="19">
        <v>705</v>
      </c>
      <c r="E33" s="19">
        <v>846</v>
      </c>
      <c r="F33" s="20">
        <v>980</v>
      </c>
    </row>
    <row r="34" spans="1:6" x14ac:dyDescent="0.2">
      <c r="A34" s="34" t="s">
        <v>50</v>
      </c>
      <c r="B34" s="8">
        <v>6297</v>
      </c>
      <c r="C34" s="8">
        <v>6510</v>
      </c>
      <c r="D34" s="8">
        <v>6794</v>
      </c>
      <c r="E34" s="8">
        <v>8403</v>
      </c>
      <c r="F34" s="9">
        <v>7744</v>
      </c>
    </row>
    <row r="35" spans="1:6" x14ac:dyDescent="0.2">
      <c r="A35" s="28" t="s">
        <v>51</v>
      </c>
      <c r="B35" s="19"/>
      <c r="C35" s="19"/>
      <c r="D35" s="19"/>
      <c r="E35" s="19"/>
      <c r="F35" s="20"/>
    </row>
    <row r="36" spans="1:6" x14ac:dyDescent="0.2">
      <c r="A36" s="13" t="s">
        <v>52</v>
      </c>
      <c r="B36" s="14">
        <v>2129</v>
      </c>
      <c r="C36" s="14">
        <v>1944</v>
      </c>
      <c r="D36" s="14">
        <v>1846</v>
      </c>
      <c r="E36" s="177">
        <v>3544</v>
      </c>
      <c r="F36" s="15">
        <v>3470</v>
      </c>
    </row>
    <row r="37" spans="1:6" x14ac:dyDescent="0.2">
      <c r="A37" s="13" t="s">
        <v>53</v>
      </c>
      <c r="B37" s="14">
        <v>1487</v>
      </c>
      <c r="C37" s="14">
        <v>1636</v>
      </c>
      <c r="D37" s="19">
        <v>930</v>
      </c>
      <c r="E37" s="14">
        <v>1123</v>
      </c>
      <c r="F37" s="15">
        <v>1025</v>
      </c>
    </row>
    <row r="38" spans="1:6" x14ac:dyDescent="0.2">
      <c r="A38" s="13" t="s">
        <v>54</v>
      </c>
      <c r="B38" s="14">
        <v>430</v>
      </c>
      <c r="C38" s="14">
        <v>422</v>
      </c>
      <c r="D38" s="14">
        <v>458</v>
      </c>
      <c r="E38" s="14">
        <v>466</v>
      </c>
      <c r="F38" s="15">
        <v>390</v>
      </c>
    </row>
    <row r="39" spans="1:6" x14ac:dyDescent="0.2">
      <c r="A39" s="13" t="s">
        <v>55</v>
      </c>
      <c r="B39" s="14">
        <v>558</v>
      </c>
      <c r="C39" s="14">
        <v>517</v>
      </c>
      <c r="D39" s="19">
        <v>482</v>
      </c>
      <c r="E39" s="14">
        <v>690</v>
      </c>
      <c r="F39" s="15">
        <v>707</v>
      </c>
    </row>
    <row r="40" spans="1:6" x14ac:dyDescent="0.2">
      <c r="A40" s="34" t="s">
        <v>56</v>
      </c>
      <c r="B40" s="8">
        <v>4604</v>
      </c>
      <c r="C40" s="8">
        <v>4519</v>
      </c>
      <c r="D40" s="8">
        <v>3716</v>
      </c>
      <c r="E40" s="8">
        <v>5803</v>
      </c>
      <c r="F40" s="9">
        <v>5592</v>
      </c>
    </row>
    <row r="41" spans="1:6" x14ac:dyDescent="0.2">
      <c r="A41" s="36" t="s">
        <v>70</v>
      </c>
      <c r="B41" s="37">
        <f>B40+B34</f>
        <v>10901</v>
      </c>
      <c r="C41" s="37">
        <f t="shared" ref="C41:F41" si="2">C40+C34</f>
        <v>11029</v>
      </c>
      <c r="D41" s="37">
        <f t="shared" si="2"/>
        <v>10510</v>
      </c>
      <c r="E41" s="37">
        <f t="shared" si="2"/>
        <v>14206</v>
      </c>
      <c r="F41" s="37">
        <f t="shared" si="2"/>
        <v>13336</v>
      </c>
    </row>
    <row r="42" spans="1:6" x14ac:dyDescent="0.2">
      <c r="A42" s="13"/>
      <c r="B42" s="19"/>
      <c r="C42" s="19"/>
      <c r="D42" s="19"/>
      <c r="E42" s="19"/>
      <c r="F42" s="20"/>
    </row>
    <row r="43" spans="1:6" ht="17" thickBot="1" x14ac:dyDescent="0.25">
      <c r="A43" s="43" t="s">
        <v>57</v>
      </c>
      <c r="B43" s="39"/>
      <c r="C43" s="39"/>
      <c r="D43" s="39"/>
      <c r="E43" s="39"/>
      <c r="F43" s="40"/>
    </row>
    <row r="44" spans="1:6" x14ac:dyDescent="0.2">
      <c r="A44" s="13" t="s">
        <v>66</v>
      </c>
      <c r="B44" s="14">
        <v>106</v>
      </c>
      <c r="C44" s="14">
        <v>108</v>
      </c>
      <c r="D44" s="19">
        <v>109</v>
      </c>
      <c r="E44" s="14">
        <v>110</v>
      </c>
      <c r="F44" s="15">
        <v>111</v>
      </c>
    </row>
    <row r="45" spans="1:6" x14ac:dyDescent="0.2">
      <c r="A45" s="13" t="s">
        <v>58</v>
      </c>
      <c r="B45" s="14">
        <v>2201</v>
      </c>
      <c r="C45" s="14">
        <v>2313</v>
      </c>
      <c r="D45" s="14">
        <v>2453</v>
      </c>
      <c r="E45" s="14">
        <v>2555</v>
      </c>
      <c r="F45" s="15">
        <v>2641</v>
      </c>
    </row>
    <row r="46" spans="1:6" x14ac:dyDescent="0.2">
      <c r="A46" s="13" t="s">
        <v>59</v>
      </c>
      <c r="B46" s="14">
        <v>4922</v>
      </c>
      <c r="C46" s="14">
        <v>5147</v>
      </c>
      <c r="D46" s="14">
        <v>5784</v>
      </c>
      <c r="E46" s="14">
        <v>6209</v>
      </c>
      <c r="F46" s="15">
        <v>6722</v>
      </c>
    </row>
    <row r="47" spans="1:6" x14ac:dyDescent="0.2">
      <c r="A47" s="13" t="s">
        <v>60</v>
      </c>
      <c r="B47" s="14">
        <v>-1226</v>
      </c>
      <c r="C47" s="14">
        <v>-1531</v>
      </c>
      <c r="D47" s="14">
        <v>-1298</v>
      </c>
      <c r="E47" s="14">
        <v>-1840</v>
      </c>
      <c r="F47" s="15">
        <v>-2332</v>
      </c>
    </row>
    <row r="48" spans="1:6" x14ac:dyDescent="0.2">
      <c r="A48" s="13" t="s">
        <v>61</v>
      </c>
      <c r="B48" s="14">
        <v>-1822</v>
      </c>
      <c r="C48" s="14">
        <v>-1777</v>
      </c>
      <c r="D48" s="14">
        <v>2124</v>
      </c>
      <c r="E48" s="14">
        <v>2149</v>
      </c>
      <c r="F48" s="15">
        <v>-2399</v>
      </c>
    </row>
    <row r="49" spans="1:6" x14ac:dyDescent="0.2">
      <c r="A49" s="13" t="s">
        <v>62</v>
      </c>
      <c r="B49" s="14">
        <v>4181</v>
      </c>
      <c r="C49" s="14">
        <v>4260</v>
      </c>
      <c r="D49" s="14">
        <v>4924</v>
      </c>
      <c r="E49" s="14">
        <v>4885</v>
      </c>
      <c r="F49" s="15">
        <v>4743</v>
      </c>
    </row>
    <row r="50" spans="1:6" x14ac:dyDescent="0.2">
      <c r="A50" s="13" t="s">
        <v>63</v>
      </c>
      <c r="B50" s="14">
        <v>99</v>
      </c>
      <c r="C50" s="14">
        <v>107</v>
      </c>
      <c r="D50" s="14">
        <v>110</v>
      </c>
      <c r="E50" s="14">
        <v>911</v>
      </c>
      <c r="F50" s="15">
        <v>931</v>
      </c>
    </row>
    <row r="51" spans="1:6" x14ac:dyDescent="0.2">
      <c r="A51" s="7" t="s">
        <v>64</v>
      </c>
      <c r="B51" s="8">
        <v>4280</v>
      </c>
      <c r="C51" s="8">
        <v>4367</v>
      </c>
      <c r="D51" s="8">
        <v>5034</v>
      </c>
      <c r="E51" s="8">
        <v>5796</v>
      </c>
      <c r="F51" s="9">
        <v>5674</v>
      </c>
    </row>
    <row r="52" spans="1:6" x14ac:dyDescent="0.2">
      <c r="A52" s="10" t="s">
        <v>65</v>
      </c>
      <c r="B52" s="11">
        <v>15181</v>
      </c>
      <c r="C52" s="11">
        <v>15396</v>
      </c>
      <c r="D52" s="11">
        <v>15544</v>
      </c>
      <c r="E52" s="11">
        <v>20002</v>
      </c>
      <c r="F52" s="12">
        <v>19010</v>
      </c>
    </row>
    <row r="53" spans="1:6" x14ac:dyDescent="0.2">
      <c r="A53" s="16" t="s">
        <v>69</v>
      </c>
      <c r="B53" s="17">
        <f>B51+B41</f>
        <v>15181</v>
      </c>
      <c r="C53" s="17">
        <f t="shared" ref="C53:F53" si="3">C51+C41</f>
        <v>15396</v>
      </c>
      <c r="D53" s="17">
        <f t="shared" si="3"/>
        <v>15544</v>
      </c>
      <c r="E53" s="17">
        <f t="shared" si="3"/>
        <v>20002</v>
      </c>
      <c r="F53" s="18">
        <f t="shared" si="3"/>
        <v>19010</v>
      </c>
    </row>
    <row r="54" spans="1:6" x14ac:dyDescent="0.2">
      <c r="A54" s="13"/>
      <c r="B54" s="19"/>
      <c r="C54" s="19"/>
      <c r="D54" s="19"/>
      <c r="E54" s="19"/>
      <c r="F54" s="20"/>
    </row>
    <row r="55" spans="1:6" x14ac:dyDescent="0.2">
      <c r="A55" s="13"/>
      <c r="B55" s="19"/>
      <c r="C55" s="19"/>
      <c r="D55" s="19"/>
      <c r="E55" s="19"/>
      <c r="F55" s="20"/>
    </row>
    <row r="56" spans="1:6" x14ac:dyDescent="0.2">
      <c r="A56" s="16" t="s">
        <v>67</v>
      </c>
      <c r="B56" s="29">
        <v>558</v>
      </c>
      <c r="C56" s="29">
        <v>551</v>
      </c>
      <c r="D56" s="29">
        <v>540</v>
      </c>
      <c r="E56" s="29">
        <v>560</v>
      </c>
      <c r="F56" s="30">
        <v>668</v>
      </c>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G21" sqref="G21"/>
    </sheetView>
  </sheetViews>
  <sheetFormatPr baseColWidth="10" defaultColWidth="11.1640625" defaultRowHeight="16" x14ac:dyDescent="0.2"/>
  <cols>
    <col min="1" max="1" width="49.33203125" bestFit="1" customWidth="1"/>
    <col min="2" max="6" width="12" bestFit="1" customWidth="1"/>
  </cols>
  <sheetData>
    <row r="1" spans="1:7" x14ac:dyDescent="0.2">
      <c r="A1" s="143" t="s">
        <v>153</v>
      </c>
    </row>
    <row r="2" spans="1:7" x14ac:dyDescent="0.2">
      <c r="A2" s="143" t="s">
        <v>151</v>
      </c>
    </row>
    <row r="3" spans="1:7" x14ac:dyDescent="0.2">
      <c r="A3" s="143" t="s">
        <v>154</v>
      </c>
    </row>
    <row r="4" spans="1:7" x14ac:dyDescent="0.2">
      <c r="A4" s="143" t="s">
        <v>152</v>
      </c>
    </row>
    <row r="7" spans="1:7" ht="17" thickBot="1" x14ac:dyDescent="0.25">
      <c r="A7" t="s">
        <v>97</v>
      </c>
    </row>
    <row r="8" spans="1:7" ht="17" thickBot="1" x14ac:dyDescent="0.25">
      <c r="A8" s="88" t="s">
        <v>0</v>
      </c>
      <c r="B8" s="32" t="s">
        <v>1</v>
      </c>
      <c r="C8" s="32" t="s">
        <v>2</v>
      </c>
      <c r="D8" s="32" t="s">
        <v>3</v>
      </c>
      <c r="E8" s="32" t="s">
        <v>4</v>
      </c>
      <c r="F8" s="33" t="s">
        <v>5</v>
      </c>
    </row>
    <row r="9" spans="1:7" x14ac:dyDescent="0.2">
      <c r="A9" s="10" t="s">
        <v>6</v>
      </c>
      <c r="B9" s="26">
        <v>18666</v>
      </c>
      <c r="C9" s="26">
        <v>18143</v>
      </c>
      <c r="D9" s="26">
        <v>18769</v>
      </c>
      <c r="E9" s="26">
        <v>19872</v>
      </c>
      <c r="F9" s="27">
        <v>20891</v>
      </c>
    </row>
    <row r="10" spans="1:7" x14ac:dyDescent="0.2">
      <c r="A10" s="13" t="s">
        <v>7</v>
      </c>
      <c r="B10" s="19"/>
      <c r="C10" s="19"/>
      <c r="D10" s="19"/>
      <c r="E10" s="19"/>
      <c r="F10" s="20"/>
    </row>
    <row r="11" spans="1:7" x14ac:dyDescent="0.2">
      <c r="A11" s="13" t="s">
        <v>8</v>
      </c>
      <c r="B11" s="19">
        <v>16089</v>
      </c>
      <c r="C11" s="19">
        <v>15250</v>
      </c>
      <c r="D11" s="19">
        <v>15471</v>
      </c>
      <c r="E11" s="19">
        <v>16477</v>
      </c>
      <c r="F11" s="20">
        <v>17201</v>
      </c>
    </row>
    <row r="12" spans="1:7" x14ac:dyDescent="0.2">
      <c r="A12" s="13" t="s">
        <v>9</v>
      </c>
      <c r="B12" s="19">
        <v>2577</v>
      </c>
      <c r="C12" s="19">
        <v>2893</v>
      </c>
      <c r="D12" s="19">
        <v>3298</v>
      </c>
      <c r="E12" s="19">
        <v>3395</v>
      </c>
      <c r="F12" s="20">
        <v>3690</v>
      </c>
      <c r="G12">
        <f>F9-F11</f>
        <v>3690</v>
      </c>
    </row>
    <row r="13" spans="1:7" x14ac:dyDescent="0.2">
      <c r="A13" s="13" t="s">
        <v>10</v>
      </c>
      <c r="B13" s="19">
        <v>1621</v>
      </c>
      <c r="C13" s="19">
        <v>1757</v>
      </c>
      <c r="D13" s="19">
        <v>1828</v>
      </c>
      <c r="E13" s="19">
        <v>2038</v>
      </c>
      <c r="F13" s="20">
        <v>2130</v>
      </c>
    </row>
    <row r="14" spans="1:7" x14ac:dyDescent="0.2">
      <c r="A14" s="13" t="s">
        <v>11</v>
      </c>
      <c r="B14" s="19">
        <v>28</v>
      </c>
      <c r="C14" s="19">
        <v>30</v>
      </c>
      <c r="D14" s="19">
        <v>25</v>
      </c>
      <c r="E14" s="19">
        <v>33</v>
      </c>
      <c r="F14" s="20">
        <v>74</v>
      </c>
    </row>
    <row r="15" spans="1:7" x14ac:dyDescent="0.2">
      <c r="A15" s="13" t="s">
        <v>12</v>
      </c>
      <c r="B15" s="19">
        <v>136</v>
      </c>
      <c r="C15" s="19">
        <v>237</v>
      </c>
      <c r="D15" s="19">
        <v>196</v>
      </c>
      <c r="E15" s="19">
        <v>136</v>
      </c>
      <c r="F15" s="20">
        <v>201</v>
      </c>
    </row>
    <row r="16" spans="1:7" x14ac:dyDescent="0.2">
      <c r="A16" s="7" t="s">
        <v>13</v>
      </c>
      <c r="B16" s="78">
        <v>792</v>
      </c>
      <c r="C16" s="78">
        <v>869</v>
      </c>
      <c r="D16" s="78">
        <v>1249</v>
      </c>
      <c r="E16" s="78">
        <v>1188</v>
      </c>
      <c r="F16" s="87">
        <v>1285</v>
      </c>
      <c r="G16">
        <f>F12-F13-F14-F15</f>
        <v>1285</v>
      </c>
    </row>
    <row r="17" spans="1:7" x14ac:dyDescent="0.2">
      <c r="A17" s="13" t="s">
        <v>14</v>
      </c>
      <c r="B17" s="19"/>
      <c r="C17" s="19"/>
      <c r="D17" s="19"/>
      <c r="E17" s="19"/>
      <c r="F17" s="20"/>
    </row>
    <row r="18" spans="1:7" x14ac:dyDescent="0.2">
      <c r="A18" s="13" t="s">
        <v>15</v>
      </c>
      <c r="B18" s="19">
        <v>-607</v>
      </c>
      <c r="C18" s="19">
        <v>-112</v>
      </c>
      <c r="D18" s="19">
        <v>-155</v>
      </c>
      <c r="E18" s="19">
        <v>-142</v>
      </c>
      <c r="F18" s="20">
        <v>-89</v>
      </c>
    </row>
    <row r="19" spans="1:7" x14ac:dyDescent="0.2">
      <c r="A19" s="10" t="s">
        <v>16</v>
      </c>
      <c r="B19" s="26">
        <v>-213</v>
      </c>
      <c r="C19" s="26">
        <v>-199</v>
      </c>
      <c r="D19" s="26">
        <v>-177</v>
      </c>
      <c r="E19" s="26">
        <v>-165</v>
      </c>
      <c r="F19" s="27">
        <v>-165</v>
      </c>
    </row>
    <row r="20" spans="1:7" x14ac:dyDescent="0.2">
      <c r="A20" s="13" t="s">
        <v>17</v>
      </c>
      <c r="B20" s="19">
        <v>-28</v>
      </c>
      <c r="C20" s="19">
        <v>558</v>
      </c>
      <c r="D20" s="19">
        <v>917</v>
      </c>
      <c r="E20" s="19">
        <v>881</v>
      </c>
      <c r="F20" s="20">
        <v>1031</v>
      </c>
      <c r="G20">
        <f>F16+F18+F19</f>
        <v>1031</v>
      </c>
    </row>
    <row r="21" spans="1:7" x14ac:dyDescent="0.2">
      <c r="A21" s="16" t="s">
        <v>18</v>
      </c>
      <c r="B21" s="29">
        <v>-436</v>
      </c>
      <c r="C21" s="29">
        <v>133</v>
      </c>
      <c r="D21" s="29">
        <v>68</v>
      </c>
      <c r="E21" s="29">
        <v>189</v>
      </c>
      <c r="F21" s="30">
        <v>209</v>
      </c>
    </row>
    <row r="22" spans="1:7" x14ac:dyDescent="0.2">
      <c r="A22" s="13" t="s">
        <v>19</v>
      </c>
      <c r="B22" s="19">
        <v>408</v>
      </c>
      <c r="C22" s="19">
        <v>425</v>
      </c>
      <c r="D22" s="19">
        <v>849</v>
      </c>
      <c r="E22" s="19">
        <v>692</v>
      </c>
      <c r="F22" s="20">
        <v>822</v>
      </c>
      <c r="G22">
        <f>F20-F21</f>
        <v>822</v>
      </c>
    </row>
    <row r="23" spans="1:7" x14ac:dyDescent="0.2">
      <c r="A23" s="13" t="s">
        <v>71</v>
      </c>
      <c r="B23" s="19">
        <v>18</v>
      </c>
      <c r="C23" s="19">
        <v>24</v>
      </c>
      <c r="D23" s="19">
        <v>22</v>
      </c>
      <c r="E23" s="19">
        <v>42</v>
      </c>
      <c r="F23" s="20">
        <v>39</v>
      </c>
    </row>
    <row r="24" spans="1:7" x14ac:dyDescent="0.2">
      <c r="A24" s="16" t="s">
        <v>20</v>
      </c>
      <c r="B24" s="29">
        <v>390</v>
      </c>
      <c r="C24" s="29">
        <v>401</v>
      </c>
      <c r="D24" s="29">
        <v>827</v>
      </c>
      <c r="E24" s="29">
        <v>650</v>
      </c>
      <c r="F24" s="30">
        <v>783</v>
      </c>
    </row>
    <row r="28" spans="1:7" x14ac:dyDescent="0.2">
      <c r="A28" t="s">
        <v>21</v>
      </c>
    </row>
    <row r="29" spans="1:7" x14ac:dyDescent="0.2">
      <c r="A29" t="s">
        <v>22</v>
      </c>
      <c r="B29">
        <v>5.07</v>
      </c>
      <c r="C29">
        <v>5.14</v>
      </c>
      <c r="D29">
        <v>10.42</v>
      </c>
      <c r="E29">
        <v>8.3000000000000007</v>
      </c>
      <c r="F29">
        <v>9.9499999999999993</v>
      </c>
    </row>
    <row r="30" spans="1:7" x14ac:dyDescent="0.2">
      <c r="A30" t="s">
        <v>23</v>
      </c>
      <c r="B30">
        <v>4.99</v>
      </c>
      <c r="C30">
        <v>5.0599999999999996</v>
      </c>
      <c r="D30">
        <v>10.24</v>
      </c>
      <c r="E30">
        <v>8.17</v>
      </c>
      <c r="F30">
        <v>9.83</v>
      </c>
    </row>
    <row r="31" spans="1:7" x14ac:dyDescent="0.2">
      <c r="A31" t="s">
        <v>24</v>
      </c>
    </row>
    <row r="32" spans="1:7" x14ac:dyDescent="0.2">
      <c r="A32" t="s">
        <v>25</v>
      </c>
      <c r="B32">
        <v>76.8</v>
      </c>
      <c r="C32">
        <v>78.099999999999994</v>
      </c>
      <c r="D32">
        <v>79.3</v>
      </c>
      <c r="E32">
        <v>78.3</v>
      </c>
      <c r="F32">
        <v>78.7</v>
      </c>
    </row>
    <row r="33" spans="1:6" x14ac:dyDescent="0.2">
      <c r="A33" t="s">
        <v>26</v>
      </c>
      <c r="B33">
        <v>78.099999999999994</v>
      </c>
      <c r="C33">
        <v>79.3</v>
      </c>
      <c r="D33">
        <v>80.8</v>
      </c>
      <c r="E33">
        <v>79.599999999999994</v>
      </c>
      <c r="F33">
        <v>79.7</v>
      </c>
    </row>
  </sheetData>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workbookViewId="0">
      <selection activeCell="I20" sqref="I20"/>
    </sheetView>
  </sheetViews>
  <sheetFormatPr baseColWidth="10" defaultColWidth="11.1640625" defaultRowHeight="16" x14ac:dyDescent="0.2"/>
  <cols>
    <col min="1" max="1" width="38" customWidth="1"/>
    <col min="2" max="6" width="12" bestFit="1" customWidth="1"/>
  </cols>
  <sheetData>
    <row r="1" spans="1:9" x14ac:dyDescent="0.2">
      <c r="A1" s="144" t="s">
        <v>153</v>
      </c>
    </row>
    <row r="2" spans="1:9" x14ac:dyDescent="0.2">
      <c r="A2" s="144" t="s">
        <v>151</v>
      </c>
    </row>
    <row r="3" spans="1:9" x14ac:dyDescent="0.2">
      <c r="A3" s="144" t="s">
        <v>155</v>
      </c>
    </row>
    <row r="4" spans="1:9" x14ac:dyDescent="0.2">
      <c r="A4" s="144" t="s">
        <v>152</v>
      </c>
    </row>
    <row r="5" spans="1:9" ht="17" thickBot="1" x14ac:dyDescent="0.25"/>
    <row r="6" spans="1:9" ht="17" thickBot="1" x14ac:dyDescent="0.25">
      <c r="A6" s="23" t="s">
        <v>0</v>
      </c>
      <c r="B6" s="24" t="s">
        <v>1</v>
      </c>
      <c r="C6" s="24" t="s">
        <v>2</v>
      </c>
      <c r="D6" s="24" t="s">
        <v>3</v>
      </c>
      <c r="E6" s="24" t="s">
        <v>4</v>
      </c>
      <c r="F6" s="25" t="s">
        <v>5</v>
      </c>
      <c r="G6" s="81" t="s">
        <v>101</v>
      </c>
      <c r="H6" s="82" t="s">
        <v>102</v>
      </c>
      <c r="I6" s="174" t="s">
        <v>175</v>
      </c>
    </row>
    <row r="7" spans="1:9" x14ac:dyDescent="0.2">
      <c r="A7" s="55" t="s">
        <v>72</v>
      </c>
      <c r="B7" s="49">
        <f>B99</f>
        <v>18666</v>
      </c>
      <c r="C7" s="49">
        <f t="shared" ref="C7:F7" si="0">C99</f>
        <v>18143</v>
      </c>
      <c r="D7" s="49">
        <f t="shared" si="0"/>
        <v>18769</v>
      </c>
      <c r="E7" s="49">
        <f t="shared" si="0"/>
        <v>19872</v>
      </c>
      <c r="F7" s="50">
        <f t="shared" si="0"/>
        <v>20891</v>
      </c>
      <c r="G7" s="79"/>
      <c r="H7" s="80"/>
    </row>
    <row r="8" spans="1:9" x14ac:dyDescent="0.2">
      <c r="A8" s="13" t="s">
        <v>73</v>
      </c>
      <c r="B8" s="19"/>
      <c r="C8" s="51">
        <f>C7/B7-1</f>
        <v>-2.8018857816350606E-2</v>
      </c>
      <c r="D8" s="51">
        <f t="shared" ref="D8:F8" si="1">D7/C7-1</f>
        <v>3.4503665325469779E-2</v>
      </c>
      <c r="E8" s="51">
        <f t="shared" si="1"/>
        <v>5.876711598913098E-2</v>
      </c>
      <c r="F8" s="52">
        <f t="shared" si="1"/>
        <v>5.1278180354267233E-2</v>
      </c>
      <c r="G8" s="83">
        <f>AVERAGE(C8:F8)</f>
        <v>2.9132525963129347E-2</v>
      </c>
      <c r="H8" s="89">
        <f>G8</f>
        <v>2.9132525963129347E-2</v>
      </c>
      <c r="I8">
        <f>STDEV(C8:F8)</f>
        <v>3.942828401194591E-2</v>
      </c>
    </row>
    <row r="9" spans="1:9" x14ac:dyDescent="0.2">
      <c r="A9" s="13"/>
      <c r="B9" s="19"/>
      <c r="C9" s="19"/>
      <c r="D9" s="19"/>
      <c r="E9" s="19"/>
      <c r="F9" s="20"/>
      <c r="G9" s="79"/>
      <c r="H9" s="89"/>
    </row>
    <row r="10" spans="1:9" x14ac:dyDescent="0.2">
      <c r="A10" s="13" t="s">
        <v>99</v>
      </c>
      <c r="B10" s="19"/>
      <c r="C10" s="19"/>
      <c r="D10" s="19"/>
      <c r="E10" s="19"/>
      <c r="F10" s="20"/>
      <c r="G10" s="79"/>
      <c r="H10" s="89"/>
    </row>
    <row r="11" spans="1:9" x14ac:dyDescent="0.2">
      <c r="A11" s="56" t="s">
        <v>74</v>
      </c>
      <c r="B11" s="57">
        <f>B95/B7</f>
        <v>0.83204757312761168</v>
      </c>
      <c r="C11" s="57">
        <f>C95/C7</f>
        <v>0.81017472303367688</v>
      </c>
      <c r="D11" s="57">
        <f>D95/D7</f>
        <v>0.79551387926900741</v>
      </c>
      <c r="E11" s="57">
        <f>E95/E7</f>
        <v>0.80097624798711753</v>
      </c>
      <c r="F11" s="58">
        <f>F95/F7</f>
        <v>0.79139342300512183</v>
      </c>
      <c r="G11" s="83">
        <f>AVERAGE(B11:F11)</f>
        <v>0.80602116928450707</v>
      </c>
      <c r="H11" s="89">
        <f t="shared" ref="H11:H24" si="2">G11</f>
        <v>0.80602116928450707</v>
      </c>
      <c r="I11">
        <f>STDEV(B11:F11)</f>
        <v>1.615898388925148E-2</v>
      </c>
    </row>
    <row r="12" spans="1:9" x14ac:dyDescent="0.2">
      <c r="A12" s="13" t="s">
        <v>10</v>
      </c>
      <c r="B12" s="51">
        <f>B103/B7</f>
        <v>8.6842387228115284E-2</v>
      </c>
      <c r="C12" s="51">
        <f>C103/C7</f>
        <v>9.6841757151518493E-2</v>
      </c>
      <c r="D12" s="51">
        <f>D103/D7</f>
        <v>9.7394640098033988E-2</v>
      </c>
      <c r="E12" s="51">
        <f>E103/E7</f>
        <v>0.10255636070853462</v>
      </c>
      <c r="F12" s="52">
        <f>F103/F7</f>
        <v>0.1019577808625724</v>
      </c>
      <c r="G12" s="83">
        <f t="shared" ref="G12:G21" si="3">AVERAGE(B12:F12)</f>
        <v>9.7118585209754957E-2</v>
      </c>
      <c r="H12" s="89">
        <f t="shared" si="2"/>
        <v>9.7118585209754957E-2</v>
      </c>
      <c r="I12">
        <f t="shared" ref="I12:I21" si="4">STDEV(B12:F12)</f>
        <v>6.2996091540348884E-3</v>
      </c>
    </row>
    <row r="13" spans="1:9" x14ac:dyDescent="0.2">
      <c r="A13" s="13" t="s">
        <v>75</v>
      </c>
      <c r="B13" s="51">
        <f>B104/B7</f>
        <v>1.5000535733419051E-3</v>
      </c>
      <c r="C13" s="51">
        <f>C104/C7</f>
        <v>1.6535302871630933E-3</v>
      </c>
      <c r="D13" s="51">
        <f>D104/D7</f>
        <v>1.3319835899621717E-3</v>
      </c>
      <c r="E13" s="51">
        <f>E104/E7</f>
        <v>1.6606280193236715E-3</v>
      </c>
      <c r="F13" s="52">
        <f>F104/F7</f>
        <v>3.542195203676224E-3</v>
      </c>
      <c r="G13" s="83">
        <f t="shared" si="3"/>
        <v>1.9376781346934131E-3</v>
      </c>
      <c r="H13" s="89">
        <f t="shared" si="2"/>
        <v>1.9376781346934131E-3</v>
      </c>
      <c r="I13">
        <f>STDEV(B13:F13)</f>
        <v>9.0696650000909309E-4</v>
      </c>
    </row>
    <row r="14" spans="1:9" x14ac:dyDescent="0.2">
      <c r="A14" s="13" t="s">
        <v>76</v>
      </c>
      <c r="B14" s="51">
        <f>B105/B7</f>
        <v>7.2859744990892532E-3</v>
      </c>
      <c r="C14" s="51">
        <f>C105/C7</f>
        <v>1.3062889268588436E-2</v>
      </c>
      <c r="D14" s="51">
        <f>D105/D7</f>
        <v>1.0442751345303427E-2</v>
      </c>
      <c r="E14" s="51">
        <f>E105/E7</f>
        <v>6.8438003220611917E-3</v>
      </c>
      <c r="F14" s="52">
        <f>F105/F7</f>
        <v>9.6213680532286627E-3</v>
      </c>
      <c r="G14" s="83">
        <f t="shared" si="3"/>
        <v>9.4513566976541941E-3</v>
      </c>
      <c r="H14" s="89">
        <f t="shared" si="2"/>
        <v>9.4513566976541941E-3</v>
      </c>
      <c r="I14">
        <f t="shared" si="4"/>
        <v>2.5270123187812301E-3</v>
      </c>
    </row>
    <row r="15" spans="1:9" x14ac:dyDescent="0.2">
      <c r="A15" s="16" t="s">
        <v>78</v>
      </c>
      <c r="B15" s="59">
        <f>B108/B7</f>
        <v>-3.2519018536376301E-2</v>
      </c>
      <c r="C15" s="59">
        <f>C108/C7</f>
        <v>-6.173179738742215E-3</v>
      </c>
      <c r="D15" s="59">
        <f>D108/D7</f>
        <v>-8.2582982577654642E-3</v>
      </c>
      <c r="E15" s="59">
        <f>E108/E7</f>
        <v>-7.1457326892109497E-3</v>
      </c>
      <c r="F15" s="60">
        <f>F108/F7</f>
        <v>-4.2602077449619457E-3</v>
      </c>
      <c r="G15" s="83">
        <f t="shared" si="3"/>
        <v>-1.1671287393411375E-2</v>
      </c>
      <c r="H15" s="89">
        <f t="shared" si="2"/>
        <v>-1.1671287393411375E-2</v>
      </c>
      <c r="I15">
        <f t="shared" si="4"/>
        <v>1.174638586298026E-2</v>
      </c>
    </row>
    <row r="16" spans="1:9" x14ac:dyDescent="0.2">
      <c r="A16" s="13"/>
      <c r="B16" s="19"/>
      <c r="C16" s="19"/>
      <c r="D16" s="19"/>
      <c r="E16" s="19"/>
      <c r="F16" s="20"/>
      <c r="G16" s="83"/>
      <c r="H16" s="89"/>
    </row>
    <row r="17" spans="1:9" x14ac:dyDescent="0.2">
      <c r="A17" s="13" t="s">
        <v>82</v>
      </c>
      <c r="B17" s="53">
        <f>1-(B11+B12+B13+B14)-B15</f>
        <v>0.10484303010821806</v>
      </c>
      <c r="C17" s="53">
        <f t="shared" ref="C17:F17" si="5">1-(C11+C12+C13+C14)-C15</f>
        <v>8.4440279997795256E-2</v>
      </c>
      <c r="D17" s="53">
        <f t="shared" si="5"/>
        <v>0.10357504395545834</v>
      </c>
      <c r="E17" s="53">
        <f t="shared" si="5"/>
        <v>9.5108695652173975E-2</v>
      </c>
      <c r="F17" s="54">
        <f t="shared" si="5"/>
        <v>9.7745440620362722E-2</v>
      </c>
      <c r="G17" s="83">
        <f t="shared" si="3"/>
        <v>9.7142498066801669E-2</v>
      </c>
      <c r="H17" s="89">
        <f t="shared" si="2"/>
        <v>9.7142498066801669E-2</v>
      </c>
      <c r="I17">
        <f t="shared" si="4"/>
        <v>8.1627519285438835E-3</v>
      </c>
    </row>
    <row r="18" spans="1:9" x14ac:dyDescent="0.2">
      <c r="A18" s="10" t="s">
        <v>16</v>
      </c>
      <c r="B18" s="61">
        <f>B109/B7</f>
        <v>-1.1411121825779491E-2</v>
      </c>
      <c r="C18" s="61">
        <f>C109/C7</f>
        <v>-1.0968417571515185E-2</v>
      </c>
      <c r="D18" s="61">
        <f>D109/D7</f>
        <v>-9.4304438169321748E-3</v>
      </c>
      <c r="E18" s="61">
        <f>E109/E7</f>
        <v>-8.3031400966183579E-3</v>
      </c>
      <c r="F18" s="62">
        <f>F109/F7</f>
        <v>-7.8981379541429326E-3</v>
      </c>
      <c r="G18" s="83">
        <f t="shared" si="3"/>
        <v>-9.6022522529976284E-3</v>
      </c>
      <c r="H18" s="89">
        <f t="shared" si="2"/>
        <v>-9.6022522529976284E-3</v>
      </c>
      <c r="I18">
        <f t="shared" si="4"/>
        <v>1.5620205573209419E-3</v>
      </c>
    </row>
    <row r="19" spans="1:9" x14ac:dyDescent="0.2">
      <c r="A19" s="19" t="s">
        <v>80</v>
      </c>
      <c r="B19" s="51">
        <f>B111/(B17*B7)</f>
        <v>-0.22278998467041408</v>
      </c>
      <c r="C19" s="51">
        <f>C111/(C17*C7)</f>
        <v>8.6814621409921716E-2</v>
      </c>
      <c r="D19" s="51">
        <f>D111/(D17*D7)</f>
        <v>3.4979423868312799E-2</v>
      </c>
      <c r="E19" s="51">
        <f>E111/(E17*E7)</f>
        <v>9.9999999999999936E-2</v>
      </c>
      <c r="F19" s="52">
        <f>F111/(F17*F7)</f>
        <v>0.10235063663075428</v>
      </c>
      <c r="G19" s="83">
        <f>AVERAGE(B19:F19)</f>
        <v>2.0270939447714929E-2</v>
      </c>
      <c r="H19" s="89">
        <f>AVERAGE(C19:F19)</f>
        <v>8.1036170477247177E-2</v>
      </c>
      <c r="I19">
        <f t="shared" si="4"/>
        <v>0.13857923161715696</v>
      </c>
    </row>
    <row r="20" spans="1:9" x14ac:dyDescent="0.2">
      <c r="A20" s="13"/>
      <c r="B20" s="19"/>
      <c r="C20" s="19"/>
      <c r="D20" s="19"/>
      <c r="E20" s="19"/>
      <c r="F20" s="20"/>
      <c r="G20" s="83"/>
      <c r="H20" s="89"/>
    </row>
    <row r="21" spans="1:9" x14ac:dyDescent="0.2">
      <c r="A21" s="7" t="s">
        <v>81</v>
      </c>
      <c r="B21" s="63">
        <f>B94/B7</f>
        <v>2.9893924783027964E-2</v>
      </c>
      <c r="C21" s="63">
        <f t="shared" ref="C21:F21" si="6">C94/C7</f>
        <v>3.0369839607562146E-2</v>
      </c>
      <c r="D21" s="63">
        <f t="shared" si="6"/>
        <v>2.8770845543182908E-2</v>
      </c>
      <c r="E21" s="63">
        <f t="shared" si="6"/>
        <v>2.8180354267310789E-2</v>
      </c>
      <c r="F21" s="64">
        <f t="shared" si="6"/>
        <v>3.1975491838590782E-2</v>
      </c>
      <c r="G21" s="83">
        <f t="shared" si="3"/>
        <v>2.983809120793492E-2</v>
      </c>
      <c r="H21" s="89">
        <f t="shared" si="2"/>
        <v>2.983809120793492E-2</v>
      </c>
      <c r="I21">
        <f t="shared" si="4"/>
        <v>1.4782980313339795E-3</v>
      </c>
    </row>
    <row r="22" spans="1:9" x14ac:dyDescent="0.2">
      <c r="A22" s="13"/>
      <c r="B22" s="19"/>
      <c r="C22" s="19"/>
      <c r="D22" s="19"/>
      <c r="E22" s="19"/>
      <c r="F22" s="20"/>
      <c r="G22" s="79"/>
      <c r="H22" s="89"/>
    </row>
    <row r="23" spans="1:9" x14ac:dyDescent="0.2">
      <c r="A23" s="13" t="s">
        <v>79</v>
      </c>
      <c r="B23" s="19"/>
      <c r="C23" s="19"/>
      <c r="D23" s="19"/>
      <c r="E23" s="19"/>
      <c r="F23" s="20"/>
      <c r="G23" s="79"/>
      <c r="H23" s="89"/>
    </row>
    <row r="24" spans="1:9" x14ac:dyDescent="0.2">
      <c r="A24" s="65" t="s">
        <v>83</v>
      </c>
      <c r="B24" s="66"/>
      <c r="C24" s="67">
        <f>C37/C7</f>
        <v>7.3306509397563797E-3</v>
      </c>
      <c r="D24" s="67">
        <f t="shared" ref="D24:F24" si="7">D37/D7</f>
        <v>-1.6037082423144548E-2</v>
      </c>
      <c r="E24" s="67">
        <f t="shared" si="7"/>
        <v>-9.0076489533011273E-3</v>
      </c>
      <c r="F24" s="68">
        <f t="shared" si="7"/>
        <v>6.7014503853333974E-3</v>
      </c>
      <c r="G24" s="84">
        <f>AVERAGE(C24:F24)</f>
        <v>-2.7531575128389744E-3</v>
      </c>
      <c r="H24" s="89">
        <f t="shared" si="2"/>
        <v>-2.7531575128389744E-3</v>
      </c>
      <c r="I24">
        <f t="shared" ref="I24:I25" si="8">STDEV(C24:F24)</f>
        <v>1.1642653300375994E-2</v>
      </c>
    </row>
    <row r="25" spans="1:9" x14ac:dyDescent="0.2">
      <c r="A25" s="69" t="s">
        <v>84</v>
      </c>
      <c r="B25" s="70"/>
      <c r="C25" s="71">
        <f>C42/C7</f>
        <v>1.9897481122195887E-2</v>
      </c>
      <c r="D25" s="71">
        <f t="shared" ref="D25:F25" si="9">D42/D7</f>
        <v>2.6266716394054025E-2</v>
      </c>
      <c r="E25" s="71">
        <f t="shared" si="9"/>
        <v>0.1983695652173913</v>
      </c>
      <c r="F25" s="72">
        <f t="shared" si="9"/>
        <v>2.1492508735819253E-2</v>
      </c>
      <c r="G25" s="85">
        <f>AVERAGE(C25:F25)</f>
        <v>6.6506567867365113E-2</v>
      </c>
      <c r="H25" s="89">
        <f>AVERAGE(C25:D25,F25)</f>
        <v>2.2552235417356386E-2</v>
      </c>
      <c r="I25">
        <f t="shared" si="8"/>
        <v>8.7950304535088009E-2</v>
      </c>
    </row>
    <row r="26" spans="1:9" ht="17" thickBot="1" x14ac:dyDescent="0.25">
      <c r="A26" s="43"/>
      <c r="B26" s="39"/>
      <c r="C26" s="39"/>
      <c r="D26" s="39"/>
      <c r="E26" s="39"/>
      <c r="F26" s="39"/>
      <c r="G26" s="86"/>
      <c r="H26" s="86"/>
    </row>
    <row r="27" spans="1:9" x14ac:dyDescent="0.2">
      <c r="A27" s="73" t="s">
        <v>85</v>
      </c>
      <c r="B27" s="74">
        <f>B7/B59</f>
        <v>2.1310651900901929</v>
      </c>
      <c r="C27" s="74">
        <f t="shared" ref="C27:F27" si="10">C7/C59</f>
        <v>2.1172832302485705</v>
      </c>
      <c r="D27" s="74">
        <f t="shared" si="10"/>
        <v>2.2024172729406244</v>
      </c>
      <c r="E27" s="74">
        <f t="shared" si="10"/>
        <v>1.6693548387096775</v>
      </c>
      <c r="F27" s="74">
        <f t="shared" si="10"/>
        <v>1.7878476679503637</v>
      </c>
      <c r="G27" s="86"/>
      <c r="H27" s="86"/>
    </row>
    <row r="28" spans="1:9" ht="17" thickBot="1" x14ac:dyDescent="0.25">
      <c r="A28" s="75" t="s">
        <v>86</v>
      </c>
      <c r="B28" s="76">
        <f>B40/B41</f>
        <v>15.697132616487455</v>
      </c>
      <c r="C28" s="76">
        <f t="shared" ref="C28:F28" si="11">C40/C41</f>
        <v>15.551724137931034</v>
      </c>
      <c r="D28" s="76">
        <f t="shared" si="11"/>
        <v>15.781481481481482</v>
      </c>
      <c r="E28" s="76">
        <f t="shared" si="11"/>
        <v>21.257142857142856</v>
      </c>
      <c r="F28" s="76">
        <f t="shared" si="11"/>
        <v>17.492514970059879</v>
      </c>
      <c r="G28" s="86"/>
      <c r="H28" s="86"/>
    </row>
    <row r="29" spans="1:9" x14ac:dyDescent="0.2">
      <c r="G29" s="19"/>
      <c r="H29" s="19"/>
    </row>
    <row r="30" spans="1:9" x14ac:dyDescent="0.2">
      <c r="G30" s="19"/>
      <c r="H30" s="19"/>
    </row>
    <row r="32" spans="1:9" x14ac:dyDescent="0.2">
      <c r="A32" s="77" t="s">
        <v>87</v>
      </c>
      <c r="B32" s="77"/>
      <c r="C32" s="77"/>
      <c r="D32" s="77"/>
      <c r="E32" s="77"/>
      <c r="F32" s="77"/>
    </row>
    <row r="33" spans="1:6" x14ac:dyDescent="0.2">
      <c r="A33" t="s">
        <v>88</v>
      </c>
      <c r="B33" s="3">
        <f>B53</f>
        <v>6422</v>
      </c>
      <c r="C33" s="3">
        <f t="shared" ref="C33:F33" si="12">C53</f>
        <v>6827</v>
      </c>
      <c r="D33" s="3">
        <f t="shared" si="12"/>
        <v>7022</v>
      </c>
      <c r="E33" s="3">
        <f t="shared" si="12"/>
        <v>8098</v>
      </c>
      <c r="F33" s="3">
        <f t="shared" si="12"/>
        <v>7325</v>
      </c>
    </row>
    <row r="34" spans="1:6" x14ac:dyDescent="0.2">
      <c r="A34" t="s">
        <v>89</v>
      </c>
      <c r="B34" s="3">
        <f>B72</f>
        <v>6297</v>
      </c>
      <c r="C34" s="3">
        <f t="shared" ref="C34:F34" si="13">C72</f>
        <v>6510</v>
      </c>
      <c r="D34" s="3">
        <f t="shared" si="13"/>
        <v>6794</v>
      </c>
      <c r="E34" s="3">
        <f t="shared" si="13"/>
        <v>8403</v>
      </c>
      <c r="F34" s="3">
        <f t="shared" si="13"/>
        <v>7744</v>
      </c>
    </row>
    <row r="35" spans="1:6" x14ac:dyDescent="0.2">
      <c r="A35" t="s">
        <v>90</v>
      </c>
      <c r="B35" s="3">
        <f>B48</f>
        <v>1109</v>
      </c>
      <c r="C35" s="3">
        <f t="shared" ref="C35:F35" si="14">C48</f>
        <v>1168</v>
      </c>
      <c r="D35" s="3">
        <f t="shared" si="14"/>
        <v>1380</v>
      </c>
      <c r="E35" s="3">
        <f t="shared" si="14"/>
        <v>1026</v>
      </c>
      <c r="F35" s="3">
        <f t="shared" si="14"/>
        <v>772</v>
      </c>
    </row>
    <row r="36" spans="1:6" x14ac:dyDescent="0.2">
      <c r="A36" s="10" t="s">
        <v>91</v>
      </c>
      <c r="B36" s="11">
        <f>B33-B34-B35</f>
        <v>-984</v>
      </c>
      <c r="C36" s="11">
        <f t="shared" ref="C36:F36" si="15">C33-C34-C35</f>
        <v>-851</v>
      </c>
      <c r="D36" s="11">
        <f t="shared" si="15"/>
        <v>-1152</v>
      </c>
      <c r="E36" s="11">
        <f t="shared" si="15"/>
        <v>-1331</v>
      </c>
      <c r="F36" s="12">
        <f t="shared" si="15"/>
        <v>-1191</v>
      </c>
    </row>
    <row r="37" spans="1:6" x14ac:dyDescent="0.2">
      <c r="A37" s="16" t="s">
        <v>92</v>
      </c>
      <c r="B37" s="29"/>
      <c r="C37" s="17">
        <f>C36-B36</f>
        <v>133</v>
      </c>
      <c r="D37" s="17">
        <f t="shared" ref="D37:F37" si="16">D36-C36</f>
        <v>-301</v>
      </c>
      <c r="E37" s="17">
        <f t="shared" si="16"/>
        <v>-179</v>
      </c>
      <c r="F37" s="18">
        <f t="shared" si="16"/>
        <v>140</v>
      </c>
    </row>
    <row r="39" spans="1:6" x14ac:dyDescent="0.2">
      <c r="A39" s="77" t="s">
        <v>93</v>
      </c>
      <c r="B39" s="77"/>
      <c r="C39" s="77"/>
      <c r="D39" s="77"/>
      <c r="E39" s="77"/>
      <c r="F39" s="77"/>
    </row>
    <row r="40" spans="1:6" x14ac:dyDescent="0.2">
      <c r="A40" t="s">
        <v>94</v>
      </c>
      <c r="B40" s="3">
        <f>B59</f>
        <v>8759</v>
      </c>
      <c r="C40" s="3">
        <f t="shared" ref="C40:F40" si="17">C59</f>
        <v>8569</v>
      </c>
      <c r="D40" s="3">
        <f t="shared" si="17"/>
        <v>8522</v>
      </c>
      <c r="E40" s="3">
        <f t="shared" si="17"/>
        <v>11904</v>
      </c>
      <c r="F40" s="3">
        <f t="shared" si="17"/>
        <v>11685</v>
      </c>
    </row>
    <row r="41" spans="1:6" x14ac:dyDescent="0.2">
      <c r="A41" t="s">
        <v>95</v>
      </c>
      <c r="B41">
        <f>B94</f>
        <v>558</v>
      </c>
      <c r="C41">
        <f t="shared" ref="C41:F41" si="18">C94</f>
        <v>551</v>
      </c>
      <c r="D41">
        <f t="shared" si="18"/>
        <v>540</v>
      </c>
      <c r="E41">
        <f t="shared" si="18"/>
        <v>560</v>
      </c>
      <c r="F41">
        <f t="shared" si="18"/>
        <v>668</v>
      </c>
    </row>
    <row r="42" spans="1:6" x14ac:dyDescent="0.2">
      <c r="A42" s="7" t="s">
        <v>96</v>
      </c>
      <c r="B42" s="78"/>
      <c r="C42" s="8">
        <f>C40-B40+C41</f>
        <v>361</v>
      </c>
      <c r="D42" s="8">
        <f t="shared" ref="D42:F42" si="19">D40-C40+D41</f>
        <v>493</v>
      </c>
      <c r="E42" s="8">
        <f>E40-D40+E41</f>
        <v>3942</v>
      </c>
      <c r="F42" s="9">
        <f t="shared" si="19"/>
        <v>449</v>
      </c>
    </row>
    <row r="44" spans="1:6" ht="17" thickBot="1" x14ac:dyDescent="0.25">
      <c r="A44" s="1" t="s">
        <v>98</v>
      </c>
    </row>
    <row r="45" spans="1:6" ht="17" thickBot="1" x14ac:dyDescent="0.25">
      <c r="A45" s="23" t="s">
        <v>0</v>
      </c>
      <c r="B45" s="32" t="s">
        <v>1</v>
      </c>
      <c r="C45" s="32" t="s">
        <v>2</v>
      </c>
      <c r="D45" s="32" t="s">
        <v>3</v>
      </c>
      <c r="E45" s="32" t="s">
        <v>4</v>
      </c>
      <c r="F45" s="33" t="s">
        <v>5</v>
      </c>
    </row>
    <row r="46" spans="1:6" ht="17" thickBot="1" x14ac:dyDescent="0.25">
      <c r="A46" s="41" t="s">
        <v>27</v>
      </c>
      <c r="B46" s="31"/>
      <c r="C46" s="31"/>
      <c r="D46" s="31"/>
      <c r="E46" s="31"/>
      <c r="F46" s="42"/>
    </row>
    <row r="47" spans="1:6" x14ac:dyDescent="0.2">
      <c r="A47" s="13" t="s">
        <v>28</v>
      </c>
      <c r="B47" s="19"/>
      <c r="C47" s="19"/>
      <c r="D47" s="19"/>
      <c r="E47" s="19"/>
      <c r="F47" s="20"/>
    </row>
    <row r="48" spans="1:6" x14ac:dyDescent="0.2">
      <c r="A48" s="13" t="s">
        <v>29</v>
      </c>
      <c r="B48" s="14">
        <v>1109</v>
      </c>
      <c r="C48" s="14">
        <v>1168</v>
      </c>
      <c r="D48" s="14">
        <v>1380</v>
      </c>
      <c r="E48" s="14">
        <v>1026</v>
      </c>
      <c r="F48" s="20">
        <v>772</v>
      </c>
    </row>
    <row r="49" spans="1:6" x14ac:dyDescent="0.2">
      <c r="A49" s="13" t="s">
        <v>30</v>
      </c>
      <c r="B49" s="14">
        <v>2105</v>
      </c>
      <c r="C49" s="14">
        <v>2038</v>
      </c>
      <c r="D49" s="14">
        <v>2005</v>
      </c>
      <c r="E49" s="14">
        <v>2768</v>
      </c>
      <c r="F49" s="15">
        <v>2530</v>
      </c>
    </row>
    <row r="50" spans="1:6" x14ac:dyDescent="0.2">
      <c r="A50" s="13" t="s">
        <v>31</v>
      </c>
      <c r="B50" s="14">
        <v>2354</v>
      </c>
      <c r="C50" s="14">
        <v>2354</v>
      </c>
      <c r="D50" s="14">
        <v>2408</v>
      </c>
      <c r="E50" s="14">
        <v>2740</v>
      </c>
      <c r="F50" s="15">
        <v>2619</v>
      </c>
    </row>
    <row r="51" spans="1:6" x14ac:dyDescent="0.2">
      <c r="A51" s="13" t="s">
        <v>32</v>
      </c>
      <c r="B51" s="14">
        <v>248</v>
      </c>
      <c r="C51" s="14">
        <v>558</v>
      </c>
      <c r="D51" s="14">
        <v>549</v>
      </c>
      <c r="E51" s="14">
        <v>417</v>
      </c>
      <c r="F51" s="20">
        <v>451</v>
      </c>
    </row>
    <row r="52" spans="1:6" x14ac:dyDescent="0.2">
      <c r="A52" s="13" t="s">
        <v>33</v>
      </c>
      <c r="B52" s="14">
        <v>606</v>
      </c>
      <c r="C52" s="14">
        <v>709</v>
      </c>
      <c r="D52" s="14">
        <v>680</v>
      </c>
      <c r="E52" s="14">
        <v>1147</v>
      </c>
      <c r="F52" s="20">
        <v>953</v>
      </c>
    </row>
    <row r="53" spans="1:6" x14ac:dyDescent="0.2">
      <c r="A53" s="34" t="s">
        <v>34</v>
      </c>
      <c r="B53" s="8">
        <v>6422</v>
      </c>
      <c r="C53" s="8">
        <v>6827</v>
      </c>
      <c r="D53" s="8">
        <v>7022</v>
      </c>
      <c r="E53" s="8">
        <v>8098</v>
      </c>
      <c r="F53" s="9">
        <v>7325</v>
      </c>
    </row>
    <row r="54" spans="1:6" x14ac:dyDescent="0.2">
      <c r="A54" s="13" t="s">
        <v>35</v>
      </c>
      <c r="B54" s="14">
        <v>3102</v>
      </c>
      <c r="C54" s="14">
        <v>3034</v>
      </c>
      <c r="D54" s="14">
        <v>3041</v>
      </c>
      <c r="E54" s="14">
        <v>3981</v>
      </c>
      <c r="F54" s="15">
        <v>3774</v>
      </c>
    </row>
    <row r="55" spans="1:6" x14ac:dyDescent="0.2">
      <c r="A55" s="13" t="s">
        <v>36</v>
      </c>
      <c r="B55" s="14">
        <v>1727</v>
      </c>
      <c r="C55" s="14">
        <v>1727</v>
      </c>
      <c r="D55" s="14">
        <v>1724</v>
      </c>
      <c r="E55" s="14">
        <v>2807</v>
      </c>
      <c r="F55" s="15">
        <v>3006</v>
      </c>
    </row>
    <row r="56" spans="1:6" x14ac:dyDescent="0.2">
      <c r="A56" s="13" t="s">
        <v>37</v>
      </c>
      <c r="B56" s="14">
        <v>1757</v>
      </c>
      <c r="C56" s="14">
        <v>1722</v>
      </c>
      <c r="D56" s="14">
        <v>1702</v>
      </c>
      <c r="E56" s="14">
        <v>2803</v>
      </c>
      <c r="F56" s="15">
        <v>2678</v>
      </c>
    </row>
    <row r="57" spans="1:6" x14ac:dyDescent="0.2">
      <c r="A57" s="13" t="s">
        <v>38</v>
      </c>
      <c r="B57" s="14">
        <v>1893</v>
      </c>
      <c r="C57" s="14">
        <v>1832</v>
      </c>
      <c r="D57" s="14">
        <v>1764</v>
      </c>
      <c r="E57" s="14">
        <v>1900</v>
      </c>
      <c r="F57" s="15">
        <v>1850</v>
      </c>
    </row>
    <row r="58" spans="1:6" x14ac:dyDescent="0.2">
      <c r="A58" s="13" t="s">
        <v>39</v>
      </c>
      <c r="B58" s="14">
        <v>280</v>
      </c>
      <c r="C58" s="14">
        <v>254</v>
      </c>
      <c r="D58" s="14">
        <v>291</v>
      </c>
      <c r="E58" s="14">
        <v>413</v>
      </c>
      <c r="F58" s="15">
        <v>377</v>
      </c>
    </row>
    <row r="59" spans="1:6" x14ac:dyDescent="0.2">
      <c r="A59" s="34" t="s">
        <v>68</v>
      </c>
      <c r="B59" s="8">
        <f>B55+B56+B57+B58+B54</f>
        <v>8759</v>
      </c>
      <c r="C59" s="8">
        <f t="shared" ref="C59:F59" si="20">C55+C56+C57+C58+C54</f>
        <v>8569</v>
      </c>
      <c r="D59" s="8">
        <f t="shared" si="20"/>
        <v>8522</v>
      </c>
      <c r="E59" s="8">
        <f t="shared" si="20"/>
        <v>11904</v>
      </c>
      <c r="F59" s="9">
        <f t="shared" si="20"/>
        <v>11685</v>
      </c>
    </row>
    <row r="60" spans="1:6" x14ac:dyDescent="0.2">
      <c r="A60" s="35" t="s">
        <v>40</v>
      </c>
      <c r="B60" s="11">
        <v>15181</v>
      </c>
      <c r="C60" s="11">
        <v>15396</v>
      </c>
      <c r="D60" s="11">
        <v>15544</v>
      </c>
      <c r="E60" s="11">
        <v>20002</v>
      </c>
      <c r="F60" s="12">
        <v>19010</v>
      </c>
    </row>
    <row r="61" spans="1:6" x14ac:dyDescent="0.2">
      <c r="A61" s="16" t="s">
        <v>69</v>
      </c>
      <c r="B61" s="17">
        <f>B59+B53</f>
        <v>15181</v>
      </c>
      <c r="C61" s="17">
        <f t="shared" ref="C61:F61" si="21">C59+C53</f>
        <v>15396</v>
      </c>
      <c r="D61" s="17">
        <f t="shared" si="21"/>
        <v>15544</v>
      </c>
      <c r="E61" s="17">
        <f t="shared" si="21"/>
        <v>20002</v>
      </c>
      <c r="F61" s="18">
        <f t="shared" si="21"/>
        <v>19010</v>
      </c>
    </row>
    <row r="62" spans="1:6" x14ac:dyDescent="0.2">
      <c r="A62" s="13"/>
      <c r="B62" s="19"/>
      <c r="C62" s="19"/>
      <c r="D62" s="19"/>
      <c r="E62" s="19"/>
      <c r="F62" s="20"/>
    </row>
    <row r="63" spans="1:6" ht="17" thickBot="1" x14ac:dyDescent="0.25">
      <c r="A63" s="38" t="s">
        <v>41</v>
      </c>
      <c r="B63" s="39"/>
      <c r="C63" s="39"/>
      <c r="D63" s="39"/>
      <c r="E63" s="39"/>
      <c r="F63" s="40"/>
    </row>
    <row r="64" spans="1:6" x14ac:dyDescent="0.2">
      <c r="A64" s="28" t="s">
        <v>42</v>
      </c>
      <c r="B64" s="19"/>
      <c r="C64" s="19"/>
      <c r="D64" s="19"/>
      <c r="E64" s="19"/>
      <c r="F64" s="20"/>
    </row>
    <row r="65" spans="1:6" x14ac:dyDescent="0.2">
      <c r="A65" s="13" t="s">
        <v>43</v>
      </c>
      <c r="B65" s="14">
        <v>3512</v>
      </c>
      <c r="C65" s="14">
        <v>3698</v>
      </c>
      <c r="D65" s="14">
        <v>3865</v>
      </c>
      <c r="E65" s="14">
        <v>4730</v>
      </c>
      <c r="F65" s="15">
        <v>4403</v>
      </c>
    </row>
    <row r="66" spans="1:6" x14ac:dyDescent="0.2">
      <c r="A66" s="13" t="s">
        <v>44</v>
      </c>
      <c r="B66" s="19">
        <v>951</v>
      </c>
      <c r="C66" s="14">
        <v>692</v>
      </c>
      <c r="D66" s="19">
        <v>710</v>
      </c>
      <c r="E66" s="19">
        <v>852</v>
      </c>
      <c r="F66" s="20">
        <v>675</v>
      </c>
    </row>
    <row r="67" spans="1:6" x14ac:dyDescent="0.2">
      <c r="A67" s="13" t="s">
        <v>45</v>
      </c>
      <c r="B67" s="19">
        <v>429</v>
      </c>
      <c r="C67" s="19">
        <v>419</v>
      </c>
      <c r="D67" s="19">
        <v>441</v>
      </c>
      <c r="E67" s="19">
        <v>673</v>
      </c>
      <c r="F67" s="20">
        <v>706</v>
      </c>
    </row>
    <row r="68" spans="1:6" x14ac:dyDescent="0.2">
      <c r="A68" s="13" t="s">
        <v>46</v>
      </c>
      <c r="B68" s="19">
        <v>365</v>
      </c>
      <c r="C68" s="19">
        <v>520</v>
      </c>
      <c r="D68" s="19">
        <v>456</v>
      </c>
      <c r="E68" s="19">
        <v>499</v>
      </c>
      <c r="F68" s="20">
        <v>452</v>
      </c>
    </row>
    <row r="69" spans="1:6" x14ac:dyDescent="0.2">
      <c r="A69" s="13" t="s">
        <v>47</v>
      </c>
      <c r="B69" s="19">
        <v>1</v>
      </c>
      <c r="C69" s="19">
        <v>7</v>
      </c>
      <c r="D69" s="19">
        <v>10</v>
      </c>
      <c r="E69" s="19">
        <v>569</v>
      </c>
      <c r="F69" s="20">
        <v>20</v>
      </c>
    </row>
    <row r="70" spans="1:6" x14ac:dyDescent="0.2">
      <c r="A70" s="13" t="s">
        <v>48</v>
      </c>
      <c r="B70" s="19">
        <v>361</v>
      </c>
      <c r="C70" s="19">
        <v>510</v>
      </c>
      <c r="D70" s="19">
        <v>607</v>
      </c>
      <c r="E70" s="19">
        <v>234</v>
      </c>
      <c r="F70" s="20">
        <v>508</v>
      </c>
    </row>
    <row r="71" spans="1:6" x14ac:dyDescent="0.2">
      <c r="A71" s="13" t="s">
        <v>49</v>
      </c>
      <c r="B71" s="19">
        <v>678</v>
      </c>
      <c r="C71" s="19">
        <v>664</v>
      </c>
      <c r="D71" s="19">
        <v>705</v>
      </c>
      <c r="E71" s="19">
        <v>846</v>
      </c>
      <c r="F71" s="20">
        <v>980</v>
      </c>
    </row>
    <row r="72" spans="1:6" x14ac:dyDescent="0.2">
      <c r="A72" s="34" t="s">
        <v>50</v>
      </c>
      <c r="B72" s="8">
        <v>6297</v>
      </c>
      <c r="C72" s="8">
        <v>6510</v>
      </c>
      <c r="D72" s="8">
        <v>6794</v>
      </c>
      <c r="E72" s="8">
        <v>8403</v>
      </c>
      <c r="F72" s="9">
        <v>7744</v>
      </c>
    </row>
    <row r="73" spans="1:6" x14ac:dyDescent="0.2">
      <c r="A73" s="28" t="s">
        <v>51</v>
      </c>
      <c r="B73" s="19"/>
      <c r="C73" s="19"/>
      <c r="D73" s="19"/>
      <c r="E73" s="19"/>
      <c r="F73" s="20"/>
    </row>
    <row r="74" spans="1:6" x14ac:dyDescent="0.2">
      <c r="A74" s="13" t="s">
        <v>52</v>
      </c>
      <c r="B74" s="14">
        <v>2129</v>
      </c>
      <c r="C74" s="14">
        <v>1944</v>
      </c>
      <c r="D74" s="14">
        <v>1846</v>
      </c>
      <c r="E74" s="14">
        <v>3544</v>
      </c>
      <c r="F74" s="15">
        <v>3470</v>
      </c>
    </row>
    <row r="75" spans="1:6" x14ac:dyDescent="0.2">
      <c r="A75" s="13" t="s">
        <v>53</v>
      </c>
      <c r="B75" s="14">
        <v>1487</v>
      </c>
      <c r="C75" s="14">
        <v>1636</v>
      </c>
      <c r="D75" s="19">
        <v>930</v>
      </c>
      <c r="E75" s="14">
        <v>1123</v>
      </c>
      <c r="F75" s="15">
        <v>1025</v>
      </c>
    </row>
    <row r="76" spans="1:6" x14ac:dyDescent="0.2">
      <c r="A76" s="13" t="s">
        <v>54</v>
      </c>
      <c r="B76" s="14">
        <v>430</v>
      </c>
      <c r="C76" s="14">
        <v>422</v>
      </c>
      <c r="D76" s="14">
        <v>458</v>
      </c>
      <c r="E76" s="14">
        <v>466</v>
      </c>
      <c r="F76" s="15">
        <v>390</v>
      </c>
    </row>
    <row r="77" spans="1:6" x14ac:dyDescent="0.2">
      <c r="A77" s="13" t="s">
        <v>55</v>
      </c>
      <c r="B77" s="14">
        <v>558</v>
      </c>
      <c r="C77" s="14">
        <v>517</v>
      </c>
      <c r="D77" s="19">
        <v>482</v>
      </c>
      <c r="E77" s="14">
        <v>690</v>
      </c>
      <c r="F77" s="15">
        <v>707</v>
      </c>
    </row>
    <row r="78" spans="1:6" x14ac:dyDescent="0.2">
      <c r="A78" s="34" t="s">
        <v>56</v>
      </c>
      <c r="B78" s="8">
        <v>4604</v>
      </c>
      <c r="C78" s="8">
        <v>4519</v>
      </c>
      <c r="D78" s="8">
        <v>3716</v>
      </c>
      <c r="E78" s="8">
        <v>5803</v>
      </c>
      <c r="F78" s="9">
        <v>5592</v>
      </c>
    </row>
    <row r="79" spans="1:6" x14ac:dyDescent="0.2">
      <c r="A79" s="36" t="s">
        <v>70</v>
      </c>
      <c r="B79" s="37">
        <f>B78+B72</f>
        <v>10901</v>
      </c>
      <c r="C79" s="37">
        <f t="shared" ref="C79:F79" si="22">C78+C72</f>
        <v>11029</v>
      </c>
      <c r="D79" s="37">
        <f t="shared" si="22"/>
        <v>10510</v>
      </c>
      <c r="E79" s="37">
        <f t="shared" si="22"/>
        <v>14206</v>
      </c>
      <c r="F79" s="37">
        <f t="shared" si="22"/>
        <v>13336</v>
      </c>
    </row>
    <row r="80" spans="1:6" x14ac:dyDescent="0.2">
      <c r="A80" s="13"/>
      <c r="B80" s="19"/>
      <c r="C80" s="19"/>
      <c r="D80" s="19"/>
      <c r="E80" s="19"/>
      <c r="F80" s="20"/>
    </row>
    <row r="81" spans="1:6" ht="17" thickBot="1" x14ac:dyDescent="0.25">
      <c r="A81" s="43" t="s">
        <v>57</v>
      </c>
      <c r="B81" s="39"/>
      <c r="C81" s="39"/>
      <c r="D81" s="39"/>
      <c r="E81" s="39"/>
      <c r="F81" s="40"/>
    </row>
    <row r="82" spans="1:6" x14ac:dyDescent="0.2">
      <c r="A82" s="13" t="s">
        <v>66</v>
      </c>
      <c r="B82" s="14">
        <v>106</v>
      </c>
      <c r="C82" s="14">
        <v>108</v>
      </c>
      <c r="D82" s="19">
        <v>109</v>
      </c>
      <c r="E82" s="14">
        <v>110</v>
      </c>
      <c r="F82" s="15">
        <v>111</v>
      </c>
    </row>
    <row r="83" spans="1:6" x14ac:dyDescent="0.2">
      <c r="A83" s="13" t="s">
        <v>58</v>
      </c>
      <c r="B83" s="14">
        <v>2201</v>
      </c>
      <c r="C83" s="14">
        <v>2313</v>
      </c>
      <c r="D83" s="14">
        <v>2453</v>
      </c>
      <c r="E83" s="14">
        <v>2555</v>
      </c>
      <c r="F83" s="15">
        <v>2641</v>
      </c>
    </row>
    <row r="84" spans="1:6" x14ac:dyDescent="0.2">
      <c r="A84" s="13" t="s">
        <v>59</v>
      </c>
      <c r="B84" s="14">
        <v>4922</v>
      </c>
      <c r="C84" s="14">
        <v>5147</v>
      </c>
      <c r="D84" s="14">
        <v>5784</v>
      </c>
      <c r="E84" s="14">
        <v>6209</v>
      </c>
      <c r="F84" s="15">
        <v>6722</v>
      </c>
    </row>
    <row r="85" spans="1:6" x14ac:dyDescent="0.2">
      <c r="A85" s="13" t="s">
        <v>60</v>
      </c>
      <c r="B85" s="14">
        <v>-1226</v>
      </c>
      <c r="C85" s="14">
        <v>-1531</v>
      </c>
      <c r="D85" s="14">
        <v>-1298</v>
      </c>
      <c r="E85" s="14">
        <v>-1840</v>
      </c>
      <c r="F85" s="15">
        <v>-2332</v>
      </c>
    </row>
    <row r="86" spans="1:6" x14ac:dyDescent="0.2">
      <c r="A86" s="13" t="s">
        <v>61</v>
      </c>
      <c r="B86" s="14">
        <v>-1822</v>
      </c>
      <c r="C86" s="14">
        <v>-1777</v>
      </c>
      <c r="D86" s="14">
        <v>2124</v>
      </c>
      <c r="E86" s="14">
        <v>2149</v>
      </c>
      <c r="F86" s="15">
        <v>-2399</v>
      </c>
    </row>
    <row r="87" spans="1:6" x14ac:dyDescent="0.2">
      <c r="A87" s="13" t="s">
        <v>62</v>
      </c>
      <c r="B87" s="14">
        <v>4181</v>
      </c>
      <c r="C87" s="14">
        <v>4260</v>
      </c>
      <c r="D87" s="14">
        <v>4924</v>
      </c>
      <c r="E87" s="14">
        <v>4885</v>
      </c>
      <c r="F87" s="15">
        <v>4743</v>
      </c>
    </row>
    <row r="88" spans="1:6" x14ac:dyDescent="0.2">
      <c r="A88" s="13" t="s">
        <v>63</v>
      </c>
      <c r="B88" s="14">
        <v>99</v>
      </c>
      <c r="C88" s="14">
        <v>107</v>
      </c>
      <c r="D88" s="14">
        <v>110</v>
      </c>
      <c r="E88" s="14">
        <v>911</v>
      </c>
      <c r="F88" s="15">
        <v>931</v>
      </c>
    </row>
    <row r="89" spans="1:6" x14ac:dyDescent="0.2">
      <c r="A89" s="7" t="s">
        <v>64</v>
      </c>
      <c r="B89" s="8">
        <v>4280</v>
      </c>
      <c r="C89" s="8">
        <v>4367</v>
      </c>
      <c r="D89" s="8">
        <v>5034</v>
      </c>
      <c r="E89" s="8">
        <v>5796</v>
      </c>
      <c r="F89" s="9">
        <v>5674</v>
      </c>
    </row>
    <row r="90" spans="1:6" x14ac:dyDescent="0.2">
      <c r="A90" s="10" t="s">
        <v>65</v>
      </c>
      <c r="B90" s="11">
        <v>15181</v>
      </c>
      <c r="C90" s="11">
        <v>15396</v>
      </c>
      <c r="D90" s="11">
        <v>15544</v>
      </c>
      <c r="E90" s="11">
        <v>20002</v>
      </c>
      <c r="F90" s="12">
        <v>19010</v>
      </c>
    </row>
    <row r="91" spans="1:6" x14ac:dyDescent="0.2">
      <c r="A91" s="16" t="s">
        <v>69</v>
      </c>
      <c r="B91" s="17">
        <f>B89+B79</f>
        <v>15181</v>
      </c>
      <c r="C91" s="17">
        <f t="shared" ref="C91:F91" si="23">C89+C79</f>
        <v>15396</v>
      </c>
      <c r="D91" s="17">
        <f t="shared" si="23"/>
        <v>15544</v>
      </c>
      <c r="E91" s="17">
        <f t="shared" si="23"/>
        <v>20002</v>
      </c>
      <c r="F91" s="18">
        <f t="shared" si="23"/>
        <v>19010</v>
      </c>
    </row>
    <row r="92" spans="1:6" x14ac:dyDescent="0.2">
      <c r="A92" s="13"/>
      <c r="B92" s="19"/>
      <c r="C92" s="19"/>
      <c r="D92" s="19"/>
      <c r="E92" s="19"/>
      <c r="F92" s="20"/>
    </row>
    <row r="93" spans="1:6" x14ac:dyDescent="0.2">
      <c r="A93" s="13" t="s">
        <v>100</v>
      </c>
      <c r="B93" s="14">
        <f>B101</f>
        <v>16089</v>
      </c>
      <c r="C93" s="14">
        <f t="shared" ref="C93:F93" si="24">C101</f>
        <v>15250</v>
      </c>
      <c r="D93" s="14">
        <f t="shared" si="24"/>
        <v>15471</v>
      </c>
      <c r="E93" s="14">
        <f t="shared" si="24"/>
        <v>16477</v>
      </c>
      <c r="F93" s="14">
        <f t="shared" si="24"/>
        <v>17201</v>
      </c>
    </row>
    <row r="94" spans="1:6" x14ac:dyDescent="0.2">
      <c r="A94" s="16" t="s">
        <v>67</v>
      </c>
      <c r="B94" s="29">
        <v>558</v>
      </c>
      <c r="C94" s="29">
        <v>551</v>
      </c>
      <c r="D94" s="29">
        <v>540</v>
      </c>
      <c r="E94" s="29">
        <v>560</v>
      </c>
      <c r="F94" s="30">
        <v>668</v>
      </c>
    </row>
    <row r="95" spans="1:6" x14ac:dyDescent="0.2">
      <c r="A95" s="19"/>
      <c r="B95" s="14">
        <f>B93-B94</f>
        <v>15531</v>
      </c>
      <c r="C95" s="14">
        <f t="shared" ref="C95:F95" si="25">C93-C94</f>
        <v>14699</v>
      </c>
      <c r="D95" s="14">
        <f t="shared" si="25"/>
        <v>14931</v>
      </c>
      <c r="E95" s="14">
        <f t="shared" si="25"/>
        <v>15917</v>
      </c>
      <c r="F95" s="14">
        <f t="shared" si="25"/>
        <v>16533</v>
      </c>
    </row>
    <row r="97" spans="1:7" ht="17" thickBot="1" x14ac:dyDescent="0.25">
      <c r="A97" s="1" t="s">
        <v>97</v>
      </c>
    </row>
    <row r="98" spans="1:7" ht="17" thickBot="1" x14ac:dyDescent="0.25">
      <c r="A98" s="23" t="s">
        <v>0</v>
      </c>
      <c r="B98" s="24" t="s">
        <v>1</v>
      </c>
      <c r="C98" s="24" t="s">
        <v>2</v>
      </c>
      <c r="D98" s="24" t="s">
        <v>3</v>
      </c>
      <c r="E98" s="24" t="s">
        <v>4</v>
      </c>
      <c r="F98" s="25" t="s">
        <v>5</v>
      </c>
    </row>
    <row r="99" spans="1:7" x14ac:dyDescent="0.2">
      <c r="A99" s="13" t="s">
        <v>6</v>
      </c>
      <c r="B99" s="14">
        <v>18666</v>
      </c>
      <c r="C99" s="14">
        <v>18143</v>
      </c>
      <c r="D99" s="14">
        <v>18769</v>
      </c>
      <c r="E99" s="14">
        <v>19872</v>
      </c>
      <c r="F99" s="15">
        <v>20891</v>
      </c>
    </row>
    <row r="100" spans="1:7" x14ac:dyDescent="0.2">
      <c r="A100" s="13" t="s">
        <v>7</v>
      </c>
      <c r="B100" s="19"/>
      <c r="C100" s="19"/>
      <c r="D100" s="19"/>
      <c r="E100" s="19"/>
      <c r="F100" s="20"/>
    </row>
    <row r="101" spans="1:7" x14ac:dyDescent="0.2">
      <c r="A101" s="13" t="s">
        <v>8</v>
      </c>
      <c r="B101" s="14">
        <v>16089</v>
      </c>
      <c r="C101" s="14">
        <v>15250</v>
      </c>
      <c r="D101" s="14">
        <v>15471</v>
      </c>
      <c r="E101" s="14">
        <v>16477</v>
      </c>
      <c r="F101" s="15">
        <v>17201</v>
      </c>
      <c r="G101" s="3"/>
    </row>
    <row r="102" spans="1:7" x14ac:dyDescent="0.2">
      <c r="A102" s="13" t="s">
        <v>9</v>
      </c>
      <c r="B102" s="14">
        <v>2577</v>
      </c>
      <c r="C102" s="14">
        <v>2893</v>
      </c>
      <c r="D102" s="14">
        <v>3298</v>
      </c>
      <c r="E102" s="14">
        <v>3395</v>
      </c>
      <c r="F102" s="15">
        <v>3690</v>
      </c>
      <c r="G102" s="3">
        <f>F99-F101</f>
        <v>3690</v>
      </c>
    </row>
    <row r="103" spans="1:7" x14ac:dyDescent="0.2">
      <c r="A103" s="13" t="s">
        <v>10</v>
      </c>
      <c r="B103" s="14">
        <v>1621</v>
      </c>
      <c r="C103" s="14">
        <v>1757</v>
      </c>
      <c r="D103" s="14">
        <v>1828</v>
      </c>
      <c r="E103" s="14">
        <v>2038</v>
      </c>
      <c r="F103" s="15">
        <v>2130</v>
      </c>
    </row>
    <row r="104" spans="1:7" x14ac:dyDescent="0.2">
      <c r="A104" s="13" t="s">
        <v>11</v>
      </c>
      <c r="B104" s="14">
        <v>28</v>
      </c>
      <c r="C104" s="14">
        <v>30</v>
      </c>
      <c r="D104" s="14">
        <v>25</v>
      </c>
      <c r="E104" s="14">
        <v>33</v>
      </c>
      <c r="F104" s="15">
        <v>74</v>
      </c>
    </row>
    <row r="105" spans="1:7" x14ac:dyDescent="0.2">
      <c r="A105" s="13" t="s">
        <v>12</v>
      </c>
      <c r="B105" s="14">
        <v>136</v>
      </c>
      <c r="C105" s="14">
        <v>237</v>
      </c>
      <c r="D105" s="14">
        <v>196</v>
      </c>
      <c r="E105" s="14">
        <v>136</v>
      </c>
      <c r="F105" s="15">
        <v>201</v>
      </c>
    </row>
    <row r="106" spans="1:7" x14ac:dyDescent="0.2">
      <c r="A106" s="7" t="s">
        <v>13</v>
      </c>
      <c r="B106" s="8">
        <v>792</v>
      </c>
      <c r="C106" s="8">
        <v>869</v>
      </c>
      <c r="D106" s="8">
        <v>1249</v>
      </c>
      <c r="E106" s="8">
        <v>1188</v>
      </c>
      <c r="F106" s="9">
        <v>1285</v>
      </c>
      <c r="G106" s="3">
        <f>F102-F103-F104-F105</f>
        <v>1285</v>
      </c>
    </row>
    <row r="107" spans="1:7" x14ac:dyDescent="0.2">
      <c r="A107" s="21" t="s">
        <v>14</v>
      </c>
      <c r="B107" s="19"/>
      <c r="C107" s="19"/>
      <c r="D107" s="19"/>
      <c r="E107" s="19"/>
      <c r="F107" s="20"/>
    </row>
    <row r="108" spans="1:7" x14ac:dyDescent="0.2">
      <c r="A108" s="13" t="s">
        <v>15</v>
      </c>
      <c r="B108" s="14">
        <v>-607</v>
      </c>
      <c r="C108" s="14">
        <v>-112</v>
      </c>
      <c r="D108" s="22">
        <v>-155</v>
      </c>
      <c r="E108" s="14">
        <v>-142</v>
      </c>
      <c r="F108" s="15">
        <v>-89</v>
      </c>
    </row>
    <row r="109" spans="1:7" x14ac:dyDescent="0.2">
      <c r="A109" s="10" t="s">
        <v>16</v>
      </c>
      <c r="B109" s="11">
        <v>-213</v>
      </c>
      <c r="C109" s="11">
        <v>-199</v>
      </c>
      <c r="D109" s="11">
        <v>-177</v>
      </c>
      <c r="E109" s="11">
        <v>-165</v>
      </c>
      <c r="F109" s="12">
        <v>-165</v>
      </c>
    </row>
    <row r="110" spans="1:7" x14ac:dyDescent="0.2">
      <c r="A110" s="13" t="s">
        <v>17</v>
      </c>
      <c r="B110" s="14">
        <v>-28</v>
      </c>
      <c r="C110" s="14">
        <v>558</v>
      </c>
      <c r="D110" s="14">
        <v>917</v>
      </c>
      <c r="E110" s="14">
        <v>881</v>
      </c>
      <c r="F110" s="15">
        <v>1031</v>
      </c>
      <c r="G110" s="3">
        <f>F106+F108+F109</f>
        <v>1031</v>
      </c>
    </row>
    <row r="111" spans="1:7" x14ac:dyDescent="0.2">
      <c r="A111" s="16" t="s">
        <v>18</v>
      </c>
      <c r="B111" s="17">
        <v>-436</v>
      </c>
      <c r="C111" s="17">
        <v>133</v>
      </c>
      <c r="D111" s="17">
        <v>68</v>
      </c>
      <c r="E111" s="17">
        <v>189</v>
      </c>
      <c r="F111" s="18">
        <v>209</v>
      </c>
    </row>
    <row r="112" spans="1:7" x14ac:dyDescent="0.2">
      <c r="A112" s="13" t="s">
        <v>19</v>
      </c>
      <c r="B112" s="14">
        <v>408</v>
      </c>
      <c r="C112" s="14">
        <v>425</v>
      </c>
      <c r="D112" s="14">
        <v>849</v>
      </c>
      <c r="E112" s="14">
        <v>692</v>
      </c>
      <c r="F112" s="15">
        <v>822</v>
      </c>
      <c r="G112" s="3">
        <f>F110-F111</f>
        <v>822</v>
      </c>
    </row>
    <row r="113" spans="1:6" x14ac:dyDescent="0.2">
      <c r="A113" s="13" t="s">
        <v>71</v>
      </c>
      <c r="B113" s="14">
        <v>18</v>
      </c>
      <c r="C113" s="14">
        <v>24</v>
      </c>
      <c r="D113" s="14">
        <v>22</v>
      </c>
      <c r="E113" s="14">
        <v>42</v>
      </c>
      <c r="F113" s="15">
        <v>39</v>
      </c>
    </row>
    <row r="114" spans="1:6" x14ac:dyDescent="0.2">
      <c r="A114" s="16" t="s">
        <v>20</v>
      </c>
      <c r="B114" s="17">
        <v>390</v>
      </c>
      <c r="C114" s="17">
        <v>401</v>
      </c>
      <c r="D114" s="17">
        <v>827</v>
      </c>
      <c r="E114" s="17">
        <v>650</v>
      </c>
      <c r="F114" s="18">
        <v>783</v>
      </c>
    </row>
    <row r="118" spans="1:6" x14ac:dyDescent="0.2">
      <c r="A118" s="1" t="s">
        <v>21</v>
      </c>
    </row>
    <row r="119" spans="1:6" x14ac:dyDescent="0.2">
      <c r="A119" s="2" t="s">
        <v>22</v>
      </c>
      <c r="B119" s="4">
        <v>5.07</v>
      </c>
      <c r="C119" s="5">
        <v>5.14</v>
      </c>
      <c r="D119" s="4">
        <v>10.42</v>
      </c>
      <c r="E119" s="4">
        <v>8.3000000000000007</v>
      </c>
      <c r="F119" s="4">
        <v>9.9499999999999993</v>
      </c>
    </row>
    <row r="120" spans="1:6" x14ac:dyDescent="0.2">
      <c r="A120" s="2" t="s">
        <v>23</v>
      </c>
      <c r="B120" s="4">
        <v>4.99</v>
      </c>
      <c r="C120" s="4">
        <v>5.0599999999999996</v>
      </c>
      <c r="D120" s="4">
        <v>10.24</v>
      </c>
      <c r="E120" s="4">
        <v>8.17</v>
      </c>
      <c r="F120" s="4">
        <v>9.83</v>
      </c>
    </row>
    <row r="121" spans="1:6" x14ac:dyDescent="0.2">
      <c r="A121" s="1" t="s">
        <v>24</v>
      </c>
    </row>
    <row r="122" spans="1:6" x14ac:dyDescent="0.2">
      <c r="A122" s="2" t="s">
        <v>25</v>
      </c>
      <c r="B122">
        <v>76.8</v>
      </c>
      <c r="C122">
        <v>78.099999999999994</v>
      </c>
      <c r="D122">
        <v>79.3</v>
      </c>
      <c r="E122">
        <v>78.3</v>
      </c>
      <c r="F122">
        <v>78.7</v>
      </c>
    </row>
    <row r="123" spans="1:6" x14ac:dyDescent="0.2">
      <c r="A123" s="2" t="s">
        <v>26</v>
      </c>
      <c r="B123">
        <v>78.099999999999994</v>
      </c>
      <c r="C123">
        <v>79.3</v>
      </c>
      <c r="D123">
        <v>80.8</v>
      </c>
      <c r="E123">
        <v>79.599999999999994</v>
      </c>
      <c r="F123">
        <v>79.7</v>
      </c>
    </row>
  </sheetData>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15" workbookViewId="0">
      <selection activeCell="C30" sqref="C30"/>
    </sheetView>
  </sheetViews>
  <sheetFormatPr baseColWidth="10" defaultColWidth="11.1640625" defaultRowHeight="16" x14ac:dyDescent="0.2"/>
  <cols>
    <col min="1" max="1" width="22.33203125" customWidth="1"/>
    <col min="2" max="2" width="12.83203125" bestFit="1" customWidth="1"/>
    <col min="3" max="8" width="16.33203125" bestFit="1" customWidth="1"/>
    <col min="9" max="9" width="10.83203125" customWidth="1"/>
    <col min="10" max="12" width="16.33203125" bestFit="1" customWidth="1"/>
  </cols>
  <sheetData>
    <row r="1" spans="1:9" x14ac:dyDescent="0.2">
      <c r="A1" s="144" t="s">
        <v>153</v>
      </c>
    </row>
    <row r="2" spans="1:9" x14ac:dyDescent="0.2">
      <c r="A2" s="144" t="s">
        <v>151</v>
      </c>
    </row>
    <row r="3" spans="1:9" x14ac:dyDescent="0.2">
      <c r="A3" s="144" t="s">
        <v>156</v>
      </c>
      <c r="I3" t="s">
        <v>110</v>
      </c>
    </row>
    <row r="4" spans="1:9" x14ac:dyDescent="0.2">
      <c r="A4" s="144" t="s">
        <v>152</v>
      </c>
    </row>
    <row r="6" spans="1:9" x14ac:dyDescent="0.2">
      <c r="A6" s="94" t="s">
        <v>103</v>
      </c>
      <c r="B6" s="94">
        <v>2011</v>
      </c>
      <c r="C6" s="94">
        <v>2012</v>
      </c>
      <c r="D6" s="94">
        <v>2013</v>
      </c>
      <c r="E6" s="94">
        <v>2014</v>
      </c>
      <c r="F6" s="94">
        <v>2015</v>
      </c>
      <c r="G6" s="94" t="s">
        <v>101</v>
      </c>
      <c r="H6" s="94" t="s">
        <v>113</v>
      </c>
      <c r="I6" s="94" t="s">
        <v>114</v>
      </c>
    </row>
    <row r="7" spans="1:9" x14ac:dyDescent="0.2">
      <c r="A7" s="90" t="s">
        <v>104</v>
      </c>
      <c r="B7" s="91">
        <v>9582</v>
      </c>
      <c r="C7" s="91">
        <v>9631</v>
      </c>
      <c r="D7" s="91">
        <v>10178</v>
      </c>
      <c r="E7" s="91">
        <v>10634</v>
      </c>
      <c r="F7" s="91">
        <v>10732</v>
      </c>
      <c r="G7" s="90"/>
      <c r="H7" s="90"/>
      <c r="I7" s="90"/>
    </row>
    <row r="8" spans="1:9" x14ac:dyDescent="0.2">
      <c r="A8" t="s">
        <v>111</v>
      </c>
      <c r="B8" s="3"/>
      <c r="C8" s="44">
        <f>(C7-B7)/C7</f>
        <v>5.0877375142768149E-3</v>
      </c>
      <c r="D8" s="44">
        <f t="shared" ref="D8:F8" si="0">(D7-C7)/D7</f>
        <v>5.3743368048732559E-2</v>
      </c>
      <c r="E8" s="44">
        <f t="shared" si="0"/>
        <v>4.2881324054918186E-2</v>
      </c>
      <c r="F8" s="44">
        <f t="shared" si="0"/>
        <v>9.1315691390234811E-3</v>
      </c>
      <c r="G8" s="45">
        <f>AVERAGE(C8:F8)</f>
        <v>2.7710999689237761E-2</v>
      </c>
      <c r="H8" s="45">
        <f>G8</f>
        <v>2.7710999689237761E-2</v>
      </c>
      <c r="I8" s="44">
        <f>STDEV(C8:F8)</f>
        <v>2.425441660654569E-2</v>
      </c>
    </row>
    <row r="9" spans="1:9" x14ac:dyDescent="0.2">
      <c r="A9" t="s">
        <v>112</v>
      </c>
      <c r="B9" s="44">
        <f>B7/B22</f>
        <v>0.51333976213436194</v>
      </c>
      <c r="C9" s="44">
        <f>C7/C22</f>
        <v>0.5308383398555917</v>
      </c>
      <c r="D9" s="44">
        <f>D7/D22</f>
        <v>0.54227715914539931</v>
      </c>
      <c r="E9" s="44">
        <f>E7/E22</f>
        <v>0.53512479871175522</v>
      </c>
      <c r="F9" s="44">
        <f>F7/F22</f>
        <v>0.51371403953855732</v>
      </c>
      <c r="G9" s="45"/>
      <c r="H9" s="45"/>
      <c r="I9" s="44"/>
    </row>
    <row r="10" spans="1:9" x14ac:dyDescent="0.2">
      <c r="A10" s="90" t="s">
        <v>105</v>
      </c>
      <c r="B10" s="91">
        <v>5062</v>
      </c>
      <c r="C10" s="91">
        <v>4950</v>
      </c>
      <c r="D10" s="91">
        <v>3024</v>
      </c>
      <c r="E10" s="91">
        <v>3905</v>
      </c>
      <c r="F10" s="91">
        <v>5601</v>
      </c>
      <c r="G10" s="93"/>
      <c r="H10" s="93"/>
      <c r="I10" s="92"/>
    </row>
    <row r="11" spans="1:9" x14ac:dyDescent="0.2">
      <c r="A11" t="s">
        <v>111</v>
      </c>
      <c r="B11" s="3"/>
      <c r="C11" s="44">
        <f>(C10-B10)/C10</f>
        <v>-2.2626262626262626E-2</v>
      </c>
      <c r="D11" s="179">
        <f t="shared" ref="D11:F11" si="1">(D10-C10)/D10</f>
        <v>-0.63690476190476186</v>
      </c>
      <c r="E11" s="44">
        <f t="shared" si="1"/>
        <v>0.22560819462227913</v>
      </c>
      <c r="F11" s="44">
        <f t="shared" si="1"/>
        <v>0.30280307088019998</v>
      </c>
      <c r="G11" s="45">
        <f t="shared" ref="G11:G20" si="2">AVERAGE(C11:F11)</f>
        <v>-3.2779939757136362E-2</v>
      </c>
      <c r="H11" s="45">
        <f t="shared" ref="H11:H20" si="3">G11</f>
        <v>-3.2779939757136362E-2</v>
      </c>
      <c r="I11" s="44">
        <f t="shared" ref="I11:I20" si="4">STDEV(C11:F11)</f>
        <v>0.42600871779447252</v>
      </c>
    </row>
    <row r="12" spans="1:9" x14ac:dyDescent="0.2">
      <c r="A12" t="s">
        <v>112</v>
      </c>
      <c r="B12" s="44">
        <f>B10/B22</f>
        <v>0.27118825672345442</v>
      </c>
      <c r="C12" s="44">
        <f>C10/C22</f>
        <v>0.2728324973819104</v>
      </c>
      <c r="D12" s="44">
        <f>D10/D22</f>
        <v>0.16111673504182428</v>
      </c>
      <c r="E12" s="44">
        <f>E10/E22</f>
        <v>0.19650764895330114</v>
      </c>
      <c r="F12" s="44">
        <f>F10/F22</f>
        <v>0.26810588291608828</v>
      </c>
      <c r="G12" s="45"/>
      <c r="H12" s="45"/>
      <c r="I12" s="44"/>
    </row>
    <row r="13" spans="1:9" x14ac:dyDescent="0.2">
      <c r="A13" s="90" t="s">
        <v>106</v>
      </c>
      <c r="B13" s="91">
        <v>3305</v>
      </c>
      <c r="C13" s="91">
        <v>2874</v>
      </c>
      <c r="D13" s="91">
        <v>4928</v>
      </c>
      <c r="E13" s="91">
        <v>4686</v>
      </c>
      <c r="F13" s="91">
        <v>3349</v>
      </c>
      <c r="G13" s="93"/>
      <c r="H13" s="93"/>
      <c r="I13" s="92"/>
    </row>
    <row r="14" spans="1:9" x14ac:dyDescent="0.2">
      <c r="A14" t="s">
        <v>111</v>
      </c>
      <c r="B14" s="3"/>
      <c r="C14" s="44">
        <f>(C13-B13)/C13</f>
        <v>-0.14996520528879612</v>
      </c>
      <c r="D14" s="44">
        <f t="shared" ref="D14:F14" si="5">(D13-C13)/D13</f>
        <v>0.41680194805194803</v>
      </c>
      <c r="E14" s="44">
        <f t="shared" si="5"/>
        <v>-5.1643192488262914E-2</v>
      </c>
      <c r="F14" s="179">
        <f t="shared" si="5"/>
        <v>-0.39922364885040312</v>
      </c>
      <c r="G14" s="45">
        <f t="shared" si="2"/>
        <v>-4.6007524643878521E-2</v>
      </c>
      <c r="H14" s="45">
        <f>G14</f>
        <v>-4.6007524643878521E-2</v>
      </c>
      <c r="I14" s="44">
        <f t="shared" si="4"/>
        <v>0.34146410183872966</v>
      </c>
    </row>
    <row r="15" spans="1:9" x14ac:dyDescent="0.2">
      <c r="A15" t="s">
        <v>112</v>
      </c>
      <c r="B15" s="44">
        <f>B13/B22</f>
        <v>0.17705989499624986</v>
      </c>
      <c r="C15" s="44">
        <f>C13/C22</f>
        <v>0.15840820151022433</v>
      </c>
      <c r="D15" s="44">
        <f>D13/D22</f>
        <v>0.26256060525334329</v>
      </c>
      <c r="E15" s="44">
        <f>E13/E22</f>
        <v>0.23580917874396135</v>
      </c>
      <c r="F15" s="44">
        <f>F13/F22</f>
        <v>0.16030826671772533</v>
      </c>
      <c r="G15" s="45"/>
      <c r="H15" s="45"/>
      <c r="I15" s="44"/>
    </row>
    <row r="16" spans="1:9" x14ac:dyDescent="0.2">
      <c r="A16" s="90" t="s">
        <v>107</v>
      </c>
      <c r="B16" s="91">
        <v>881</v>
      </c>
      <c r="C16" s="91">
        <v>847</v>
      </c>
      <c r="D16" s="91">
        <v>807</v>
      </c>
      <c r="E16" s="91">
        <v>816</v>
      </c>
      <c r="F16" s="91">
        <v>1417</v>
      </c>
      <c r="G16" s="93"/>
      <c r="H16" s="93"/>
      <c r="I16" s="92"/>
    </row>
    <row r="17" spans="1:12" x14ac:dyDescent="0.2">
      <c r="A17" t="s">
        <v>111</v>
      </c>
      <c r="B17" s="3"/>
      <c r="C17" s="44">
        <f>(C16-B16)/C16</f>
        <v>-4.0141676505312869E-2</v>
      </c>
      <c r="D17" s="44">
        <f t="shared" ref="D17:F17" si="6">(D16-C16)/D16</f>
        <v>-4.9566294919454773E-2</v>
      </c>
      <c r="E17" s="44">
        <f t="shared" si="6"/>
        <v>1.1029411764705883E-2</v>
      </c>
      <c r="F17" s="179">
        <f t="shared" si="6"/>
        <v>0.42413549752999297</v>
      </c>
      <c r="G17" s="45">
        <f t="shared" si="2"/>
        <v>8.6364234467482801E-2</v>
      </c>
      <c r="H17" s="45">
        <f t="shared" si="3"/>
        <v>8.6364234467482801E-2</v>
      </c>
      <c r="I17" s="44">
        <f t="shared" si="4"/>
        <v>0.22674921241537038</v>
      </c>
    </row>
    <row r="18" spans="1:12" x14ac:dyDescent="0.2">
      <c r="A18" t="s">
        <v>112</v>
      </c>
      <c r="B18" s="44">
        <f>B16/B22</f>
        <v>4.7198114218364944E-2</v>
      </c>
      <c r="C18" s="44">
        <f>C16/C22</f>
        <v>4.6684671774237997E-2</v>
      </c>
      <c r="D18" s="44">
        <f>D16/D22</f>
        <v>4.2996430283978898E-2</v>
      </c>
      <c r="E18" s="44">
        <f>E16/E22</f>
        <v>4.1062801932367152E-2</v>
      </c>
      <c r="F18" s="44">
        <f>F16/F22</f>
        <v>6.7828251400124454E-2</v>
      </c>
      <c r="G18" s="45"/>
      <c r="H18" s="45"/>
      <c r="I18" s="44"/>
    </row>
    <row r="19" spans="1:12" x14ac:dyDescent="0.2">
      <c r="A19" s="90" t="s">
        <v>108</v>
      </c>
      <c r="B19" s="91">
        <v>-164</v>
      </c>
      <c r="C19" s="91">
        <v>-159</v>
      </c>
      <c r="D19" s="91">
        <v>-168</v>
      </c>
      <c r="E19" s="91">
        <v>-169</v>
      </c>
      <c r="F19" s="91">
        <v>-208</v>
      </c>
      <c r="G19" s="93"/>
      <c r="H19" s="93"/>
      <c r="I19" s="92"/>
    </row>
    <row r="20" spans="1:12" x14ac:dyDescent="0.2">
      <c r="A20" t="s">
        <v>111</v>
      </c>
      <c r="B20" s="3"/>
      <c r="C20" s="44">
        <f>(C19-B19)/C19</f>
        <v>-3.1446540880503145E-2</v>
      </c>
      <c r="D20" s="44">
        <f t="shared" ref="D20:F20" si="7">(D19-C19)/D19</f>
        <v>5.3571428571428568E-2</v>
      </c>
      <c r="E20" s="44">
        <f t="shared" si="7"/>
        <v>5.9171597633136093E-3</v>
      </c>
      <c r="F20" s="44">
        <f t="shared" si="7"/>
        <v>0.1875</v>
      </c>
      <c r="G20" s="45">
        <f t="shared" si="2"/>
        <v>5.3885511863559755E-2</v>
      </c>
      <c r="H20" s="45">
        <f t="shared" si="3"/>
        <v>5.3885511863559755E-2</v>
      </c>
      <c r="I20" s="44">
        <f t="shared" si="4"/>
        <v>9.563028132170627E-2</v>
      </c>
    </row>
    <row r="21" spans="1:12" x14ac:dyDescent="0.2">
      <c r="A21" t="s">
        <v>112</v>
      </c>
      <c r="B21" s="44">
        <f>B19/B22</f>
        <v>-8.7860280724311578E-3</v>
      </c>
      <c r="C21" s="44">
        <f>C19/C22</f>
        <v>-8.7637105219643945E-3</v>
      </c>
      <c r="D21" s="44">
        <f>D19/D22</f>
        <v>-8.950929724545793E-3</v>
      </c>
      <c r="E21" s="44">
        <f>E19/E22</f>
        <v>-8.5044283413848627E-3</v>
      </c>
      <c r="F21" s="44">
        <f>F19/F22</f>
        <v>-9.9564405724953328E-3</v>
      </c>
      <c r="G21" s="45"/>
      <c r="H21" s="45"/>
      <c r="I21" s="44"/>
    </row>
    <row r="22" spans="1:12" x14ac:dyDescent="0.2">
      <c r="A22" s="90" t="s">
        <v>109</v>
      </c>
      <c r="B22" s="91">
        <f>SUM(B7,B10,B13,B16,B19)</f>
        <v>18666</v>
      </c>
      <c r="C22" s="91">
        <f t="shared" ref="C22:F22" si="8">SUM(C7,C10,C13,C16,C19)</f>
        <v>18143</v>
      </c>
      <c r="D22" s="91">
        <f t="shared" si="8"/>
        <v>18769</v>
      </c>
      <c r="E22" s="91">
        <f t="shared" si="8"/>
        <v>19872</v>
      </c>
      <c r="F22" s="91">
        <f t="shared" si="8"/>
        <v>20891</v>
      </c>
      <c r="G22" s="93"/>
      <c r="H22" s="93"/>
      <c r="I22" s="92"/>
    </row>
    <row r="23" spans="1:12" x14ac:dyDescent="0.2">
      <c r="A23" t="s">
        <v>111</v>
      </c>
      <c r="C23" s="44">
        <f>C22/B22-1</f>
        <v>-2.8018857816350606E-2</v>
      </c>
      <c r="D23" s="44">
        <f>D22/C22-1</f>
        <v>3.4503665325469779E-2</v>
      </c>
      <c r="E23" s="44">
        <f>E22/D22-1</f>
        <v>5.876711598913098E-2</v>
      </c>
      <c r="F23" s="44">
        <f>F22/E22-1</f>
        <v>5.1278180354267233E-2</v>
      </c>
      <c r="G23" s="45">
        <f>AVERAGE(C23:F23)</f>
        <v>2.9132525963129347E-2</v>
      </c>
      <c r="H23" s="45">
        <f>G23</f>
        <v>2.9132525963129347E-2</v>
      </c>
      <c r="I23" s="44">
        <f>STDEV(C23:F23)</f>
        <v>3.942828401194591E-2</v>
      </c>
    </row>
    <row r="26" spans="1:12" x14ac:dyDescent="0.2">
      <c r="A26" s="94" t="s">
        <v>116</v>
      </c>
      <c r="B26" s="94"/>
      <c r="C26" s="94"/>
      <c r="D26" s="94"/>
      <c r="E26" s="94"/>
      <c r="F26" s="94"/>
      <c r="G26" s="94"/>
      <c r="H26" s="94"/>
      <c r="I26" s="94"/>
      <c r="J26" s="94"/>
      <c r="K26" s="94"/>
      <c r="L26" s="94"/>
    </row>
    <row r="27" spans="1:12" x14ac:dyDescent="0.2">
      <c r="A27" s="94" t="s">
        <v>117</v>
      </c>
      <c r="B27" s="94">
        <v>0</v>
      </c>
      <c r="C27" s="94">
        <v>1</v>
      </c>
      <c r="D27" s="94">
        <v>2</v>
      </c>
      <c r="E27" s="94">
        <v>3</v>
      </c>
      <c r="F27" s="94">
        <v>4</v>
      </c>
      <c r="G27" s="94">
        <v>5</v>
      </c>
      <c r="H27" s="94">
        <v>6</v>
      </c>
      <c r="I27" s="94">
        <v>7</v>
      </c>
      <c r="J27" s="94">
        <v>8</v>
      </c>
      <c r="K27" s="94">
        <v>9</v>
      </c>
      <c r="L27" s="94">
        <v>10</v>
      </c>
    </row>
    <row r="28" spans="1:12" x14ac:dyDescent="0.2">
      <c r="A28" s="94" t="s">
        <v>118</v>
      </c>
      <c r="B28" s="94">
        <v>2015</v>
      </c>
      <c r="C28" s="94">
        <v>2016</v>
      </c>
      <c r="D28" s="94">
        <v>2017</v>
      </c>
      <c r="E28" s="94">
        <v>2018</v>
      </c>
      <c r="F28" s="94">
        <v>2019</v>
      </c>
      <c r="G28" s="94">
        <v>2020</v>
      </c>
      <c r="H28" s="94">
        <v>2021</v>
      </c>
      <c r="I28" s="94">
        <v>2022</v>
      </c>
      <c r="J28" s="94">
        <v>2023</v>
      </c>
      <c r="K28" s="94">
        <v>2024</v>
      </c>
      <c r="L28" s="94">
        <v>2025</v>
      </c>
    </row>
    <row r="29" spans="1:12" x14ac:dyDescent="0.2">
      <c r="A29" s="94" t="s">
        <v>103</v>
      </c>
      <c r="B29" s="95"/>
      <c r="C29" s="94"/>
      <c r="D29" s="94"/>
      <c r="E29" s="94"/>
      <c r="F29" s="94"/>
      <c r="G29" s="94"/>
      <c r="H29" s="94"/>
      <c r="I29" s="94"/>
      <c r="J29" s="94"/>
      <c r="K29" s="94"/>
      <c r="L29" s="94"/>
    </row>
    <row r="30" spans="1:12" x14ac:dyDescent="0.2">
      <c r="A30" s="90" t="s">
        <v>104</v>
      </c>
      <c r="B30" s="91">
        <f>F7</f>
        <v>10732</v>
      </c>
      <c r="C30" s="96">
        <f>B30*(1+C31)</f>
        <v>11029.3944486649</v>
      </c>
      <c r="D30" s="96">
        <f t="shared" ref="D30:L30" si="9">C30*(1+D31)</f>
        <v>11335.029994804334</v>
      </c>
      <c r="E30" s="96">
        <f t="shared" si="9"/>
        <v>11649.135007467858</v>
      </c>
      <c r="F30" s="96">
        <f t="shared" si="9"/>
        <v>11971.944184039688</v>
      </c>
      <c r="G30" s="96">
        <f t="shared" si="9"/>
        <v>12303.698725603184</v>
      </c>
      <c r="H30" s="96">
        <f t="shared" si="9"/>
        <v>12644.646517164849</v>
      </c>
      <c r="I30" s="96">
        <f t="shared" si="9"/>
        <v>12995.042312872525</v>
      </c>
      <c r="J30" s="96">
        <f>I30*(1+J31)</f>
        <v>13355.147926366168</v>
      </c>
      <c r="K30" s="96">
        <f>J30*(1+K31)</f>
        <v>13725.232426403425</v>
      </c>
      <c r="L30" s="96">
        <f t="shared" si="9"/>
        <v>14105.572337906206</v>
      </c>
    </row>
    <row r="31" spans="1:12" x14ac:dyDescent="0.2">
      <c r="A31" t="s">
        <v>111</v>
      </c>
      <c r="B31" s="44">
        <f>C31</f>
        <v>2.7710999689237761E-2</v>
      </c>
      <c r="C31" s="45">
        <f>H8</f>
        <v>2.7710999689237761E-2</v>
      </c>
      <c r="D31" s="45">
        <f>C31</f>
        <v>2.7710999689237761E-2</v>
      </c>
      <c r="E31" s="45">
        <f t="shared" ref="E31:L31" si="10">D31</f>
        <v>2.7710999689237761E-2</v>
      </c>
      <c r="F31" s="45">
        <f t="shared" si="10"/>
        <v>2.7710999689237761E-2</v>
      </c>
      <c r="G31" s="45">
        <f t="shared" si="10"/>
        <v>2.7710999689237761E-2</v>
      </c>
      <c r="H31" s="45">
        <f t="shared" si="10"/>
        <v>2.7710999689237761E-2</v>
      </c>
      <c r="I31" s="45">
        <f t="shared" si="10"/>
        <v>2.7710999689237761E-2</v>
      </c>
      <c r="J31" s="45">
        <f>I31</f>
        <v>2.7710999689237761E-2</v>
      </c>
      <c r="K31" s="45">
        <f>J31</f>
        <v>2.7710999689237761E-2</v>
      </c>
      <c r="L31" s="45">
        <f t="shared" si="10"/>
        <v>2.7710999689237761E-2</v>
      </c>
    </row>
    <row r="32" spans="1:12" x14ac:dyDescent="0.2">
      <c r="A32" t="s">
        <v>112</v>
      </c>
      <c r="B32" s="45">
        <f>B9</f>
        <v>0.51333976213436194</v>
      </c>
      <c r="C32" s="45"/>
    </row>
    <row r="33" spans="1:14" x14ac:dyDescent="0.2">
      <c r="A33" s="90" t="s">
        <v>105</v>
      </c>
      <c r="B33" s="91">
        <f>F10</f>
        <v>5601</v>
      </c>
      <c r="C33" s="97">
        <f>B33*(1+C34)</f>
        <v>5417.3995574202791</v>
      </c>
      <c r="D33" s="97">
        <f t="shared" ref="D33:L33" si="11">C33*(1+D34)</f>
        <v>5239.8175262877048</v>
      </c>
      <c r="E33" s="97">
        <f t="shared" si="11"/>
        <v>5068.0566234376065</v>
      </c>
      <c r="F33" s="97">
        <f t="shared" si="11"/>
        <v>4901.9260326355661</v>
      </c>
      <c r="G33" s="97">
        <f t="shared" si="11"/>
        <v>4741.2411925918341</v>
      </c>
      <c r="H33" s="97">
        <f t="shared" si="11"/>
        <v>4585.8235919246208</v>
      </c>
      <c r="I33" s="97">
        <f t="shared" si="11"/>
        <v>4435.5005708444769</v>
      </c>
      <c r="J33" s="97">
        <f>I33*(1+J34)</f>
        <v>4290.1051293394512</v>
      </c>
      <c r="K33" s="97">
        <f>J33*(1+K34)</f>
        <v>4149.4757416479224</v>
      </c>
      <c r="L33" s="97">
        <f t="shared" si="11"/>
        <v>4013.4561768130047</v>
      </c>
    </row>
    <row r="34" spans="1:14" x14ac:dyDescent="0.2">
      <c r="A34" t="s">
        <v>111</v>
      </c>
      <c r="B34" s="44">
        <f>C34</f>
        <v>-3.2779939757136362E-2</v>
      </c>
      <c r="C34" s="45">
        <f t="shared" ref="C34:C43" si="12">H11</f>
        <v>-3.2779939757136362E-2</v>
      </c>
      <c r="D34" s="45">
        <f>C34</f>
        <v>-3.2779939757136362E-2</v>
      </c>
      <c r="E34" s="45">
        <f t="shared" ref="E34:L34" si="13">D34</f>
        <v>-3.2779939757136362E-2</v>
      </c>
      <c r="F34" s="45">
        <f t="shared" si="13"/>
        <v>-3.2779939757136362E-2</v>
      </c>
      <c r="G34" s="45">
        <f t="shared" si="13"/>
        <v>-3.2779939757136362E-2</v>
      </c>
      <c r="H34" s="45">
        <f t="shared" si="13"/>
        <v>-3.2779939757136362E-2</v>
      </c>
      <c r="I34" s="45">
        <f t="shared" si="13"/>
        <v>-3.2779939757136362E-2</v>
      </c>
      <c r="J34" s="45">
        <f>I34</f>
        <v>-3.2779939757136362E-2</v>
      </c>
      <c r="K34" s="45">
        <f>J34</f>
        <v>-3.2779939757136362E-2</v>
      </c>
      <c r="L34" s="45">
        <f t="shared" si="13"/>
        <v>-3.2779939757136362E-2</v>
      </c>
    </row>
    <row r="35" spans="1:14" x14ac:dyDescent="0.2">
      <c r="A35" t="s">
        <v>112</v>
      </c>
      <c r="B35" s="44">
        <f>B12</f>
        <v>0.27118825672345442</v>
      </c>
      <c r="C35" s="45"/>
    </row>
    <row r="36" spans="1:14" x14ac:dyDescent="0.2">
      <c r="A36" s="90" t="s">
        <v>106</v>
      </c>
      <c r="B36" s="91">
        <f>F13</f>
        <v>3349</v>
      </c>
      <c r="C36" s="96">
        <f>B36*(1+C37)</f>
        <v>3194.920799967651</v>
      </c>
      <c r="D36" s="96">
        <f t="shared" ref="D36:L36" si="14">C36*(1+D37)</f>
        <v>3047.9304025278993</v>
      </c>
      <c r="E36" s="96">
        <f t="shared" si="14"/>
        <v>2907.7026694207707</v>
      </c>
      <c r="F36" s="96">
        <f t="shared" si="14"/>
        <v>2773.9264672003233</v>
      </c>
      <c r="G36" s="96">
        <f t="shared" si="14"/>
        <v>2646.3049769002978</v>
      </c>
      <c r="H36" s="96">
        <f t="shared" si="14"/>
        <v>2524.5550354603392</v>
      </c>
      <c r="I36" s="96">
        <f t="shared" si="14"/>
        <v>2408.4065074515702</v>
      </c>
      <c r="J36" s="96">
        <f>I36*(1+J37)</f>
        <v>2297.6016857075147</v>
      </c>
      <c r="K36" s="96">
        <f>J36*(1+K37)</f>
        <v>2191.8947195305095</v>
      </c>
      <c r="L36" s="96">
        <f t="shared" si="14"/>
        <v>2091.0510692049224</v>
      </c>
    </row>
    <row r="37" spans="1:14" x14ac:dyDescent="0.2">
      <c r="A37" t="s">
        <v>111</v>
      </c>
      <c r="B37" s="44">
        <f>C37</f>
        <v>-4.6007524643878521E-2</v>
      </c>
      <c r="C37" s="45">
        <f t="shared" si="12"/>
        <v>-4.6007524643878521E-2</v>
      </c>
      <c r="D37" s="45">
        <f>C37</f>
        <v>-4.6007524643878521E-2</v>
      </c>
      <c r="E37" s="45">
        <f t="shared" ref="E37:L37" si="15">D37</f>
        <v>-4.6007524643878521E-2</v>
      </c>
      <c r="F37" s="45">
        <f t="shared" si="15"/>
        <v>-4.6007524643878521E-2</v>
      </c>
      <c r="G37" s="45">
        <f t="shared" si="15"/>
        <v>-4.6007524643878521E-2</v>
      </c>
      <c r="H37" s="45">
        <f t="shared" si="15"/>
        <v>-4.6007524643878521E-2</v>
      </c>
      <c r="I37" s="45">
        <f t="shared" si="15"/>
        <v>-4.6007524643878521E-2</v>
      </c>
      <c r="J37" s="45">
        <f>I37</f>
        <v>-4.6007524643878521E-2</v>
      </c>
      <c r="K37" s="45">
        <f>J37</f>
        <v>-4.6007524643878521E-2</v>
      </c>
      <c r="L37" s="45">
        <f t="shared" si="15"/>
        <v>-4.6007524643878521E-2</v>
      </c>
    </row>
    <row r="38" spans="1:14" x14ac:dyDescent="0.2">
      <c r="A38" t="s">
        <v>112</v>
      </c>
      <c r="B38" s="44">
        <f>B15</f>
        <v>0.17705989499624986</v>
      </c>
      <c r="C38" s="45"/>
    </row>
    <row r="39" spans="1:14" x14ac:dyDescent="0.2">
      <c r="A39" s="90" t="s">
        <v>107</v>
      </c>
      <c r="B39" s="91">
        <f>F16</f>
        <v>1417</v>
      </c>
      <c r="C39" s="96">
        <f>B39*(1+C40)</f>
        <v>1539.3781202404232</v>
      </c>
      <c r="D39" s="96">
        <f t="shared" ref="D39:L39" si="16">C39*(1+D40)</f>
        <v>1672.3253331509802</v>
      </c>
      <c r="E39" s="96">
        <f t="shared" si="16"/>
        <v>1816.7544303291429</v>
      </c>
      <c r="F39" s="96">
        <f t="shared" si="16"/>
        <v>1973.6570359199272</v>
      </c>
      <c r="G39" s="96">
        <f t="shared" si="16"/>
        <v>2144.1104149285129</v>
      </c>
      <c r="H39" s="96">
        <f t="shared" si="16"/>
        <v>2329.2848695275711</v>
      </c>
      <c r="I39" s="96">
        <f t="shared" si="16"/>
        <v>2530.4517741410104</v>
      </c>
      <c r="J39" s="96">
        <f>I39*(1+J40)</f>
        <v>2748.9923044715829</v>
      </c>
      <c r="K39" s="96">
        <f>J39*(1+K40)</f>
        <v>2986.4069204042726</v>
      </c>
      <c r="L39" s="96">
        <f t="shared" si="16"/>
        <v>3244.3256678933808</v>
      </c>
    </row>
    <row r="40" spans="1:14" x14ac:dyDescent="0.2">
      <c r="A40" t="s">
        <v>111</v>
      </c>
      <c r="B40" s="44">
        <f>C40</f>
        <v>8.6364234467482801E-2</v>
      </c>
      <c r="C40" s="45">
        <f t="shared" si="12"/>
        <v>8.6364234467482801E-2</v>
      </c>
      <c r="D40" s="45">
        <f>C40</f>
        <v>8.6364234467482801E-2</v>
      </c>
      <c r="E40" s="45">
        <f t="shared" ref="E40:L40" si="17">D40</f>
        <v>8.6364234467482801E-2</v>
      </c>
      <c r="F40" s="45">
        <f t="shared" si="17"/>
        <v>8.6364234467482801E-2</v>
      </c>
      <c r="G40" s="45">
        <f t="shared" si="17"/>
        <v>8.6364234467482801E-2</v>
      </c>
      <c r="H40" s="45">
        <f t="shared" si="17"/>
        <v>8.6364234467482801E-2</v>
      </c>
      <c r="I40" s="45">
        <f t="shared" si="17"/>
        <v>8.6364234467482801E-2</v>
      </c>
      <c r="J40" s="45">
        <f>I40</f>
        <v>8.6364234467482801E-2</v>
      </c>
      <c r="K40" s="45">
        <f>J40</f>
        <v>8.6364234467482801E-2</v>
      </c>
      <c r="L40" s="45">
        <f t="shared" si="17"/>
        <v>8.6364234467482801E-2</v>
      </c>
    </row>
    <row r="41" spans="1:14" x14ac:dyDescent="0.2">
      <c r="A41" t="s">
        <v>112</v>
      </c>
      <c r="B41" s="44">
        <f>B18</f>
        <v>4.7198114218364944E-2</v>
      </c>
      <c r="C41" s="45"/>
    </row>
    <row r="42" spans="1:14" x14ac:dyDescent="0.2">
      <c r="A42" s="90" t="s">
        <v>108</v>
      </c>
      <c r="B42" s="91">
        <f>F19</f>
        <v>-208</v>
      </c>
      <c r="C42" s="98">
        <f>B42*(1+C43)</f>
        <v>-219.20818646762041</v>
      </c>
      <c r="D42" s="98">
        <f t="shared" ref="D42:L42" si="18">C42*(1+D43)</f>
        <v>-231.02033180011077</v>
      </c>
      <c r="E42" s="98">
        <f t="shared" si="18"/>
        <v>-243.46898063004915</v>
      </c>
      <c r="F42" s="98">
        <f t="shared" si="18"/>
        <v>-256.58843127419846</v>
      </c>
      <c r="G42" s="98">
        <f t="shared" si="18"/>
        <v>-270.41483023167643</v>
      </c>
      <c r="H42" s="98">
        <f t="shared" si="18"/>
        <v>-284.98627177420792</v>
      </c>
      <c r="I42" s="98">
        <f t="shared" si="18"/>
        <v>-300.34290290284866</v>
      </c>
      <c r="J42" s="98">
        <f>I42*(1+J43)</f>
        <v>-316.52703396035611</v>
      </c>
      <c r="K42" s="98">
        <f>J42*(1+K43)</f>
        <v>-333.58325520396426</v>
      </c>
      <c r="L42" s="98">
        <f t="shared" si="18"/>
        <v>-351.55855965974234</v>
      </c>
    </row>
    <row r="43" spans="1:14" x14ac:dyDescent="0.2">
      <c r="A43" t="s">
        <v>111</v>
      </c>
      <c r="B43" s="44">
        <f>C43</f>
        <v>5.3885511863559755E-2</v>
      </c>
      <c r="C43" s="45">
        <f t="shared" si="12"/>
        <v>5.3885511863559755E-2</v>
      </c>
      <c r="D43" s="45">
        <f>C43</f>
        <v>5.3885511863559755E-2</v>
      </c>
      <c r="E43" s="45">
        <f t="shared" ref="E43:L43" si="19">D43</f>
        <v>5.3885511863559755E-2</v>
      </c>
      <c r="F43" s="45">
        <f t="shared" si="19"/>
        <v>5.3885511863559755E-2</v>
      </c>
      <c r="G43" s="45">
        <f t="shared" si="19"/>
        <v>5.3885511863559755E-2</v>
      </c>
      <c r="H43" s="45">
        <f t="shared" si="19"/>
        <v>5.3885511863559755E-2</v>
      </c>
      <c r="I43" s="45">
        <f t="shared" si="19"/>
        <v>5.3885511863559755E-2</v>
      </c>
      <c r="J43" s="45">
        <f>I43</f>
        <v>5.3885511863559755E-2</v>
      </c>
      <c r="K43" s="45">
        <f>J43</f>
        <v>5.3885511863559755E-2</v>
      </c>
      <c r="L43" s="45">
        <f t="shared" si="19"/>
        <v>5.3885511863559755E-2</v>
      </c>
    </row>
    <row r="44" spans="1:14" x14ac:dyDescent="0.2">
      <c r="A44" t="s">
        <v>112</v>
      </c>
      <c r="B44" s="44">
        <f>B21</f>
        <v>-8.7860280724311578E-3</v>
      </c>
      <c r="C44" s="45"/>
    </row>
    <row r="45" spans="1:14" x14ac:dyDescent="0.2">
      <c r="A45" s="90" t="s">
        <v>109</v>
      </c>
      <c r="B45" s="91">
        <f>SUM(B30,B33,B36,B39,B42)</f>
        <v>20891</v>
      </c>
      <c r="C45" s="91">
        <f t="shared" ref="C45:L45" si="20">SUM(C30,C33,C36,C39,C42)</f>
        <v>20961.884739825633</v>
      </c>
      <c r="D45" s="91">
        <f t="shared" si="20"/>
        <v>21064.082924970804</v>
      </c>
      <c r="E45" s="91">
        <f t="shared" si="20"/>
        <v>21198.179750025331</v>
      </c>
      <c r="F45" s="91">
        <f t="shared" si="20"/>
        <v>21364.865288521309</v>
      </c>
      <c r="G45" s="91">
        <f t="shared" si="20"/>
        <v>21564.940479792152</v>
      </c>
      <c r="H45" s="91">
        <f t="shared" si="20"/>
        <v>21799.323742303175</v>
      </c>
      <c r="I45" s="91">
        <f t="shared" si="20"/>
        <v>22069.058262406736</v>
      </c>
      <c r="J45" s="91">
        <f t="shared" si="20"/>
        <v>22375.320011924363</v>
      </c>
      <c r="K45" s="91">
        <f t="shared" si="20"/>
        <v>22719.426552782163</v>
      </c>
      <c r="L45" s="91">
        <f t="shared" si="20"/>
        <v>23102.846692157771</v>
      </c>
      <c r="M45" s="99" t="s">
        <v>115</v>
      </c>
      <c r="N45" s="99" t="s">
        <v>102</v>
      </c>
    </row>
    <row r="46" spans="1:14" x14ac:dyDescent="0.2">
      <c r="A46" t="s">
        <v>111</v>
      </c>
      <c r="B46" s="45"/>
      <c r="C46" s="45">
        <f>C45/B45-1</f>
        <v>3.3930754787052653E-3</v>
      </c>
      <c r="D46" s="45">
        <f>D45/C45-1</f>
        <v>4.8754292094261853E-3</v>
      </c>
      <c r="E46" s="45">
        <f t="shared" ref="E46:L46" si="21">E45/D45-1</f>
        <v>6.3661364006291077E-3</v>
      </c>
      <c r="F46" s="45">
        <f t="shared" si="21"/>
        <v>7.8632005418191042E-3</v>
      </c>
      <c r="G46" s="45">
        <f t="shared" si="21"/>
        <v>9.3646830236902012E-3</v>
      </c>
      <c r="H46" s="45">
        <f t="shared" si="21"/>
        <v>1.0868718266607624E-2</v>
      </c>
      <c r="I46" s="45">
        <f t="shared" si="21"/>
        <v>1.2373526963137982E-2</v>
      </c>
      <c r="J46" s="45">
        <f t="shared" si="21"/>
        <v>1.3877427204917359E-2</v>
      </c>
      <c r="K46" s="45">
        <f t="shared" si="21"/>
        <v>1.5378843327130909E-2</v>
      </c>
      <c r="L46" s="45">
        <f t="shared" si="21"/>
        <v>1.6876312370157853E-2</v>
      </c>
      <c r="M46" s="44">
        <f>((L45/B45)^(1/10))-1</f>
        <v>1.011454964730274E-2</v>
      </c>
      <c r="N46" s="45">
        <f>M46</f>
        <v>1.011454964730274E-2</v>
      </c>
    </row>
  </sheetData>
  <phoneticPr fontId="9" type="noConversion"/>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opLeftCell="A47" workbookViewId="0">
      <selection activeCell="B73" sqref="B73:L73"/>
    </sheetView>
  </sheetViews>
  <sheetFormatPr baseColWidth="10" defaultColWidth="11.1640625" defaultRowHeight="16" x14ac:dyDescent="0.2"/>
  <cols>
    <col min="1" max="1" width="42.33203125" customWidth="1"/>
    <col min="3" max="3" width="14" bestFit="1" customWidth="1"/>
    <col min="4" max="4" width="11.5" bestFit="1" customWidth="1"/>
    <col min="5" max="5" width="9.83203125" customWidth="1"/>
    <col min="6" max="6" width="20.1640625" customWidth="1"/>
    <col min="7" max="7" width="11.5" bestFit="1" customWidth="1"/>
    <col min="8" max="8" width="11.5" customWidth="1"/>
    <col min="9" max="9" width="21.6640625" bestFit="1" customWidth="1"/>
    <col min="10" max="12" width="11.5" bestFit="1" customWidth="1"/>
    <col min="14" max="14" width="35.83203125" customWidth="1"/>
  </cols>
  <sheetData>
    <row r="1" spans="1:15" x14ac:dyDescent="0.2">
      <c r="A1" s="144" t="s">
        <v>176</v>
      </c>
    </row>
    <row r="2" spans="1:15" x14ac:dyDescent="0.2">
      <c r="A2" s="144" t="s">
        <v>151</v>
      </c>
    </row>
    <row r="3" spans="1:15" x14ac:dyDescent="0.2">
      <c r="A3" s="144" t="s">
        <v>157</v>
      </c>
    </row>
    <row r="4" spans="1:15" ht="17" thickBot="1" x14ac:dyDescent="0.25">
      <c r="A4" s="144" t="s">
        <v>152</v>
      </c>
    </row>
    <row r="5" spans="1:15" ht="17" thickBot="1" x14ac:dyDescent="0.25">
      <c r="F5" s="46" t="s">
        <v>120</v>
      </c>
      <c r="G5" s="100">
        <v>0.1</v>
      </c>
      <c r="I5" s="94" t="s">
        <v>103</v>
      </c>
      <c r="J5" s="94" t="s">
        <v>101</v>
      </c>
      <c r="K5" s="94" t="s">
        <v>113</v>
      </c>
      <c r="L5" s="111" t="s">
        <v>133</v>
      </c>
      <c r="N5" t="s">
        <v>97</v>
      </c>
    </row>
    <row r="6" spans="1:15" ht="17" thickBot="1" x14ac:dyDescent="0.25">
      <c r="A6" s="1" t="s">
        <v>119</v>
      </c>
      <c r="B6" t="s">
        <v>101</v>
      </c>
      <c r="C6" t="s">
        <v>102</v>
      </c>
      <c r="D6" t="s">
        <v>129</v>
      </c>
      <c r="F6" s="102" t="s">
        <v>122</v>
      </c>
      <c r="G6" s="103">
        <v>1.4999999999999999E-2</v>
      </c>
      <c r="I6" s="90" t="s">
        <v>104</v>
      </c>
      <c r="J6" s="90"/>
      <c r="K6" s="90"/>
      <c r="L6" s="90"/>
      <c r="N6" s="88" t="s">
        <v>0</v>
      </c>
      <c r="O6" s="33" t="s">
        <v>5</v>
      </c>
    </row>
    <row r="7" spans="1:15" x14ac:dyDescent="0.2">
      <c r="A7" s="56" t="s">
        <v>74</v>
      </c>
      <c r="B7" s="109">
        <v>0.80600000000000005</v>
      </c>
      <c r="C7" s="110">
        <v>0.80600000000000005</v>
      </c>
      <c r="D7" s="108"/>
      <c r="F7" s="102" t="s">
        <v>124</v>
      </c>
      <c r="G7" s="105"/>
      <c r="I7" t="s">
        <v>111</v>
      </c>
      <c r="J7" s="45">
        <v>2.7710999689237761E-2</v>
      </c>
      <c r="K7" s="45">
        <v>2.7710999689237761E-2</v>
      </c>
      <c r="L7" s="44">
        <v>2.425441660654569E-2</v>
      </c>
      <c r="N7" s="10" t="s">
        <v>6</v>
      </c>
      <c r="O7" s="27">
        <v>20891</v>
      </c>
    </row>
    <row r="8" spans="1:15" x14ac:dyDescent="0.2">
      <c r="A8" s="13" t="s">
        <v>10</v>
      </c>
      <c r="B8" s="109">
        <v>9.7100000000000006E-2</v>
      </c>
      <c r="C8" s="110">
        <v>9.7100000000000006E-2</v>
      </c>
      <c r="D8" s="108"/>
      <c r="F8" s="102" t="s">
        <v>126</v>
      </c>
      <c r="G8" s="103"/>
      <c r="I8" t="s">
        <v>112</v>
      </c>
      <c r="J8" s="45"/>
      <c r="K8" s="45"/>
      <c r="L8" s="44"/>
      <c r="N8" s="13" t="s">
        <v>7</v>
      </c>
      <c r="O8" s="20"/>
    </row>
    <row r="9" spans="1:15" x14ac:dyDescent="0.2">
      <c r="A9" s="13" t="s">
        <v>75</v>
      </c>
      <c r="B9" s="109">
        <v>1.9E-3</v>
      </c>
      <c r="C9" s="110">
        <v>1.9E-3</v>
      </c>
      <c r="D9" s="108"/>
      <c r="F9" s="102" t="s">
        <v>127</v>
      </c>
      <c r="G9" s="103"/>
      <c r="I9" s="90" t="s">
        <v>105</v>
      </c>
      <c r="J9" s="93"/>
      <c r="K9" s="93"/>
      <c r="L9" s="92"/>
      <c r="N9" s="13" t="s">
        <v>8</v>
      </c>
      <c r="O9" s="20">
        <v>17201</v>
      </c>
    </row>
    <row r="10" spans="1:15" ht="17" thickBot="1" x14ac:dyDescent="0.25">
      <c r="A10" s="13" t="s">
        <v>76</v>
      </c>
      <c r="B10" s="109">
        <v>9.4999999999999998E-3</v>
      </c>
      <c r="C10" s="110">
        <v>9.4999999999999998E-3</v>
      </c>
      <c r="D10" s="108"/>
      <c r="F10" s="47" t="s">
        <v>128</v>
      </c>
      <c r="G10" s="106"/>
      <c r="I10" t="s">
        <v>111</v>
      </c>
      <c r="J10" s="45">
        <v>-3.2779939757136362E-2</v>
      </c>
      <c r="K10" s="45">
        <v>-3.2779939757136362E-2</v>
      </c>
      <c r="L10" s="44">
        <v>0.42600871779447252</v>
      </c>
      <c r="N10" s="13" t="s">
        <v>9</v>
      </c>
      <c r="O10" s="20">
        <v>3690</v>
      </c>
    </row>
    <row r="11" spans="1:15" ht="17" thickBot="1" x14ac:dyDescent="0.25">
      <c r="A11" s="16" t="s">
        <v>78</v>
      </c>
      <c r="B11" s="109">
        <v>-1.17E-2</v>
      </c>
      <c r="C11" s="110">
        <v>-1.17E-2</v>
      </c>
      <c r="D11" s="108"/>
      <c r="F11" s="19"/>
      <c r="G11" s="53"/>
      <c r="I11" t="s">
        <v>112</v>
      </c>
      <c r="J11" s="45"/>
      <c r="K11" s="45"/>
      <c r="L11" s="44"/>
      <c r="N11" s="13" t="s">
        <v>10</v>
      </c>
      <c r="O11" s="20">
        <v>2130</v>
      </c>
    </row>
    <row r="12" spans="1:15" x14ac:dyDescent="0.2">
      <c r="A12" s="10" t="s">
        <v>16</v>
      </c>
      <c r="B12" s="107">
        <v>-9.6022522529976284E-3</v>
      </c>
      <c r="C12" s="89">
        <v>-9.6022522529976284E-3</v>
      </c>
      <c r="D12" s="108"/>
      <c r="F12" s="46" t="s">
        <v>121</v>
      </c>
      <c r="G12" s="101">
        <v>175.01</v>
      </c>
      <c r="H12">
        <v>155.32</v>
      </c>
      <c r="I12" s="90" t="s">
        <v>106</v>
      </c>
      <c r="J12" s="93"/>
      <c r="K12" s="93"/>
      <c r="L12" s="92"/>
      <c r="N12" s="13" t="s">
        <v>11</v>
      </c>
      <c r="O12" s="20">
        <v>74</v>
      </c>
    </row>
    <row r="13" spans="1:15" x14ac:dyDescent="0.2">
      <c r="A13" s="19" t="s">
        <v>80</v>
      </c>
      <c r="B13" s="83">
        <v>2.0270939447714929E-2</v>
      </c>
      <c r="C13" s="89">
        <v>8.1036170477247177E-2</v>
      </c>
      <c r="D13" s="108"/>
      <c r="F13" s="102" t="s">
        <v>123</v>
      </c>
      <c r="G13" s="104">
        <f>B87</f>
        <v>195.75258445773423</v>
      </c>
      <c r="I13" t="s">
        <v>111</v>
      </c>
      <c r="J13" s="45">
        <v>-4.6007524643878521E-2</v>
      </c>
      <c r="K13" s="45">
        <v>-4.6007524643878521E-2</v>
      </c>
      <c r="L13" s="44">
        <v>0.34146410183872966</v>
      </c>
      <c r="N13" s="13" t="s">
        <v>12</v>
      </c>
      <c r="O13" s="20">
        <v>201</v>
      </c>
    </row>
    <row r="14" spans="1:15" ht="17" thickBot="1" x14ac:dyDescent="0.25">
      <c r="A14" s="13" t="s">
        <v>79</v>
      </c>
      <c r="B14" s="107"/>
      <c r="C14" s="89"/>
      <c r="D14" s="108"/>
      <c r="F14" s="47" t="s">
        <v>125</v>
      </c>
      <c r="G14" s="141">
        <f>B89</f>
        <v>0.11852228134240467</v>
      </c>
      <c r="I14" t="s">
        <v>112</v>
      </c>
      <c r="J14" s="45"/>
      <c r="K14" s="45"/>
      <c r="L14" s="44"/>
      <c r="N14" s="7" t="s">
        <v>13</v>
      </c>
      <c r="O14" s="87">
        <v>1285</v>
      </c>
    </row>
    <row r="15" spans="1:15" x14ac:dyDescent="0.2">
      <c r="A15" s="65" t="s">
        <v>83</v>
      </c>
      <c r="B15" s="107">
        <v>-2.7531575128389744E-3</v>
      </c>
      <c r="C15" s="89">
        <v>-2.7531575128389744E-3</v>
      </c>
      <c r="D15" s="108"/>
      <c r="I15" s="90" t="s">
        <v>107</v>
      </c>
      <c r="J15" s="93"/>
      <c r="K15" s="93"/>
      <c r="L15" s="92"/>
      <c r="N15" s="13" t="s">
        <v>14</v>
      </c>
      <c r="O15" s="20"/>
    </row>
    <row r="16" spans="1:15" x14ac:dyDescent="0.2">
      <c r="A16" s="69" t="s">
        <v>84</v>
      </c>
      <c r="B16" s="85">
        <v>6.6506567867365113E-2</v>
      </c>
      <c r="C16" s="89">
        <v>2.2552235417356386E-2</v>
      </c>
      <c r="D16" s="108"/>
      <c r="I16" t="s">
        <v>111</v>
      </c>
      <c r="J16" s="45">
        <v>8.6364234467482801E-2</v>
      </c>
      <c r="K16" s="45">
        <v>8.6364234467482801E-2</v>
      </c>
      <c r="L16" s="44">
        <v>0.22674921241537038</v>
      </c>
      <c r="N16" s="13" t="s">
        <v>15</v>
      </c>
      <c r="O16" s="20">
        <v>-89</v>
      </c>
    </row>
    <row r="17" spans="1:15" x14ac:dyDescent="0.2">
      <c r="A17" s="7" t="s">
        <v>81</v>
      </c>
      <c r="B17" s="107">
        <v>2.983809120793492E-2</v>
      </c>
      <c r="C17" s="89">
        <v>2.983809120793492E-2</v>
      </c>
      <c r="D17" s="108"/>
      <c r="I17" t="s">
        <v>112</v>
      </c>
      <c r="J17" s="45"/>
      <c r="K17" s="45"/>
      <c r="L17" s="44"/>
      <c r="N17" s="10" t="s">
        <v>16</v>
      </c>
      <c r="O17" s="27">
        <v>-165</v>
      </c>
    </row>
    <row r="18" spans="1:15" x14ac:dyDescent="0.2">
      <c r="I18" s="90" t="s">
        <v>108</v>
      </c>
      <c r="J18" s="93"/>
      <c r="K18" s="93"/>
      <c r="L18" s="92"/>
      <c r="N18" s="13" t="s">
        <v>17</v>
      </c>
      <c r="O18" s="20">
        <v>1031</v>
      </c>
    </row>
    <row r="19" spans="1:15" x14ac:dyDescent="0.2">
      <c r="I19" t="s">
        <v>111</v>
      </c>
      <c r="J19" s="45">
        <v>5.3885511863559755E-2</v>
      </c>
      <c r="K19" s="45">
        <v>5.3885511863559755E-2</v>
      </c>
      <c r="L19" s="44">
        <v>9.563028132170627E-2</v>
      </c>
      <c r="N19" s="16" t="s">
        <v>18</v>
      </c>
      <c r="O19" s="30">
        <v>209</v>
      </c>
    </row>
    <row r="20" spans="1:15" x14ac:dyDescent="0.2">
      <c r="I20" t="s">
        <v>112</v>
      </c>
      <c r="J20" s="45"/>
      <c r="K20" s="45"/>
      <c r="L20" s="44"/>
      <c r="N20" s="13" t="s">
        <v>19</v>
      </c>
      <c r="O20" s="20">
        <v>822</v>
      </c>
    </row>
    <row r="21" spans="1:15" x14ac:dyDescent="0.2">
      <c r="I21" s="90" t="s">
        <v>109</v>
      </c>
      <c r="J21" s="93"/>
      <c r="K21" s="93"/>
      <c r="L21" s="92"/>
      <c r="N21" s="13" t="s">
        <v>71</v>
      </c>
      <c r="O21" s="20">
        <v>39</v>
      </c>
    </row>
    <row r="22" spans="1:15" x14ac:dyDescent="0.2">
      <c r="I22" t="s">
        <v>111</v>
      </c>
      <c r="J22" s="45">
        <v>2.9132525963129347E-2</v>
      </c>
      <c r="K22" s="45">
        <v>2.9132525963129347E-2</v>
      </c>
      <c r="L22" s="44">
        <v>3.942828401194591E-2</v>
      </c>
      <c r="N22" s="16" t="s">
        <v>20</v>
      </c>
      <c r="O22" s="30">
        <v>783</v>
      </c>
    </row>
    <row r="24" spans="1:15" x14ac:dyDescent="0.2">
      <c r="N24" s="13" t="s">
        <v>100</v>
      </c>
      <c r="O24" s="14">
        <f>O9</f>
        <v>17201</v>
      </c>
    </row>
    <row r="25" spans="1:15" ht="17" thickBot="1" x14ac:dyDescent="0.25">
      <c r="N25" s="16" t="s">
        <v>67</v>
      </c>
      <c r="O25" s="30">
        <v>668</v>
      </c>
    </row>
    <row r="26" spans="1:15" x14ac:dyDescent="0.2">
      <c r="A26" s="116" t="s">
        <v>117</v>
      </c>
      <c r="B26" s="117">
        <v>0</v>
      </c>
      <c r="C26" s="117">
        <v>1</v>
      </c>
      <c r="D26" s="117">
        <v>2</v>
      </c>
      <c r="E26" s="117">
        <v>3</v>
      </c>
      <c r="F26" s="117">
        <v>4</v>
      </c>
      <c r="G26" s="117">
        <v>5</v>
      </c>
      <c r="H26" s="117">
        <v>6</v>
      </c>
      <c r="I26" s="117">
        <v>7</v>
      </c>
      <c r="J26" s="117">
        <v>8</v>
      </c>
      <c r="K26" s="117">
        <v>9</v>
      </c>
      <c r="L26" s="118">
        <v>10</v>
      </c>
      <c r="N26" s="19"/>
      <c r="O26" s="14">
        <f>O24-O25</f>
        <v>16533</v>
      </c>
    </row>
    <row r="27" spans="1:15" x14ac:dyDescent="0.2">
      <c r="A27" s="119" t="s">
        <v>118</v>
      </c>
      <c r="B27" s="111">
        <v>2015</v>
      </c>
      <c r="C27" s="111">
        <v>2016</v>
      </c>
      <c r="D27" s="111">
        <v>2017</v>
      </c>
      <c r="E27" s="111">
        <v>2018</v>
      </c>
      <c r="F27" s="111">
        <v>2019</v>
      </c>
      <c r="G27" s="111">
        <v>2020</v>
      </c>
      <c r="H27" s="111">
        <v>2021</v>
      </c>
      <c r="I27" s="111">
        <v>2022</v>
      </c>
      <c r="J27" s="111">
        <v>2023</v>
      </c>
      <c r="K27" s="111">
        <v>2024</v>
      </c>
      <c r="L27" s="120">
        <v>2025</v>
      </c>
    </row>
    <row r="28" spans="1:15" ht="17" thickBot="1" x14ac:dyDescent="0.25">
      <c r="A28" s="119" t="s">
        <v>103</v>
      </c>
      <c r="B28" s="121"/>
      <c r="C28" s="111"/>
      <c r="D28" s="111"/>
      <c r="E28" s="111"/>
      <c r="F28" s="111"/>
      <c r="G28" s="111"/>
      <c r="H28" s="111"/>
      <c r="I28" s="111"/>
      <c r="J28" s="111"/>
      <c r="K28" s="111"/>
      <c r="L28" s="120"/>
      <c r="N28" s="16" t="s">
        <v>92</v>
      </c>
      <c r="O28" s="18">
        <v>140</v>
      </c>
    </row>
    <row r="29" spans="1:15" x14ac:dyDescent="0.2">
      <c r="A29" s="46" t="s">
        <v>109</v>
      </c>
      <c r="B29" s="48">
        <f t="shared" ref="B29:L29" si="0">SUM(B31,B33,B35,B37,B39)</f>
        <v>21364.865288521309</v>
      </c>
      <c r="C29" s="48">
        <f t="shared" si="0"/>
        <v>21564.940479792152</v>
      </c>
      <c r="D29" s="48">
        <f t="shared" si="0"/>
        <v>21799.323742303175</v>
      </c>
      <c r="E29" s="48">
        <f t="shared" si="0"/>
        <v>22069.058262406736</v>
      </c>
      <c r="F29" s="48">
        <f t="shared" si="0"/>
        <v>22375.320011924363</v>
      </c>
      <c r="G29" s="48">
        <f t="shared" si="0"/>
        <v>22719.426552782163</v>
      </c>
      <c r="H29" s="48">
        <f t="shared" si="0"/>
        <v>23102.846692157771</v>
      </c>
      <c r="I29" s="48">
        <f t="shared" si="0"/>
        <v>23527.211057271656</v>
      </c>
      <c r="J29" s="48">
        <f t="shared" si="0"/>
        <v>23994.323665112657</v>
      </c>
      <c r="K29" s="48">
        <f t="shared" si="0"/>
        <v>24506.174569068084</v>
      </c>
      <c r="L29" s="101">
        <f t="shared" si="0"/>
        <v>25064.95367167901</v>
      </c>
      <c r="N29" s="112" t="s">
        <v>96</v>
      </c>
      <c r="O29" s="113">
        <v>449</v>
      </c>
    </row>
    <row r="30" spans="1:15" ht="17" thickBot="1" x14ac:dyDescent="0.25">
      <c r="A30" s="47" t="s">
        <v>111</v>
      </c>
      <c r="B30" s="39"/>
      <c r="C30" s="140">
        <f>C29/B29-1</f>
        <v>9.3646830236902012E-3</v>
      </c>
      <c r="D30" s="140">
        <f t="shared" ref="D30:L30" si="1">D29/C29-1</f>
        <v>1.0868718266607624E-2</v>
      </c>
      <c r="E30" s="140">
        <f t="shared" si="1"/>
        <v>1.2373526963137982E-2</v>
      </c>
      <c r="F30" s="140">
        <f t="shared" si="1"/>
        <v>1.3877427204917359E-2</v>
      </c>
      <c r="G30" s="140">
        <f t="shared" si="1"/>
        <v>1.5378843327130909E-2</v>
      </c>
      <c r="H30" s="140">
        <f t="shared" si="1"/>
        <v>1.6876312370157853E-2</v>
      </c>
      <c r="I30" s="140">
        <f t="shared" si="1"/>
        <v>1.8368488124796079E-2</v>
      </c>
      <c r="J30" s="140">
        <f t="shared" si="1"/>
        <v>1.9854142792527396E-2</v>
      </c>
      <c r="K30" s="140">
        <f t="shared" si="1"/>
        <v>2.133216635314672E-2</v>
      </c>
      <c r="L30" s="141">
        <f t="shared" si="1"/>
        <v>2.2801563786957635E-2</v>
      </c>
    </row>
    <row r="31" spans="1:15" x14ac:dyDescent="0.2">
      <c r="A31" s="171" t="s">
        <v>104</v>
      </c>
      <c r="B31" s="172">
        <v>11971.944184039688</v>
      </c>
      <c r="C31" s="172">
        <f>B31*(1+C32)</f>
        <v>12303.698725603184</v>
      </c>
      <c r="D31" s="172">
        <f t="shared" ref="D31:L31" si="2">C31*(1+D32)</f>
        <v>12644.646517164849</v>
      </c>
      <c r="E31" s="172">
        <f t="shared" si="2"/>
        <v>12995.042312872525</v>
      </c>
      <c r="F31" s="172">
        <f t="shared" si="2"/>
        <v>13355.147926366168</v>
      </c>
      <c r="G31" s="172">
        <f t="shared" si="2"/>
        <v>13725.232426403425</v>
      </c>
      <c r="H31" s="172">
        <f t="shared" si="2"/>
        <v>14105.572337906206</v>
      </c>
      <c r="I31" s="172">
        <f t="shared" si="2"/>
        <v>14496.451848578445</v>
      </c>
      <c r="J31" s="172">
        <f t="shared" si="2"/>
        <v>14898.163021249451</v>
      </c>
      <c r="K31" s="172">
        <f t="shared" si="2"/>
        <v>15311.006012101509</v>
      </c>
      <c r="L31" s="173">
        <f t="shared" si="2"/>
        <v>15735.289294944771</v>
      </c>
      <c r="N31" s="34" t="s">
        <v>142</v>
      </c>
      <c r="O31" s="113">
        <v>5592</v>
      </c>
    </row>
    <row r="32" spans="1:15" x14ac:dyDescent="0.2">
      <c r="A32" s="102" t="s">
        <v>111</v>
      </c>
      <c r="B32" s="51">
        <f>K7</f>
        <v>2.7710999689237761E-2</v>
      </c>
      <c r="C32" s="51">
        <f t="shared" ref="C32:L32" si="3">B32</f>
        <v>2.7710999689237761E-2</v>
      </c>
      <c r="D32" s="51">
        <f t="shared" si="3"/>
        <v>2.7710999689237761E-2</v>
      </c>
      <c r="E32" s="51">
        <f t="shared" si="3"/>
        <v>2.7710999689237761E-2</v>
      </c>
      <c r="F32" s="51">
        <f t="shared" si="3"/>
        <v>2.7710999689237761E-2</v>
      </c>
      <c r="G32" s="51">
        <f t="shared" si="3"/>
        <v>2.7710999689237761E-2</v>
      </c>
      <c r="H32" s="51">
        <f t="shared" si="3"/>
        <v>2.7710999689237761E-2</v>
      </c>
      <c r="I32" s="51">
        <f t="shared" si="3"/>
        <v>2.7710999689237761E-2</v>
      </c>
      <c r="J32" s="51">
        <f t="shared" si="3"/>
        <v>2.7710999689237761E-2</v>
      </c>
      <c r="K32" s="51">
        <f t="shared" si="3"/>
        <v>2.7710999689237761E-2</v>
      </c>
      <c r="L32" s="142">
        <f t="shared" si="3"/>
        <v>2.7710999689237761E-2</v>
      </c>
      <c r="N32" s="6" t="s">
        <v>68</v>
      </c>
      <c r="O32" s="113">
        <v>11685</v>
      </c>
    </row>
    <row r="33" spans="1:12" x14ac:dyDescent="0.2">
      <c r="A33" s="122" t="s">
        <v>105</v>
      </c>
      <c r="B33" s="115">
        <v>4901.9260326355661</v>
      </c>
      <c r="C33" s="115">
        <f>B33*(1+C34)</f>
        <v>4741.2411925918341</v>
      </c>
      <c r="D33" s="115">
        <f t="shared" ref="D33:L33" si="4">C33*(1+D34)</f>
        <v>4585.8235919246208</v>
      </c>
      <c r="E33" s="115">
        <f t="shared" si="4"/>
        <v>4435.5005708444769</v>
      </c>
      <c r="F33" s="115">
        <f t="shared" si="4"/>
        <v>4290.1051293394512</v>
      </c>
      <c r="G33" s="115">
        <f t="shared" si="4"/>
        <v>4149.4757416479224</v>
      </c>
      <c r="H33" s="115">
        <f t="shared" si="4"/>
        <v>4013.4561768130047</v>
      </c>
      <c r="I33" s="115">
        <f t="shared" si="4"/>
        <v>3881.8953251191679</v>
      </c>
      <c r="J33" s="115">
        <f t="shared" si="4"/>
        <v>3754.6470302182524</v>
      </c>
      <c r="K33" s="115">
        <f t="shared" si="4"/>
        <v>3631.5699267583873</v>
      </c>
      <c r="L33" s="123">
        <f t="shared" si="4"/>
        <v>3512.5272833354193</v>
      </c>
    </row>
    <row r="34" spans="1:12" x14ac:dyDescent="0.2">
      <c r="A34" s="102" t="s">
        <v>111</v>
      </c>
      <c r="B34" s="51">
        <f>K10</f>
        <v>-3.2779939757136362E-2</v>
      </c>
      <c r="C34" s="51">
        <f t="shared" ref="C34:L34" si="5">B34</f>
        <v>-3.2779939757136362E-2</v>
      </c>
      <c r="D34" s="51">
        <f t="shared" si="5"/>
        <v>-3.2779939757136362E-2</v>
      </c>
      <c r="E34" s="51">
        <f t="shared" si="5"/>
        <v>-3.2779939757136362E-2</v>
      </c>
      <c r="F34" s="51">
        <f t="shared" si="5"/>
        <v>-3.2779939757136362E-2</v>
      </c>
      <c r="G34" s="51">
        <f t="shared" si="5"/>
        <v>-3.2779939757136362E-2</v>
      </c>
      <c r="H34" s="51">
        <f t="shared" si="5"/>
        <v>-3.2779939757136362E-2</v>
      </c>
      <c r="I34" s="51">
        <f t="shared" si="5"/>
        <v>-3.2779939757136362E-2</v>
      </c>
      <c r="J34" s="51">
        <f t="shared" si="5"/>
        <v>-3.2779939757136362E-2</v>
      </c>
      <c r="K34" s="51">
        <f t="shared" si="5"/>
        <v>-3.2779939757136362E-2</v>
      </c>
      <c r="L34" s="142">
        <f t="shared" si="5"/>
        <v>-3.2779939757136362E-2</v>
      </c>
    </row>
    <row r="35" spans="1:12" x14ac:dyDescent="0.2">
      <c r="A35" s="122" t="s">
        <v>106</v>
      </c>
      <c r="B35" s="115">
        <v>2773.9264672003233</v>
      </c>
      <c r="C35" s="115">
        <f>B35*(1+C36)</f>
        <v>2646.3049769002978</v>
      </c>
      <c r="D35" s="115">
        <f t="shared" ref="D35:L35" si="6">C35*(1+D36)</f>
        <v>2524.5550354603392</v>
      </c>
      <c r="E35" s="115">
        <f t="shared" si="6"/>
        <v>2408.4065074515702</v>
      </c>
      <c r="F35" s="115">
        <f t="shared" si="6"/>
        <v>2297.6016857075147</v>
      </c>
      <c r="G35" s="115">
        <f t="shared" si="6"/>
        <v>2191.8947195305095</v>
      </c>
      <c r="H35" s="115">
        <f t="shared" si="6"/>
        <v>2091.0510692049224</v>
      </c>
      <c r="I35" s="115">
        <f t="shared" si="6"/>
        <v>1994.8469856068687</v>
      </c>
      <c r="J35" s="115">
        <f t="shared" si="6"/>
        <v>1903.069013755794</v>
      </c>
      <c r="K35" s="115">
        <f t="shared" si="6"/>
        <v>1815.5135192064229</v>
      </c>
      <c r="L35" s="123">
        <f t="shared" si="6"/>
        <v>1731.9862362302388</v>
      </c>
    </row>
    <row r="36" spans="1:12" x14ac:dyDescent="0.2">
      <c r="A36" s="102" t="s">
        <v>111</v>
      </c>
      <c r="B36" s="51">
        <f>K13</f>
        <v>-4.6007524643878521E-2</v>
      </c>
      <c r="C36" s="51">
        <f t="shared" ref="C36:L36" si="7">B36</f>
        <v>-4.6007524643878521E-2</v>
      </c>
      <c r="D36" s="51">
        <f t="shared" si="7"/>
        <v>-4.6007524643878521E-2</v>
      </c>
      <c r="E36" s="51">
        <f t="shared" si="7"/>
        <v>-4.6007524643878521E-2</v>
      </c>
      <c r="F36" s="51">
        <f t="shared" si="7"/>
        <v>-4.6007524643878521E-2</v>
      </c>
      <c r="G36" s="51">
        <f t="shared" si="7"/>
        <v>-4.6007524643878521E-2</v>
      </c>
      <c r="H36" s="51">
        <f t="shared" si="7"/>
        <v>-4.6007524643878521E-2</v>
      </c>
      <c r="I36" s="51">
        <f t="shared" si="7"/>
        <v>-4.6007524643878521E-2</v>
      </c>
      <c r="J36" s="51">
        <f t="shared" si="7"/>
        <v>-4.6007524643878521E-2</v>
      </c>
      <c r="K36" s="51">
        <f t="shared" si="7"/>
        <v>-4.6007524643878521E-2</v>
      </c>
      <c r="L36" s="142">
        <f t="shared" si="7"/>
        <v>-4.6007524643878521E-2</v>
      </c>
    </row>
    <row r="37" spans="1:12" x14ac:dyDescent="0.2">
      <c r="A37" s="122" t="s">
        <v>107</v>
      </c>
      <c r="B37" s="115">
        <v>1973.6570359199272</v>
      </c>
      <c r="C37" s="115">
        <f>B37*(1+C38)</f>
        <v>2144.1104149285129</v>
      </c>
      <c r="D37" s="115">
        <f t="shared" ref="D37:L37" si="8">C37*(1+D38)</f>
        <v>2329.2848695275711</v>
      </c>
      <c r="E37" s="115">
        <f t="shared" si="8"/>
        <v>2530.4517741410104</v>
      </c>
      <c r="F37" s="115">
        <f t="shared" si="8"/>
        <v>2748.9923044715829</v>
      </c>
      <c r="G37" s="115">
        <f t="shared" si="8"/>
        <v>2986.4069204042726</v>
      </c>
      <c r="H37" s="115">
        <f t="shared" si="8"/>
        <v>3244.3256678933808</v>
      </c>
      <c r="I37" s="115">
        <f t="shared" si="8"/>
        <v>3524.5193705641977</v>
      </c>
      <c r="J37" s="115">
        <f t="shared" si="8"/>
        <v>3828.9117878687894</v>
      </c>
      <c r="K37" s="115">
        <f t="shared" si="8"/>
        <v>4159.5928232715987</v>
      </c>
      <c r="L37" s="123">
        <f t="shared" si="8"/>
        <v>4518.8328731498859</v>
      </c>
    </row>
    <row r="38" spans="1:12" x14ac:dyDescent="0.2">
      <c r="A38" s="102" t="s">
        <v>111</v>
      </c>
      <c r="B38" s="51">
        <f>K16</f>
        <v>8.6364234467482801E-2</v>
      </c>
      <c r="C38" s="51">
        <f t="shared" ref="C38:L38" si="9">B38</f>
        <v>8.6364234467482801E-2</v>
      </c>
      <c r="D38" s="51">
        <f t="shared" si="9"/>
        <v>8.6364234467482801E-2</v>
      </c>
      <c r="E38" s="51">
        <f t="shared" si="9"/>
        <v>8.6364234467482801E-2</v>
      </c>
      <c r="F38" s="51">
        <f t="shared" si="9"/>
        <v>8.6364234467482801E-2</v>
      </c>
      <c r="G38" s="51">
        <f t="shared" si="9"/>
        <v>8.6364234467482801E-2</v>
      </c>
      <c r="H38" s="51">
        <f t="shared" si="9"/>
        <v>8.6364234467482801E-2</v>
      </c>
      <c r="I38" s="51">
        <f t="shared" si="9"/>
        <v>8.6364234467482801E-2</v>
      </c>
      <c r="J38" s="51">
        <f t="shared" si="9"/>
        <v>8.6364234467482801E-2</v>
      </c>
      <c r="K38" s="51">
        <f t="shared" si="9"/>
        <v>8.6364234467482801E-2</v>
      </c>
      <c r="L38" s="142">
        <f t="shared" si="9"/>
        <v>8.6364234467482801E-2</v>
      </c>
    </row>
    <row r="39" spans="1:12" x14ac:dyDescent="0.2">
      <c r="A39" s="122" t="s">
        <v>108</v>
      </c>
      <c r="B39" s="115">
        <v>-256.58843127419846</v>
      </c>
      <c r="C39" s="115">
        <f>B39*(1+C40)</f>
        <v>-270.41483023167643</v>
      </c>
      <c r="D39" s="115">
        <f t="shared" ref="D39:L39" si="10">C39*(1+D40)</f>
        <v>-284.98627177420792</v>
      </c>
      <c r="E39" s="115">
        <f t="shared" si="10"/>
        <v>-300.34290290284866</v>
      </c>
      <c r="F39" s="115">
        <f t="shared" si="10"/>
        <v>-316.52703396035611</v>
      </c>
      <c r="G39" s="115">
        <f t="shared" si="10"/>
        <v>-333.58325520396426</v>
      </c>
      <c r="H39" s="115">
        <f t="shared" si="10"/>
        <v>-351.55855965974234</v>
      </c>
      <c r="I39" s="115">
        <f t="shared" si="10"/>
        <v>-370.50247259702337</v>
      </c>
      <c r="J39" s="115">
        <f t="shared" si="10"/>
        <v>-390.46718797962848</v>
      </c>
      <c r="K39" s="115">
        <f t="shared" si="10"/>
        <v>-411.50771226983557</v>
      </c>
      <c r="L39" s="123">
        <f t="shared" si="10"/>
        <v>-433.68201598129809</v>
      </c>
    </row>
    <row r="40" spans="1:12" ht="17" thickBot="1" x14ac:dyDescent="0.25">
      <c r="A40" s="47" t="s">
        <v>111</v>
      </c>
      <c r="B40" s="140">
        <f>K19</f>
        <v>5.3885511863559755E-2</v>
      </c>
      <c r="C40" s="140">
        <f t="shared" ref="C40:L40" si="11">B40</f>
        <v>5.3885511863559755E-2</v>
      </c>
      <c r="D40" s="140">
        <f t="shared" si="11"/>
        <v>5.3885511863559755E-2</v>
      </c>
      <c r="E40" s="140">
        <f t="shared" si="11"/>
        <v>5.3885511863559755E-2</v>
      </c>
      <c r="F40" s="140">
        <f t="shared" si="11"/>
        <v>5.3885511863559755E-2</v>
      </c>
      <c r="G40" s="140">
        <f t="shared" si="11"/>
        <v>5.3885511863559755E-2</v>
      </c>
      <c r="H40" s="140">
        <f t="shared" si="11"/>
        <v>5.3885511863559755E-2</v>
      </c>
      <c r="I40" s="140">
        <f t="shared" si="11"/>
        <v>5.3885511863559755E-2</v>
      </c>
      <c r="J40" s="140">
        <f t="shared" si="11"/>
        <v>5.3885511863559755E-2</v>
      </c>
      <c r="K40" s="140">
        <f t="shared" si="11"/>
        <v>5.3885511863559755E-2</v>
      </c>
      <c r="L40" s="141">
        <f t="shared" si="11"/>
        <v>5.3885511863559755E-2</v>
      </c>
    </row>
    <row r="41" spans="1:12" x14ac:dyDescent="0.2">
      <c r="A41" s="102"/>
      <c r="B41" s="19"/>
      <c r="C41" s="19"/>
      <c r="D41" s="19"/>
      <c r="E41" s="19"/>
      <c r="F41" s="19"/>
      <c r="G41" s="19"/>
      <c r="H41" s="19"/>
      <c r="I41" s="19"/>
      <c r="J41" s="19"/>
      <c r="K41" s="19"/>
      <c r="L41" s="105"/>
    </row>
    <row r="42" spans="1:12" x14ac:dyDescent="0.2">
      <c r="A42" s="102"/>
      <c r="B42" s="19"/>
      <c r="C42" s="19"/>
      <c r="D42" s="19"/>
      <c r="E42" s="19"/>
      <c r="F42" s="19"/>
      <c r="G42" s="19"/>
      <c r="H42" s="19"/>
      <c r="I42" s="19"/>
      <c r="J42" s="19"/>
      <c r="K42" s="19"/>
      <c r="L42" s="105"/>
    </row>
    <row r="43" spans="1:12" x14ac:dyDescent="0.2">
      <c r="A43" s="124" t="s">
        <v>130</v>
      </c>
      <c r="B43" s="11">
        <f>O26</f>
        <v>16533</v>
      </c>
      <c r="C43" s="114">
        <f t="shared" ref="C43:L43" si="12">C44*C29</f>
        <v>17381.342026712475</v>
      </c>
      <c r="D43" s="114">
        <f t="shared" si="12"/>
        <v>17570.254936296362</v>
      </c>
      <c r="E43" s="114">
        <f t="shared" si="12"/>
        <v>17787.66095949983</v>
      </c>
      <c r="F43" s="114">
        <f t="shared" si="12"/>
        <v>18034.507929611038</v>
      </c>
      <c r="G43" s="114">
        <f t="shared" si="12"/>
        <v>18311.857801542425</v>
      </c>
      <c r="H43" s="114">
        <f t="shared" si="12"/>
        <v>18620.894433879166</v>
      </c>
      <c r="I43" s="114">
        <f t="shared" si="12"/>
        <v>18962.932112160957</v>
      </c>
      <c r="J43" s="114">
        <f t="shared" si="12"/>
        <v>19339.424874080803</v>
      </c>
      <c r="K43" s="114">
        <f t="shared" si="12"/>
        <v>19751.976702668875</v>
      </c>
      <c r="L43" s="125">
        <f t="shared" si="12"/>
        <v>20202.352659373282</v>
      </c>
    </row>
    <row r="44" spans="1:12" x14ac:dyDescent="0.2">
      <c r="A44" s="153" t="s">
        <v>131</v>
      </c>
      <c r="B44" s="154"/>
      <c r="C44" s="155">
        <f>C7</f>
        <v>0.80600000000000005</v>
      </c>
      <c r="D44" s="155">
        <f t="shared" ref="D44:L44" si="13">C44</f>
        <v>0.80600000000000005</v>
      </c>
      <c r="E44" s="155">
        <f t="shared" si="13"/>
        <v>0.80600000000000005</v>
      </c>
      <c r="F44" s="155">
        <f t="shared" si="13"/>
        <v>0.80600000000000005</v>
      </c>
      <c r="G44" s="155">
        <f t="shared" si="13"/>
        <v>0.80600000000000005</v>
      </c>
      <c r="H44" s="155">
        <f t="shared" si="13"/>
        <v>0.80600000000000005</v>
      </c>
      <c r="I44" s="155">
        <f t="shared" si="13"/>
        <v>0.80600000000000005</v>
      </c>
      <c r="J44" s="155">
        <f t="shared" si="13"/>
        <v>0.80600000000000005</v>
      </c>
      <c r="K44" s="155">
        <f t="shared" si="13"/>
        <v>0.80600000000000005</v>
      </c>
      <c r="L44" s="156">
        <f t="shared" si="13"/>
        <v>0.80600000000000005</v>
      </c>
    </row>
    <row r="45" spans="1:12" x14ac:dyDescent="0.2">
      <c r="A45" s="102"/>
      <c r="B45" s="19"/>
      <c r="C45" s="19"/>
      <c r="D45" s="19"/>
      <c r="E45" s="19"/>
      <c r="F45" s="19"/>
      <c r="G45" s="19"/>
      <c r="H45" s="19"/>
      <c r="I45" s="19"/>
      <c r="J45" s="19"/>
      <c r="K45" s="19"/>
      <c r="L45" s="105"/>
    </row>
    <row r="46" spans="1:12" x14ac:dyDescent="0.2">
      <c r="A46" s="126" t="s">
        <v>134</v>
      </c>
      <c r="B46" s="26"/>
      <c r="C46" s="26"/>
      <c r="D46" s="26"/>
      <c r="E46" s="26"/>
      <c r="F46" s="26"/>
      <c r="G46" s="26"/>
      <c r="H46" s="26"/>
      <c r="I46" s="26"/>
      <c r="J46" s="26"/>
      <c r="K46" s="26"/>
      <c r="L46" s="127"/>
    </row>
    <row r="47" spans="1:12" x14ac:dyDescent="0.2">
      <c r="A47" s="102" t="s">
        <v>10</v>
      </c>
      <c r="B47" s="19">
        <f>O11</f>
        <v>2130</v>
      </c>
      <c r="C47" s="22">
        <f t="shared" ref="C47:L47" si="14">C48*C29</f>
        <v>2093.9557205878182</v>
      </c>
      <c r="D47" s="22">
        <f t="shared" si="14"/>
        <v>2116.7143353776382</v>
      </c>
      <c r="E47" s="22">
        <f t="shared" si="14"/>
        <v>2142.9055572796942</v>
      </c>
      <c r="F47" s="22">
        <f t="shared" si="14"/>
        <v>2172.6435731578558</v>
      </c>
      <c r="G47" s="22">
        <f t="shared" si="14"/>
        <v>2206.056318275148</v>
      </c>
      <c r="H47" s="22">
        <f t="shared" si="14"/>
        <v>2243.2864138085197</v>
      </c>
      <c r="I47" s="22">
        <f t="shared" si="14"/>
        <v>2284.4921936610781</v>
      </c>
      <c r="J47" s="22">
        <f t="shared" si="14"/>
        <v>2329.8488278824393</v>
      </c>
      <c r="K47" s="22">
        <f t="shared" si="14"/>
        <v>2379.5495506565112</v>
      </c>
      <c r="L47" s="128">
        <f t="shared" si="14"/>
        <v>2433.8070015200319</v>
      </c>
    </row>
    <row r="48" spans="1:12" x14ac:dyDescent="0.2">
      <c r="A48" s="149" t="s">
        <v>131</v>
      </c>
      <c r="B48" s="150"/>
      <c r="C48" s="151">
        <f>C8</f>
        <v>9.7100000000000006E-2</v>
      </c>
      <c r="D48" s="151">
        <f t="shared" ref="D48:L48" si="15">C48</f>
        <v>9.7100000000000006E-2</v>
      </c>
      <c r="E48" s="151">
        <f t="shared" si="15"/>
        <v>9.7100000000000006E-2</v>
      </c>
      <c r="F48" s="151">
        <f t="shared" si="15"/>
        <v>9.7100000000000006E-2</v>
      </c>
      <c r="G48" s="151">
        <f t="shared" si="15"/>
        <v>9.7100000000000006E-2</v>
      </c>
      <c r="H48" s="151">
        <f t="shared" si="15"/>
        <v>9.7100000000000006E-2</v>
      </c>
      <c r="I48" s="151">
        <f t="shared" si="15"/>
        <v>9.7100000000000006E-2</v>
      </c>
      <c r="J48" s="151">
        <f t="shared" si="15"/>
        <v>9.7100000000000006E-2</v>
      </c>
      <c r="K48" s="151">
        <f t="shared" si="15"/>
        <v>9.7100000000000006E-2</v>
      </c>
      <c r="L48" s="152">
        <f t="shared" si="15"/>
        <v>9.7100000000000006E-2</v>
      </c>
    </row>
    <row r="49" spans="1:12" x14ac:dyDescent="0.2">
      <c r="A49" s="102" t="s">
        <v>75</v>
      </c>
      <c r="B49" s="19">
        <f>O12</f>
        <v>74</v>
      </c>
      <c r="C49" s="22">
        <f t="shared" ref="C49:L49" si="16">C50*C29</f>
        <v>40.97338691160509</v>
      </c>
      <c r="D49" s="22">
        <f t="shared" si="16"/>
        <v>41.418715110376034</v>
      </c>
      <c r="E49" s="22">
        <f t="shared" si="16"/>
        <v>41.931210698572798</v>
      </c>
      <c r="F49" s="22">
        <f t="shared" si="16"/>
        <v>42.51310802265629</v>
      </c>
      <c r="G49" s="22">
        <f t="shared" si="16"/>
        <v>43.16691045028611</v>
      </c>
      <c r="H49" s="22">
        <f t="shared" si="16"/>
        <v>43.895408715099762</v>
      </c>
      <c r="I49" s="22">
        <f t="shared" si="16"/>
        <v>44.701701008816144</v>
      </c>
      <c r="J49" s="22">
        <f t="shared" si="16"/>
        <v>45.589214963714049</v>
      </c>
      <c r="K49" s="22">
        <f t="shared" si="16"/>
        <v>46.561731681229361</v>
      </c>
      <c r="L49" s="128">
        <f t="shared" si="16"/>
        <v>47.62341197619012</v>
      </c>
    </row>
    <row r="50" spans="1:12" x14ac:dyDescent="0.2">
      <c r="A50" s="149" t="s">
        <v>131</v>
      </c>
      <c r="B50" s="150"/>
      <c r="C50" s="151">
        <f>C9</f>
        <v>1.9E-3</v>
      </c>
      <c r="D50" s="151">
        <f t="shared" ref="D50:L50" si="17">C50</f>
        <v>1.9E-3</v>
      </c>
      <c r="E50" s="151">
        <f t="shared" si="17"/>
        <v>1.9E-3</v>
      </c>
      <c r="F50" s="151">
        <f t="shared" si="17"/>
        <v>1.9E-3</v>
      </c>
      <c r="G50" s="151">
        <f t="shared" si="17"/>
        <v>1.9E-3</v>
      </c>
      <c r="H50" s="151">
        <f t="shared" si="17"/>
        <v>1.9E-3</v>
      </c>
      <c r="I50" s="151">
        <f t="shared" si="17"/>
        <v>1.9E-3</v>
      </c>
      <c r="J50" s="151">
        <f t="shared" si="17"/>
        <v>1.9E-3</v>
      </c>
      <c r="K50" s="151">
        <f t="shared" si="17"/>
        <v>1.9E-3</v>
      </c>
      <c r="L50" s="152">
        <f t="shared" si="17"/>
        <v>1.9E-3</v>
      </c>
    </row>
    <row r="51" spans="1:12" x14ac:dyDescent="0.2">
      <c r="A51" s="102" t="s">
        <v>76</v>
      </c>
      <c r="B51" s="19">
        <f>O13</f>
        <v>201</v>
      </c>
      <c r="C51" s="22">
        <f t="shared" ref="C51:L51" si="18">C52*C29</f>
        <v>204.86693455802543</v>
      </c>
      <c r="D51" s="22">
        <f t="shared" si="18"/>
        <v>207.09357555188015</v>
      </c>
      <c r="E51" s="22">
        <f t="shared" si="18"/>
        <v>209.65605349286398</v>
      </c>
      <c r="F51" s="22">
        <f t="shared" si="18"/>
        <v>212.56554011328143</v>
      </c>
      <c r="G51" s="22">
        <f t="shared" si="18"/>
        <v>215.83455225143055</v>
      </c>
      <c r="H51" s="22">
        <f t="shared" si="18"/>
        <v>219.47704357549881</v>
      </c>
      <c r="I51" s="22">
        <f t="shared" si="18"/>
        <v>223.50850504408072</v>
      </c>
      <c r="J51" s="22">
        <f t="shared" si="18"/>
        <v>227.94607481857022</v>
      </c>
      <c r="K51" s="22">
        <f t="shared" si="18"/>
        <v>232.80865840614678</v>
      </c>
      <c r="L51" s="128">
        <f t="shared" si="18"/>
        <v>238.11705988095059</v>
      </c>
    </row>
    <row r="52" spans="1:12" x14ac:dyDescent="0.2">
      <c r="A52" s="149" t="s">
        <v>131</v>
      </c>
      <c r="B52" s="150"/>
      <c r="C52" s="151">
        <f>C10</f>
        <v>9.4999999999999998E-3</v>
      </c>
      <c r="D52" s="151">
        <f t="shared" ref="D52:L52" si="19">C52</f>
        <v>9.4999999999999998E-3</v>
      </c>
      <c r="E52" s="151">
        <f t="shared" si="19"/>
        <v>9.4999999999999998E-3</v>
      </c>
      <c r="F52" s="151">
        <f t="shared" si="19"/>
        <v>9.4999999999999998E-3</v>
      </c>
      <c r="G52" s="151">
        <f t="shared" si="19"/>
        <v>9.4999999999999998E-3</v>
      </c>
      <c r="H52" s="151">
        <f t="shared" si="19"/>
        <v>9.4999999999999998E-3</v>
      </c>
      <c r="I52" s="151">
        <f t="shared" si="19"/>
        <v>9.4999999999999998E-3</v>
      </c>
      <c r="J52" s="151">
        <f t="shared" si="19"/>
        <v>9.4999999999999998E-3</v>
      </c>
      <c r="K52" s="151">
        <f t="shared" si="19"/>
        <v>9.4999999999999998E-3</v>
      </c>
      <c r="L52" s="152">
        <f t="shared" si="19"/>
        <v>9.4999999999999998E-3</v>
      </c>
    </row>
    <row r="53" spans="1:12" x14ac:dyDescent="0.2">
      <c r="A53" s="102" t="s">
        <v>132</v>
      </c>
      <c r="B53" s="19">
        <f>O16</f>
        <v>-89</v>
      </c>
      <c r="C53" s="22">
        <f t="shared" ref="C53:L53" si="20">C54*C29</f>
        <v>-252.30980361356819</v>
      </c>
      <c r="D53" s="22">
        <f t="shared" si="20"/>
        <v>-255.05208778494716</v>
      </c>
      <c r="E53" s="22">
        <f t="shared" si="20"/>
        <v>-258.2079816701588</v>
      </c>
      <c r="F53" s="22">
        <f t="shared" si="20"/>
        <v>-261.79124413951507</v>
      </c>
      <c r="G53" s="22">
        <f t="shared" si="20"/>
        <v>-265.81729066755133</v>
      </c>
      <c r="H53" s="22">
        <f t="shared" si="20"/>
        <v>-270.30330629824596</v>
      </c>
      <c r="I53" s="22">
        <f t="shared" si="20"/>
        <v>-275.2683693700784</v>
      </c>
      <c r="J53" s="22">
        <f t="shared" si="20"/>
        <v>-280.7335868818181</v>
      </c>
      <c r="K53" s="22">
        <f t="shared" si="20"/>
        <v>-286.72224245809656</v>
      </c>
      <c r="L53" s="128">
        <f t="shared" si="20"/>
        <v>-293.25995795864441</v>
      </c>
    </row>
    <row r="54" spans="1:12" x14ac:dyDescent="0.2">
      <c r="A54" s="153" t="s">
        <v>131</v>
      </c>
      <c r="B54" s="154"/>
      <c r="C54" s="155">
        <f>C11</f>
        <v>-1.17E-2</v>
      </c>
      <c r="D54" s="155">
        <f t="shared" ref="D54:L54" si="21">C54</f>
        <v>-1.17E-2</v>
      </c>
      <c r="E54" s="155">
        <f t="shared" si="21"/>
        <v>-1.17E-2</v>
      </c>
      <c r="F54" s="155">
        <f t="shared" si="21"/>
        <v>-1.17E-2</v>
      </c>
      <c r="G54" s="155">
        <f t="shared" si="21"/>
        <v>-1.17E-2</v>
      </c>
      <c r="H54" s="155">
        <f t="shared" si="21"/>
        <v>-1.17E-2</v>
      </c>
      <c r="I54" s="155">
        <f t="shared" si="21"/>
        <v>-1.17E-2</v>
      </c>
      <c r="J54" s="155">
        <f t="shared" si="21"/>
        <v>-1.17E-2</v>
      </c>
      <c r="K54" s="155">
        <f t="shared" si="21"/>
        <v>-1.17E-2</v>
      </c>
      <c r="L54" s="156">
        <f t="shared" si="21"/>
        <v>-1.17E-2</v>
      </c>
    </row>
    <row r="55" spans="1:12" x14ac:dyDescent="0.2">
      <c r="A55" s="102"/>
      <c r="B55" s="19"/>
      <c r="C55" s="19"/>
      <c r="D55" s="19"/>
      <c r="E55" s="19"/>
      <c r="F55" s="19"/>
      <c r="G55" s="19"/>
      <c r="H55" s="19"/>
      <c r="I55" s="19"/>
      <c r="J55" s="19"/>
      <c r="K55" s="19"/>
      <c r="L55" s="105"/>
    </row>
    <row r="56" spans="1:12" x14ac:dyDescent="0.2">
      <c r="A56" s="126" t="s">
        <v>77</v>
      </c>
      <c r="B56" s="11">
        <f t="shared" ref="B56:L56" si="22">B29-B43-B47-B49-B51-B53</f>
        <v>2515.8652885213087</v>
      </c>
      <c r="C56" s="11">
        <f t="shared" si="22"/>
        <v>2096.112214635797</v>
      </c>
      <c r="D56" s="11">
        <f t="shared" si="22"/>
        <v>2118.8942677518662</v>
      </c>
      <c r="E56" s="11">
        <f t="shared" si="22"/>
        <v>2145.1124631059338</v>
      </c>
      <c r="F56" s="11">
        <f t="shared" si="22"/>
        <v>2174.8811051590465</v>
      </c>
      <c r="G56" s="11">
        <f t="shared" si="22"/>
        <v>2208.3282609304247</v>
      </c>
      <c r="H56" s="11">
        <f t="shared" si="22"/>
        <v>2245.5966984777328</v>
      </c>
      <c r="I56" s="11">
        <f t="shared" si="22"/>
        <v>2286.8449147668016</v>
      </c>
      <c r="J56" s="11">
        <f t="shared" si="22"/>
        <v>2332.2482602489486</v>
      </c>
      <c r="K56" s="11">
        <f t="shared" si="22"/>
        <v>2382.0001681134177</v>
      </c>
      <c r="L56" s="129">
        <f t="shared" si="22"/>
        <v>2436.3134968871996</v>
      </c>
    </row>
    <row r="57" spans="1:12" x14ac:dyDescent="0.2">
      <c r="A57" s="153" t="s">
        <v>131</v>
      </c>
      <c r="B57" s="157">
        <f t="shared" ref="B57:L57" si="23">B56/B29</f>
        <v>0.11775713324403718</v>
      </c>
      <c r="C57" s="157">
        <f t="shared" si="23"/>
        <v>9.7199999999999995E-2</v>
      </c>
      <c r="D57" s="157">
        <f t="shared" si="23"/>
        <v>9.7199999999999884E-2</v>
      </c>
      <c r="E57" s="157">
        <f t="shared" si="23"/>
        <v>9.7199999999999953E-2</v>
      </c>
      <c r="F57" s="157">
        <f t="shared" si="23"/>
        <v>9.7199999999999925E-2</v>
      </c>
      <c r="G57" s="157">
        <f t="shared" si="23"/>
        <v>9.7199999999999939E-2</v>
      </c>
      <c r="H57" s="157">
        <f t="shared" si="23"/>
        <v>9.7199999999999898E-2</v>
      </c>
      <c r="I57" s="157">
        <f t="shared" si="23"/>
        <v>9.7199999999999856E-2</v>
      </c>
      <c r="J57" s="157">
        <f t="shared" si="23"/>
        <v>9.7199999999999925E-2</v>
      </c>
      <c r="K57" s="157">
        <f t="shared" si="23"/>
        <v>9.7199999999999995E-2</v>
      </c>
      <c r="L57" s="158">
        <f t="shared" si="23"/>
        <v>9.7199999999999995E-2</v>
      </c>
    </row>
    <row r="58" spans="1:12" x14ac:dyDescent="0.2">
      <c r="A58" s="102"/>
      <c r="B58" s="19"/>
      <c r="C58" s="19"/>
      <c r="D58" s="19"/>
      <c r="E58" s="19"/>
      <c r="F58" s="19"/>
      <c r="G58" s="19"/>
      <c r="H58" s="19"/>
      <c r="I58" s="19"/>
      <c r="J58" s="19"/>
      <c r="K58" s="19"/>
      <c r="L58" s="105"/>
    </row>
    <row r="59" spans="1:12" x14ac:dyDescent="0.2">
      <c r="A59" s="126" t="s">
        <v>135</v>
      </c>
      <c r="B59" s="26"/>
      <c r="C59" s="26"/>
      <c r="D59" s="26"/>
      <c r="E59" s="26"/>
      <c r="F59" s="26"/>
      <c r="G59" s="26"/>
      <c r="H59" s="26"/>
      <c r="I59" s="26"/>
      <c r="J59" s="26"/>
      <c r="K59" s="26"/>
      <c r="L59" s="127"/>
    </row>
    <row r="60" spans="1:12" x14ac:dyDescent="0.2">
      <c r="A60" s="102" t="s">
        <v>16</v>
      </c>
      <c r="B60" s="19">
        <f>O17</f>
        <v>-165</v>
      </c>
      <c r="C60" s="22">
        <f t="shared" ref="C60:K60" si="24">C61*C29</f>
        <v>-207.07199830784396</v>
      </c>
      <c r="D60" s="22">
        <f t="shared" si="24"/>
        <v>-209.32260551835535</v>
      </c>
      <c r="E60" s="22">
        <f t="shared" si="24"/>
        <v>-211.91266442173099</v>
      </c>
      <c r="F60" s="22">
        <f t="shared" si="24"/>
        <v>-214.85346699604364</v>
      </c>
      <c r="G60" s="22">
        <f t="shared" si="24"/>
        <v>-218.15766480326667</v>
      </c>
      <c r="H60" s="22">
        <f t="shared" si="24"/>
        <v>-221.83936170043077</v>
      </c>
      <c r="I60" s="22">
        <f t="shared" si="24"/>
        <v>-225.91421538143746</v>
      </c>
      <c r="J60" s="22">
        <f t="shared" si="24"/>
        <v>-230.39954847248234</v>
      </c>
      <c r="K60" s="22">
        <f t="shared" si="24"/>
        <v>-235.31446996818718</v>
      </c>
      <c r="L60" s="128">
        <v>0</v>
      </c>
    </row>
    <row r="61" spans="1:12" x14ac:dyDescent="0.2">
      <c r="A61" s="149" t="s">
        <v>131</v>
      </c>
      <c r="B61" s="159">
        <f>B60/B29</f>
        <v>-7.7229599986595506E-3</v>
      </c>
      <c r="C61" s="151">
        <f>C12</f>
        <v>-9.6022522529976284E-3</v>
      </c>
      <c r="D61" s="151">
        <f t="shared" ref="D61:K61" si="25">C61</f>
        <v>-9.6022522529976284E-3</v>
      </c>
      <c r="E61" s="151">
        <f t="shared" si="25"/>
        <v>-9.6022522529976284E-3</v>
      </c>
      <c r="F61" s="151">
        <f t="shared" si="25"/>
        <v>-9.6022522529976284E-3</v>
      </c>
      <c r="G61" s="151">
        <f t="shared" si="25"/>
        <v>-9.6022522529976284E-3</v>
      </c>
      <c r="H61" s="151">
        <f t="shared" si="25"/>
        <v>-9.6022522529976284E-3</v>
      </c>
      <c r="I61" s="151">
        <f t="shared" si="25"/>
        <v>-9.6022522529976284E-3</v>
      </c>
      <c r="J61" s="151">
        <f t="shared" si="25"/>
        <v>-9.6022522529976284E-3</v>
      </c>
      <c r="K61" s="151">
        <f t="shared" si="25"/>
        <v>-9.6022522529976284E-3</v>
      </c>
      <c r="L61" s="152">
        <v>0</v>
      </c>
    </row>
    <row r="62" spans="1:12" x14ac:dyDescent="0.2">
      <c r="A62" s="102" t="s">
        <v>18</v>
      </c>
      <c r="B62" s="19">
        <f>O19</f>
        <v>209</v>
      </c>
      <c r="C62" s="22">
        <f>C63*C56</f>
        <v>169.86090676466657</v>
      </c>
      <c r="D62" s="22">
        <f t="shared" ref="D62:L62" si="26">D63*D56</f>
        <v>171.70707710480207</v>
      </c>
      <c r="E62" s="22">
        <f t="shared" si="26"/>
        <v>173.83169925312004</v>
      </c>
      <c r="F62" s="22">
        <f t="shared" si="26"/>
        <v>176.24403600541223</v>
      </c>
      <c r="G62" s="22">
        <f t="shared" si="26"/>
        <v>178.95446542248067</v>
      </c>
      <c r="H62" s="22">
        <f t="shared" si="26"/>
        <v>181.97455688098498</v>
      </c>
      <c r="I62" s="22">
        <f t="shared" si="26"/>
        <v>185.31715436806832</v>
      </c>
      <c r="J62" s="22">
        <f t="shared" si="26"/>
        <v>188.99646761279695</v>
      </c>
      <c r="K62" s="22">
        <f t="shared" si="26"/>
        <v>193.02817170007035</v>
      </c>
      <c r="L62" s="128">
        <f t="shared" si="26"/>
        <v>197.42951586976932</v>
      </c>
    </row>
    <row r="63" spans="1:12" x14ac:dyDescent="0.2">
      <c r="A63" s="160" t="s">
        <v>136</v>
      </c>
      <c r="B63" s="157">
        <f>B62/B56</f>
        <v>8.3072810358156751E-2</v>
      </c>
      <c r="C63" s="155">
        <f>C13</f>
        <v>8.1036170477247177E-2</v>
      </c>
      <c r="D63" s="155">
        <f t="shared" ref="D63:L63" si="27">C63</f>
        <v>8.1036170477247177E-2</v>
      </c>
      <c r="E63" s="155">
        <f t="shared" si="27"/>
        <v>8.1036170477247177E-2</v>
      </c>
      <c r="F63" s="155">
        <f t="shared" si="27"/>
        <v>8.1036170477247177E-2</v>
      </c>
      <c r="G63" s="155">
        <f t="shared" si="27"/>
        <v>8.1036170477247177E-2</v>
      </c>
      <c r="H63" s="155">
        <f t="shared" si="27"/>
        <v>8.1036170477247177E-2</v>
      </c>
      <c r="I63" s="155">
        <f t="shared" si="27"/>
        <v>8.1036170477247177E-2</v>
      </c>
      <c r="J63" s="155">
        <f t="shared" si="27"/>
        <v>8.1036170477247177E-2</v>
      </c>
      <c r="K63" s="155">
        <f t="shared" si="27"/>
        <v>8.1036170477247177E-2</v>
      </c>
      <c r="L63" s="156">
        <f t="shared" si="27"/>
        <v>8.1036170477247177E-2</v>
      </c>
    </row>
    <row r="64" spans="1:12" x14ac:dyDescent="0.2">
      <c r="A64" s="102"/>
      <c r="B64" s="19"/>
      <c r="C64" s="19"/>
      <c r="D64" s="19"/>
      <c r="E64" s="19"/>
      <c r="F64" s="19"/>
      <c r="G64" s="19"/>
      <c r="H64" s="19"/>
      <c r="I64" s="19"/>
      <c r="J64" s="19"/>
      <c r="K64" s="19"/>
      <c r="L64" s="105"/>
    </row>
    <row r="65" spans="1:12" x14ac:dyDescent="0.2">
      <c r="A65" s="130" t="s">
        <v>137</v>
      </c>
      <c r="B65" s="8">
        <f>B56+B60-B62</f>
        <v>2141.8652885213087</v>
      </c>
      <c r="C65" s="8">
        <f t="shared" ref="C65:L65" si="28">C56+C60-C62</f>
        <v>1719.1793095632866</v>
      </c>
      <c r="D65" s="8">
        <f t="shared" si="28"/>
        <v>1737.8645851287088</v>
      </c>
      <c r="E65" s="8">
        <f t="shared" si="28"/>
        <v>1759.3680994310828</v>
      </c>
      <c r="F65" s="8">
        <f t="shared" si="28"/>
        <v>1783.7836021575906</v>
      </c>
      <c r="G65" s="8">
        <f t="shared" si="28"/>
        <v>1811.2161307046772</v>
      </c>
      <c r="H65" s="8">
        <f t="shared" si="28"/>
        <v>1841.7827798963172</v>
      </c>
      <c r="I65" s="8">
        <f t="shared" si="28"/>
        <v>1875.613545017296</v>
      </c>
      <c r="J65" s="8">
        <f t="shared" si="28"/>
        <v>1912.8522441636692</v>
      </c>
      <c r="K65" s="8">
        <f t="shared" si="28"/>
        <v>1953.6575264451603</v>
      </c>
      <c r="L65" s="131">
        <f t="shared" si="28"/>
        <v>2238.8839810174304</v>
      </c>
    </row>
    <row r="66" spans="1:12" x14ac:dyDescent="0.2">
      <c r="A66" s="102"/>
      <c r="B66" s="19"/>
      <c r="C66" s="19"/>
      <c r="D66" s="19"/>
      <c r="E66" s="19"/>
      <c r="F66" s="19"/>
      <c r="G66" s="19"/>
      <c r="H66" s="19"/>
      <c r="I66" s="19"/>
      <c r="J66" s="19"/>
      <c r="K66" s="19"/>
      <c r="L66" s="105"/>
    </row>
    <row r="67" spans="1:12" x14ac:dyDescent="0.2">
      <c r="A67" s="126" t="s">
        <v>79</v>
      </c>
      <c r="B67" s="26"/>
      <c r="C67" s="26"/>
      <c r="D67" s="26"/>
      <c r="E67" s="26"/>
      <c r="F67" s="26"/>
      <c r="G67" s="26"/>
      <c r="H67" s="26"/>
      <c r="I67" s="26"/>
      <c r="J67" s="26"/>
      <c r="K67" s="26"/>
      <c r="L67" s="127"/>
    </row>
    <row r="68" spans="1:12" x14ac:dyDescent="0.2">
      <c r="A68" s="132" t="s">
        <v>83</v>
      </c>
      <c r="B68" s="14">
        <f>O28</f>
        <v>140</v>
      </c>
      <c r="C68" s="22">
        <f t="shared" ref="C68:L68" si="29">C69*C29</f>
        <v>-59.371677895865083</v>
      </c>
      <c r="D68" s="22">
        <f t="shared" si="29"/>
        <v>-60.016971935931011</v>
      </c>
      <c r="E68" s="22">
        <f t="shared" si="29"/>
        <v>-60.759593556426147</v>
      </c>
      <c r="F68" s="22">
        <f t="shared" si="29"/>
        <v>-61.602780393005808</v>
      </c>
      <c r="G68" s="22">
        <f t="shared" si="29"/>
        <v>-62.550159901185495</v>
      </c>
      <c r="H68" s="22">
        <f t="shared" si="29"/>
        <v>-63.605775938481216</v>
      </c>
      <c r="I68" s="22">
        <f t="shared" si="29"/>
        <v>-64.77411787847565</v>
      </c>
      <c r="J68" s="22">
        <f t="shared" si="29"/>
        <v>-66.060152464094912</v>
      </c>
      <c r="K68" s="22">
        <f t="shared" si="29"/>
        <v>-67.469358625773211</v>
      </c>
      <c r="L68" s="128">
        <f t="shared" si="29"/>
        <v>-69.007765510143898</v>
      </c>
    </row>
    <row r="69" spans="1:12" x14ac:dyDescent="0.2">
      <c r="A69" s="149" t="s">
        <v>131</v>
      </c>
      <c r="B69" s="159">
        <f>B68/B29</f>
        <v>6.5528145443171943E-3</v>
      </c>
      <c r="C69" s="151">
        <f>C15</f>
        <v>-2.7531575128389744E-3</v>
      </c>
      <c r="D69" s="151">
        <f t="shared" ref="D69:L69" si="30">C69</f>
        <v>-2.7531575128389744E-3</v>
      </c>
      <c r="E69" s="151">
        <f t="shared" si="30"/>
        <v>-2.7531575128389744E-3</v>
      </c>
      <c r="F69" s="151">
        <f t="shared" si="30"/>
        <v>-2.7531575128389744E-3</v>
      </c>
      <c r="G69" s="151">
        <f t="shared" si="30"/>
        <v>-2.7531575128389744E-3</v>
      </c>
      <c r="H69" s="151">
        <f t="shared" si="30"/>
        <v>-2.7531575128389744E-3</v>
      </c>
      <c r="I69" s="151">
        <f t="shared" si="30"/>
        <v>-2.7531575128389744E-3</v>
      </c>
      <c r="J69" s="151">
        <f t="shared" si="30"/>
        <v>-2.7531575128389744E-3</v>
      </c>
      <c r="K69" s="151">
        <f t="shared" si="30"/>
        <v>-2.7531575128389744E-3</v>
      </c>
      <c r="L69" s="152">
        <f t="shared" si="30"/>
        <v>-2.7531575128389744E-3</v>
      </c>
    </row>
    <row r="70" spans="1:12" x14ac:dyDescent="0.2">
      <c r="A70" s="132" t="s">
        <v>84</v>
      </c>
      <c r="B70" s="14">
        <f>O29</f>
        <v>449</v>
      </c>
      <c r="C70" s="22">
        <f t="shared" ref="C70:L70" si="31">C71*C29</f>
        <v>486.33761446155097</v>
      </c>
      <c r="D70" s="22">
        <f t="shared" si="31"/>
        <v>491.6234809755876</v>
      </c>
      <c r="E70" s="22">
        <f t="shared" si="31"/>
        <v>497.70659737315077</v>
      </c>
      <c r="F70" s="22">
        <f t="shared" si="31"/>
        <v>504.61348444760375</v>
      </c>
      <c r="G70" s="22">
        <f t="shared" si="31"/>
        <v>512.37385616568099</v>
      </c>
      <c r="H70" s="22">
        <f t="shared" si="31"/>
        <v>521.02083741263527</v>
      </c>
      <c r="I70" s="22">
        <f t="shared" si="31"/>
        <v>530.59120247742067</v>
      </c>
      <c r="J70" s="22">
        <f t="shared" si="31"/>
        <v>541.1256359758662</v>
      </c>
      <c r="K70" s="22">
        <f t="shared" si="31"/>
        <v>552.66901806045564</v>
      </c>
      <c r="L70" s="128">
        <f t="shared" si="31"/>
        <v>565.2707359288363</v>
      </c>
    </row>
    <row r="71" spans="1:12" x14ac:dyDescent="0.2">
      <c r="A71" s="149" t="s">
        <v>131</v>
      </c>
      <c r="B71" s="159">
        <f>B70/B29</f>
        <v>2.1015812359988714E-2</v>
      </c>
      <c r="C71" s="151">
        <f>C16</f>
        <v>2.2552235417356386E-2</v>
      </c>
      <c r="D71" s="151">
        <f t="shared" ref="D71:L71" si="32">C71</f>
        <v>2.2552235417356386E-2</v>
      </c>
      <c r="E71" s="151">
        <f t="shared" si="32"/>
        <v>2.2552235417356386E-2</v>
      </c>
      <c r="F71" s="151">
        <f t="shared" si="32"/>
        <v>2.2552235417356386E-2</v>
      </c>
      <c r="G71" s="151">
        <f t="shared" si="32"/>
        <v>2.2552235417356386E-2</v>
      </c>
      <c r="H71" s="151">
        <f t="shared" si="32"/>
        <v>2.2552235417356386E-2</v>
      </c>
      <c r="I71" s="151">
        <f t="shared" si="32"/>
        <v>2.2552235417356386E-2</v>
      </c>
      <c r="J71" s="151">
        <f t="shared" si="32"/>
        <v>2.2552235417356386E-2</v>
      </c>
      <c r="K71" s="151">
        <f t="shared" si="32"/>
        <v>2.2552235417356386E-2</v>
      </c>
      <c r="L71" s="152">
        <f t="shared" si="32"/>
        <v>2.2552235417356386E-2</v>
      </c>
    </row>
    <row r="72" spans="1:12" x14ac:dyDescent="0.2">
      <c r="A72" s="132" t="s">
        <v>95</v>
      </c>
      <c r="B72" s="19">
        <f>O25</f>
        <v>668</v>
      </c>
      <c r="C72" s="22">
        <f t="shared" ref="C72:L72" si="33">C73*C29</f>
        <v>643.45666092972613</v>
      </c>
      <c r="D72" s="22">
        <f t="shared" si="33"/>
        <v>650.45021009414336</v>
      </c>
      <c r="E72" s="22">
        <f t="shared" si="33"/>
        <v>658.49857330692191</v>
      </c>
      <c r="F72" s="22">
        <f t="shared" si="33"/>
        <v>667.63683932253059</v>
      </c>
      <c r="G72" s="22">
        <f t="shared" si="33"/>
        <v>677.90432167389258</v>
      </c>
      <c r="H72" s="22">
        <f t="shared" si="33"/>
        <v>689.34484676354111</v>
      </c>
      <c r="I72" s="22">
        <f t="shared" si="33"/>
        <v>702.0070693952066</v>
      </c>
      <c r="J72" s="22">
        <f t="shared" si="33"/>
        <v>715.94481799234279</v>
      </c>
      <c r="K72" s="22">
        <f t="shared" si="33"/>
        <v>731.21747194942873</v>
      </c>
      <c r="L72" s="128">
        <f t="shared" si="33"/>
        <v>747.8903737782216</v>
      </c>
    </row>
    <row r="73" spans="1:12" x14ac:dyDescent="0.2">
      <c r="A73" s="153" t="s">
        <v>131</v>
      </c>
      <c r="B73" s="157">
        <f>B72/B29</f>
        <v>3.1266286540027756E-2</v>
      </c>
      <c r="C73" s="155">
        <f>C17</f>
        <v>2.983809120793492E-2</v>
      </c>
      <c r="D73" s="155">
        <f t="shared" ref="D73:L73" si="34">C73</f>
        <v>2.983809120793492E-2</v>
      </c>
      <c r="E73" s="155">
        <f t="shared" si="34"/>
        <v>2.983809120793492E-2</v>
      </c>
      <c r="F73" s="155">
        <f t="shared" si="34"/>
        <v>2.983809120793492E-2</v>
      </c>
      <c r="G73" s="155">
        <f t="shared" si="34"/>
        <v>2.983809120793492E-2</v>
      </c>
      <c r="H73" s="155">
        <f t="shared" si="34"/>
        <v>2.983809120793492E-2</v>
      </c>
      <c r="I73" s="155">
        <f t="shared" si="34"/>
        <v>2.983809120793492E-2</v>
      </c>
      <c r="J73" s="155">
        <f t="shared" si="34"/>
        <v>2.983809120793492E-2</v>
      </c>
      <c r="K73" s="155">
        <f t="shared" si="34"/>
        <v>2.983809120793492E-2</v>
      </c>
      <c r="L73" s="156">
        <f t="shared" si="34"/>
        <v>2.983809120793492E-2</v>
      </c>
    </row>
    <row r="74" spans="1:12" x14ac:dyDescent="0.2">
      <c r="A74" s="102"/>
      <c r="B74" s="19"/>
      <c r="C74" s="19"/>
      <c r="D74" s="19"/>
      <c r="E74" s="19"/>
      <c r="F74" s="19"/>
      <c r="G74" s="19"/>
      <c r="H74" s="19"/>
      <c r="I74" s="19"/>
      <c r="J74" s="19"/>
      <c r="K74" s="19"/>
      <c r="L74" s="105"/>
    </row>
    <row r="75" spans="1:12" x14ac:dyDescent="0.2">
      <c r="A75" s="133" t="s">
        <v>148</v>
      </c>
      <c r="B75" s="26"/>
      <c r="C75" s="11">
        <f>C65-C68-C70</f>
        <v>1292.2133729976008</v>
      </c>
      <c r="D75" s="11">
        <f t="shared" ref="D75:L75" si="35">D65-D68-D70</f>
        <v>1306.2580760890521</v>
      </c>
      <c r="E75" s="11">
        <f t="shared" si="35"/>
        <v>1322.4210956143581</v>
      </c>
      <c r="F75" s="11">
        <f t="shared" si="35"/>
        <v>1340.7728981029927</v>
      </c>
      <c r="G75" s="11">
        <f t="shared" si="35"/>
        <v>1361.3924344401817</v>
      </c>
      <c r="H75" s="11">
        <f t="shared" si="35"/>
        <v>1384.3677184221631</v>
      </c>
      <c r="I75" s="11">
        <f t="shared" si="35"/>
        <v>1409.796460418351</v>
      </c>
      <c r="J75" s="11">
        <f t="shared" si="35"/>
        <v>1437.786760651898</v>
      </c>
      <c r="K75" s="11">
        <f t="shared" si="35"/>
        <v>1468.4578670104779</v>
      </c>
      <c r="L75" s="129">
        <f t="shared" si="35"/>
        <v>1742.6210105987382</v>
      </c>
    </row>
    <row r="76" spans="1:12" x14ac:dyDescent="0.2">
      <c r="A76" s="134" t="s">
        <v>138</v>
      </c>
      <c r="B76" s="19"/>
      <c r="C76" s="22">
        <f t="shared" ref="C76:K76" si="36">C75/(1+$G$5)^C26</f>
        <v>1174.7394299978189</v>
      </c>
      <c r="D76" s="22">
        <f t="shared" si="36"/>
        <v>1079.5521289992164</v>
      </c>
      <c r="E76" s="22">
        <f t="shared" si="36"/>
        <v>993.55454215954751</v>
      </c>
      <c r="F76" s="22">
        <f t="shared" si="36"/>
        <v>915.7659299931646</v>
      </c>
      <c r="G76" s="22">
        <f t="shared" si="36"/>
        <v>845.31759159532146</v>
      </c>
      <c r="H76" s="22">
        <f t="shared" si="36"/>
        <v>781.43948665733922</v>
      </c>
      <c r="I76" s="22">
        <f t="shared" si="36"/>
        <v>723.44849871659164</v>
      </c>
      <c r="J76" s="22">
        <f t="shared" si="36"/>
        <v>670.73813501195559</v>
      </c>
      <c r="K76" s="22">
        <f t="shared" si="36"/>
        <v>622.76948407948248</v>
      </c>
      <c r="L76" s="128">
        <f>((L75*(1+G5)/(G5-G6)-B82))/(1+G5)^10</f>
        <v>6538.6468704603785</v>
      </c>
    </row>
    <row r="77" spans="1:12" x14ac:dyDescent="0.2">
      <c r="A77" s="135" t="s">
        <v>144</v>
      </c>
      <c r="B77" s="14">
        <f>O32</f>
        <v>11685</v>
      </c>
      <c r="C77" s="14">
        <f>B77+C70-C72</f>
        <v>11527.880953531825</v>
      </c>
      <c r="D77" s="14">
        <f t="shared" ref="D77:L77" si="37">C77+D70-D72</f>
        <v>11369.05422441327</v>
      </c>
      <c r="E77" s="14">
        <f t="shared" si="37"/>
        <v>11208.262248479499</v>
      </c>
      <c r="F77" s="14">
        <f t="shared" si="37"/>
        <v>11045.238893604572</v>
      </c>
      <c r="G77" s="14">
        <f t="shared" si="37"/>
        <v>10879.708428096361</v>
      </c>
      <c r="H77" s="14">
        <f t="shared" si="37"/>
        <v>10711.384418745456</v>
      </c>
      <c r="I77" s="14">
        <f t="shared" si="37"/>
        <v>10539.968551827671</v>
      </c>
      <c r="J77" s="14">
        <f t="shared" si="37"/>
        <v>10365.149369811195</v>
      </c>
      <c r="K77" s="14">
        <f t="shared" si="37"/>
        <v>10186.600915922223</v>
      </c>
      <c r="L77" s="136">
        <f t="shared" si="37"/>
        <v>10003.981278072837</v>
      </c>
    </row>
    <row r="78" spans="1:12" x14ac:dyDescent="0.2">
      <c r="A78" s="161" t="s">
        <v>139</v>
      </c>
      <c r="B78" s="162"/>
      <c r="C78" s="163">
        <f t="shared" ref="C78:L78" si="38">C29/((C77+B77)/2)</f>
        <v>1.8580149980488363</v>
      </c>
      <c r="D78" s="163">
        <f t="shared" si="38"/>
        <v>1.9041259079338122</v>
      </c>
      <c r="E78" s="163">
        <f t="shared" si="38"/>
        <v>1.9549762071062546</v>
      </c>
      <c r="F78" s="163">
        <f t="shared" si="38"/>
        <v>2.0109482880075817</v>
      </c>
      <c r="G78" s="163">
        <f t="shared" si="38"/>
        <v>2.0724726239405711</v>
      </c>
      <c r="H78" s="163">
        <f t="shared" si="38"/>
        <v>2.140034953861734</v>
      </c>
      <c r="I78" s="163">
        <f t="shared" si="38"/>
        <v>2.2141847711860909</v>
      </c>
      <c r="J78" s="163">
        <f t="shared" si="38"/>
        <v>2.2955454023319484</v>
      </c>
      <c r="K78" s="163">
        <f t="shared" si="38"/>
        <v>2.3848260346058936</v>
      </c>
      <c r="L78" s="164">
        <f t="shared" si="38"/>
        <v>2.4828361491362689</v>
      </c>
    </row>
    <row r="79" spans="1:12" ht="17" thickBot="1" x14ac:dyDescent="0.25">
      <c r="A79" s="165" t="s">
        <v>140</v>
      </c>
      <c r="B79" s="166"/>
      <c r="C79" s="167">
        <f>C77/C72</f>
        <v>17.915551510299494</v>
      </c>
      <c r="D79" s="167">
        <f t="shared" ref="D79:L79" si="39">D77/D72</f>
        <v>17.4787463328942</v>
      </c>
      <c r="E79" s="167">
        <f t="shared" si="39"/>
        <v>17.020936267473736</v>
      </c>
      <c r="F79" s="167">
        <f t="shared" si="39"/>
        <v>16.543782851785828</v>
      </c>
      <c r="G79" s="167">
        <f t="shared" si="39"/>
        <v>16.049032408042486</v>
      </c>
      <c r="H79" s="167">
        <f t="shared" si="39"/>
        <v>15.538499299784673</v>
      </c>
      <c r="I79" s="167">
        <f t="shared" si="39"/>
        <v>15.014049019346869</v>
      </c>
      <c r="J79" s="167">
        <f t="shared" si="39"/>
        <v>14.477581385220743</v>
      </c>
      <c r="K79" s="167">
        <f t="shared" si="39"/>
        <v>13.931014105509137</v>
      </c>
      <c r="L79" s="168">
        <f t="shared" si="39"/>
        <v>13.376266935399016</v>
      </c>
    </row>
    <row r="80" spans="1:12" ht="17" thickBot="1" x14ac:dyDescent="0.25"/>
    <row r="81" spans="1:2" x14ac:dyDescent="0.2">
      <c r="A81" s="46" t="s">
        <v>143</v>
      </c>
      <c r="B81" s="137">
        <f>SUM(C76:L76)</f>
        <v>14345.972097670816</v>
      </c>
    </row>
    <row r="82" spans="1:2" x14ac:dyDescent="0.2">
      <c r="A82" s="138" t="s">
        <v>141</v>
      </c>
      <c r="B82" s="136">
        <f>O31</f>
        <v>5592</v>
      </c>
    </row>
    <row r="83" spans="1:2" x14ac:dyDescent="0.2">
      <c r="A83" s="102" t="s">
        <v>145</v>
      </c>
      <c r="B83" s="105">
        <v>772</v>
      </c>
    </row>
    <row r="84" spans="1:2" x14ac:dyDescent="0.2">
      <c r="A84" s="102" t="s">
        <v>146</v>
      </c>
      <c r="B84" s="128">
        <f>B83+B81</f>
        <v>15117.972097670816</v>
      </c>
    </row>
    <row r="85" spans="1:2" ht="17" thickBot="1" x14ac:dyDescent="0.25">
      <c r="A85" s="47" t="s">
        <v>147</v>
      </c>
      <c r="B85" s="139">
        <v>77.23</v>
      </c>
    </row>
    <row r="86" spans="1:2" ht="17" thickBot="1" x14ac:dyDescent="0.25"/>
    <row r="87" spans="1:2" ht="17" thickBot="1" x14ac:dyDescent="0.25">
      <c r="A87" s="147" t="s">
        <v>149</v>
      </c>
      <c r="B87" s="148">
        <f>B84/B85</f>
        <v>195.75258445773423</v>
      </c>
    </row>
    <row r="88" spans="1:2" x14ac:dyDescent="0.2">
      <c r="A88" s="86" t="s">
        <v>174</v>
      </c>
      <c r="B88">
        <f>G12</f>
        <v>175.01</v>
      </c>
    </row>
    <row r="89" spans="1:2" x14ac:dyDescent="0.2">
      <c r="B89" s="44">
        <f>(B87-B88)/B88</f>
        <v>0.11852228134240467</v>
      </c>
    </row>
  </sheetData>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heetViews>
  <sheetFormatPr baseColWidth="10" defaultColWidth="8.83203125" defaultRowHeight="16" x14ac:dyDescent="0.2"/>
  <cols>
    <col min="1" max="2" width="36.6640625" customWidth="1"/>
  </cols>
  <sheetData>
    <row r="1" spans="1:16" x14ac:dyDescent="0.2">
      <c r="A1" s="180" t="s">
        <v>177</v>
      </c>
    </row>
    <row r="2" spans="1:16" x14ac:dyDescent="0.2">
      <c r="P2" t="e">
        <f ca="1">_xll.CB.RecalcCounterFN()</f>
        <v>#NAME?</v>
      </c>
    </row>
    <row r="3" spans="1:16" x14ac:dyDescent="0.2">
      <c r="A3" t="s">
        <v>178</v>
      </c>
      <c r="B3" t="s">
        <v>179</v>
      </c>
      <c r="C3">
        <v>0</v>
      </c>
    </row>
    <row r="4" spans="1:16" x14ac:dyDescent="0.2">
      <c r="A4" t="s">
        <v>180</v>
      </c>
    </row>
    <row r="5" spans="1:16" x14ac:dyDescent="0.2">
      <c r="A5" t="s">
        <v>181</v>
      </c>
    </row>
    <row r="7" spans="1:16" x14ac:dyDescent="0.2">
      <c r="A7" s="180" t="s">
        <v>182</v>
      </c>
      <c r="B7" t="s">
        <v>183</v>
      </c>
    </row>
    <row r="8" spans="1:16" x14ac:dyDescent="0.2">
      <c r="B8">
        <v>2</v>
      </c>
    </row>
    <row r="10" spans="1:16" x14ac:dyDescent="0.2">
      <c r="A10" t="s">
        <v>184</v>
      </c>
    </row>
    <row r="11" spans="1:16" x14ac:dyDescent="0.2">
      <c r="A11" t="e">
        <f>CB_DATA_!#REF!</f>
        <v>#REF!</v>
      </c>
      <c r="B11" t="e">
        <f>MC!#REF!</f>
        <v>#REF!</v>
      </c>
    </row>
    <row r="13" spans="1:16" x14ac:dyDescent="0.2">
      <c r="A13" t="s">
        <v>185</v>
      </c>
    </row>
    <row r="14" spans="1:16" x14ac:dyDescent="0.2">
      <c r="A14" t="s">
        <v>189</v>
      </c>
      <c r="B14" t="s">
        <v>193</v>
      </c>
    </row>
    <row r="16" spans="1:16" x14ac:dyDescent="0.2">
      <c r="A16" t="s">
        <v>186</v>
      </c>
    </row>
    <row r="19" spans="1:2" x14ac:dyDescent="0.2">
      <c r="A19" t="s">
        <v>187</v>
      </c>
    </row>
    <row r="20" spans="1:2" x14ac:dyDescent="0.2">
      <c r="A20">
        <v>28</v>
      </c>
      <c r="B20">
        <v>46</v>
      </c>
    </row>
    <row r="25" spans="1:2" x14ac:dyDescent="0.2">
      <c r="A25" s="180" t="s">
        <v>188</v>
      </c>
    </row>
    <row r="26" spans="1:2" x14ac:dyDescent="0.2">
      <c r="A26" s="181" t="s">
        <v>190</v>
      </c>
      <c r="B26" s="181" t="s">
        <v>194</v>
      </c>
    </row>
    <row r="27" spans="1:2" x14ac:dyDescent="0.2">
      <c r="A27" t="s">
        <v>191</v>
      </c>
      <c r="B27" t="s">
        <v>205</v>
      </c>
    </row>
    <row r="28" spans="1:2" x14ac:dyDescent="0.2">
      <c r="A28" s="181" t="s">
        <v>192</v>
      </c>
      <c r="B28" s="181" t="s">
        <v>192</v>
      </c>
    </row>
    <row r="29" spans="1:2" x14ac:dyDescent="0.2">
      <c r="B29" s="181" t="s">
        <v>190</v>
      </c>
    </row>
    <row r="30" spans="1:2" x14ac:dyDescent="0.2">
      <c r="B30" t="s">
        <v>195</v>
      </c>
    </row>
    <row r="31" spans="1:2" x14ac:dyDescent="0.2">
      <c r="B31" s="181" t="s">
        <v>192</v>
      </c>
    </row>
    <row r="32" spans="1:2" x14ac:dyDescent="0.2">
      <c r="B32" s="181" t="s">
        <v>196</v>
      </c>
    </row>
    <row r="33" spans="2:2" x14ac:dyDescent="0.2">
      <c r="B33" t="s">
        <v>197</v>
      </c>
    </row>
    <row r="34" spans="2:2" x14ac:dyDescent="0.2">
      <c r="B34" s="181" t="s">
        <v>192</v>
      </c>
    </row>
    <row r="35" spans="2:2" x14ac:dyDescent="0.2">
      <c r="B35" s="181" t="s">
        <v>198</v>
      </c>
    </row>
    <row r="36" spans="2:2" x14ac:dyDescent="0.2">
      <c r="B36" t="s">
        <v>200</v>
      </c>
    </row>
    <row r="37" spans="2:2" x14ac:dyDescent="0.2">
      <c r="B37" s="181" t="s">
        <v>192</v>
      </c>
    </row>
    <row r="38" spans="2:2" x14ac:dyDescent="0.2">
      <c r="B38" s="181" t="s">
        <v>199</v>
      </c>
    </row>
    <row r="39" spans="2:2" x14ac:dyDescent="0.2">
      <c r="B39" t="s">
        <v>202</v>
      </c>
    </row>
    <row r="40" spans="2:2" x14ac:dyDescent="0.2">
      <c r="B40" s="181" t="s">
        <v>192</v>
      </c>
    </row>
    <row r="41" spans="2:2" x14ac:dyDescent="0.2">
      <c r="B41" s="181" t="s">
        <v>201</v>
      </c>
    </row>
    <row r="42" spans="2:2" x14ac:dyDescent="0.2">
      <c r="B42" t="s">
        <v>204</v>
      </c>
    </row>
    <row r="43" spans="2:2" x14ac:dyDescent="0.2">
      <c r="B43" s="181" t="s">
        <v>192</v>
      </c>
    </row>
    <row r="44" spans="2:2" x14ac:dyDescent="0.2">
      <c r="B44" s="181" t="s">
        <v>203</v>
      </c>
    </row>
    <row r="45" spans="2:2" x14ac:dyDescent="0.2">
      <c r="B45" t="s">
        <v>206</v>
      </c>
    </row>
    <row r="46" spans="2:2" x14ac:dyDescent="0.2">
      <c r="B46" s="181" t="s">
        <v>192</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tabSelected="1" topLeftCell="A27" zoomScale="55" zoomScaleNormal="55" zoomScalePageLayoutView="55" workbookViewId="0">
      <selection activeCell="J84" sqref="J84"/>
    </sheetView>
  </sheetViews>
  <sheetFormatPr baseColWidth="10" defaultColWidth="11.1640625" defaultRowHeight="16" x14ac:dyDescent="0.2"/>
  <cols>
    <col min="1" max="1" width="42.33203125" customWidth="1"/>
    <col min="3" max="3" width="14" bestFit="1" customWidth="1"/>
    <col min="4" max="4" width="11.5" bestFit="1" customWidth="1"/>
    <col min="5" max="5" width="9.83203125" customWidth="1"/>
    <col min="6" max="6" width="20.1640625" customWidth="1"/>
    <col min="7" max="7" width="11.5" bestFit="1" customWidth="1"/>
    <col min="8" max="8" width="11.5" customWidth="1"/>
    <col min="9" max="9" width="21.6640625" bestFit="1" customWidth="1"/>
    <col min="10" max="12" width="11.5" bestFit="1" customWidth="1"/>
    <col min="14" max="14" width="35.83203125" customWidth="1"/>
    <col min="15" max="15" width="49.33203125" bestFit="1" customWidth="1"/>
  </cols>
  <sheetData>
    <row r="1" spans="1:16" x14ac:dyDescent="0.2">
      <c r="A1" s="144" t="s">
        <v>176</v>
      </c>
    </row>
    <row r="2" spans="1:16" x14ac:dyDescent="0.2">
      <c r="A2" s="144" t="s">
        <v>151</v>
      </c>
    </row>
    <row r="3" spans="1:16" x14ac:dyDescent="0.2">
      <c r="A3" s="144" t="s">
        <v>157</v>
      </c>
    </row>
    <row r="4" spans="1:16" ht="17" thickBot="1" x14ac:dyDescent="0.25">
      <c r="A4" s="144" t="s">
        <v>152</v>
      </c>
    </row>
    <row r="5" spans="1:16" ht="17" thickBot="1" x14ac:dyDescent="0.25">
      <c r="F5" s="46" t="s">
        <v>120</v>
      </c>
      <c r="G5" s="100">
        <v>0.1</v>
      </c>
      <c r="I5" s="94" t="s">
        <v>103</v>
      </c>
      <c r="J5" s="94" t="s">
        <v>101</v>
      </c>
      <c r="K5" s="94" t="s">
        <v>113</v>
      </c>
      <c r="L5" s="111" t="s">
        <v>133</v>
      </c>
      <c r="O5" t="s">
        <v>97</v>
      </c>
    </row>
    <row r="6" spans="1:16" ht="17" thickBot="1" x14ac:dyDescent="0.25">
      <c r="A6" s="1" t="s">
        <v>119</v>
      </c>
      <c r="B6" t="s">
        <v>101</v>
      </c>
      <c r="C6" t="s">
        <v>102</v>
      </c>
      <c r="D6" t="s">
        <v>129</v>
      </c>
      <c r="F6" s="102" t="s">
        <v>122</v>
      </c>
      <c r="G6" s="103">
        <v>1.4999999999999999E-2</v>
      </c>
      <c r="I6" s="90" t="s">
        <v>104</v>
      </c>
      <c r="J6" s="90"/>
      <c r="K6" s="90"/>
      <c r="L6" s="90"/>
      <c r="O6" s="88" t="s">
        <v>0</v>
      </c>
      <c r="P6" s="33" t="s">
        <v>5</v>
      </c>
    </row>
    <row r="7" spans="1:16" x14ac:dyDescent="0.2">
      <c r="A7" s="56" t="s">
        <v>74</v>
      </c>
      <c r="B7" s="109">
        <v>0.80600000000000005</v>
      </c>
      <c r="C7" s="110">
        <v>0.80600000000000005</v>
      </c>
      <c r="D7" s="108"/>
      <c r="F7" s="102" t="s">
        <v>124</v>
      </c>
      <c r="G7" s="105"/>
      <c r="I7" t="s">
        <v>111</v>
      </c>
      <c r="J7" s="45">
        <v>2.7710999689237761E-2</v>
      </c>
      <c r="K7" s="45">
        <v>2.7710999689237761E-2</v>
      </c>
      <c r="L7" s="44">
        <v>2.425441660654569E-2</v>
      </c>
      <c r="O7" s="10" t="s">
        <v>6</v>
      </c>
      <c r="P7" s="27">
        <v>20891</v>
      </c>
    </row>
    <row r="8" spans="1:16" x14ac:dyDescent="0.2">
      <c r="A8" s="13" t="s">
        <v>10</v>
      </c>
      <c r="B8" s="109">
        <v>9.7100000000000006E-2</v>
      </c>
      <c r="C8" s="110">
        <v>9.7100000000000006E-2</v>
      </c>
      <c r="D8" s="108"/>
      <c r="F8" s="102" t="s">
        <v>126</v>
      </c>
      <c r="G8" s="103"/>
      <c r="I8" t="s">
        <v>112</v>
      </c>
      <c r="J8" s="45"/>
      <c r="K8" s="45"/>
      <c r="L8" s="44"/>
      <c r="O8" s="13" t="s">
        <v>7</v>
      </c>
      <c r="P8" s="20"/>
    </row>
    <row r="9" spans="1:16" x14ac:dyDescent="0.2">
      <c r="A9" s="13" t="s">
        <v>75</v>
      </c>
      <c r="B9" s="109">
        <v>1.9E-3</v>
      </c>
      <c r="C9" s="110">
        <v>1.9E-3</v>
      </c>
      <c r="D9" s="108"/>
      <c r="F9" s="102" t="s">
        <v>127</v>
      </c>
      <c r="G9" s="103"/>
      <c r="I9" s="90" t="s">
        <v>105</v>
      </c>
      <c r="J9" s="93"/>
      <c r="K9" s="93"/>
      <c r="L9" s="92"/>
      <c r="O9" s="13" t="s">
        <v>8</v>
      </c>
      <c r="P9" s="20">
        <v>17201</v>
      </c>
    </row>
    <row r="10" spans="1:16" ht="17" thickBot="1" x14ac:dyDescent="0.25">
      <c r="A10" s="13" t="s">
        <v>76</v>
      </c>
      <c r="B10" s="109">
        <v>9.4999999999999998E-3</v>
      </c>
      <c r="C10" s="110">
        <v>9.4999999999999998E-3</v>
      </c>
      <c r="D10" s="108"/>
      <c r="F10" s="47" t="s">
        <v>128</v>
      </c>
      <c r="G10" s="106"/>
      <c r="I10" t="s">
        <v>111</v>
      </c>
      <c r="J10" s="45">
        <v>-3.2779939757136362E-2</v>
      </c>
      <c r="K10" s="45">
        <v>-3.2779939757136362E-2</v>
      </c>
      <c r="L10" s="44">
        <v>0.42600871779447252</v>
      </c>
      <c r="O10" s="13" t="s">
        <v>9</v>
      </c>
      <c r="P10" s="20">
        <v>3690</v>
      </c>
    </row>
    <row r="11" spans="1:16" ht="17" thickBot="1" x14ac:dyDescent="0.25">
      <c r="A11" s="16" t="s">
        <v>78</v>
      </c>
      <c r="B11" s="109">
        <v>-1.17E-2</v>
      </c>
      <c r="C11" s="110">
        <v>-1.17E-2</v>
      </c>
      <c r="D11" s="108"/>
      <c r="F11" s="19"/>
      <c r="G11" s="53"/>
      <c r="I11" t="s">
        <v>112</v>
      </c>
      <c r="J11" s="45"/>
      <c r="K11" s="45"/>
      <c r="L11" s="44"/>
      <c r="O11" s="13" t="s">
        <v>10</v>
      </c>
      <c r="P11" s="20">
        <v>2130</v>
      </c>
    </row>
    <row r="12" spans="1:16" x14ac:dyDescent="0.2">
      <c r="A12" s="10" t="s">
        <v>16</v>
      </c>
      <c r="B12" s="107">
        <v>-9.6022522529976284E-3</v>
      </c>
      <c r="C12" s="89">
        <v>-9.6022522529976284E-3</v>
      </c>
      <c r="D12" s="108"/>
      <c r="F12" s="46" t="s">
        <v>121</v>
      </c>
      <c r="G12" s="101">
        <v>175.01</v>
      </c>
      <c r="H12">
        <v>155.32</v>
      </c>
      <c r="I12" s="90" t="s">
        <v>106</v>
      </c>
      <c r="J12" s="93"/>
      <c r="K12" s="93"/>
      <c r="L12" s="92"/>
      <c r="O12" s="13" t="s">
        <v>11</v>
      </c>
      <c r="P12" s="20">
        <v>74</v>
      </c>
    </row>
    <row r="13" spans="1:16" x14ac:dyDescent="0.2">
      <c r="A13" s="19" t="s">
        <v>80</v>
      </c>
      <c r="B13" s="83">
        <v>2.0270939447714929E-2</v>
      </c>
      <c r="C13" s="89">
        <v>8.1036170477247177E-2</v>
      </c>
      <c r="D13" s="108"/>
      <c r="F13" s="102" t="s">
        <v>123</v>
      </c>
      <c r="G13" s="104">
        <f>B87</f>
        <v>195.75258445773423</v>
      </c>
      <c r="I13" t="s">
        <v>111</v>
      </c>
      <c r="J13" s="45">
        <v>-4.6007524643878521E-2</v>
      </c>
      <c r="K13" s="45">
        <v>-4.6007524643878521E-2</v>
      </c>
      <c r="L13" s="44">
        <v>0.34146410183872966</v>
      </c>
      <c r="O13" s="13" t="s">
        <v>12</v>
      </c>
      <c r="P13" s="20">
        <v>201</v>
      </c>
    </row>
    <row r="14" spans="1:16" ht="17" thickBot="1" x14ac:dyDescent="0.25">
      <c r="A14" s="13" t="s">
        <v>79</v>
      </c>
      <c r="B14" s="107"/>
      <c r="C14" s="89"/>
      <c r="D14" s="108"/>
      <c r="F14" s="47" t="s">
        <v>125</v>
      </c>
      <c r="G14" s="141">
        <f>B89</f>
        <v>0.11852228134240467</v>
      </c>
      <c r="I14" t="s">
        <v>112</v>
      </c>
      <c r="J14" s="45"/>
      <c r="K14" s="45"/>
      <c r="L14" s="44"/>
      <c r="O14" s="7" t="s">
        <v>13</v>
      </c>
      <c r="P14" s="87">
        <v>1285</v>
      </c>
    </row>
    <row r="15" spans="1:16" x14ac:dyDescent="0.2">
      <c r="A15" s="65" t="s">
        <v>83</v>
      </c>
      <c r="B15" s="107">
        <v>-2.7531575128389744E-3</v>
      </c>
      <c r="C15" s="89">
        <v>-2.7531575128389744E-3</v>
      </c>
      <c r="D15" s="108"/>
      <c r="I15" s="90" t="s">
        <v>107</v>
      </c>
      <c r="J15" s="93"/>
      <c r="K15" s="93"/>
      <c r="L15" s="92"/>
      <c r="O15" s="13" t="s">
        <v>14</v>
      </c>
      <c r="P15" s="20"/>
    </row>
    <row r="16" spans="1:16" x14ac:dyDescent="0.2">
      <c r="A16" s="69" t="s">
        <v>84</v>
      </c>
      <c r="B16" s="85">
        <v>6.6506567867365113E-2</v>
      </c>
      <c r="C16" s="89">
        <v>2.2552235417356386E-2</v>
      </c>
      <c r="D16" s="108"/>
      <c r="I16" t="s">
        <v>111</v>
      </c>
      <c r="J16" s="45">
        <v>8.6364234467482801E-2</v>
      </c>
      <c r="K16" s="45">
        <v>8.6364234467482801E-2</v>
      </c>
      <c r="L16" s="44">
        <v>0.22674921241537038</v>
      </c>
      <c r="O16" s="13" t="s">
        <v>15</v>
      </c>
      <c r="P16" s="20">
        <v>-89</v>
      </c>
    </row>
    <row r="17" spans="1:16" x14ac:dyDescent="0.2">
      <c r="A17" s="7" t="s">
        <v>81</v>
      </c>
      <c r="B17" s="107">
        <v>2.983809120793492E-2</v>
      </c>
      <c r="C17" s="89">
        <v>2.983809120793492E-2</v>
      </c>
      <c r="D17" s="108"/>
      <c r="I17" t="s">
        <v>112</v>
      </c>
      <c r="J17" s="45"/>
      <c r="K17" s="45"/>
      <c r="L17" s="44"/>
      <c r="O17" s="10" t="s">
        <v>16</v>
      </c>
      <c r="P17" s="27">
        <v>-165</v>
      </c>
    </row>
    <row r="18" spans="1:16" x14ac:dyDescent="0.2">
      <c r="I18" s="90" t="s">
        <v>108</v>
      </c>
      <c r="J18" s="93"/>
      <c r="K18" s="93"/>
      <c r="L18" s="92"/>
      <c r="O18" s="13" t="s">
        <v>17</v>
      </c>
      <c r="P18" s="20">
        <v>1031</v>
      </c>
    </row>
    <row r="19" spans="1:16" x14ac:dyDescent="0.2">
      <c r="I19" t="s">
        <v>111</v>
      </c>
      <c r="J19" s="45">
        <v>5.3885511863559755E-2</v>
      </c>
      <c r="K19" s="45">
        <v>5.3885511863559755E-2</v>
      </c>
      <c r="L19" s="44">
        <v>9.563028132170627E-2</v>
      </c>
      <c r="O19" s="16" t="s">
        <v>18</v>
      </c>
      <c r="P19" s="30">
        <v>209</v>
      </c>
    </row>
    <row r="20" spans="1:16" x14ac:dyDescent="0.2">
      <c r="I20" t="s">
        <v>112</v>
      </c>
      <c r="J20" s="45"/>
      <c r="K20" s="45"/>
      <c r="L20" s="44"/>
      <c r="O20" s="13" t="s">
        <v>19</v>
      </c>
      <c r="P20" s="20">
        <v>822</v>
      </c>
    </row>
    <row r="21" spans="1:16" x14ac:dyDescent="0.2">
      <c r="I21" s="90" t="s">
        <v>109</v>
      </c>
      <c r="J21" s="93"/>
      <c r="K21" s="93"/>
      <c r="L21" s="92"/>
      <c r="O21" s="13" t="s">
        <v>71</v>
      </c>
      <c r="P21" s="20">
        <v>39</v>
      </c>
    </row>
    <row r="22" spans="1:16" x14ac:dyDescent="0.2">
      <c r="I22" t="s">
        <v>111</v>
      </c>
      <c r="J22" s="45">
        <v>2.9132525963129347E-2</v>
      </c>
      <c r="K22" s="45">
        <v>2.9132525963129347E-2</v>
      </c>
      <c r="L22" s="44">
        <v>3.942828401194591E-2</v>
      </c>
      <c r="O22" s="16" t="s">
        <v>20</v>
      </c>
      <c r="P22" s="30">
        <v>783</v>
      </c>
    </row>
    <row r="24" spans="1:16" x14ac:dyDescent="0.2">
      <c r="O24" s="13" t="s">
        <v>100</v>
      </c>
      <c r="P24" s="14">
        <f>P9</f>
        <v>17201</v>
      </c>
    </row>
    <row r="25" spans="1:16" ht="17" thickBot="1" x14ac:dyDescent="0.25">
      <c r="O25" s="16" t="s">
        <v>67</v>
      </c>
      <c r="P25" s="30">
        <v>668</v>
      </c>
    </row>
    <row r="26" spans="1:16" x14ac:dyDescent="0.2">
      <c r="A26" s="116" t="s">
        <v>117</v>
      </c>
      <c r="B26" s="117">
        <v>0</v>
      </c>
      <c r="C26" s="117">
        <v>1</v>
      </c>
      <c r="D26" s="117">
        <v>2</v>
      </c>
      <c r="E26" s="117">
        <v>3</v>
      </c>
      <c r="F26" s="117">
        <v>4</v>
      </c>
      <c r="G26" s="117">
        <v>5</v>
      </c>
      <c r="H26" s="117">
        <v>6</v>
      </c>
      <c r="I26" s="117">
        <v>7</v>
      </c>
      <c r="J26" s="117">
        <v>8</v>
      </c>
      <c r="K26" s="117">
        <v>9</v>
      </c>
      <c r="L26" s="118">
        <v>10</v>
      </c>
      <c r="O26" s="19"/>
      <c r="P26" s="14">
        <f>P24-P25</f>
        <v>16533</v>
      </c>
    </row>
    <row r="27" spans="1:16" x14ac:dyDescent="0.2">
      <c r="A27" s="119" t="s">
        <v>118</v>
      </c>
      <c r="B27" s="111">
        <v>2015</v>
      </c>
      <c r="C27" s="111">
        <v>2016</v>
      </c>
      <c r="D27" s="111">
        <v>2017</v>
      </c>
      <c r="E27" s="111">
        <v>2018</v>
      </c>
      <c r="F27" s="111">
        <v>2019</v>
      </c>
      <c r="G27" s="111">
        <v>2020</v>
      </c>
      <c r="H27" s="111">
        <v>2021</v>
      </c>
      <c r="I27" s="111">
        <v>2022</v>
      </c>
      <c r="J27" s="111">
        <v>2023</v>
      </c>
      <c r="K27" s="111">
        <v>2024</v>
      </c>
      <c r="L27" s="120">
        <v>2025</v>
      </c>
    </row>
    <row r="28" spans="1:16" ht="17" thickBot="1" x14ac:dyDescent="0.25">
      <c r="A28" s="119" t="s">
        <v>103</v>
      </c>
      <c r="B28" s="121"/>
      <c r="C28" s="111"/>
      <c r="D28" s="111"/>
      <c r="E28" s="111"/>
      <c r="F28" s="111"/>
      <c r="G28" s="111"/>
      <c r="H28" s="111"/>
      <c r="I28" s="111"/>
      <c r="J28" s="111"/>
      <c r="K28" s="111"/>
      <c r="L28" s="120"/>
      <c r="O28" s="16" t="s">
        <v>92</v>
      </c>
      <c r="P28" s="18">
        <v>140</v>
      </c>
    </row>
    <row r="29" spans="1:16" x14ac:dyDescent="0.2">
      <c r="A29" s="46" t="s">
        <v>109</v>
      </c>
      <c r="B29" s="48">
        <f t="shared" ref="B29:L29" si="0">SUM(B31,B33,B35,B37,B39)</f>
        <v>21364.865288521309</v>
      </c>
      <c r="C29" s="48">
        <f t="shared" si="0"/>
        <v>21564.940479792152</v>
      </c>
      <c r="D29" s="48">
        <f t="shared" si="0"/>
        <v>21799.323742303175</v>
      </c>
      <c r="E29" s="48">
        <f t="shared" si="0"/>
        <v>22069.058262406736</v>
      </c>
      <c r="F29" s="48">
        <f t="shared" si="0"/>
        <v>22375.320011924363</v>
      </c>
      <c r="G29" s="48">
        <f t="shared" si="0"/>
        <v>22719.426552782163</v>
      </c>
      <c r="H29" s="48">
        <f t="shared" si="0"/>
        <v>23102.846692157771</v>
      </c>
      <c r="I29" s="48">
        <f t="shared" si="0"/>
        <v>23527.211057271656</v>
      </c>
      <c r="J29" s="48">
        <f t="shared" si="0"/>
        <v>23994.323665112657</v>
      </c>
      <c r="K29" s="48">
        <f t="shared" si="0"/>
        <v>24506.174569068084</v>
      </c>
      <c r="L29" s="101">
        <f t="shared" si="0"/>
        <v>25064.95367167901</v>
      </c>
      <c r="O29" s="112" t="s">
        <v>96</v>
      </c>
      <c r="P29" s="113">
        <v>449</v>
      </c>
    </row>
    <row r="30" spans="1:16" ht="17" thickBot="1" x14ac:dyDescent="0.25">
      <c r="A30" s="47" t="s">
        <v>111</v>
      </c>
      <c r="B30" s="39"/>
      <c r="C30" s="140">
        <v>9.3646830236902012E-3</v>
      </c>
      <c r="D30" s="140">
        <v>1.0868718266607624E-2</v>
      </c>
      <c r="E30" s="140">
        <v>1.2373526963137982E-2</v>
      </c>
      <c r="F30" s="140">
        <v>1.3877427204917359E-2</v>
      </c>
      <c r="G30" s="140">
        <v>1.5378843327130909E-2</v>
      </c>
      <c r="H30" s="140">
        <v>1.6876312370157853E-2</v>
      </c>
      <c r="I30" s="140">
        <v>1.8368488124796079E-2</v>
      </c>
      <c r="J30" s="140">
        <v>1.9854142792527396E-2</v>
      </c>
      <c r="K30" s="140">
        <v>2.133216635314672E-2</v>
      </c>
      <c r="L30" s="141">
        <v>2.2801563786957635E-2</v>
      </c>
      <c r="M30">
        <v>1.9364916731037089E-3</v>
      </c>
      <c r="N30" t="s">
        <v>73</v>
      </c>
    </row>
    <row r="31" spans="1:16" x14ac:dyDescent="0.2">
      <c r="A31" s="171" t="s">
        <v>104</v>
      </c>
      <c r="B31" s="172">
        <v>11971.944184039688</v>
      </c>
      <c r="C31" s="172">
        <f>B31*(1+C32)</f>
        <v>12303.698725603184</v>
      </c>
      <c r="D31" s="172">
        <f t="shared" ref="D31:L31" si="1">C31*(1+D32)</f>
        <v>12644.646517164849</v>
      </c>
      <c r="E31" s="172">
        <f t="shared" si="1"/>
        <v>12995.042312872525</v>
      </c>
      <c r="F31" s="172">
        <f t="shared" si="1"/>
        <v>13355.147926366168</v>
      </c>
      <c r="G31" s="172">
        <f t="shared" si="1"/>
        <v>13725.232426403425</v>
      </c>
      <c r="H31" s="172">
        <f t="shared" si="1"/>
        <v>14105.572337906206</v>
      </c>
      <c r="I31" s="172">
        <f t="shared" si="1"/>
        <v>14496.451848578445</v>
      </c>
      <c r="J31" s="172">
        <f t="shared" si="1"/>
        <v>14898.163021249451</v>
      </c>
      <c r="K31" s="172">
        <f t="shared" si="1"/>
        <v>15311.006012101509</v>
      </c>
      <c r="L31" s="173">
        <f t="shared" si="1"/>
        <v>15735.289294944771</v>
      </c>
      <c r="O31" s="34" t="s">
        <v>142</v>
      </c>
      <c r="P31" s="113">
        <v>5592</v>
      </c>
    </row>
    <row r="32" spans="1:16" x14ac:dyDescent="0.2">
      <c r="A32" s="102" t="s">
        <v>111</v>
      </c>
      <c r="B32" s="51">
        <v>2.7710999689237761E-2</v>
      </c>
      <c r="C32" s="182">
        <v>2.7710999689237761E-2</v>
      </c>
      <c r="D32" s="182">
        <v>2.7710999689237761E-2</v>
      </c>
      <c r="E32" s="182">
        <v>2.7710999689237761E-2</v>
      </c>
      <c r="F32" s="182">
        <v>2.7710999689237761E-2</v>
      </c>
      <c r="G32" s="182">
        <v>2.7710999689237761E-2</v>
      </c>
      <c r="H32" s="182">
        <v>2.7710999689237761E-2</v>
      </c>
      <c r="I32" s="182">
        <v>2.7710999689237761E-2</v>
      </c>
      <c r="J32" s="182">
        <v>2.7710999689237761E-2</v>
      </c>
      <c r="K32" s="182">
        <v>2.7710999689237761E-2</v>
      </c>
      <c r="L32" s="186">
        <v>2.7710999689237761E-2</v>
      </c>
      <c r="O32" s="6" t="s">
        <v>68</v>
      </c>
      <c r="P32" s="113">
        <v>11685</v>
      </c>
    </row>
    <row r="33" spans="1:14" x14ac:dyDescent="0.2">
      <c r="A33" s="122" t="s">
        <v>105</v>
      </c>
      <c r="B33" s="115">
        <v>4901.9260326355661</v>
      </c>
      <c r="C33" s="115">
        <f>B33*(1+C34)</f>
        <v>4741.2411925918341</v>
      </c>
      <c r="D33" s="115">
        <f t="shared" ref="D33:L33" si="2">C33*(1+D34)</f>
        <v>4585.8235919246208</v>
      </c>
      <c r="E33" s="115">
        <f t="shared" si="2"/>
        <v>4435.5005708444769</v>
      </c>
      <c r="F33" s="115">
        <f t="shared" si="2"/>
        <v>4290.1051293394512</v>
      </c>
      <c r="G33" s="115">
        <f t="shared" si="2"/>
        <v>4149.4757416479224</v>
      </c>
      <c r="H33" s="115">
        <f t="shared" si="2"/>
        <v>4013.4561768130047</v>
      </c>
      <c r="I33" s="115">
        <f t="shared" si="2"/>
        <v>3881.8953251191679</v>
      </c>
      <c r="J33" s="115">
        <f t="shared" si="2"/>
        <v>3754.6470302182524</v>
      </c>
      <c r="K33" s="115">
        <f t="shared" si="2"/>
        <v>3631.5699267583873</v>
      </c>
      <c r="L33" s="123">
        <f t="shared" si="2"/>
        <v>3512.5272833354193</v>
      </c>
    </row>
    <row r="34" spans="1:14" x14ac:dyDescent="0.2">
      <c r="A34" s="102" t="s">
        <v>111</v>
      </c>
      <c r="B34" s="51">
        <v>-3.2779939757136362E-2</v>
      </c>
      <c r="C34" s="182">
        <v>-3.2779939757136362E-2</v>
      </c>
      <c r="D34" s="182">
        <v>-3.2779939757136362E-2</v>
      </c>
      <c r="E34" s="182">
        <v>-3.2779939757136362E-2</v>
      </c>
      <c r="F34" s="182">
        <v>-3.2779939757136362E-2</v>
      </c>
      <c r="G34" s="182">
        <v>-3.2779939757136362E-2</v>
      </c>
      <c r="H34" s="182">
        <v>-3.2779939757136362E-2</v>
      </c>
      <c r="I34" s="182">
        <v>-3.2779939757136362E-2</v>
      </c>
      <c r="J34" s="182">
        <v>-3.2779939757136362E-2</v>
      </c>
      <c r="K34" s="182">
        <v>-3.2779939757136362E-2</v>
      </c>
      <c r="L34" s="186">
        <v>-3.2779939757136362E-2</v>
      </c>
    </row>
    <row r="35" spans="1:14" x14ac:dyDescent="0.2">
      <c r="A35" s="122" t="s">
        <v>106</v>
      </c>
      <c r="B35" s="115">
        <v>2773.9264672003233</v>
      </c>
      <c r="C35" s="115">
        <f>B35*(1+C36)</f>
        <v>2646.3049769002978</v>
      </c>
      <c r="D35" s="115">
        <f t="shared" ref="D35:L35" si="3">C35*(1+D36)</f>
        <v>2524.5550354603392</v>
      </c>
      <c r="E35" s="115">
        <f t="shared" si="3"/>
        <v>2408.4065074515702</v>
      </c>
      <c r="F35" s="115">
        <f t="shared" si="3"/>
        <v>2297.6016857075147</v>
      </c>
      <c r="G35" s="115">
        <f t="shared" si="3"/>
        <v>2191.8947195305095</v>
      </c>
      <c r="H35" s="115">
        <f t="shared" si="3"/>
        <v>2091.0510692049224</v>
      </c>
      <c r="I35" s="115">
        <f t="shared" si="3"/>
        <v>1994.8469856068687</v>
      </c>
      <c r="J35" s="115">
        <f t="shared" si="3"/>
        <v>1903.069013755794</v>
      </c>
      <c r="K35" s="115">
        <f t="shared" si="3"/>
        <v>1815.5135192064229</v>
      </c>
      <c r="L35" s="123">
        <f t="shared" si="3"/>
        <v>1731.9862362302388</v>
      </c>
    </row>
    <row r="36" spans="1:14" x14ac:dyDescent="0.2">
      <c r="A36" s="102" t="s">
        <v>111</v>
      </c>
      <c r="B36" s="51">
        <v>-4.6007524643878521E-2</v>
      </c>
      <c r="C36" s="182">
        <v>-4.6007524643878521E-2</v>
      </c>
      <c r="D36" s="182">
        <v>-4.6007524643878521E-2</v>
      </c>
      <c r="E36" s="182">
        <v>-4.6007524643878521E-2</v>
      </c>
      <c r="F36" s="182">
        <v>-4.6007524643878521E-2</v>
      </c>
      <c r="G36" s="182">
        <v>-4.6007524643878521E-2</v>
      </c>
      <c r="H36" s="182">
        <v>-4.6007524643878521E-2</v>
      </c>
      <c r="I36" s="182">
        <v>-4.6007524643878521E-2</v>
      </c>
      <c r="J36" s="182">
        <v>-4.6007524643878521E-2</v>
      </c>
      <c r="K36" s="182">
        <v>-4.6007524643878521E-2</v>
      </c>
      <c r="L36" s="186">
        <v>-4.6007524643878521E-2</v>
      </c>
    </row>
    <row r="37" spans="1:14" x14ac:dyDescent="0.2">
      <c r="A37" s="122" t="s">
        <v>107</v>
      </c>
      <c r="B37" s="115">
        <v>1973.6570359199272</v>
      </c>
      <c r="C37" s="115">
        <f>B37*(1+C38)</f>
        <v>2144.1104149285129</v>
      </c>
      <c r="D37" s="115">
        <f t="shared" ref="D37:L37" si="4">C37*(1+D38)</f>
        <v>2329.2848695275711</v>
      </c>
      <c r="E37" s="115">
        <f t="shared" si="4"/>
        <v>2530.4517741410104</v>
      </c>
      <c r="F37" s="115">
        <f t="shared" si="4"/>
        <v>2748.9923044715829</v>
      </c>
      <c r="G37" s="115">
        <f t="shared" si="4"/>
        <v>2986.4069204042726</v>
      </c>
      <c r="H37" s="115">
        <f t="shared" si="4"/>
        <v>3244.3256678933808</v>
      </c>
      <c r="I37" s="115">
        <f t="shared" si="4"/>
        <v>3524.5193705641977</v>
      </c>
      <c r="J37" s="115">
        <f t="shared" si="4"/>
        <v>3828.9117878687894</v>
      </c>
      <c r="K37" s="115">
        <f t="shared" si="4"/>
        <v>4159.5928232715987</v>
      </c>
      <c r="L37" s="123">
        <f t="shared" si="4"/>
        <v>4518.8328731498859</v>
      </c>
    </row>
    <row r="38" spans="1:14" x14ac:dyDescent="0.2">
      <c r="A38" s="102" t="s">
        <v>111</v>
      </c>
      <c r="B38" s="51">
        <v>8.6364234467482801E-2</v>
      </c>
      <c r="C38" s="182">
        <v>8.6364234467482801E-2</v>
      </c>
      <c r="D38" s="182">
        <v>8.6364234467482801E-2</v>
      </c>
      <c r="E38" s="182">
        <v>8.6364234467482801E-2</v>
      </c>
      <c r="F38" s="182">
        <v>8.6364234467482801E-2</v>
      </c>
      <c r="G38" s="182">
        <v>8.6364234467482801E-2</v>
      </c>
      <c r="H38" s="182">
        <v>8.6364234467482801E-2</v>
      </c>
      <c r="I38" s="182">
        <v>8.6364234467482801E-2</v>
      </c>
      <c r="J38" s="182">
        <v>8.6364234467482801E-2</v>
      </c>
      <c r="K38" s="182">
        <v>8.6364234467482801E-2</v>
      </c>
      <c r="L38" s="186">
        <v>8.6364234467482801E-2</v>
      </c>
    </row>
    <row r="39" spans="1:14" x14ac:dyDescent="0.2">
      <c r="A39" s="122" t="s">
        <v>108</v>
      </c>
      <c r="B39" s="115">
        <v>-256.58843127419846</v>
      </c>
      <c r="C39" s="115">
        <f>B39*(1+C40)</f>
        <v>-270.41483023167643</v>
      </c>
      <c r="D39" s="115">
        <f t="shared" ref="D39:L39" si="5">C39*(1+D40)</f>
        <v>-284.98627177420792</v>
      </c>
      <c r="E39" s="115">
        <f t="shared" si="5"/>
        <v>-300.34290290284866</v>
      </c>
      <c r="F39" s="115">
        <f t="shared" si="5"/>
        <v>-316.52703396035611</v>
      </c>
      <c r="G39" s="115">
        <f t="shared" si="5"/>
        <v>-333.58325520396426</v>
      </c>
      <c r="H39" s="115">
        <f t="shared" si="5"/>
        <v>-351.55855965974234</v>
      </c>
      <c r="I39" s="115">
        <f t="shared" si="5"/>
        <v>-370.50247259702337</v>
      </c>
      <c r="J39" s="115">
        <f t="shared" si="5"/>
        <v>-390.46718797962848</v>
      </c>
      <c r="K39" s="115">
        <f t="shared" si="5"/>
        <v>-411.50771226983557</v>
      </c>
      <c r="L39" s="123">
        <f t="shared" si="5"/>
        <v>-433.68201598129809</v>
      </c>
    </row>
    <row r="40" spans="1:14" ht="17" thickBot="1" x14ac:dyDescent="0.25">
      <c r="A40" s="47" t="s">
        <v>111</v>
      </c>
      <c r="B40" s="140">
        <v>5.3885511863559755E-2</v>
      </c>
      <c r="C40" s="183">
        <v>5.3885511863559755E-2</v>
      </c>
      <c r="D40" s="183">
        <v>5.3885511863559755E-2</v>
      </c>
      <c r="E40" s="183">
        <v>5.3885511863559755E-2</v>
      </c>
      <c r="F40" s="183">
        <v>5.3885511863559755E-2</v>
      </c>
      <c r="G40" s="183">
        <v>5.3885511863559755E-2</v>
      </c>
      <c r="H40" s="183">
        <v>5.3885511863559755E-2</v>
      </c>
      <c r="I40" s="183">
        <v>5.3885511863559755E-2</v>
      </c>
      <c r="J40" s="183">
        <v>5.3885511863559755E-2</v>
      </c>
      <c r="K40" s="183">
        <v>5.3885511863559755E-2</v>
      </c>
      <c r="L40" s="187">
        <v>5.3885511863559755E-2</v>
      </c>
    </row>
    <row r="41" spans="1:14" x14ac:dyDescent="0.2">
      <c r="A41" s="102"/>
      <c r="B41" s="19"/>
      <c r="C41" s="19"/>
      <c r="D41" s="19"/>
      <c r="E41" s="19"/>
      <c r="F41" s="19"/>
      <c r="G41" s="19"/>
      <c r="H41" s="19"/>
      <c r="I41" s="19"/>
      <c r="J41" s="19"/>
      <c r="K41" s="19"/>
      <c r="L41" s="105"/>
    </row>
    <row r="42" spans="1:14" x14ac:dyDescent="0.2">
      <c r="A42" s="102"/>
      <c r="B42" s="19"/>
      <c r="C42" s="19"/>
      <c r="D42" s="19"/>
      <c r="E42" s="19"/>
      <c r="F42" s="19"/>
      <c r="G42" s="19"/>
      <c r="H42" s="19"/>
      <c r="I42" s="19"/>
      <c r="J42" s="19"/>
      <c r="K42" s="19"/>
      <c r="L42" s="105"/>
    </row>
    <row r="43" spans="1:14" x14ac:dyDescent="0.2">
      <c r="A43" s="124" t="s">
        <v>130</v>
      </c>
      <c r="B43" s="11">
        <f>P26</f>
        <v>16533</v>
      </c>
      <c r="C43" s="114">
        <f t="shared" ref="C43:L43" si="6">C44*C29</f>
        <v>17381.342026712475</v>
      </c>
      <c r="D43" s="114">
        <f t="shared" si="6"/>
        <v>17570.254936296362</v>
      </c>
      <c r="E43" s="114">
        <f t="shared" si="6"/>
        <v>17787.66095949983</v>
      </c>
      <c r="F43" s="114">
        <f t="shared" si="6"/>
        <v>18034.507929611038</v>
      </c>
      <c r="G43" s="114">
        <f t="shared" si="6"/>
        <v>18311.857801542425</v>
      </c>
      <c r="H43" s="114">
        <f t="shared" si="6"/>
        <v>18620.894433879166</v>
      </c>
      <c r="I43" s="114">
        <f t="shared" si="6"/>
        <v>18962.932112160957</v>
      </c>
      <c r="J43" s="114">
        <f t="shared" si="6"/>
        <v>19339.424874080803</v>
      </c>
      <c r="K43" s="114">
        <f t="shared" si="6"/>
        <v>19751.976702668875</v>
      </c>
      <c r="L43" s="125">
        <f t="shared" si="6"/>
        <v>20202.352659373282</v>
      </c>
      <c r="M43">
        <v>1.615898388925148E-2</v>
      </c>
      <c r="N43" t="s">
        <v>74</v>
      </c>
    </row>
    <row r="44" spans="1:14" x14ac:dyDescent="0.2">
      <c r="A44" s="153" t="s">
        <v>131</v>
      </c>
      <c r="B44" s="154"/>
      <c r="C44" s="184">
        <v>0.80600000000000005</v>
      </c>
      <c r="D44" s="184">
        <v>0.80600000000000005</v>
      </c>
      <c r="E44" s="184">
        <v>0.80600000000000005</v>
      </c>
      <c r="F44" s="184">
        <v>0.80600000000000005</v>
      </c>
      <c r="G44" s="184">
        <v>0.80600000000000005</v>
      </c>
      <c r="H44" s="184">
        <v>0.80600000000000005</v>
      </c>
      <c r="I44" s="184">
        <v>0.80600000000000005</v>
      </c>
      <c r="J44" s="184">
        <v>0.80600000000000005</v>
      </c>
      <c r="K44" s="184">
        <v>0.80600000000000005</v>
      </c>
      <c r="L44" s="188">
        <v>0.80600000000000005</v>
      </c>
    </row>
    <row r="45" spans="1:14" x14ac:dyDescent="0.2">
      <c r="A45" s="102"/>
      <c r="B45" s="19"/>
      <c r="C45" s="19"/>
      <c r="D45" s="19"/>
      <c r="E45" s="19"/>
      <c r="F45" s="19"/>
      <c r="G45" s="19"/>
      <c r="H45" s="19"/>
      <c r="I45" s="19"/>
      <c r="J45" s="19"/>
      <c r="K45" s="19"/>
      <c r="L45" s="105"/>
    </row>
    <row r="46" spans="1:14" x14ac:dyDescent="0.2">
      <c r="A46" s="126" t="s">
        <v>134</v>
      </c>
      <c r="B46" s="26"/>
      <c r="C46" s="26"/>
      <c r="D46" s="26"/>
      <c r="E46" s="26"/>
      <c r="F46" s="26"/>
      <c r="G46" s="26"/>
      <c r="H46" s="26"/>
      <c r="I46" s="26"/>
      <c r="J46" s="26"/>
      <c r="K46" s="26"/>
      <c r="L46" s="127"/>
    </row>
    <row r="47" spans="1:14" x14ac:dyDescent="0.2">
      <c r="A47" s="102" t="s">
        <v>10</v>
      </c>
      <c r="B47" s="19">
        <f>P11</f>
        <v>2130</v>
      </c>
      <c r="C47" s="22">
        <f t="shared" ref="C47:L47" si="7">C48*C29</f>
        <v>2093.9557205878182</v>
      </c>
      <c r="D47" s="22">
        <f t="shared" si="7"/>
        <v>2116.7143353776382</v>
      </c>
      <c r="E47" s="22">
        <f t="shared" si="7"/>
        <v>2142.9055572796942</v>
      </c>
      <c r="F47" s="22">
        <f t="shared" si="7"/>
        <v>2172.6435731578558</v>
      </c>
      <c r="G47" s="22">
        <f t="shared" si="7"/>
        <v>2206.056318275148</v>
      </c>
      <c r="H47" s="22">
        <f t="shared" si="7"/>
        <v>2243.2864138085197</v>
      </c>
      <c r="I47" s="22">
        <f t="shared" si="7"/>
        <v>2284.4921936610781</v>
      </c>
      <c r="J47" s="22">
        <f t="shared" si="7"/>
        <v>2329.8488278824393</v>
      </c>
      <c r="K47" s="22">
        <f t="shared" si="7"/>
        <v>2379.5495506565112</v>
      </c>
      <c r="L47" s="128">
        <f t="shared" si="7"/>
        <v>2433.8070015200319</v>
      </c>
      <c r="M47">
        <v>6.2996091540348884E-3</v>
      </c>
      <c r="N47" t="s">
        <v>10</v>
      </c>
    </row>
    <row r="48" spans="1:14" x14ac:dyDescent="0.2">
      <c r="A48" s="149" t="s">
        <v>131</v>
      </c>
      <c r="B48" s="150"/>
      <c r="C48" s="185">
        <v>9.7100000000000006E-2</v>
      </c>
      <c r="D48" s="185">
        <v>9.7100000000000006E-2</v>
      </c>
      <c r="E48" s="185">
        <v>9.7100000000000006E-2</v>
      </c>
      <c r="F48" s="185">
        <v>9.7100000000000006E-2</v>
      </c>
      <c r="G48" s="185">
        <v>9.7100000000000006E-2</v>
      </c>
      <c r="H48" s="185">
        <v>9.7100000000000006E-2</v>
      </c>
      <c r="I48" s="185">
        <v>9.7100000000000006E-2</v>
      </c>
      <c r="J48" s="185">
        <v>9.7100000000000006E-2</v>
      </c>
      <c r="K48" s="185">
        <v>9.7100000000000006E-2</v>
      </c>
      <c r="L48" s="189">
        <v>9.7100000000000006E-2</v>
      </c>
    </row>
    <row r="49" spans="1:14" x14ac:dyDescent="0.2">
      <c r="A49" s="102" t="s">
        <v>75</v>
      </c>
      <c r="B49" s="19">
        <f>P12</f>
        <v>74</v>
      </c>
      <c r="C49" s="22">
        <f t="shared" ref="C49:L49" si="8">C50*C29</f>
        <v>40.97338691160509</v>
      </c>
      <c r="D49" s="22">
        <f t="shared" si="8"/>
        <v>41.418715110376034</v>
      </c>
      <c r="E49" s="22">
        <f t="shared" si="8"/>
        <v>41.931210698572798</v>
      </c>
      <c r="F49" s="22">
        <f t="shared" si="8"/>
        <v>42.51310802265629</v>
      </c>
      <c r="G49" s="22">
        <f t="shared" si="8"/>
        <v>43.16691045028611</v>
      </c>
      <c r="H49" s="22">
        <f t="shared" si="8"/>
        <v>43.895408715099762</v>
      </c>
      <c r="I49" s="22">
        <f t="shared" si="8"/>
        <v>44.701701008816144</v>
      </c>
      <c r="J49" s="22">
        <f t="shared" si="8"/>
        <v>45.589214963714049</v>
      </c>
      <c r="K49" s="22">
        <f t="shared" si="8"/>
        <v>46.561731681229361</v>
      </c>
      <c r="L49" s="128">
        <f t="shared" si="8"/>
        <v>47.62341197619012</v>
      </c>
      <c r="M49">
        <v>9.0696650000909309E-4</v>
      </c>
      <c r="N49" t="s">
        <v>75</v>
      </c>
    </row>
    <row r="50" spans="1:14" x14ac:dyDescent="0.2">
      <c r="A50" s="149" t="s">
        <v>131</v>
      </c>
      <c r="B50" s="150"/>
      <c r="C50" s="185">
        <v>1.9E-3</v>
      </c>
      <c r="D50" s="185">
        <v>1.9E-3</v>
      </c>
      <c r="E50" s="185">
        <v>1.9E-3</v>
      </c>
      <c r="F50" s="185">
        <v>1.9E-3</v>
      </c>
      <c r="G50" s="185">
        <v>1.9E-3</v>
      </c>
      <c r="H50" s="185">
        <v>1.9E-3</v>
      </c>
      <c r="I50" s="185">
        <v>1.9E-3</v>
      </c>
      <c r="J50" s="185">
        <v>1.9E-3</v>
      </c>
      <c r="K50" s="185">
        <v>1.9E-3</v>
      </c>
      <c r="L50" s="189">
        <v>1.9E-3</v>
      </c>
    </row>
    <row r="51" spans="1:14" x14ac:dyDescent="0.2">
      <c r="A51" s="102" t="s">
        <v>76</v>
      </c>
      <c r="B51" s="19">
        <f>P13</f>
        <v>201</v>
      </c>
      <c r="C51" s="22">
        <f t="shared" ref="C51:L51" si="9">C52*C29</f>
        <v>204.86693455802543</v>
      </c>
      <c r="D51" s="22">
        <f t="shared" si="9"/>
        <v>207.09357555188015</v>
      </c>
      <c r="E51" s="22">
        <f t="shared" si="9"/>
        <v>209.65605349286398</v>
      </c>
      <c r="F51" s="22">
        <f t="shared" si="9"/>
        <v>212.56554011328143</v>
      </c>
      <c r="G51" s="22">
        <f t="shared" si="9"/>
        <v>215.83455225143055</v>
      </c>
      <c r="H51" s="22">
        <f t="shared" si="9"/>
        <v>219.47704357549881</v>
      </c>
      <c r="I51" s="22">
        <f t="shared" si="9"/>
        <v>223.50850504408072</v>
      </c>
      <c r="J51" s="22">
        <f t="shared" si="9"/>
        <v>227.94607481857022</v>
      </c>
      <c r="K51" s="22">
        <f t="shared" si="9"/>
        <v>232.80865840614678</v>
      </c>
      <c r="L51" s="128">
        <f t="shared" si="9"/>
        <v>238.11705988095059</v>
      </c>
      <c r="M51">
        <v>2.5270123187812301E-3</v>
      </c>
      <c r="N51" t="s">
        <v>76</v>
      </c>
    </row>
    <row r="52" spans="1:14" x14ac:dyDescent="0.2">
      <c r="A52" s="149" t="s">
        <v>131</v>
      </c>
      <c r="B52" s="150"/>
      <c r="C52" s="185">
        <v>9.4999999999999998E-3</v>
      </c>
      <c r="D52" s="185">
        <v>9.4999999999999998E-3</v>
      </c>
      <c r="E52" s="185">
        <v>9.4999999999999998E-3</v>
      </c>
      <c r="F52" s="185">
        <v>9.4999999999999998E-3</v>
      </c>
      <c r="G52" s="185">
        <v>9.4999999999999998E-3</v>
      </c>
      <c r="H52" s="185">
        <v>9.4999999999999998E-3</v>
      </c>
      <c r="I52" s="185">
        <v>9.4999999999999998E-3</v>
      </c>
      <c r="J52" s="185">
        <v>9.4999999999999998E-3</v>
      </c>
      <c r="K52" s="185">
        <v>9.4999999999999998E-3</v>
      </c>
      <c r="L52" s="189">
        <v>9.4999999999999998E-3</v>
      </c>
    </row>
    <row r="53" spans="1:14" x14ac:dyDescent="0.2">
      <c r="A53" s="102" t="s">
        <v>132</v>
      </c>
      <c r="B53" s="19">
        <f>P16</f>
        <v>-89</v>
      </c>
      <c r="C53" s="22">
        <f t="shared" ref="C53:L53" si="10">C54*C29</f>
        <v>-252.30980361356819</v>
      </c>
      <c r="D53" s="22">
        <f t="shared" si="10"/>
        <v>-255.05208778494716</v>
      </c>
      <c r="E53" s="22">
        <f t="shared" si="10"/>
        <v>-258.2079816701588</v>
      </c>
      <c r="F53" s="22">
        <f t="shared" si="10"/>
        <v>-261.79124413951507</v>
      </c>
      <c r="G53" s="22">
        <f t="shared" si="10"/>
        <v>-265.81729066755133</v>
      </c>
      <c r="H53" s="22">
        <f t="shared" si="10"/>
        <v>-270.30330629824596</v>
      </c>
      <c r="I53" s="22">
        <f t="shared" si="10"/>
        <v>-275.2683693700784</v>
      </c>
      <c r="J53" s="22">
        <f t="shared" si="10"/>
        <v>-280.7335868818181</v>
      </c>
      <c r="K53" s="22">
        <f t="shared" si="10"/>
        <v>-286.72224245809656</v>
      </c>
      <c r="L53" s="128">
        <f t="shared" si="10"/>
        <v>-293.25995795864441</v>
      </c>
      <c r="M53">
        <v>1.174638586298026E-2</v>
      </c>
      <c r="N53" t="s">
        <v>78</v>
      </c>
    </row>
    <row r="54" spans="1:14" x14ac:dyDescent="0.2">
      <c r="A54" s="153" t="s">
        <v>131</v>
      </c>
      <c r="B54" s="154"/>
      <c r="C54" s="184">
        <v>-1.17E-2</v>
      </c>
      <c r="D54" s="184">
        <v>-1.17E-2</v>
      </c>
      <c r="E54" s="184">
        <v>-1.17E-2</v>
      </c>
      <c r="F54" s="184">
        <v>-1.17E-2</v>
      </c>
      <c r="G54" s="184">
        <v>-1.17E-2</v>
      </c>
      <c r="H54" s="184">
        <v>-1.17E-2</v>
      </c>
      <c r="I54" s="184">
        <v>-1.17E-2</v>
      </c>
      <c r="J54" s="184">
        <v>-1.17E-2</v>
      </c>
      <c r="K54" s="184">
        <v>-1.17E-2</v>
      </c>
      <c r="L54" s="188">
        <v>-1.17E-2</v>
      </c>
    </row>
    <row r="55" spans="1:14" x14ac:dyDescent="0.2">
      <c r="A55" s="102"/>
      <c r="B55" s="19"/>
      <c r="C55" s="19"/>
      <c r="D55" s="19"/>
      <c r="E55" s="19"/>
      <c r="F55" s="19"/>
      <c r="G55" s="19"/>
      <c r="H55" s="19"/>
      <c r="I55" s="19"/>
      <c r="J55" s="19"/>
      <c r="K55" s="19"/>
      <c r="L55" s="105"/>
    </row>
    <row r="56" spans="1:14" x14ac:dyDescent="0.2">
      <c r="A56" s="126" t="s">
        <v>77</v>
      </c>
      <c r="B56" s="11">
        <f t="shared" ref="B56:L56" si="11">B29-B43-B47-B49-B51-B53</f>
        <v>2515.8652885213087</v>
      </c>
      <c r="C56" s="11">
        <f t="shared" si="11"/>
        <v>2096.112214635797</v>
      </c>
      <c r="D56" s="11">
        <f t="shared" si="11"/>
        <v>2118.8942677518662</v>
      </c>
      <c r="E56" s="11">
        <f t="shared" si="11"/>
        <v>2145.1124631059338</v>
      </c>
      <c r="F56" s="11">
        <f t="shared" si="11"/>
        <v>2174.8811051590465</v>
      </c>
      <c r="G56" s="11">
        <f t="shared" si="11"/>
        <v>2208.3282609304247</v>
      </c>
      <c r="H56" s="11">
        <f t="shared" si="11"/>
        <v>2245.5966984777328</v>
      </c>
      <c r="I56" s="11">
        <f t="shared" si="11"/>
        <v>2286.8449147668016</v>
      </c>
      <c r="J56" s="11">
        <f t="shared" si="11"/>
        <v>2332.2482602489486</v>
      </c>
      <c r="K56" s="11">
        <f t="shared" si="11"/>
        <v>2382.0001681134177</v>
      </c>
      <c r="L56" s="129">
        <f t="shared" si="11"/>
        <v>2436.3134968871996</v>
      </c>
      <c r="M56">
        <v>8.1627519285438835E-3</v>
      </c>
      <c r="N56" t="s">
        <v>82</v>
      </c>
    </row>
    <row r="57" spans="1:14" x14ac:dyDescent="0.2">
      <c r="A57" s="153" t="s">
        <v>131</v>
      </c>
      <c r="B57" s="157">
        <v>0.11775713324403718</v>
      </c>
      <c r="C57" s="157">
        <v>9.7199999999999995E-2</v>
      </c>
      <c r="D57" s="157">
        <v>9.7199999999999884E-2</v>
      </c>
      <c r="E57" s="157">
        <v>9.7199999999999953E-2</v>
      </c>
      <c r="F57" s="157">
        <v>9.7199999999999925E-2</v>
      </c>
      <c r="G57" s="157">
        <v>9.7199999999999939E-2</v>
      </c>
      <c r="H57" s="157">
        <v>9.7199999999999898E-2</v>
      </c>
      <c r="I57" s="157">
        <v>9.7199999999999856E-2</v>
      </c>
      <c r="J57" s="157">
        <v>9.7199999999999925E-2</v>
      </c>
      <c r="K57" s="157">
        <v>9.7199999999999995E-2</v>
      </c>
      <c r="L57" s="158">
        <v>9.7199999999999995E-2</v>
      </c>
    </row>
    <row r="58" spans="1:14" x14ac:dyDescent="0.2">
      <c r="A58" s="102"/>
      <c r="B58" s="19"/>
      <c r="C58" s="19"/>
      <c r="D58" s="19"/>
      <c r="E58" s="19"/>
      <c r="F58" s="19"/>
      <c r="G58" s="19"/>
      <c r="H58" s="19"/>
      <c r="I58" s="19"/>
      <c r="J58" s="19"/>
      <c r="K58" s="19"/>
      <c r="L58" s="105"/>
    </row>
    <row r="59" spans="1:14" x14ac:dyDescent="0.2">
      <c r="A59" s="126" t="s">
        <v>135</v>
      </c>
      <c r="B59" s="26"/>
      <c r="C59" s="26"/>
      <c r="D59" s="26"/>
      <c r="E59" s="26"/>
      <c r="F59" s="26"/>
      <c r="G59" s="26"/>
      <c r="H59" s="26"/>
      <c r="I59" s="26"/>
      <c r="J59" s="26"/>
      <c r="K59" s="26"/>
      <c r="L59" s="127"/>
    </row>
    <row r="60" spans="1:14" x14ac:dyDescent="0.2">
      <c r="A60" s="102" t="s">
        <v>16</v>
      </c>
      <c r="B60" s="19">
        <f>P17</f>
        <v>-165</v>
      </c>
      <c r="C60" s="22">
        <f t="shared" ref="C60:K60" si="12">C61*C29</f>
        <v>-207.07199830784396</v>
      </c>
      <c r="D60" s="22">
        <f t="shared" si="12"/>
        <v>-209.32260551835535</v>
      </c>
      <c r="E60" s="22">
        <f t="shared" si="12"/>
        <v>-211.91266442173099</v>
      </c>
      <c r="F60" s="22">
        <f t="shared" si="12"/>
        <v>-214.85346699604364</v>
      </c>
      <c r="G60" s="22">
        <f t="shared" si="12"/>
        <v>-218.15766480326667</v>
      </c>
      <c r="H60" s="22">
        <f t="shared" si="12"/>
        <v>-221.83936170043077</v>
      </c>
      <c r="I60" s="22">
        <f t="shared" si="12"/>
        <v>-225.91421538143746</v>
      </c>
      <c r="J60" s="22">
        <f t="shared" si="12"/>
        <v>-230.39954847248234</v>
      </c>
      <c r="K60" s="22">
        <f t="shared" si="12"/>
        <v>-235.31446996818718</v>
      </c>
      <c r="L60" s="128">
        <v>0</v>
      </c>
      <c r="M60">
        <v>1.5620205573209419E-3</v>
      </c>
      <c r="N60" t="s">
        <v>16</v>
      </c>
    </row>
    <row r="61" spans="1:14" x14ac:dyDescent="0.2">
      <c r="A61" s="149" t="s">
        <v>131</v>
      </c>
      <c r="B61" s="159">
        <v>-7.7229599986595506E-3</v>
      </c>
      <c r="C61" s="185">
        <v>-9.6022522529976284E-3</v>
      </c>
      <c r="D61" s="185">
        <v>-9.6022522529976284E-3</v>
      </c>
      <c r="E61" s="185">
        <v>-9.6022522529976284E-3</v>
      </c>
      <c r="F61" s="185">
        <v>-9.6022522529976284E-3</v>
      </c>
      <c r="G61" s="185">
        <v>-9.6022522529976284E-3</v>
      </c>
      <c r="H61" s="185">
        <v>-9.6022522529976284E-3</v>
      </c>
      <c r="I61" s="185">
        <v>-9.6022522529976284E-3</v>
      </c>
      <c r="J61" s="185">
        <v>-9.6022522529976284E-3</v>
      </c>
      <c r="K61" s="185">
        <v>-9.6022522529976284E-3</v>
      </c>
      <c r="L61" s="189">
        <v>0</v>
      </c>
    </row>
    <row r="62" spans="1:14" x14ac:dyDescent="0.2">
      <c r="A62" s="102" t="s">
        <v>18</v>
      </c>
      <c r="B62" s="19">
        <f>P19</f>
        <v>209</v>
      </c>
      <c r="C62" s="22">
        <f>C63*C56</f>
        <v>169.86090676466657</v>
      </c>
      <c r="D62" s="22">
        <f t="shared" ref="D62:L62" si="13">D63*D56</f>
        <v>171.70707710480207</v>
      </c>
      <c r="E62" s="22">
        <f t="shared" si="13"/>
        <v>173.83169925312004</v>
      </c>
      <c r="F62" s="22">
        <f t="shared" si="13"/>
        <v>176.24403600541223</v>
      </c>
      <c r="G62" s="22">
        <f t="shared" si="13"/>
        <v>178.95446542248067</v>
      </c>
      <c r="H62" s="22">
        <f t="shared" si="13"/>
        <v>181.97455688098498</v>
      </c>
      <c r="I62" s="22">
        <f t="shared" si="13"/>
        <v>185.31715436806832</v>
      </c>
      <c r="J62" s="22">
        <f t="shared" si="13"/>
        <v>188.99646761279695</v>
      </c>
      <c r="K62" s="22">
        <f t="shared" si="13"/>
        <v>193.02817170007035</v>
      </c>
      <c r="L62" s="128">
        <f t="shared" si="13"/>
        <v>197.42951586976932</v>
      </c>
      <c r="M62">
        <v>0.13857923161715696</v>
      </c>
      <c r="N62" t="s">
        <v>80</v>
      </c>
    </row>
    <row r="63" spans="1:14" x14ac:dyDescent="0.2">
      <c r="A63" s="160" t="s">
        <v>136</v>
      </c>
      <c r="B63" s="157">
        <v>8.3072810358156751E-2</v>
      </c>
      <c r="C63" s="184">
        <v>8.1036170477247177E-2</v>
      </c>
      <c r="D63" s="184">
        <v>8.1036170477247177E-2</v>
      </c>
      <c r="E63" s="184">
        <v>8.1036170477247177E-2</v>
      </c>
      <c r="F63" s="184">
        <v>8.1036170477247177E-2</v>
      </c>
      <c r="G63" s="184">
        <v>8.1036170477247177E-2</v>
      </c>
      <c r="H63" s="184">
        <v>8.1036170477247177E-2</v>
      </c>
      <c r="I63" s="184">
        <v>8.1036170477247177E-2</v>
      </c>
      <c r="J63" s="184">
        <v>8.1036170477247177E-2</v>
      </c>
      <c r="K63" s="184">
        <v>8.1036170477247177E-2</v>
      </c>
      <c r="L63" s="188">
        <v>8.1036170477247177E-2</v>
      </c>
    </row>
    <row r="64" spans="1:14" x14ac:dyDescent="0.2">
      <c r="A64" s="102"/>
      <c r="B64" s="19"/>
      <c r="C64" s="19"/>
      <c r="D64" s="19"/>
      <c r="E64" s="19"/>
      <c r="F64" s="19"/>
      <c r="G64" s="19"/>
      <c r="H64" s="19"/>
      <c r="I64" s="19"/>
      <c r="J64" s="19"/>
      <c r="K64" s="19"/>
      <c r="L64" s="105"/>
    </row>
    <row r="65" spans="1:14" x14ac:dyDescent="0.2">
      <c r="A65" s="130" t="s">
        <v>137</v>
      </c>
      <c r="B65" s="8">
        <f>B56+B60-B62</f>
        <v>2141.8652885213087</v>
      </c>
      <c r="C65" s="8">
        <f t="shared" ref="C65:L65" si="14">C56+C60-C62</f>
        <v>1719.1793095632866</v>
      </c>
      <c r="D65" s="8">
        <f t="shared" si="14"/>
        <v>1737.8645851287088</v>
      </c>
      <c r="E65" s="8">
        <f t="shared" si="14"/>
        <v>1759.3680994310828</v>
      </c>
      <c r="F65" s="8">
        <f t="shared" si="14"/>
        <v>1783.7836021575906</v>
      </c>
      <c r="G65" s="8">
        <f t="shared" si="14"/>
        <v>1811.2161307046772</v>
      </c>
      <c r="H65" s="8">
        <f t="shared" si="14"/>
        <v>1841.7827798963172</v>
      </c>
      <c r="I65" s="8">
        <f t="shared" si="14"/>
        <v>1875.613545017296</v>
      </c>
      <c r="J65" s="8">
        <f t="shared" si="14"/>
        <v>1912.8522441636692</v>
      </c>
      <c r="K65" s="8">
        <f t="shared" si="14"/>
        <v>1953.6575264451603</v>
      </c>
      <c r="L65" s="131">
        <f t="shared" si="14"/>
        <v>2238.8839810174304</v>
      </c>
    </row>
    <row r="66" spans="1:14" x14ac:dyDescent="0.2">
      <c r="A66" s="102"/>
      <c r="B66" s="19"/>
      <c r="C66" s="19"/>
      <c r="D66" s="19"/>
      <c r="E66" s="19"/>
      <c r="F66" s="19"/>
      <c r="G66" s="19"/>
      <c r="H66" s="19"/>
      <c r="I66" s="19"/>
      <c r="J66" s="19"/>
      <c r="K66" s="19"/>
      <c r="L66" s="105"/>
    </row>
    <row r="67" spans="1:14" x14ac:dyDescent="0.2">
      <c r="A67" s="126" t="s">
        <v>79</v>
      </c>
      <c r="B67" s="26"/>
      <c r="C67" s="26"/>
      <c r="D67" s="26"/>
      <c r="E67" s="26"/>
      <c r="F67" s="26"/>
      <c r="G67" s="26"/>
      <c r="H67" s="26"/>
      <c r="I67" s="26"/>
      <c r="J67" s="26"/>
      <c r="K67" s="26"/>
      <c r="L67" s="127"/>
    </row>
    <row r="68" spans="1:14" x14ac:dyDescent="0.2">
      <c r="A68" s="132" t="s">
        <v>83</v>
      </c>
      <c r="B68" s="14">
        <f>P28</f>
        <v>140</v>
      </c>
      <c r="C68" s="22">
        <f t="shared" ref="C68:L68" si="15">C69*C29</f>
        <v>-59.371677895865083</v>
      </c>
      <c r="D68" s="22">
        <f t="shared" si="15"/>
        <v>-60.016971935931011</v>
      </c>
      <c r="E68" s="22">
        <f t="shared" si="15"/>
        <v>-60.759593556426147</v>
      </c>
      <c r="F68" s="22">
        <f t="shared" si="15"/>
        <v>-61.602780393005808</v>
      </c>
      <c r="G68" s="22">
        <f t="shared" si="15"/>
        <v>-62.550159901185495</v>
      </c>
      <c r="H68" s="22">
        <f t="shared" si="15"/>
        <v>-63.605775938481216</v>
      </c>
      <c r="I68" s="22">
        <f t="shared" si="15"/>
        <v>-64.77411787847565</v>
      </c>
      <c r="J68" s="22">
        <f t="shared" si="15"/>
        <v>-66.060152464094912</v>
      </c>
      <c r="K68" s="22">
        <f t="shared" si="15"/>
        <v>-67.469358625773211</v>
      </c>
      <c r="L68" s="128">
        <f t="shared" si="15"/>
        <v>-69.007765510143898</v>
      </c>
      <c r="M68">
        <v>1.1642653300375994E-2</v>
      </c>
      <c r="N68" t="s">
        <v>83</v>
      </c>
    </row>
    <row r="69" spans="1:14" x14ac:dyDescent="0.2">
      <c r="A69" s="149" t="s">
        <v>131</v>
      </c>
      <c r="B69" s="159">
        <v>6.5528145443171943E-3</v>
      </c>
      <c r="C69" s="185">
        <v>-2.7531575128389744E-3</v>
      </c>
      <c r="D69" s="185">
        <v>-2.7531575128389744E-3</v>
      </c>
      <c r="E69" s="185">
        <v>-2.7531575128389744E-3</v>
      </c>
      <c r="F69" s="185">
        <v>-2.7531575128389744E-3</v>
      </c>
      <c r="G69" s="185">
        <v>-2.7531575128389744E-3</v>
      </c>
      <c r="H69" s="185">
        <v>-2.7531575128389744E-3</v>
      </c>
      <c r="I69" s="185">
        <v>-2.7531575128389744E-3</v>
      </c>
      <c r="J69" s="185">
        <v>-2.7531575128389744E-3</v>
      </c>
      <c r="K69" s="185">
        <v>-2.7531575128389744E-3</v>
      </c>
      <c r="L69" s="189">
        <v>-2.7531575128389744E-3</v>
      </c>
    </row>
    <row r="70" spans="1:14" x14ac:dyDescent="0.2">
      <c r="A70" s="132" t="s">
        <v>84</v>
      </c>
      <c r="B70" s="14">
        <f>P29</f>
        <v>449</v>
      </c>
      <c r="C70" s="22">
        <f t="shared" ref="C70:L70" si="16">C71*C29</f>
        <v>486.33761446155097</v>
      </c>
      <c r="D70" s="22">
        <f t="shared" si="16"/>
        <v>491.6234809755876</v>
      </c>
      <c r="E70" s="22">
        <f t="shared" si="16"/>
        <v>497.70659737315077</v>
      </c>
      <c r="F70" s="22">
        <f t="shared" si="16"/>
        <v>504.61348444760375</v>
      </c>
      <c r="G70" s="22">
        <f t="shared" si="16"/>
        <v>512.37385616568099</v>
      </c>
      <c r="H70" s="22">
        <f t="shared" si="16"/>
        <v>521.02083741263527</v>
      </c>
      <c r="I70" s="22">
        <f t="shared" si="16"/>
        <v>530.59120247742067</v>
      </c>
      <c r="J70" s="22">
        <f t="shared" si="16"/>
        <v>541.1256359758662</v>
      </c>
      <c r="K70" s="22">
        <f t="shared" si="16"/>
        <v>552.66901806045564</v>
      </c>
      <c r="L70" s="128">
        <f t="shared" si="16"/>
        <v>565.2707359288363</v>
      </c>
      <c r="M70">
        <v>8.7950304535088009E-2</v>
      </c>
      <c r="N70" t="s">
        <v>84</v>
      </c>
    </row>
    <row r="71" spans="1:14" x14ac:dyDescent="0.2">
      <c r="A71" s="149" t="s">
        <v>131</v>
      </c>
      <c r="B71" s="159">
        <v>2.1015812359988714E-2</v>
      </c>
      <c r="C71" s="185">
        <v>2.2552235417356386E-2</v>
      </c>
      <c r="D71" s="185">
        <v>2.2552235417356386E-2</v>
      </c>
      <c r="E71" s="185">
        <v>2.2552235417356386E-2</v>
      </c>
      <c r="F71" s="185">
        <v>2.2552235417356386E-2</v>
      </c>
      <c r="G71" s="185">
        <v>2.2552235417356386E-2</v>
      </c>
      <c r="H71" s="185">
        <v>2.2552235417356386E-2</v>
      </c>
      <c r="I71" s="185">
        <v>2.2552235417356386E-2</v>
      </c>
      <c r="J71" s="185">
        <v>2.2552235417356386E-2</v>
      </c>
      <c r="K71" s="185">
        <v>2.2552235417356386E-2</v>
      </c>
      <c r="L71" s="189">
        <v>2.2552235417356386E-2</v>
      </c>
    </row>
    <row r="72" spans="1:14" x14ac:dyDescent="0.2">
      <c r="A72" s="132" t="s">
        <v>95</v>
      </c>
      <c r="B72" s="19">
        <f>P25</f>
        <v>668</v>
      </c>
      <c r="C72" s="22">
        <f t="shared" ref="C72:L72" si="17">C73*C29</f>
        <v>643.45666092972613</v>
      </c>
      <c r="D72" s="22">
        <f t="shared" si="17"/>
        <v>650.45021009414336</v>
      </c>
      <c r="E72" s="22">
        <f t="shared" si="17"/>
        <v>658.49857330692191</v>
      </c>
      <c r="F72" s="22">
        <f t="shared" si="17"/>
        <v>667.63683932253059</v>
      </c>
      <c r="G72" s="22">
        <f t="shared" si="17"/>
        <v>677.90432167389258</v>
      </c>
      <c r="H72" s="22">
        <f t="shared" si="17"/>
        <v>689.34484676354111</v>
      </c>
      <c r="I72" s="22">
        <f t="shared" si="17"/>
        <v>702.0070693952066</v>
      </c>
      <c r="J72" s="22">
        <f t="shared" si="17"/>
        <v>715.94481799234279</v>
      </c>
      <c r="K72" s="22">
        <f t="shared" si="17"/>
        <v>731.21747194942873</v>
      </c>
      <c r="L72" s="128">
        <f t="shared" si="17"/>
        <v>747.8903737782216</v>
      </c>
      <c r="M72">
        <v>1.4782980313339795E-3</v>
      </c>
      <c r="N72" t="s">
        <v>81</v>
      </c>
    </row>
    <row r="73" spans="1:14" x14ac:dyDescent="0.2">
      <c r="A73" s="153" t="s">
        <v>131</v>
      </c>
      <c r="B73" s="157">
        <v>3.1266286540027756E-2</v>
      </c>
      <c r="C73" s="155">
        <v>2.983809120793492E-2</v>
      </c>
      <c r="D73" s="155">
        <v>2.983809120793492E-2</v>
      </c>
      <c r="E73" s="155">
        <v>2.983809120793492E-2</v>
      </c>
      <c r="F73" s="155">
        <v>2.983809120793492E-2</v>
      </c>
      <c r="G73" s="155">
        <v>2.983809120793492E-2</v>
      </c>
      <c r="H73" s="155">
        <v>2.983809120793492E-2</v>
      </c>
      <c r="I73" s="155">
        <v>2.983809120793492E-2</v>
      </c>
      <c r="J73" s="155">
        <v>2.983809120793492E-2</v>
      </c>
      <c r="K73" s="155">
        <v>2.983809120793492E-2</v>
      </c>
      <c r="L73" s="156">
        <v>2.983809120793492E-2</v>
      </c>
    </row>
    <row r="74" spans="1:14" x14ac:dyDescent="0.2">
      <c r="A74" s="102"/>
      <c r="B74" s="19"/>
      <c r="C74" s="19"/>
      <c r="D74" s="19"/>
      <c r="E74" s="19"/>
      <c r="F74" s="19"/>
      <c r="G74" s="19"/>
      <c r="H74" s="19"/>
      <c r="I74" s="19"/>
      <c r="J74" s="19"/>
      <c r="K74" s="19"/>
      <c r="L74" s="105"/>
    </row>
    <row r="75" spans="1:14" x14ac:dyDescent="0.2">
      <c r="A75" s="133" t="s">
        <v>148</v>
      </c>
      <c r="B75" s="26"/>
      <c r="C75" s="11">
        <f>C65-C68-C70</f>
        <v>1292.2133729976008</v>
      </c>
      <c r="D75" s="11">
        <f t="shared" ref="D75:L75" si="18">D65-D68-D70</f>
        <v>1306.2580760890521</v>
      </c>
      <c r="E75" s="11">
        <f t="shared" si="18"/>
        <v>1322.4210956143581</v>
      </c>
      <c r="F75" s="11">
        <f t="shared" si="18"/>
        <v>1340.7728981029927</v>
      </c>
      <c r="G75" s="11">
        <f t="shared" si="18"/>
        <v>1361.3924344401817</v>
      </c>
      <c r="H75" s="11">
        <f t="shared" si="18"/>
        <v>1384.3677184221631</v>
      </c>
      <c r="I75" s="11">
        <f t="shared" si="18"/>
        <v>1409.796460418351</v>
      </c>
      <c r="J75" s="11">
        <f t="shared" si="18"/>
        <v>1437.786760651898</v>
      </c>
      <c r="K75" s="11">
        <f t="shared" si="18"/>
        <v>1468.4578670104779</v>
      </c>
      <c r="L75" s="129">
        <f t="shared" si="18"/>
        <v>1742.6210105987382</v>
      </c>
    </row>
    <row r="76" spans="1:14" x14ac:dyDescent="0.2">
      <c r="A76" s="134" t="s">
        <v>138</v>
      </c>
      <c r="B76" s="19"/>
      <c r="C76" s="22">
        <f t="shared" ref="C76:K76" si="19">C75/(1+$G$5)^C26</f>
        <v>1174.7394299978189</v>
      </c>
      <c r="D76" s="22">
        <f t="shared" si="19"/>
        <v>1079.5521289992164</v>
      </c>
      <c r="E76" s="22">
        <f t="shared" si="19"/>
        <v>993.55454215954751</v>
      </c>
      <c r="F76" s="22">
        <f t="shared" si="19"/>
        <v>915.7659299931646</v>
      </c>
      <c r="G76" s="22">
        <f t="shared" si="19"/>
        <v>845.31759159532146</v>
      </c>
      <c r="H76" s="22">
        <f t="shared" si="19"/>
        <v>781.43948665733922</v>
      </c>
      <c r="I76" s="22">
        <f t="shared" si="19"/>
        <v>723.44849871659164</v>
      </c>
      <c r="J76" s="22">
        <f t="shared" si="19"/>
        <v>670.73813501195559</v>
      </c>
      <c r="K76" s="22">
        <f t="shared" si="19"/>
        <v>622.76948407948248</v>
      </c>
      <c r="L76" s="128">
        <f>((L75*(1+G5)/(G5-G6)-B82))/(1+G5)^10</f>
        <v>6538.6468704603785</v>
      </c>
    </row>
    <row r="77" spans="1:14" x14ac:dyDescent="0.2">
      <c r="A77" s="135" t="s">
        <v>144</v>
      </c>
      <c r="B77" s="14">
        <f>P32</f>
        <v>11685</v>
      </c>
      <c r="C77" s="14">
        <f>B77+C70-C72</f>
        <v>11527.880953531825</v>
      </c>
      <c r="D77" s="14">
        <f t="shared" ref="D77:L77" si="20">C77+D70-D72</f>
        <v>11369.05422441327</v>
      </c>
      <c r="E77" s="14">
        <f t="shared" si="20"/>
        <v>11208.262248479499</v>
      </c>
      <c r="F77" s="14">
        <f t="shared" si="20"/>
        <v>11045.238893604572</v>
      </c>
      <c r="G77" s="14">
        <f t="shared" si="20"/>
        <v>10879.708428096361</v>
      </c>
      <c r="H77" s="14">
        <f t="shared" si="20"/>
        <v>10711.384418745456</v>
      </c>
      <c r="I77" s="14">
        <f t="shared" si="20"/>
        <v>10539.968551827671</v>
      </c>
      <c r="J77" s="14">
        <f t="shared" si="20"/>
        <v>10365.149369811195</v>
      </c>
      <c r="K77" s="14">
        <f t="shared" si="20"/>
        <v>10186.600915922223</v>
      </c>
      <c r="L77" s="136">
        <f t="shared" si="20"/>
        <v>10003.981278072837</v>
      </c>
    </row>
    <row r="78" spans="1:14" x14ac:dyDescent="0.2">
      <c r="A78" s="161" t="s">
        <v>139</v>
      </c>
      <c r="B78" s="162"/>
      <c r="C78" s="163">
        <f t="shared" ref="C78:L78" si="21">C29/((C77+B77)/2)</f>
        <v>1.8580149980488363</v>
      </c>
      <c r="D78" s="163">
        <f t="shared" si="21"/>
        <v>1.9041259079338122</v>
      </c>
      <c r="E78" s="163">
        <f t="shared" si="21"/>
        <v>1.9549762071062546</v>
      </c>
      <c r="F78" s="163">
        <f t="shared" si="21"/>
        <v>2.0109482880075817</v>
      </c>
      <c r="G78" s="163">
        <f t="shared" si="21"/>
        <v>2.0724726239405711</v>
      </c>
      <c r="H78" s="163">
        <f t="shared" si="21"/>
        <v>2.140034953861734</v>
      </c>
      <c r="I78" s="163">
        <f t="shared" si="21"/>
        <v>2.2141847711860909</v>
      </c>
      <c r="J78" s="163">
        <f t="shared" si="21"/>
        <v>2.2955454023319484</v>
      </c>
      <c r="K78" s="163">
        <f t="shared" si="21"/>
        <v>2.3848260346058936</v>
      </c>
      <c r="L78" s="164">
        <f t="shared" si="21"/>
        <v>2.4828361491362689</v>
      </c>
    </row>
    <row r="79" spans="1:14" ht="17" thickBot="1" x14ac:dyDescent="0.25">
      <c r="A79" s="165" t="s">
        <v>140</v>
      </c>
      <c r="B79" s="166"/>
      <c r="C79" s="167">
        <f>C77/C72</f>
        <v>17.915551510299494</v>
      </c>
      <c r="D79" s="167">
        <f t="shared" ref="D79:L79" si="22">D77/D72</f>
        <v>17.4787463328942</v>
      </c>
      <c r="E79" s="167">
        <f t="shared" si="22"/>
        <v>17.020936267473736</v>
      </c>
      <c r="F79" s="167">
        <f t="shared" si="22"/>
        <v>16.543782851785828</v>
      </c>
      <c r="G79" s="167">
        <f t="shared" si="22"/>
        <v>16.049032408042486</v>
      </c>
      <c r="H79" s="167">
        <f t="shared" si="22"/>
        <v>15.538499299784673</v>
      </c>
      <c r="I79" s="167">
        <f t="shared" si="22"/>
        <v>15.014049019346869</v>
      </c>
      <c r="J79" s="167">
        <f t="shared" si="22"/>
        <v>14.477581385220743</v>
      </c>
      <c r="K79" s="167">
        <f t="shared" si="22"/>
        <v>13.931014105509137</v>
      </c>
      <c r="L79" s="168">
        <f t="shared" si="22"/>
        <v>13.376266935399016</v>
      </c>
    </row>
    <row r="80" spans="1:14" ht="17" thickBot="1" x14ac:dyDescent="0.25"/>
    <row r="81" spans="1:2" x14ac:dyDescent="0.2">
      <c r="A81" s="46" t="s">
        <v>143</v>
      </c>
      <c r="B81" s="137">
        <f>SUM(C76:L76)</f>
        <v>14345.972097670816</v>
      </c>
    </row>
    <row r="82" spans="1:2" x14ac:dyDescent="0.2">
      <c r="A82" s="138" t="s">
        <v>141</v>
      </c>
      <c r="B82" s="136">
        <f>P31</f>
        <v>5592</v>
      </c>
    </row>
    <row r="83" spans="1:2" x14ac:dyDescent="0.2">
      <c r="A83" s="102" t="s">
        <v>145</v>
      </c>
      <c r="B83" s="105">
        <v>772</v>
      </c>
    </row>
    <row r="84" spans="1:2" x14ac:dyDescent="0.2">
      <c r="A84" s="102" t="s">
        <v>146</v>
      </c>
      <c r="B84" s="128">
        <f>B83+B81</f>
        <v>15117.972097670816</v>
      </c>
    </row>
    <row r="85" spans="1:2" ht="17" thickBot="1" x14ac:dyDescent="0.25">
      <c r="A85" s="47" t="s">
        <v>147</v>
      </c>
      <c r="B85" s="139">
        <v>77.23</v>
      </c>
    </row>
    <row r="86" spans="1:2" ht="17" thickBot="1" x14ac:dyDescent="0.25"/>
    <row r="87" spans="1:2" ht="17" thickBot="1" x14ac:dyDescent="0.25">
      <c r="A87" s="147" t="s">
        <v>149</v>
      </c>
      <c r="B87" s="190">
        <f>B84/B85</f>
        <v>195.75258445773423</v>
      </c>
    </row>
    <row r="88" spans="1:2" x14ac:dyDescent="0.2">
      <c r="A88" s="86" t="s">
        <v>174</v>
      </c>
      <c r="B88">
        <f>G12</f>
        <v>175.01</v>
      </c>
    </row>
    <row r="89" spans="1:2" x14ac:dyDescent="0.2">
      <c r="B89" s="44">
        <f>(B87-B88)/B88</f>
        <v>0.11852228134240467</v>
      </c>
    </row>
  </sheetData>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Balance Sheet</vt:lpstr>
      <vt:lpstr>Income Statement</vt:lpstr>
      <vt:lpstr>Value Drivers</vt:lpstr>
      <vt:lpstr>Revenue growth</vt:lpstr>
      <vt:lpstr>HG_DCF</vt:lpstr>
      <vt:lpstr>MC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Canezin</dc:creator>
  <cp:lastModifiedBy>Microsoft Office User</cp:lastModifiedBy>
  <cp:lastPrinted>2016-02-26T20:53:10Z</cp:lastPrinted>
  <dcterms:created xsi:type="dcterms:W3CDTF">2016-02-26T20:53:10Z</dcterms:created>
  <dcterms:modified xsi:type="dcterms:W3CDTF">2017-04-12T18:36:57Z</dcterms:modified>
</cp:coreProperties>
</file>