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drawings/drawing8.xml" ContentType="application/vnd.openxmlformats-officedocument.drawingml.chartshapes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426"/>
  <workbookPr autoCompressPictures="0"/>
  <bookViews>
    <workbookView xWindow="0" yWindow="0" windowWidth="28800" windowHeight="16000" tabRatio="952" activeTab="3"/>
  </bookViews>
  <sheets>
    <sheet name="Intro" sheetId="1" r:id="rId1"/>
    <sheet name="Balance Sheet" sheetId="2" r:id="rId2"/>
    <sheet name="Scale" sheetId="3" r:id="rId3"/>
    <sheet name="Asset Composition" sheetId="5" r:id="rId4"/>
    <sheet name="Liability Composition" sheetId="6" r:id="rId5"/>
    <sheet name="1901-29" sheetId="20" r:id="rId6"/>
    <sheet name="1929-39" sheetId="14" r:id="rId7"/>
    <sheet name="1939-45" sheetId="21" r:id="rId8"/>
    <sheet name="1945-55" sheetId="22" r:id="rId9"/>
    <sheet name="Opening" sheetId="10" r:id="rId10"/>
    <sheet name="Closing" sheetId="11" r:id="rId11"/>
    <sheet name="Income Statement" sheetId="12" r:id="rId1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G17" i="20" l="1"/>
  <c r="BF17" i="20"/>
  <c r="BE17" i="20"/>
  <c r="BD17" i="20"/>
  <c r="BC17" i="20"/>
  <c r="BB17" i="20"/>
  <c r="BA17" i="20"/>
  <c r="AZ17" i="20"/>
  <c r="AY17" i="20"/>
  <c r="AX17" i="20"/>
  <c r="AW17" i="20"/>
  <c r="AV17" i="20"/>
  <c r="AU17" i="20"/>
  <c r="AT17" i="20"/>
  <c r="AS17" i="20"/>
  <c r="AR17" i="20"/>
  <c r="AQ17" i="20"/>
  <c r="AP17" i="20"/>
  <c r="AO17" i="20"/>
  <c r="AN17" i="20"/>
  <c r="AM17" i="20"/>
  <c r="AL17" i="20"/>
  <c r="AK17" i="20"/>
  <c r="AJ17" i="20"/>
  <c r="AI17" i="20"/>
  <c r="AH17" i="20"/>
  <c r="AG17" i="20"/>
  <c r="AF17" i="20"/>
  <c r="AE17" i="20"/>
  <c r="AD17" i="20"/>
  <c r="AC17" i="20"/>
  <c r="AB17" i="20"/>
  <c r="AA17" i="20"/>
  <c r="Z17" i="20"/>
  <c r="Y17" i="20"/>
  <c r="X17" i="20"/>
  <c r="W17" i="20"/>
  <c r="V17" i="20"/>
  <c r="U17" i="20"/>
  <c r="T17" i="20"/>
  <c r="S17" i="20"/>
  <c r="R17" i="20"/>
  <c r="Q17" i="20"/>
  <c r="P17" i="20"/>
  <c r="O17" i="20"/>
  <c r="N17" i="20"/>
  <c r="M17" i="20"/>
  <c r="L17" i="20"/>
  <c r="K17" i="20"/>
  <c r="J17" i="20"/>
  <c r="I17" i="20"/>
  <c r="H17" i="20"/>
  <c r="G17" i="20"/>
  <c r="F17" i="20"/>
  <c r="E17" i="20"/>
  <c r="D17" i="20"/>
  <c r="C17" i="20"/>
  <c r="BG16" i="20"/>
  <c r="BF16" i="20"/>
  <c r="BE16" i="20"/>
  <c r="BD16" i="20"/>
  <c r="BC16" i="20"/>
  <c r="BB16" i="20"/>
  <c r="BA16" i="20"/>
  <c r="AZ16" i="20"/>
  <c r="AY16" i="20"/>
  <c r="AX16" i="20"/>
  <c r="AW16" i="20"/>
  <c r="AV16" i="20"/>
  <c r="AU16" i="20"/>
  <c r="AT16" i="20"/>
  <c r="AS16" i="20"/>
  <c r="AR16" i="20"/>
  <c r="AQ16" i="20"/>
  <c r="AP16" i="20"/>
  <c r="AO16" i="20"/>
  <c r="AN16" i="20"/>
  <c r="AM16" i="20"/>
  <c r="AL16" i="20"/>
  <c r="AK16" i="20"/>
  <c r="AJ16" i="20"/>
  <c r="AI16" i="20"/>
  <c r="AH16" i="20"/>
  <c r="AG16" i="20"/>
  <c r="AF16" i="20"/>
  <c r="AE16" i="20"/>
  <c r="AD16" i="20"/>
  <c r="AC16" i="20"/>
  <c r="AB16" i="20"/>
  <c r="AA16" i="20"/>
  <c r="Z16" i="20"/>
  <c r="Y16" i="20"/>
  <c r="X16" i="20"/>
  <c r="W16" i="20"/>
  <c r="V16" i="20"/>
  <c r="U16" i="20"/>
  <c r="T16" i="20"/>
  <c r="S16" i="20"/>
  <c r="R16" i="20"/>
  <c r="Q16" i="20"/>
  <c r="P16" i="20"/>
  <c r="O16" i="20"/>
  <c r="N16" i="20"/>
  <c r="M16" i="20"/>
  <c r="L16" i="20"/>
  <c r="K16" i="20"/>
  <c r="J16" i="20"/>
  <c r="I16" i="20"/>
  <c r="H16" i="20"/>
  <c r="G16" i="20"/>
  <c r="F16" i="20"/>
  <c r="E16" i="20"/>
  <c r="D16" i="20"/>
  <c r="C16" i="20"/>
  <c r="BG15" i="20"/>
  <c r="BF15" i="20"/>
  <c r="BE15" i="20"/>
  <c r="BD15" i="20"/>
  <c r="BC15" i="20"/>
  <c r="BB15" i="20"/>
  <c r="BA15" i="20"/>
  <c r="AZ15" i="20"/>
  <c r="AY15" i="20"/>
  <c r="AX15" i="20"/>
  <c r="AW15" i="20"/>
  <c r="AV15" i="20"/>
  <c r="AU15" i="20"/>
  <c r="AT15" i="20"/>
  <c r="AS15" i="20"/>
  <c r="AR15" i="20"/>
  <c r="AQ15" i="20"/>
  <c r="AP15" i="20"/>
  <c r="AO15" i="20"/>
  <c r="AN15" i="20"/>
  <c r="AM15" i="20"/>
  <c r="AL15" i="20"/>
  <c r="AK15" i="20"/>
  <c r="AJ15" i="20"/>
  <c r="AI15" i="20"/>
  <c r="AH15" i="20"/>
  <c r="AG15" i="20"/>
  <c r="AF15" i="20"/>
  <c r="AE15" i="20"/>
  <c r="AD15" i="20"/>
  <c r="AC15" i="20"/>
  <c r="AB15" i="20"/>
  <c r="AA15" i="20"/>
  <c r="Z15" i="20"/>
  <c r="Y15" i="20"/>
  <c r="X15" i="20"/>
  <c r="W15" i="20"/>
  <c r="V15" i="20"/>
  <c r="U15" i="20"/>
  <c r="T15" i="20"/>
  <c r="S15" i="20"/>
  <c r="R15" i="20"/>
  <c r="Q15" i="20"/>
  <c r="P15" i="20"/>
  <c r="O15" i="20"/>
  <c r="N15" i="20"/>
  <c r="M15" i="20"/>
  <c r="L15" i="20"/>
  <c r="K15" i="20"/>
  <c r="J15" i="20"/>
  <c r="I15" i="20"/>
  <c r="H15" i="20"/>
  <c r="G15" i="20"/>
  <c r="F15" i="20"/>
  <c r="E15" i="20"/>
  <c r="D15" i="20"/>
  <c r="C15" i="20"/>
  <c r="BG14" i="20"/>
  <c r="BF14" i="20"/>
  <c r="BE14" i="20"/>
  <c r="BD14" i="20"/>
  <c r="BC14" i="20"/>
  <c r="BB14" i="20"/>
  <c r="BA14" i="20"/>
  <c r="AZ14" i="20"/>
  <c r="AY14" i="20"/>
  <c r="AX14" i="20"/>
  <c r="AW14" i="20"/>
  <c r="AV14" i="20"/>
  <c r="AU14" i="20"/>
  <c r="AT14" i="20"/>
  <c r="AS14" i="20"/>
  <c r="AR14" i="20"/>
  <c r="AQ14" i="20"/>
  <c r="AP14" i="20"/>
  <c r="AO14" i="20"/>
  <c r="AN14" i="20"/>
  <c r="AM14" i="20"/>
  <c r="AL14" i="20"/>
  <c r="AK14" i="20"/>
  <c r="AJ14" i="20"/>
  <c r="AI14" i="20"/>
  <c r="AH14" i="20"/>
  <c r="AG14" i="20"/>
  <c r="AF14" i="20"/>
  <c r="AE14" i="20"/>
  <c r="AD14" i="20"/>
  <c r="AC14" i="20"/>
  <c r="AB14" i="20"/>
  <c r="AA14" i="20"/>
  <c r="Z14" i="20"/>
  <c r="Y14" i="20"/>
  <c r="X14" i="20"/>
  <c r="W14" i="20"/>
  <c r="V14" i="20"/>
  <c r="U14" i="20"/>
  <c r="T14" i="20"/>
  <c r="S14" i="20"/>
  <c r="R14" i="20"/>
  <c r="Q14" i="20"/>
  <c r="P14" i="20"/>
  <c r="O14" i="20"/>
  <c r="N14" i="20"/>
  <c r="M14" i="20"/>
  <c r="L14" i="20"/>
  <c r="K14" i="20"/>
  <c r="J14" i="20"/>
  <c r="I14" i="20"/>
  <c r="H14" i="20"/>
  <c r="G14" i="20"/>
  <c r="F14" i="20"/>
  <c r="E14" i="20"/>
  <c r="D14" i="20"/>
  <c r="C14" i="20"/>
  <c r="BG13" i="20"/>
  <c r="BF13" i="20"/>
  <c r="BE13" i="20"/>
  <c r="BD13" i="20"/>
  <c r="BC13" i="20"/>
  <c r="BB13" i="20"/>
  <c r="BA13" i="20"/>
  <c r="AZ13" i="20"/>
  <c r="AY13" i="20"/>
  <c r="AX13" i="20"/>
  <c r="AW13" i="20"/>
  <c r="AV13" i="20"/>
  <c r="AU13" i="20"/>
  <c r="AT13" i="20"/>
  <c r="AS13" i="20"/>
  <c r="AR13" i="20"/>
  <c r="AQ13" i="20"/>
  <c r="AP13" i="20"/>
  <c r="AO13" i="20"/>
  <c r="AN13" i="20"/>
  <c r="AM13" i="20"/>
  <c r="AL13" i="20"/>
  <c r="AK13" i="20"/>
  <c r="AJ13" i="20"/>
  <c r="AI13" i="20"/>
  <c r="AH13" i="20"/>
  <c r="AG13" i="20"/>
  <c r="AF13" i="20"/>
  <c r="AE13" i="20"/>
  <c r="AD13" i="20"/>
  <c r="AC13" i="20"/>
  <c r="AB13" i="20"/>
  <c r="AA13" i="20"/>
  <c r="Z13" i="20"/>
  <c r="Y13" i="20"/>
  <c r="X13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K13" i="20"/>
  <c r="J13" i="20"/>
  <c r="I13" i="20"/>
  <c r="H13" i="20"/>
  <c r="G13" i="20"/>
  <c r="F13" i="20"/>
  <c r="E13" i="20"/>
  <c r="D13" i="20"/>
  <c r="C13" i="20"/>
  <c r="BG12" i="20"/>
  <c r="BF12" i="20"/>
  <c r="BE12" i="20"/>
  <c r="BD12" i="20"/>
  <c r="BC12" i="20"/>
  <c r="BB12" i="20"/>
  <c r="BA12" i="20"/>
  <c r="AZ12" i="20"/>
  <c r="AY12" i="20"/>
  <c r="AX12" i="20"/>
  <c r="AW12" i="20"/>
  <c r="AV12" i="20"/>
  <c r="AU12" i="20"/>
  <c r="AT12" i="20"/>
  <c r="AS12" i="20"/>
  <c r="AR12" i="20"/>
  <c r="AQ12" i="20"/>
  <c r="AP12" i="20"/>
  <c r="AO12" i="20"/>
  <c r="AN12" i="20"/>
  <c r="AM12" i="20"/>
  <c r="AL12" i="20"/>
  <c r="AK12" i="20"/>
  <c r="AJ12" i="20"/>
  <c r="AI12" i="20"/>
  <c r="AH12" i="20"/>
  <c r="AG12" i="20"/>
  <c r="AF12" i="20"/>
  <c r="AE12" i="20"/>
  <c r="AD12" i="20"/>
  <c r="AC12" i="20"/>
  <c r="AB12" i="20"/>
  <c r="AA12" i="20"/>
  <c r="Z12" i="20"/>
  <c r="Y12" i="20"/>
  <c r="X12" i="20"/>
  <c r="W12" i="20"/>
  <c r="V12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E12" i="20"/>
  <c r="D12" i="20"/>
  <c r="C12" i="20"/>
  <c r="BG11" i="20"/>
  <c r="BF11" i="20"/>
  <c r="BE11" i="20"/>
  <c r="BD11" i="20"/>
  <c r="BC11" i="20"/>
  <c r="BB11" i="20"/>
  <c r="BA11" i="20"/>
  <c r="AZ11" i="20"/>
  <c r="AY11" i="20"/>
  <c r="AX11" i="20"/>
  <c r="AW11" i="20"/>
  <c r="AV11" i="20"/>
  <c r="AU11" i="20"/>
  <c r="AT11" i="20"/>
  <c r="AS11" i="20"/>
  <c r="AR11" i="20"/>
  <c r="AQ11" i="20"/>
  <c r="AP11" i="20"/>
  <c r="AO11" i="20"/>
  <c r="AN11" i="20"/>
  <c r="AM11" i="20"/>
  <c r="AL11" i="20"/>
  <c r="AK11" i="20"/>
  <c r="AJ11" i="20"/>
  <c r="AI11" i="20"/>
  <c r="AH11" i="20"/>
  <c r="AG11" i="20"/>
  <c r="AF11" i="20"/>
  <c r="AE11" i="20"/>
  <c r="AD11" i="20"/>
  <c r="AC11" i="20"/>
  <c r="AB11" i="20"/>
  <c r="AA11" i="20"/>
  <c r="Z11" i="20"/>
  <c r="Y11" i="20"/>
  <c r="X11" i="20"/>
  <c r="W11" i="20"/>
  <c r="V11" i="20"/>
  <c r="U11" i="20"/>
  <c r="T11" i="20"/>
  <c r="S11" i="20"/>
  <c r="R11" i="20"/>
  <c r="Q11" i="20"/>
  <c r="P11" i="20"/>
  <c r="O11" i="20"/>
  <c r="N11" i="20"/>
  <c r="M11" i="20"/>
  <c r="L11" i="20"/>
  <c r="K11" i="20"/>
  <c r="J11" i="20"/>
  <c r="I11" i="20"/>
  <c r="H11" i="20"/>
  <c r="G11" i="20"/>
  <c r="F11" i="20"/>
  <c r="E11" i="20"/>
  <c r="D11" i="20"/>
  <c r="C11" i="20"/>
  <c r="BG8" i="20"/>
  <c r="BF8" i="20"/>
  <c r="BE8" i="20"/>
  <c r="BD8" i="20"/>
  <c r="BC8" i="20"/>
  <c r="BB8" i="20"/>
  <c r="BA8" i="20"/>
  <c r="AZ8" i="20"/>
  <c r="AY8" i="20"/>
  <c r="AX8" i="20"/>
  <c r="AW8" i="20"/>
  <c r="AV8" i="20"/>
  <c r="AU8" i="20"/>
  <c r="AT8" i="20"/>
  <c r="AS8" i="20"/>
  <c r="AR8" i="20"/>
  <c r="AQ8" i="20"/>
  <c r="AP8" i="20"/>
  <c r="AO8" i="20"/>
  <c r="AN8" i="20"/>
  <c r="AM8" i="20"/>
  <c r="AL8" i="20"/>
  <c r="AK8" i="20"/>
  <c r="AJ8" i="20"/>
  <c r="AI8" i="20"/>
  <c r="AH8" i="20"/>
  <c r="AG8" i="20"/>
  <c r="AF8" i="20"/>
  <c r="AE8" i="20"/>
  <c r="AD8" i="20"/>
  <c r="AC8" i="20"/>
  <c r="AB8" i="20"/>
  <c r="AA8" i="20"/>
  <c r="Z8" i="20"/>
  <c r="Y8" i="20"/>
  <c r="X8" i="20"/>
  <c r="W8" i="20"/>
  <c r="V8" i="20"/>
  <c r="U8" i="20"/>
  <c r="T8" i="20"/>
  <c r="S8" i="20"/>
  <c r="R8" i="20"/>
  <c r="Q8" i="20"/>
  <c r="P8" i="20"/>
  <c r="O8" i="20"/>
  <c r="N8" i="20"/>
  <c r="M8" i="20"/>
  <c r="L8" i="20"/>
  <c r="K8" i="20"/>
  <c r="J8" i="20"/>
  <c r="I8" i="20"/>
  <c r="H8" i="20"/>
  <c r="G8" i="20"/>
  <c r="F8" i="20"/>
  <c r="E8" i="20"/>
  <c r="D8" i="20"/>
  <c r="C8" i="20"/>
  <c r="BG7" i="20"/>
  <c r="BF7" i="20"/>
  <c r="BE7" i="20"/>
  <c r="BD7" i="20"/>
  <c r="BC7" i="20"/>
  <c r="BB7" i="20"/>
  <c r="BA7" i="20"/>
  <c r="AZ7" i="20"/>
  <c r="AY7" i="20"/>
  <c r="AX7" i="20"/>
  <c r="AW7" i="20"/>
  <c r="AV7" i="20"/>
  <c r="AU7" i="20"/>
  <c r="AT7" i="20"/>
  <c r="AS7" i="20"/>
  <c r="AR7" i="20"/>
  <c r="AQ7" i="20"/>
  <c r="AP7" i="20"/>
  <c r="AO7" i="20"/>
  <c r="AN7" i="20"/>
  <c r="AM7" i="20"/>
  <c r="AL7" i="20"/>
  <c r="AK7" i="20"/>
  <c r="AJ7" i="20"/>
  <c r="AI7" i="20"/>
  <c r="AH7" i="20"/>
  <c r="AG7" i="20"/>
  <c r="AF7" i="20"/>
  <c r="AE7" i="20"/>
  <c r="AD7" i="20"/>
  <c r="AC7" i="20"/>
  <c r="AB7" i="20"/>
  <c r="AA7" i="20"/>
  <c r="Z7" i="20"/>
  <c r="Y7" i="20"/>
  <c r="X7" i="20"/>
  <c r="W7" i="20"/>
  <c r="V7" i="20"/>
  <c r="U7" i="20"/>
  <c r="T7" i="20"/>
  <c r="S7" i="20"/>
  <c r="R7" i="20"/>
  <c r="Q7" i="20"/>
  <c r="P7" i="20"/>
  <c r="O7" i="20"/>
  <c r="N7" i="20"/>
  <c r="M7" i="20"/>
  <c r="L7" i="20"/>
  <c r="K7" i="20"/>
  <c r="J7" i="20"/>
  <c r="I7" i="20"/>
  <c r="H7" i="20"/>
  <c r="G7" i="20"/>
  <c r="F7" i="20"/>
  <c r="E7" i="20"/>
  <c r="D7" i="20"/>
  <c r="C7" i="20"/>
  <c r="BG6" i="20"/>
  <c r="BF6" i="20"/>
  <c r="BE6" i="20"/>
  <c r="BD6" i="20"/>
  <c r="BC6" i="20"/>
  <c r="BB6" i="20"/>
  <c r="BA6" i="20"/>
  <c r="AZ6" i="20"/>
  <c r="AY6" i="20"/>
  <c r="AX6" i="20"/>
  <c r="AW6" i="20"/>
  <c r="AV6" i="20"/>
  <c r="AU6" i="20"/>
  <c r="AT6" i="20"/>
  <c r="AS6" i="20"/>
  <c r="AR6" i="20"/>
  <c r="AQ6" i="20"/>
  <c r="AP6" i="20"/>
  <c r="AO6" i="20"/>
  <c r="AN6" i="20"/>
  <c r="AM6" i="20"/>
  <c r="AL6" i="20"/>
  <c r="AK6" i="20"/>
  <c r="AJ6" i="20"/>
  <c r="AI6" i="20"/>
  <c r="AH6" i="20"/>
  <c r="AG6" i="20"/>
  <c r="AF6" i="20"/>
  <c r="AE6" i="20"/>
  <c r="AD6" i="20"/>
  <c r="AC6" i="20"/>
  <c r="AB6" i="20"/>
  <c r="AA6" i="20"/>
  <c r="Z6" i="20"/>
  <c r="Y6" i="20"/>
  <c r="X6" i="20"/>
  <c r="W6" i="20"/>
  <c r="V6" i="20"/>
  <c r="U6" i="20"/>
  <c r="T6" i="20"/>
  <c r="S6" i="20"/>
  <c r="R6" i="20"/>
  <c r="Q6" i="20"/>
  <c r="P6" i="20"/>
  <c r="O6" i="20"/>
  <c r="N6" i="20"/>
  <c r="M6" i="20"/>
  <c r="L6" i="20"/>
  <c r="K6" i="20"/>
  <c r="J6" i="20"/>
  <c r="I6" i="20"/>
  <c r="H6" i="20"/>
  <c r="G6" i="20"/>
  <c r="F6" i="20"/>
  <c r="E6" i="20"/>
  <c r="D6" i="20"/>
  <c r="C6" i="20"/>
  <c r="BG5" i="20"/>
  <c r="BF5" i="20"/>
  <c r="BE5" i="20"/>
  <c r="BD5" i="20"/>
  <c r="BC5" i="20"/>
  <c r="BB5" i="20"/>
  <c r="BA5" i="20"/>
  <c r="AZ5" i="20"/>
  <c r="AY5" i="20"/>
  <c r="AX5" i="20"/>
  <c r="AW5" i="20"/>
  <c r="AV5" i="20"/>
  <c r="AU5" i="20"/>
  <c r="AT5" i="20"/>
  <c r="AS5" i="20"/>
  <c r="AR5" i="20"/>
  <c r="AQ5" i="20"/>
  <c r="AP5" i="20"/>
  <c r="AO5" i="20"/>
  <c r="AN5" i="20"/>
  <c r="AM5" i="20"/>
  <c r="AL5" i="20"/>
  <c r="AK5" i="20"/>
  <c r="AJ5" i="20"/>
  <c r="AI5" i="20"/>
  <c r="AH5" i="20"/>
  <c r="AG5" i="20"/>
  <c r="AF5" i="20"/>
  <c r="AE5" i="20"/>
  <c r="AD5" i="20"/>
  <c r="AC5" i="20"/>
  <c r="AB5" i="20"/>
  <c r="AA5" i="20"/>
  <c r="Z5" i="20"/>
  <c r="Y5" i="20"/>
  <c r="X5" i="20"/>
  <c r="W5" i="20"/>
  <c r="V5" i="20"/>
  <c r="U5" i="20"/>
  <c r="T5" i="20"/>
  <c r="S5" i="20"/>
  <c r="R5" i="20"/>
  <c r="Q5" i="20"/>
  <c r="P5" i="20"/>
  <c r="O5" i="20"/>
  <c r="N5" i="20"/>
  <c r="M5" i="20"/>
  <c r="L5" i="20"/>
  <c r="K5" i="20"/>
  <c r="J5" i="20"/>
  <c r="I5" i="20"/>
  <c r="H5" i="20"/>
  <c r="G5" i="20"/>
  <c r="F5" i="20"/>
  <c r="E5" i="20"/>
  <c r="D5" i="20"/>
  <c r="C5" i="20"/>
  <c r="B17" i="20"/>
  <c r="B16" i="20"/>
  <c r="B15" i="20"/>
  <c r="B14" i="20"/>
  <c r="B13" i="20"/>
  <c r="B12" i="20"/>
  <c r="B11" i="20"/>
  <c r="B8" i="20"/>
  <c r="B7" i="20"/>
  <c r="B6" i="20"/>
  <c r="B5" i="20"/>
  <c r="BG3" i="20"/>
  <c r="BF3" i="20"/>
  <c r="BE3" i="20"/>
  <c r="BD3" i="20"/>
  <c r="BC3" i="20"/>
  <c r="BB3" i="20"/>
  <c r="BA3" i="20"/>
  <c r="AZ3" i="20"/>
  <c r="AY3" i="20"/>
  <c r="AX3" i="20"/>
  <c r="AW3" i="20"/>
  <c r="AV3" i="20"/>
  <c r="AU3" i="20"/>
  <c r="AT3" i="20"/>
  <c r="AS3" i="20"/>
  <c r="AR3" i="20"/>
  <c r="AQ3" i="20"/>
  <c r="AP3" i="20"/>
  <c r="AO3" i="20"/>
  <c r="AN3" i="20"/>
  <c r="AM3" i="20"/>
  <c r="AL3" i="20"/>
  <c r="AK3" i="20"/>
  <c r="AJ3" i="20"/>
  <c r="AI3" i="20"/>
  <c r="AH3" i="20"/>
  <c r="AG3" i="20"/>
  <c r="AF3" i="20"/>
  <c r="AE3" i="20"/>
  <c r="AD3" i="20"/>
  <c r="AC3" i="20"/>
  <c r="AB3" i="20"/>
  <c r="AA3" i="20"/>
  <c r="Z3" i="20"/>
  <c r="Y3" i="20"/>
  <c r="X3" i="20"/>
  <c r="W3" i="20"/>
  <c r="V3" i="20"/>
  <c r="U3" i="20"/>
  <c r="T3" i="20"/>
  <c r="S3" i="20"/>
  <c r="R3" i="20"/>
  <c r="Q3" i="20"/>
  <c r="P3" i="20"/>
  <c r="O3" i="20"/>
  <c r="N3" i="20"/>
  <c r="M3" i="20"/>
  <c r="L3" i="20"/>
  <c r="K3" i="20"/>
  <c r="J3" i="20"/>
  <c r="I3" i="20"/>
  <c r="H3" i="20"/>
  <c r="G3" i="20"/>
  <c r="F3" i="20"/>
  <c r="E3" i="20"/>
  <c r="D3" i="20"/>
  <c r="C3" i="20"/>
  <c r="B3" i="20"/>
  <c r="BL131" i="2"/>
  <c r="BL124" i="2"/>
  <c r="BL122" i="2"/>
  <c r="BL127" i="2"/>
  <c r="BL129" i="2"/>
  <c r="BL130" i="2"/>
  <c r="BL123" i="2"/>
  <c r="BL132" i="2"/>
  <c r="BL133" i="2"/>
  <c r="BL151" i="2"/>
  <c r="BL153" i="2"/>
  <c r="BL154" i="2"/>
  <c r="BL164" i="2"/>
  <c r="BL115" i="2"/>
  <c r="BL114" i="2"/>
  <c r="BL113" i="2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AA7" i="5"/>
  <c r="AB7" i="5"/>
  <c r="AC7" i="5"/>
  <c r="AD7" i="5"/>
  <c r="AE7" i="5"/>
  <c r="AF7" i="5"/>
  <c r="AG7" i="5"/>
  <c r="AH7" i="5"/>
  <c r="AI7" i="5"/>
  <c r="AJ7" i="5"/>
  <c r="AK7" i="5"/>
  <c r="AL7" i="5"/>
  <c r="AM7" i="5"/>
  <c r="AN7" i="5"/>
  <c r="AO7" i="5"/>
  <c r="AP7" i="5"/>
  <c r="AQ7" i="5"/>
  <c r="AR7" i="5"/>
  <c r="AS7" i="5"/>
  <c r="AT7" i="5"/>
  <c r="AU7" i="5"/>
  <c r="AV7" i="5"/>
  <c r="AW7" i="5"/>
  <c r="AX7" i="5"/>
  <c r="AY7" i="5"/>
  <c r="AZ7" i="5"/>
  <c r="BA7" i="5"/>
  <c r="BB7" i="5"/>
  <c r="BC7" i="5"/>
  <c r="BD7" i="5"/>
  <c r="BE7" i="5"/>
  <c r="BF7" i="5"/>
  <c r="BG7" i="5"/>
  <c r="BH7" i="5"/>
  <c r="BI7" i="5"/>
  <c r="BL137" i="2"/>
  <c r="BJ3" i="5"/>
  <c r="BL138" i="2"/>
  <c r="BJ4" i="5"/>
  <c r="BL139" i="2"/>
  <c r="BJ5" i="5"/>
  <c r="BL140" i="2"/>
  <c r="BJ6" i="5"/>
  <c r="BJ7" i="5"/>
  <c r="BK7" i="5"/>
  <c r="BL7" i="5"/>
  <c r="BM7" i="5"/>
  <c r="BN7" i="5"/>
  <c r="BO7" i="5"/>
  <c r="BP7" i="5"/>
  <c r="BQ7" i="5"/>
  <c r="BR7" i="5"/>
  <c r="BS7" i="5"/>
  <c r="BT7" i="5"/>
  <c r="BU7" i="5"/>
  <c r="BV7" i="5"/>
  <c r="BW7" i="5"/>
  <c r="BX7" i="5"/>
  <c r="BY7" i="5"/>
  <c r="BZ7" i="5"/>
  <c r="CA7" i="5"/>
  <c r="CB7" i="5"/>
  <c r="CC7" i="5"/>
  <c r="CD7" i="5"/>
  <c r="CE7" i="5"/>
  <c r="CF7" i="5"/>
  <c r="CG7" i="5"/>
  <c r="CH7" i="5"/>
  <c r="CI7" i="5"/>
  <c r="CJ7" i="5"/>
  <c r="CK7" i="5"/>
  <c r="CL7" i="5"/>
  <c r="CM7" i="5"/>
  <c r="CN7" i="5"/>
  <c r="CO7" i="5"/>
  <c r="CP7" i="5"/>
  <c r="CQ7" i="5"/>
  <c r="CR7" i="5"/>
  <c r="CS7" i="5"/>
  <c r="CT7" i="5"/>
  <c r="CU7" i="5"/>
  <c r="CV7" i="5"/>
  <c r="CW7" i="5"/>
  <c r="CX7" i="5"/>
  <c r="CY7" i="5"/>
  <c r="CZ7" i="5"/>
  <c r="DA7" i="5"/>
  <c r="DB7" i="5"/>
  <c r="DC7" i="5"/>
  <c r="DD7" i="5"/>
  <c r="DE7" i="5"/>
  <c r="DF7" i="5"/>
  <c r="DG7" i="5"/>
  <c r="B7" i="5"/>
  <c r="F39" i="12"/>
  <c r="D39" i="12"/>
  <c r="D37" i="12"/>
  <c r="D36" i="12"/>
  <c r="D35" i="12"/>
  <c r="D29" i="12"/>
  <c r="D26" i="12"/>
  <c r="D25" i="12"/>
  <c r="D24" i="12"/>
  <c r="D23" i="12"/>
  <c r="D15" i="12"/>
  <c r="D10" i="12"/>
  <c r="E19" i="11"/>
  <c r="C19" i="11"/>
  <c r="E20" i="10"/>
  <c r="C11" i="10"/>
  <c r="C12" i="10"/>
  <c r="C20" i="10"/>
  <c r="DI122" i="2"/>
  <c r="DI123" i="2"/>
  <c r="DI124" i="2"/>
  <c r="DI125" i="2"/>
  <c r="DI127" i="2"/>
  <c r="DI129" i="2"/>
  <c r="DI130" i="2"/>
  <c r="DI131" i="2"/>
  <c r="DI143" i="2"/>
  <c r="DI144" i="2"/>
  <c r="DI145" i="2"/>
  <c r="DI146" i="2"/>
  <c r="DI147" i="2"/>
  <c r="DI148" i="2"/>
  <c r="DI149" i="2"/>
  <c r="DI150" i="2"/>
  <c r="DI151" i="2"/>
  <c r="DI152" i="2"/>
  <c r="DI164" i="2"/>
  <c r="DH122" i="2"/>
  <c r="DH123" i="2"/>
  <c r="DH124" i="2"/>
  <c r="DH125" i="2"/>
  <c r="DH127" i="2"/>
  <c r="DH129" i="2"/>
  <c r="DH130" i="2"/>
  <c r="DH131" i="2"/>
  <c r="DH143" i="2"/>
  <c r="DH144" i="2"/>
  <c r="DH145" i="2"/>
  <c r="DH146" i="2"/>
  <c r="DH147" i="2"/>
  <c r="DH148" i="2"/>
  <c r="DH149" i="2"/>
  <c r="DH150" i="2"/>
  <c r="DH151" i="2"/>
  <c r="DH152" i="2"/>
  <c r="DH164" i="2"/>
  <c r="DG122" i="2"/>
  <c r="DG123" i="2"/>
  <c r="DG124" i="2"/>
  <c r="DG125" i="2"/>
  <c r="DG127" i="2"/>
  <c r="DG129" i="2"/>
  <c r="DG130" i="2"/>
  <c r="DG131" i="2"/>
  <c r="DG143" i="2"/>
  <c r="DG144" i="2"/>
  <c r="DG145" i="2"/>
  <c r="DG146" i="2"/>
  <c r="DG147" i="2"/>
  <c r="DG148" i="2"/>
  <c r="DG149" i="2"/>
  <c r="DG150" i="2"/>
  <c r="DG151" i="2"/>
  <c r="DG152" i="2"/>
  <c r="DG164" i="2"/>
  <c r="DF122" i="2"/>
  <c r="DF123" i="2"/>
  <c r="DF124" i="2"/>
  <c r="DF125" i="2"/>
  <c r="DF127" i="2"/>
  <c r="DF129" i="2"/>
  <c r="DF130" i="2"/>
  <c r="DF131" i="2"/>
  <c r="DF143" i="2"/>
  <c r="DF144" i="2"/>
  <c r="DF145" i="2"/>
  <c r="DF146" i="2"/>
  <c r="DF147" i="2"/>
  <c r="DF148" i="2"/>
  <c r="DF149" i="2"/>
  <c r="DF150" i="2"/>
  <c r="DF151" i="2"/>
  <c r="DF152" i="2"/>
  <c r="DF164" i="2"/>
  <c r="DE122" i="2"/>
  <c r="DE123" i="2"/>
  <c r="DE124" i="2"/>
  <c r="DE125" i="2"/>
  <c r="DE127" i="2"/>
  <c r="DE129" i="2"/>
  <c r="DE130" i="2"/>
  <c r="DE131" i="2"/>
  <c r="DE143" i="2"/>
  <c r="DE144" i="2"/>
  <c r="DE145" i="2"/>
  <c r="DE146" i="2"/>
  <c r="DE147" i="2"/>
  <c r="DE148" i="2"/>
  <c r="DE149" i="2"/>
  <c r="DE150" i="2"/>
  <c r="DE151" i="2"/>
  <c r="DE152" i="2"/>
  <c r="DE164" i="2"/>
  <c r="DD122" i="2"/>
  <c r="DD123" i="2"/>
  <c r="DD124" i="2"/>
  <c r="DD125" i="2"/>
  <c r="DD127" i="2"/>
  <c r="DD129" i="2"/>
  <c r="DD130" i="2"/>
  <c r="DD131" i="2"/>
  <c r="DD143" i="2"/>
  <c r="DD144" i="2"/>
  <c r="DD145" i="2"/>
  <c r="DD146" i="2"/>
  <c r="DD147" i="2"/>
  <c r="DD148" i="2"/>
  <c r="DD149" i="2"/>
  <c r="DD150" i="2"/>
  <c r="DD151" i="2"/>
  <c r="DD152" i="2"/>
  <c r="DD164" i="2"/>
  <c r="DC122" i="2"/>
  <c r="DC123" i="2"/>
  <c r="DC124" i="2"/>
  <c r="DC125" i="2"/>
  <c r="DC127" i="2"/>
  <c r="DC129" i="2"/>
  <c r="DC130" i="2"/>
  <c r="DC131" i="2"/>
  <c r="DC143" i="2"/>
  <c r="DC144" i="2"/>
  <c r="DC145" i="2"/>
  <c r="DC146" i="2"/>
  <c r="DC147" i="2"/>
  <c r="DC148" i="2"/>
  <c r="DC149" i="2"/>
  <c r="DC150" i="2"/>
  <c r="DC151" i="2"/>
  <c r="DC152" i="2"/>
  <c r="DC164" i="2"/>
  <c r="DB122" i="2"/>
  <c r="DB123" i="2"/>
  <c r="DB124" i="2"/>
  <c r="DB125" i="2"/>
  <c r="DB127" i="2"/>
  <c r="DB129" i="2"/>
  <c r="DB130" i="2"/>
  <c r="DB131" i="2"/>
  <c r="DB143" i="2"/>
  <c r="DB144" i="2"/>
  <c r="DB145" i="2"/>
  <c r="DB146" i="2"/>
  <c r="DB147" i="2"/>
  <c r="DB148" i="2"/>
  <c r="DB149" i="2"/>
  <c r="DB150" i="2"/>
  <c r="DB151" i="2"/>
  <c r="DB152" i="2"/>
  <c r="DB164" i="2"/>
  <c r="DA122" i="2"/>
  <c r="DA123" i="2"/>
  <c r="DA124" i="2"/>
  <c r="DA125" i="2"/>
  <c r="DA127" i="2"/>
  <c r="DA129" i="2"/>
  <c r="DA130" i="2"/>
  <c r="DA131" i="2"/>
  <c r="DA143" i="2"/>
  <c r="DA144" i="2"/>
  <c r="DA145" i="2"/>
  <c r="DA146" i="2"/>
  <c r="DA147" i="2"/>
  <c r="DA148" i="2"/>
  <c r="DA149" i="2"/>
  <c r="DA150" i="2"/>
  <c r="DA151" i="2"/>
  <c r="DA152" i="2"/>
  <c r="DA164" i="2"/>
  <c r="CZ122" i="2"/>
  <c r="CZ123" i="2"/>
  <c r="CZ124" i="2"/>
  <c r="CZ125" i="2"/>
  <c r="CZ127" i="2"/>
  <c r="CZ129" i="2"/>
  <c r="CZ130" i="2"/>
  <c r="CZ131" i="2"/>
  <c r="CZ143" i="2"/>
  <c r="CZ144" i="2"/>
  <c r="CZ145" i="2"/>
  <c r="CZ146" i="2"/>
  <c r="CZ147" i="2"/>
  <c r="CZ148" i="2"/>
  <c r="CZ149" i="2"/>
  <c r="CZ150" i="2"/>
  <c r="CZ151" i="2"/>
  <c r="CZ152" i="2"/>
  <c r="CZ164" i="2"/>
  <c r="CY122" i="2"/>
  <c r="CY123" i="2"/>
  <c r="CY124" i="2"/>
  <c r="CY125" i="2"/>
  <c r="CY127" i="2"/>
  <c r="CY129" i="2"/>
  <c r="CY130" i="2"/>
  <c r="CY131" i="2"/>
  <c r="CY143" i="2"/>
  <c r="CY144" i="2"/>
  <c r="CY145" i="2"/>
  <c r="CY146" i="2"/>
  <c r="CY147" i="2"/>
  <c r="CY148" i="2"/>
  <c r="CY149" i="2"/>
  <c r="CY150" i="2"/>
  <c r="CY151" i="2"/>
  <c r="CY152" i="2"/>
  <c r="CY164" i="2"/>
  <c r="CX122" i="2"/>
  <c r="CX123" i="2"/>
  <c r="CX124" i="2"/>
  <c r="CX125" i="2"/>
  <c r="CX127" i="2"/>
  <c r="CX129" i="2"/>
  <c r="CX130" i="2"/>
  <c r="CX131" i="2"/>
  <c r="CX143" i="2"/>
  <c r="CX144" i="2"/>
  <c r="CX145" i="2"/>
  <c r="CX146" i="2"/>
  <c r="CX147" i="2"/>
  <c r="CX148" i="2"/>
  <c r="CX149" i="2"/>
  <c r="CX150" i="2"/>
  <c r="CX151" i="2"/>
  <c r="CX152" i="2"/>
  <c r="CX164" i="2"/>
  <c r="CW122" i="2"/>
  <c r="CW123" i="2"/>
  <c r="CW124" i="2"/>
  <c r="CW125" i="2"/>
  <c r="CW127" i="2"/>
  <c r="CW129" i="2"/>
  <c r="CW130" i="2"/>
  <c r="CW131" i="2"/>
  <c r="CW143" i="2"/>
  <c r="CW144" i="2"/>
  <c r="CW145" i="2"/>
  <c r="CW146" i="2"/>
  <c r="CW147" i="2"/>
  <c r="CW148" i="2"/>
  <c r="CW149" i="2"/>
  <c r="CW150" i="2"/>
  <c r="CW151" i="2"/>
  <c r="CW152" i="2"/>
  <c r="CW164" i="2"/>
  <c r="CV122" i="2"/>
  <c r="CV123" i="2"/>
  <c r="CV124" i="2"/>
  <c r="CV125" i="2"/>
  <c r="CV127" i="2"/>
  <c r="CV129" i="2"/>
  <c r="CV130" i="2"/>
  <c r="CV131" i="2"/>
  <c r="CV143" i="2"/>
  <c r="CV144" i="2"/>
  <c r="CV145" i="2"/>
  <c r="CV146" i="2"/>
  <c r="CV147" i="2"/>
  <c r="CV148" i="2"/>
  <c r="CV149" i="2"/>
  <c r="CV150" i="2"/>
  <c r="CV151" i="2"/>
  <c r="CV152" i="2"/>
  <c r="CV164" i="2"/>
  <c r="CU122" i="2"/>
  <c r="CU123" i="2"/>
  <c r="CU124" i="2"/>
  <c r="CU125" i="2"/>
  <c r="CU127" i="2"/>
  <c r="CU129" i="2"/>
  <c r="CU130" i="2"/>
  <c r="CU131" i="2"/>
  <c r="CU143" i="2"/>
  <c r="CU144" i="2"/>
  <c r="CU145" i="2"/>
  <c r="CU146" i="2"/>
  <c r="CU147" i="2"/>
  <c r="CU148" i="2"/>
  <c r="CU149" i="2"/>
  <c r="CU150" i="2"/>
  <c r="CU151" i="2"/>
  <c r="CU152" i="2"/>
  <c r="CU164" i="2"/>
  <c r="CT122" i="2"/>
  <c r="CT123" i="2"/>
  <c r="CT124" i="2"/>
  <c r="CT125" i="2"/>
  <c r="CT127" i="2"/>
  <c r="CT129" i="2"/>
  <c r="CT130" i="2"/>
  <c r="CT131" i="2"/>
  <c r="CT143" i="2"/>
  <c r="CT144" i="2"/>
  <c r="CT145" i="2"/>
  <c r="CT146" i="2"/>
  <c r="CT147" i="2"/>
  <c r="CT148" i="2"/>
  <c r="CT149" i="2"/>
  <c r="CT150" i="2"/>
  <c r="CT151" i="2"/>
  <c r="CT152" i="2"/>
  <c r="CT164" i="2"/>
  <c r="CS122" i="2"/>
  <c r="CS123" i="2"/>
  <c r="CS124" i="2"/>
  <c r="CS125" i="2"/>
  <c r="CS127" i="2"/>
  <c r="CS129" i="2"/>
  <c r="CS130" i="2"/>
  <c r="CS131" i="2"/>
  <c r="CS143" i="2"/>
  <c r="CS144" i="2"/>
  <c r="CS145" i="2"/>
  <c r="CS146" i="2"/>
  <c r="CS147" i="2"/>
  <c r="CS148" i="2"/>
  <c r="CS149" i="2"/>
  <c r="CS150" i="2"/>
  <c r="CS151" i="2"/>
  <c r="CS152" i="2"/>
  <c r="CS164" i="2"/>
  <c r="CR122" i="2"/>
  <c r="CR123" i="2"/>
  <c r="CR124" i="2"/>
  <c r="CR125" i="2"/>
  <c r="CR127" i="2"/>
  <c r="CR129" i="2"/>
  <c r="CR130" i="2"/>
  <c r="CR131" i="2"/>
  <c r="CR143" i="2"/>
  <c r="CR144" i="2"/>
  <c r="CR145" i="2"/>
  <c r="CR146" i="2"/>
  <c r="CR147" i="2"/>
  <c r="CR148" i="2"/>
  <c r="CR149" i="2"/>
  <c r="CR150" i="2"/>
  <c r="CR151" i="2"/>
  <c r="CR152" i="2"/>
  <c r="CR164" i="2"/>
  <c r="CQ122" i="2"/>
  <c r="CQ123" i="2"/>
  <c r="CQ124" i="2"/>
  <c r="CQ125" i="2"/>
  <c r="CQ127" i="2"/>
  <c r="CQ129" i="2"/>
  <c r="CQ130" i="2"/>
  <c r="CQ131" i="2"/>
  <c r="CQ143" i="2"/>
  <c r="CQ144" i="2"/>
  <c r="CQ145" i="2"/>
  <c r="CQ146" i="2"/>
  <c r="CQ147" i="2"/>
  <c r="CQ148" i="2"/>
  <c r="CQ149" i="2"/>
  <c r="CQ150" i="2"/>
  <c r="CQ151" i="2"/>
  <c r="CQ152" i="2"/>
  <c r="CQ164" i="2"/>
  <c r="CP122" i="2"/>
  <c r="CP123" i="2"/>
  <c r="CP124" i="2"/>
  <c r="CP125" i="2"/>
  <c r="CP127" i="2"/>
  <c r="CP129" i="2"/>
  <c r="CP130" i="2"/>
  <c r="CP131" i="2"/>
  <c r="CP143" i="2"/>
  <c r="CP144" i="2"/>
  <c r="CP145" i="2"/>
  <c r="CP146" i="2"/>
  <c r="CP147" i="2"/>
  <c r="CP148" i="2"/>
  <c r="CP149" i="2"/>
  <c r="CP150" i="2"/>
  <c r="CP151" i="2"/>
  <c r="CP152" i="2"/>
  <c r="CP164" i="2"/>
  <c r="CO122" i="2"/>
  <c r="CO123" i="2"/>
  <c r="CO124" i="2"/>
  <c r="CO125" i="2"/>
  <c r="CO127" i="2"/>
  <c r="CO129" i="2"/>
  <c r="CO130" i="2"/>
  <c r="CO131" i="2"/>
  <c r="CO143" i="2"/>
  <c r="CO144" i="2"/>
  <c r="CO145" i="2"/>
  <c r="CO146" i="2"/>
  <c r="CO147" i="2"/>
  <c r="CO148" i="2"/>
  <c r="CO149" i="2"/>
  <c r="CO150" i="2"/>
  <c r="CO151" i="2"/>
  <c r="CO152" i="2"/>
  <c r="CO164" i="2"/>
  <c r="CN122" i="2"/>
  <c r="CN123" i="2"/>
  <c r="CN124" i="2"/>
  <c r="CN125" i="2"/>
  <c r="CN127" i="2"/>
  <c r="CN129" i="2"/>
  <c r="CN130" i="2"/>
  <c r="CN131" i="2"/>
  <c r="CN143" i="2"/>
  <c r="CN144" i="2"/>
  <c r="CN145" i="2"/>
  <c r="CN146" i="2"/>
  <c r="CN147" i="2"/>
  <c r="CN148" i="2"/>
  <c r="CN149" i="2"/>
  <c r="CN150" i="2"/>
  <c r="CN151" i="2"/>
  <c r="CN152" i="2"/>
  <c r="CN164" i="2"/>
  <c r="CM122" i="2"/>
  <c r="CM123" i="2"/>
  <c r="CM124" i="2"/>
  <c r="CM125" i="2"/>
  <c r="CM127" i="2"/>
  <c r="CM129" i="2"/>
  <c r="CM130" i="2"/>
  <c r="CM131" i="2"/>
  <c r="CM143" i="2"/>
  <c r="CM144" i="2"/>
  <c r="CM145" i="2"/>
  <c r="CM146" i="2"/>
  <c r="CM147" i="2"/>
  <c r="CM148" i="2"/>
  <c r="CM149" i="2"/>
  <c r="CM150" i="2"/>
  <c r="CM151" i="2"/>
  <c r="CM152" i="2"/>
  <c r="CM164" i="2"/>
  <c r="CL122" i="2"/>
  <c r="CL123" i="2"/>
  <c r="CL124" i="2"/>
  <c r="CL125" i="2"/>
  <c r="CL127" i="2"/>
  <c r="CL129" i="2"/>
  <c r="CL130" i="2"/>
  <c r="CL131" i="2"/>
  <c r="CL143" i="2"/>
  <c r="CL144" i="2"/>
  <c r="CL145" i="2"/>
  <c r="CL146" i="2"/>
  <c r="CL147" i="2"/>
  <c r="CL148" i="2"/>
  <c r="CL149" i="2"/>
  <c r="CL150" i="2"/>
  <c r="CL151" i="2"/>
  <c r="CL152" i="2"/>
  <c r="CL164" i="2"/>
  <c r="CK122" i="2"/>
  <c r="CK123" i="2"/>
  <c r="CK124" i="2"/>
  <c r="CK125" i="2"/>
  <c r="CK127" i="2"/>
  <c r="CK129" i="2"/>
  <c r="CK130" i="2"/>
  <c r="CK131" i="2"/>
  <c r="CK143" i="2"/>
  <c r="CK144" i="2"/>
  <c r="CK145" i="2"/>
  <c r="CK146" i="2"/>
  <c r="CK147" i="2"/>
  <c r="CK148" i="2"/>
  <c r="CK149" i="2"/>
  <c r="CK150" i="2"/>
  <c r="CK151" i="2"/>
  <c r="CK152" i="2"/>
  <c r="CK164" i="2"/>
  <c r="CJ122" i="2"/>
  <c r="CJ123" i="2"/>
  <c r="CJ124" i="2"/>
  <c r="CJ125" i="2"/>
  <c r="CJ127" i="2"/>
  <c r="CJ129" i="2"/>
  <c r="CJ130" i="2"/>
  <c r="CJ131" i="2"/>
  <c r="CJ143" i="2"/>
  <c r="CJ144" i="2"/>
  <c r="CJ145" i="2"/>
  <c r="CJ146" i="2"/>
  <c r="CJ147" i="2"/>
  <c r="CJ148" i="2"/>
  <c r="CJ149" i="2"/>
  <c r="CJ150" i="2"/>
  <c r="CJ151" i="2"/>
  <c r="CJ152" i="2"/>
  <c r="CJ164" i="2"/>
  <c r="CI122" i="2"/>
  <c r="CI123" i="2"/>
  <c r="CI124" i="2"/>
  <c r="CI125" i="2"/>
  <c r="CI127" i="2"/>
  <c r="CI129" i="2"/>
  <c r="CI130" i="2"/>
  <c r="CI131" i="2"/>
  <c r="CI143" i="2"/>
  <c r="CI144" i="2"/>
  <c r="CI145" i="2"/>
  <c r="CI146" i="2"/>
  <c r="CI147" i="2"/>
  <c r="CI148" i="2"/>
  <c r="CI149" i="2"/>
  <c r="CI150" i="2"/>
  <c r="CI151" i="2"/>
  <c r="CI152" i="2"/>
  <c r="CI164" i="2"/>
  <c r="CH122" i="2"/>
  <c r="CH123" i="2"/>
  <c r="CH124" i="2"/>
  <c r="CH125" i="2"/>
  <c r="CH127" i="2"/>
  <c r="CH129" i="2"/>
  <c r="CH130" i="2"/>
  <c r="CH131" i="2"/>
  <c r="CH143" i="2"/>
  <c r="CH144" i="2"/>
  <c r="CH145" i="2"/>
  <c r="CH146" i="2"/>
  <c r="CH147" i="2"/>
  <c r="CH148" i="2"/>
  <c r="CH149" i="2"/>
  <c r="CH150" i="2"/>
  <c r="CH151" i="2"/>
  <c r="CH152" i="2"/>
  <c r="CH164" i="2"/>
  <c r="CG122" i="2"/>
  <c r="CG123" i="2"/>
  <c r="CG124" i="2"/>
  <c r="CG125" i="2"/>
  <c r="CG127" i="2"/>
  <c r="CG129" i="2"/>
  <c r="CG130" i="2"/>
  <c r="CG131" i="2"/>
  <c r="CG143" i="2"/>
  <c r="CG144" i="2"/>
  <c r="CG145" i="2"/>
  <c r="CG146" i="2"/>
  <c r="CG147" i="2"/>
  <c r="CG148" i="2"/>
  <c r="CG149" i="2"/>
  <c r="CG150" i="2"/>
  <c r="CG151" i="2"/>
  <c r="CG152" i="2"/>
  <c r="CG164" i="2"/>
  <c r="CF122" i="2"/>
  <c r="CF123" i="2"/>
  <c r="CF124" i="2"/>
  <c r="CF125" i="2"/>
  <c r="CF127" i="2"/>
  <c r="CF129" i="2"/>
  <c r="CF130" i="2"/>
  <c r="CF131" i="2"/>
  <c r="CF143" i="2"/>
  <c r="CF144" i="2"/>
  <c r="CF145" i="2"/>
  <c r="CF146" i="2"/>
  <c r="CF147" i="2"/>
  <c r="CF148" i="2"/>
  <c r="CF149" i="2"/>
  <c r="CF150" i="2"/>
  <c r="CF151" i="2"/>
  <c r="CF152" i="2"/>
  <c r="CF164" i="2"/>
  <c r="CE122" i="2"/>
  <c r="CE123" i="2"/>
  <c r="CE124" i="2"/>
  <c r="CE125" i="2"/>
  <c r="CE127" i="2"/>
  <c r="CE129" i="2"/>
  <c r="CE130" i="2"/>
  <c r="CE131" i="2"/>
  <c r="CE143" i="2"/>
  <c r="CE144" i="2"/>
  <c r="CE145" i="2"/>
  <c r="CE146" i="2"/>
  <c r="CE147" i="2"/>
  <c r="CE148" i="2"/>
  <c r="CE149" i="2"/>
  <c r="CE150" i="2"/>
  <c r="CE151" i="2"/>
  <c r="CE152" i="2"/>
  <c r="CE164" i="2"/>
  <c r="CD122" i="2"/>
  <c r="CD123" i="2"/>
  <c r="CD124" i="2"/>
  <c r="CD125" i="2"/>
  <c r="CD127" i="2"/>
  <c r="CD129" i="2"/>
  <c r="CD130" i="2"/>
  <c r="CD131" i="2"/>
  <c r="CD143" i="2"/>
  <c r="CD144" i="2"/>
  <c r="CD145" i="2"/>
  <c r="CD146" i="2"/>
  <c r="CD147" i="2"/>
  <c r="CD148" i="2"/>
  <c r="CD149" i="2"/>
  <c r="CD150" i="2"/>
  <c r="CD151" i="2"/>
  <c r="CD152" i="2"/>
  <c r="CD164" i="2"/>
  <c r="CC122" i="2"/>
  <c r="CC123" i="2"/>
  <c r="CC124" i="2"/>
  <c r="CC125" i="2"/>
  <c r="CC127" i="2"/>
  <c r="CC129" i="2"/>
  <c r="CC130" i="2"/>
  <c r="CC131" i="2"/>
  <c r="CC143" i="2"/>
  <c r="CC144" i="2"/>
  <c r="CC145" i="2"/>
  <c r="CC146" i="2"/>
  <c r="CC147" i="2"/>
  <c r="CC148" i="2"/>
  <c r="CC149" i="2"/>
  <c r="CC150" i="2"/>
  <c r="CC151" i="2"/>
  <c r="CC152" i="2"/>
  <c r="CC164" i="2"/>
  <c r="CB122" i="2"/>
  <c r="CB123" i="2"/>
  <c r="CB124" i="2"/>
  <c r="CB125" i="2"/>
  <c r="CB127" i="2"/>
  <c r="CB129" i="2"/>
  <c r="CB130" i="2"/>
  <c r="CB131" i="2"/>
  <c r="CB143" i="2"/>
  <c r="CB144" i="2"/>
  <c r="CB145" i="2"/>
  <c r="CB146" i="2"/>
  <c r="CB147" i="2"/>
  <c r="CB148" i="2"/>
  <c r="CB149" i="2"/>
  <c r="CB150" i="2"/>
  <c r="CB151" i="2"/>
  <c r="CB152" i="2"/>
  <c r="CB164" i="2"/>
  <c r="CA122" i="2"/>
  <c r="CA123" i="2"/>
  <c r="CA124" i="2"/>
  <c r="CA125" i="2"/>
  <c r="CA127" i="2"/>
  <c r="CA129" i="2"/>
  <c r="CA130" i="2"/>
  <c r="CA131" i="2"/>
  <c r="CA143" i="2"/>
  <c r="CA144" i="2"/>
  <c r="CA145" i="2"/>
  <c r="CA146" i="2"/>
  <c r="CA147" i="2"/>
  <c r="CA148" i="2"/>
  <c r="CA149" i="2"/>
  <c r="CA150" i="2"/>
  <c r="CA151" i="2"/>
  <c r="CA152" i="2"/>
  <c r="CA164" i="2"/>
  <c r="BZ122" i="2"/>
  <c r="BZ123" i="2"/>
  <c r="BZ124" i="2"/>
  <c r="BZ125" i="2"/>
  <c r="BZ127" i="2"/>
  <c r="BZ129" i="2"/>
  <c r="BZ130" i="2"/>
  <c r="BZ131" i="2"/>
  <c r="BZ143" i="2"/>
  <c r="BZ144" i="2"/>
  <c r="BZ145" i="2"/>
  <c r="BZ146" i="2"/>
  <c r="BZ147" i="2"/>
  <c r="BZ148" i="2"/>
  <c r="BZ149" i="2"/>
  <c r="BZ150" i="2"/>
  <c r="BZ151" i="2"/>
  <c r="BZ152" i="2"/>
  <c r="BZ164" i="2"/>
  <c r="BY122" i="2"/>
  <c r="BY123" i="2"/>
  <c r="BY124" i="2"/>
  <c r="BY125" i="2"/>
  <c r="BY127" i="2"/>
  <c r="BY129" i="2"/>
  <c r="BY130" i="2"/>
  <c r="BY131" i="2"/>
  <c r="BY143" i="2"/>
  <c r="BY144" i="2"/>
  <c r="BY145" i="2"/>
  <c r="BY146" i="2"/>
  <c r="BY147" i="2"/>
  <c r="BY148" i="2"/>
  <c r="BY149" i="2"/>
  <c r="BY150" i="2"/>
  <c r="BY151" i="2"/>
  <c r="BY152" i="2"/>
  <c r="BY164" i="2"/>
  <c r="BX122" i="2"/>
  <c r="BX123" i="2"/>
  <c r="BX124" i="2"/>
  <c r="BX125" i="2"/>
  <c r="BX127" i="2"/>
  <c r="BX129" i="2"/>
  <c r="BX130" i="2"/>
  <c r="BX131" i="2"/>
  <c r="BX143" i="2"/>
  <c r="BX144" i="2"/>
  <c r="BX145" i="2"/>
  <c r="BX146" i="2"/>
  <c r="BX147" i="2"/>
  <c r="BX148" i="2"/>
  <c r="BX149" i="2"/>
  <c r="BX150" i="2"/>
  <c r="BX151" i="2"/>
  <c r="BX152" i="2"/>
  <c r="BX164" i="2"/>
  <c r="BW122" i="2"/>
  <c r="BW123" i="2"/>
  <c r="BW124" i="2"/>
  <c r="BW125" i="2"/>
  <c r="BW127" i="2"/>
  <c r="BW129" i="2"/>
  <c r="BW130" i="2"/>
  <c r="BW131" i="2"/>
  <c r="BW143" i="2"/>
  <c r="BW144" i="2"/>
  <c r="BW145" i="2"/>
  <c r="BW146" i="2"/>
  <c r="BW147" i="2"/>
  <c r="BW148" i="2"/>
  <c r="BW149" i="2"/>
  <c r="BW150" i="2"/>
  <c r="BW151" i="2"/>
  <c r="BW152" i="2"/>
  <c r="BW164" i="2"/>
  <c r="BV122" i="2"/>
  <c r="BV123" i="2"/>
  <c r="BV124" i="2"/>
  <c r="BV125" i="2"/>
  <c r="BV127" i="2"/>
  <c r="BV129" i="2"/>
  <c r="BV130" i="2"/>
  <c r="BV131" i="2"/>
  <c r="BV143" i="2"/>
  <c r="BV144" i="2"/>
  <c r="BV145" i="2"/>
  <c r="BV146" i="2"/>
  <c r="BV147" i="2"/>
  <c r="BV148" i="2"/>
  <c r="BV149" i="2"/>
  <c r="BV150" i="2"/>
  <c r="BV151" i="2"/>
  <c r="BV152" i="2"/>
  <c r="BV164" i="2"/>
  <c r="BU122" i="2"/>
  <c r="BU123" i="2"/>
  <c r="BU124" i="2"/>
  <c r="BU125" i="2"/>
  <c r="BU127" i="2"/>
  <c r="BU129" i="2"/>
  <c r="BU130" i="2"/>
  <c r="BU131" i="2"/>
  <c r="BU143" i="2"/>
  <c r="BU144" i="2"/>
  <c r="BU145" i="2"/>
  <c r="BU146" i="2"/>
  <c r="BU147" i="2"/>
  <c r="BU148" i="2"/>
  <c r="BU149" i="2"/>
  <c r="BU150" i="2"/>
  <c r="BU151" i="2"/>
  <c r="BU152" i="2"/>
  <c r="BU164" i="2"/>
  <c r="BT122" i="2"/>
  <c r="BT123" i="2"/>
  <c r="BT124" i="2"/>
  <c r="BT125" i="2"/>
  <c r="BT127" i="2"/>
  <c r="BT129" i="2"/>
  <c r="BT130" i="2"/>
  <c r="BT131" i="2"/>
  <c r="BT143" i="2"/>
  <c r="BT144" i="2"/>
  <c r="BT145" i="2"/>
  <c r="BT146" i="2"/>
  <c r="BT147" i="2"/>
  <c r="BT148" i="2"/>
  <c r="BT149" i="2"/>
  <c r="BT150" i="2"/>
  <c r="BT151" i="2"/>
  <c r="BT152" i="2"/>
  <c r="BT164" i="2"/>
  <c r="BS122" i="2"/>
  <c r="BS123" i="2"/>
  <c r="BS124" i="2"/>
  <c r="BS125" i="2"/>
  <c r="BS127" i="2"/>
  <c r="BS129" i="2"/>
  <c r="BS130" i="2"/>
  <c r="BS131" i="2"/>
  <c r="BS143" i="2"/>
  <c r="BS144" i="2"/>
  <c r="BS145" i="2"/>
  <c r="BS146" i="2"/>
  <c r="BS147" i="2"/>
  <c r="BS148" i="2"/>
  <c r="BS149" i="2"/>
  <c r="BS150" i="2"/>
  <c r="BS151" i="2"/>
  <c r="BS152" i="2"/>
  <c r="BS164" i="2"/>
  <c r="BR122" i="2"/>
  <c r="BR123" i="2"/>
  <c r="BR124" i="2"/>
  <c r="BR125" i="2"/>
  <c r="BR127" i="2"/>
  <c r="BR129" i="2"/>
  <c r="BR130" i="2"/>
  <c r="BR131" i="2"/>
  <c r="BR143" i="2"/>
  <c r="BR144" i="2"/>
  <c r="BR145" i="2"/>
  <c r="BR146" i="2"/>
  <c r="BR147" i="2"/>
  <c r="BR148" i="2"/>
  <c r="BR149" i="2"/>
  <c r="BR150" i="2"/>
  <c r="BR151" i="2"/>
  <c r="BR152" i="2"/>
  <c r="BR164" i="2"/>
  <c r="BQ122" i="2"/>
  <c r="BQ123" i="2"/>
  <c r="BQ124" i="2"/>
  <c r="BQ125" i="2"/>
  <c r="BQ127" i="2"/>
  <c r="BQ129" i="2"/>
  <c r="BQ130" i="2"/>
  <c r="BQ131" i="2"/>
  <c r="BQ143" i="2"/>
  <c r="BQ144" i="2"/>
  <c r="BQ145" i="2"/>
  <c r="BQ146" i="2"/>
  <c r="BQ147" i="2"/>
  <c r="BQ148" i="2"/>
  <c r="BQ149" i="2"/>
  <c r="BQ150" i="2"/>
  <c r="BQ151" i="2"/>
  <c r="BQ152" i="2"/>
  <c r="BQ164" i="2"/>
  <c r="BP122" i="2"/>
  <c r="BP123" i="2"/>
  <c r="BP124" i="2"/>
  <c r="BP125" i="2"/>
  <c r="BP127" i="2"/>
  <c r="BP129" i="2"/>
  <c r="BP130" i="2"/>
  <c r="BP131" i="2"/>
  <c r="BP143" i="2"/>
  <c r="BP144" i="2"/>
  <c r="BP145" i="2"/>
  <c r="BP146" i="2"/>
  <c r="BP147" i="2"/>
  <c r="BP148" i="2"/>
  <c r="BP149" i="2"/>
  <c r="BP150" i="2"/>
  <c r="BP151" i="2"/>
  <c r="BP152" i="2"/>
  <c r="BP164" i="2"/>
  <c r="BO122" i="2"/>
  <c r="BO123" i="2"/>
  <c r="BO124" i="2"/>
  <c r="BO125" i="2"/>
  <c r="BO127" i="2"/>
  <c r="BO129" i="2"/>
  <c r="BO130" i="2"/>
  <c r="BO131" i="2"/>
  <c r="BO143" i="2"/>
  <c r="BO144" i="2"/>
  <c r="BO145" i="2"/>
  <c r="BO146" i="2"/>
  <c r="BO147" i="2"/>
  <c r="BO148" i="2"/>
  <c r="BO149" i="2"/>
  <c r="BO150" i="2"/>
  <c r="BO151" i="2"/>
  <c r="BO152" i="2"/>
  <c r="BO164" i="2"/>
  <c r="BN122" i="2"/>
  <c r="BN123" i="2"/>
  <c r="BN124" i="2"/>
  <c r="BN125" i="2"/>
  <c r="BN127" i="2"/>
  <c r="BN129" i="2"/>
  <c r="BN130" i="2"/>
  <c r="BN131" i="2"/>
  <c r="BN143" i="2"/>
  <c r="BN144" i="2"/>
  <c r="BN145" i="2"/>
  <c r="BN146" i="2"/>
  <c r="BN147" i="2"/>
  <c r="BN148" i="2"/>
  <c r="BN149" i="2"/>
  <c r="BN150" i="2"/>
  <c r="BN151" i="2"/>
  <c r="BN152" i="2"/>
  <c r="BN164" i="2"/>
  <c r="BM122" i="2"/>
  <c r="BM123" i="2"/>
  <c r="BM124" i="2"/>
  <c r="BM125" i="2"/>
  <c r="BM127" i="2"/>
  <c r="BM129" i="2"/>
  <c r="BM130" i="2"/>
  <c r="BM131" i="2"/>
  <c r="BM143" i="2"/>
  <c r="BM144" i="2"/>
  <c r="BM145" i="2"/>
  <c r="BM146" i="2"/>
  <c r="BM147" i="2"/>
  <c r="BM148" i="2"/>
  <c r="BM149" i="2"/>
  <c r="BM150" i="2"/>
  <c r="BM151" i="2"/>
  <c r="BM152" i="2"/>
  <c r="BM164" i="2"/>
  <c r="BL125" i="2"/>
  <c r="BL143" i="2"/>
  <c r="BL144" i="2"/>
  <c r="BL145" i="2"/>
  <c r="BL146" i="2"/>
  <c r="BL147" i="2"/>
  <c r="BL148" i="2"/>
  <c r="BL149" i="2"/>
  <c r="BL150" i="2"/>
  <c r="BL152" i="2"/>
  <c r="BK122" i="2"/>
  <c r="BK123" i="2"/>
  <c r="BK124" i="2"/>
  <c r="BK125" i="2"/>
  <c r="BK127" i="2"/>
  <c r="BK129" i="2"/>
  <c r="BK130" i="2"/>
  <c r="BK131" i="2"/>
  <c r="BK143" i="2"/>
  <c r="BK144" i="2"/>
  <c r="BK145" i="2"/>
  <c r="BK146" i="2"/>
  <c r="BK147" i="2"/>
  <c r="BK148" i="2"/>
  <c r="BK149" i="2"/>
  <c r="BK150" i="2"/>
  <c r="BK151" i="2"/>
  <c r="BK152" i="2"/>
  <c r="BK164" i="2"/>
  <c r="BJ122" i="2"/>
  <c r="BJ123" i="2"/>
  <c r="BJ124" i="2"/>
  <c r="BJ125" i="2"/>
  <c r="BJ127" i="2"/>
  <c r="BJ129" i="2"/>
  <c r="BJ130" i="2"/>
  <c r="BJ131" i="2"/>
  <c r="BJ143" i="2"/>
  <c r="BJ144" i="2"/>
  <c r="BJ145" i="2"/>
  <c r="BJ146" i="2"/>
  <c r="BJ147" i="2"/>
  <c r="BJ148" i="2"/>
  <c r="BJ149" i="2"/>
  <c r="BJ150" i="2"/>
  <c r="BJ151" i="2"/>
  <c r="BJ152" i="2"/>
  <c r="BJ164" i="2"/>
  <c r="BI122" i="2"/>
  <c r="BI123" i="2"/>
  <c r="BI124" i="2"/>
  <c r="BI125" i="2"/>
  <c r="BI127" i="2"/>
  <c r="BI129" i="2"/>
  <c r="BI130" i="2"/>
  <c r="BI131" i="2"/>
  <c r="BI143" i="2"/>
  <c r="BI144" i="2"/>
  <c r="BI145" i="2"/>
  <c r="BI146" i="2"/>
  <c r="BI147" i="2"/>
  <c r="BI148" i="2"/>
  <c r="BI149" i="2"/>
  <c r="BI150" i="2"/>
  <c r="BI151" i="2"/>
  <c r="BI152" i="2"/>
  <c r="BI164" i="2"/>
  <c r="BH122" i="2"/>
  <c r="BH123" i="2"/>
  <c r="BH124" i="2"/>
  <c r="BH125" i="2"/>
  <c r="BH127" i="2"/>
  <c r="BH129" i="2"/>
  <c r="BH130" i="2"/>
  <c r="BH131" i="2"/>
  <c r="BH143" i="2"/>
  <c r="BH144" i="2"/>
  <c r="BH145" i="2"/>
  <c r="BH146" i="2"/>
  <c r="BH147" i="2"/>
  <c r="BH148" i="2"/>
  <c r="BH149" i="2"/>
  <c r="BH150" i="2"/>
  <c r="BH151" i="2"/>
  <c r="BH152" i="2"/>
  <c r="BH164" i="2"/>
  <c r="BG122" i="2"/>
  <c r="BG123" i="2"/>
  <c r="BG124" i="2"/>
  <c r="BG125" i="2"/>
  <c r="BG127" i="2"/>
  <c r="BG129" i="2"/>
  <c r="BG130" i="2"/>
  <c r="BG131" i="2"/>
  <c r="BG143" i="2"/>
  <c r="BG144" i="2"/>
  <c r="BG145" i="2"/>
  <c r="BG146" i="2"/>
  <c r="BG147" i="2"/>
  <c r="BG148" i="2"/>
  <c r="BG149" i="2"/>
  <c r="BG150" i="2"/>
  <c r="BG151" i="2"/>
  <c r="BG152" i="2"/>
  <c r="BG164" i="2"/>
  <c r="BF122" i="2"/>
  <c r="BF123" i="2"/>
  <c r="BF124" i="2"/>
  <c r="BF125" i="2"/>
  <c r="BF127" i="2"/>
  <c r="BF129" i="2"/>
  <c r="BF130" i="2"/>
  <c r="BF131" i="2"/>
  <c r="BF143" i="2"/>
  <c r="BF144" i="2"/>
  <c r="BF145" i="2"/>
  <c r="BF146" i="2"/>
  <c r="BF147" i="2"/>
  <c r="BF148" i="2"/>
  <c r="BF149" i="2"/>
  <c r="BF150" i="2"/>
  <c r="BF151" i="2"/>
  <c r="BF152" i="2"/>
  <c r="BF164" i="2"/>
  <c r="BE122" i="2"/>
  <c r="BE123" i="2"/>
  <c r="BE124" i="2"/>
  <c r="BE125" i="2"/>
  <c r="BE127" i="2"/>
  <c r="BE129" i="2"/>
  <c r="BE130" i="2"/>
  <c r="BE131" i="2"/>
  <c r="BE143" i="2"/>
  <c r="BE144" i="2"/>
  <c r="BE145" i="2"/>
  <c r="BE146" i="2"/>
  <c r="BE147" i="2"/>
  <c r="BE148" i="2"/>
  <c r="BE149" i="2"/>
  <c r="BE150" i="2"/>
  <c r="BE151" i="2"/>
  <c r="BE152" i="2"/>
  <c r="BE164" i="2"/>
  <c r="BD122" i="2"/>
  <c r="BD123" i="2"/>
  <c r="BD124" i="2"/>
  <c r="BD125" i="2"/>
  <c r="BD127" i="2"/>
  <c r="BD129" i="2"/>
  <c r="BD130" i="2"/>
  <c r="BD131" i="2"/>
  <c r="BD143" i="2"/>
  <c r="BD144" i="2"/>
  <c r="BD145" i="2"/>
  <c r="BD146" i="2"/>
  <c r="BD147" i="2"/>
  <c r="BD148" i="2"/>
  <c r="BD149" i="2"/>
  <c r="BD150" i="2"/>
  <c r="BD151" i="2"/>
  <c r="BD152" i="2"/>
  <c r="BD164" i="2"/>
  <c r="BC122" i="2"/>
  <c r="BC123" i="2"/>
  <c r="BC124" i="2"/>
  <c r="BC125" i="2"/>
  <c r="BC127" i="2"/>
  <c r="BC129" i="2"/>
  <c r="BC130" i="2"/>
  <c r="BC131" i="2"/>
  <c r="BC143" i="2"/>
  <c r="BC144" i="2"/>
  <c r="BC145" i="2"/>
  <c r="BC146" i="2"/>
  <c r="BC147" i="2"/>
  <c r="BC148" i="2"/>
  <c r="BC149" i="2"/>
  <c r="BC150" i="2"/>
  <c r="BC151" i="2"/>
  <c r="BC152" i="2"/>
  <c r="BC164" i="2"/>
  <c r="BB122" i="2"/>
  <c r="BB123" i="2"/>
  <c r="BB124" i="2"/>
  <c r="BB125" i="2"/>
  <c r="BB127" i="2"/>
  <c r="BB129" i="2"/>
  <c r="BB130" i="2"/>
  <c r="BB131" i="2"/>
  <c r="BB143" i="2"/>
  <c r="BB144" i="2"/>
  <c r="BB145" i="2"/>
  <c r="BB146" i="2"/>
  <c r="BB147" i="2"/>
  <c r="BB148" i="2"/>
  <c r="BB149" i="2"/>
  <c r="BB150" i="2"/>
  <c r="BB151" i="2"/>
  <c r="BB152" i="2"/>
  <c r="BB164" i="2"/>
  <c r="BA122" i="2"/>
  <c r="BA123" i="2"/>
  <c r="BA124" i="2"/>
  <c r="BA125" i="2"/>
  <c r="BA127" i="2"/>
  <c r="BA129" i="2"/>
  <c r="BA130" i="2"/>
  <c r="BA131" i="2"/>
  <c r="BA143" i="2"/>
  <c r="BA144" i="2"/>
  <c r="BA145" i="2"/>
  <c r="BA146" i="2"/>
  <c r="BA147" i="2"/>
  <c r="BA148" i="2"/>
  <c r="BA149" i="2"/>
  <c r="BA150" i="2"/>
  <c r="BA151" i="2"/>
  <c r="BA152" i="2"/>
  <c r="BA164" i="2"/>
  <c r="AZ122" i="2"/>
  <c r="AZ123" i="2"/>
  <c r="AZ124" i="2"/>
  <c r="AZ125" i="2"/>
  <c r="AZ127" i="2"/>
  <c r="AZ129" i="2"/>
  <c r="AZ130" i="2"/>
  <c r="AZ131" i="2"/>
  <c r="AZ143" i="2"/>
  <c r="AZ144" i="2"/>
  <c r="AZ145" i="2"/>
  <c r="AZ146" i="2"/>
  <c r="AZ147" i="2"/>
  <c r="AZ148" i="2"/>
  <c r="AZ149" i="2"/>
  <c r="AZ150" i="2"/>
  <c r="AZ151" i="2"/>
  <c r="AZ152" i="2"/>
  <c r="AZ164" i="2"/>
  <c r="AY122" i="2"/>
  <c r="AY123" i="2"/>
  <c r="AY124" i="2"/>
  <c r="AY125" i="2"/>
  <c r="AY127" i="2"/>
  <c r="AY129" i="2"/>
  <c r="AY130" i="2"/>
  <c r="AY131" i="2"/>
  <c r="AY143" i="2"/>
  <c r="AY144" i="2"/>
  <c r="AY145" i="2"/>
  <c r="AY146" i="2"/>
  <c r="AY147" i="2"/>
  <c r="AY148" i="2"/>
  <c r="AY149" i="2"/>
  <c r="AY150" i="2"/>
  <c r="AY151" i="2"/>
  <c r="AY152" i="2"/>
  <c r="AY164" i="2"/>
  <c r="AX122" i="2"/>
  <c r="AX123" i="2"/>
  <c r="AX124" i="2"/>
  <c r="AX125" i="2"/>
  <c r="AX127" i="2"/>
  <c r="AX129" i="2"/>
  <c r="AX130" i="2"/>
  <c r="AX131" i="2"/>
  <c r="AX143" i="2"/>
  <c r="AX144" i="2"/>
  <c r="AX145" i="2"/>
  <c r="AX146" i="2"/>
  <c r="AX147" i="2"/>
  <c r="AX148" i="2"/>
  <c r="AX149" i="2"/>
  <c r="AX150" i="2"/>
  <c r="AX151" i="2"/>
  <c r="AX152" i="2"/>
  <c r="AX164" i="2"/>
  <c r="AW122" i="2"/>
  <c r="AW123" i="2"/>
  <c r="AW124" i="2"/>
  <c r="AW125" i="2"/>
  <c r="AW127" i="2"/>
  <c r="AW129" i="2"/>
  <c r="AW130" i="2"/>
  <c r="AW131" i="2"/>
  <c r="AW143" i="2"/>
  <c r="AW144" i="2"/>
  <c r="AW145" i="2"/>
  <c r="AW146" i="2"/>
  <c r="AW147" i="2"/>
  <c r="AW148" i="2"/>
  <c r="AW149" i="2"/>
  <c r="AW150" i="2"/>
  <c r="AW151" i="2"/>
  <c r="AW152" i="2"/>
  <c r="AW164" i="2"/>
  <c r="AV122" i="2"/>
  <c r="AV123" i="2"/>
  <c r="AV124" i="2"/>
  <c r="AV125" i="2"/>
  <c r="AV127" i="2"/>
  <c r="AV129" i="2"/>
  <c r="AV130" i="2"/>
  <c r="AV131" i="2"/>
  <c r="AV143" i="2"/>
  <c r="AV144" i="2"/>
  <c r="AV145" i="2"/>
  <c r="AV146" i="2"/>
  <c r="AV147" i="2"/>
  <c r="AV148" i="2"/>
  <c r="AV149" i="2"/>
  <c r="AV150" i="2"/>
  <c r="AV151" i="2"/>
  <c r="AV152" i="2"/>
  <c r="AV164" i="2"/>
  <c r="AU122" i="2"/>
  <c r="AU123" i="2"/>
  <c r="AU124" i="2"/>
  <c r="AU125" i="2"/>
  <c r="AU127" i="2"/>
  <c r="AU129" i="2"/>
  <c r="AU130" i="2"/>
  <c r="AU131" i="2"/>
  <c r="AU143" i="2"/>
  <c r="AU144" i="2"/>
  <c r="AU145" i="2"/>
  <c r="AU146" i="2"/>
  <c r="AU147" i="2"/>
  <c r="AU148" i="2"/>
  <c r="AU149" i="2"/>
  <c r="AU150" i="2"/>
  <c r="AU151" i="2"/>
  <c r="AU152" i="2"/>
  <c r="AU164" i="2"/>
  <c r="AT122" i="2"/>
  <c r="AT123" i="2"/>
  <c r="AT124" i="2"/>
  <c r="AT125" i="2"/>
  <c r="AT127" i="2"/>
  <c r="AT129" i="2"/>
  <c r="AT130" i="2"/>
  <c r="AT131" i="2"/>
  <c r="AT143" i="2"/>
  <c r="AT144" i="2"/>
  <c r="AT145" i="2"/>
  <c r="AT146" i="2"/>
  <c r="AT147" i="2"/>
  <c r="AT148" i="2"/>
  <c r="AT149" i="2"/>
  <c r="AT150" i="2"/>
  <c r="AT151" i="2"/>
  <c r="AT104" i="2"/>
  <c r="AT152" i="2"/>
  <c r="AT164" i="2"/>
  <c r="AS122" i="2"/>
  <c r="AS123" i="2"/>
  <c r="AS124" i="2"/>
  <c r="AS125" i="2"/>
  <c r="AS127" i="2"/>
  <c r="AS129" i="2"/>
  <c r="AS130" i="2"/>
  <c r="AS131" i="2"/>
  <c r="AS143" i="2"/>
  <c r="AS144" i="2"/>
  <c r="AS145" i="2"/>
  <c r="AS146" i="2"/>
  <c r="AS147" i="2"/>
  <c r="AS148" i="2"/>
  <c r="AS149" i="2"/>
  <c r="AS150" i="2"/>
  <c r="AS151" i="2"/>
  <c r="AS152" i="2"/>
  <c r="AS164" i="2"/>
  <c r="AR122" i="2"/>
  <c r="AR123" i="2"/>
  <c r="AR124" i="2"/>
  <c r="AR125" i="2"/>
  <c r="AR127" i="2"/>
  <c r="AR129" i="2"/>
  <c r="AR130" i="2"/>
  <c r="AR131" i="2"/>
  <c r="AR143" i="2"/>
  <c r="AR144" i="2"/>
  <c r="AR145" i="2"/>
  <c r="AR146" i="2"/>
  <c r="AR147" i="2"/>
  <c r="AR148" i="2"/>
  <c r="AR149" i="2"/>
  <c r="AR150" i="2"/>
  <c r="AR151" i="2"/>
  <c r="AR104" i="2"/>
  <c r="AR152" i="2"/>
  <c r="AR164" i="2"/>
  <c r="AQ122" i="2"/>
  <c r="AQ123" i="2"/>
  <c r="AQ124" i="2"/>
  <c r="AQ125" i="2"/>
  <c r="AQ127" i="2"/>
  <c r="AQ129" i="2"/>
  <c r="AQ130" i="2"/>
  <c r="AQ131" i="2"/>
  <c r="AQ143" i="2"/>
  <c r="AQ144" i="2"/>
  <c r="AQ145" i="2"/>
  <c r="AQ146" i="2"/>
  <c r="AQ147" i="2"/>
  <c r="AQ148" i="2"/>
  <c r="AQ149" i="2"/>
  <c r="AQ150" i="2"/>
  <c r="AQ151" i="2"/>
  <c r="AQ152" i="2"/>
  <c r="AQ164" i="2"/>
  <c r="AP122" i="2"/>
  <c r="AP123" i="2"/>
  <c r="AP124" i="2"/>
  <c r="AP125" i="2"/>
  <c r="AP127" i="2"/>
  <c r="AP129" i="2"/>
  <c r="AP130" i="2"/>
  <c r="AP131" i="2"/>
  <c r="AP143" i="2"/>
  <c r="AP144" i="2"/>
  <c r="AP145" i="2"/>
  <c r="AP146" i="2"/>
  <c r="AP147" i="2"/>
  <c r="AP148" i="2"/>
  <c r="AP149" i="2"/>
  <c r="AP150" i="2"/>
  <c r="AP151" i="2"/>
  <c r="AP104" i="2"/>
  <c r="AP152" i="2"/>
  <c r="AP164" i="2"/>
  <c r="AO122" i="2"/>
  <c r="AO123" i="2"/>
  <c r="AO124" i="2"/>
  <c r="AO125" i="2"/>
  <c r="AO127" i="2"/>
  <c r="AO129" i="2"/>
  <c r="AO130" i="2"/>
  <c r="AO131" i="2"/>
  <c r="AO143" i="2"/>
  <c r="AO144" i="2"/>
  <c r="AO145" i="2"/>
  <c r="AO146" i="2"/>
  <c r="AO147" i="2"/>
  <c r="AO148" i="2"/>
  <c r="AO149" i="2"/>
  <c r="AO150" i="2"/>
  <c r="AO151" i="2"/>
  <c r="AO152" i="2"/>
  <c r="AO164" i="2"/>
  <c r="AN122" i="2"/>
  <c r="AN123" i="2"/>
  <c r="AN124" i="2"/>
  <c r="AN125" i="2"/>
  <c r="AN127" i="2"/>
  <c r="AN129" i="2"/>
  <c r="AN130" i="2"/>
  <c r="AN131" i="2"/>
  <c r="AN143" i="2"/>
  <c r="AN144" i="2"/>
  <c r="AN145" i="2"/>
  <c r="AN146" i="2"/>
  <c r="AN147" i="2"/>
  <c r="AN148" i="2"/>
  <c r="AN149" i="2"/>
  <c r="AN150" i="2"/>
  <c r="AN151" i="2"/>
  <c r="AN152" i="2"/>
  <c r="AN164" i="2"/>
  <c r="AM122" i="2"/>
  <c r="AM123" i="2"/>
  <c r="AM124" i="2"/>
  <c r="AM125" i="2"/>
  <c r="AM127" i="2"/>
  <c r="AM129" i="2"/>
  <c r="AM130" i="2"/>
  <c r="AM131" i="2"/>
  <c r="AM143" i="2"/>
  <c r="AM144" i="2"/>
  <c r="AM145" i="2"/>
  <c r="AM146" i="2"/>
  <c r="AM147" i="2"/>
  <c r="AM148" i="2"/>
  <c r="AM149" i="2"/>
  <c r="AM150" i="2"/>
  <c r="AM151" i="2"/>
  <c r="AM152" i="2"/>
  <c r="AM164" i="2"/>
  <c r="AL122" i="2"/>
  <c r="AL123" i="2"/>
  <c r="AL124" i="2"/>
  <c r="AL125" i="2"/>
  <c r="AL127" i="2"/>
  <c r="AL129" i="2"/>
  <c r="AL130" i="2"/>
  <c r="AL131" i="2"/>
  <c r="AL143" i="2"/>
  <c r="AL144" i="2"/>
  <c r="AL145" i="2"/>
  <c r="AL146" i="2"/>
  <c r="AL147" i="2"/>
  <c r="AL148" i="2"/>
  <c r="AL149" i="2"/>
  <c r="AL150" i="2"/>
  <c r="AL151" i="2"/>
  <c r="AL152" i="2"/>
  <c r="AL164" i="2"/>
  <c r="AK122" i="2"/>
  <c r="AK123" i="2"/>
  <c r="AK124" i="2"/>
  <c r="AK125" i="2"/>
  <c r="AK127" i="2"/>
  <c r="AK129" i="2"/>
  <c r="AK130" i="2"/>
  <c r="AK131" i="2"/>
  <c r="AK143" i="2"/>
  <c r="AK144" i="2"/>
  <c r="AK145" i="2"/>
  <c r="AK146" i="2"/>
  <c r="AK147" i="2"/>
  <c r="AK148" i="2"/>
  <c r="AK149" i="2"/>
  <c r="AK150" i="2"/>
  <c r="AK151" i="2"/>
  <c r="AK152" i="2"/>
  <c r="AK164" i="2"/>
  <c r="AJ122" i="2"/>
  <c r="AJ123" i="2"/>
  <c r="AJ124" i="2"/>
  <c r="AJ125" i="2"/>
  <c r="AJ127" i="2"/>
  <c r="AJ129" i="2"/>
  <c r="AJ130" i="2"/>
  <c r="AJ131" i="2"/>
  <c r="AJ143" i="2"/>
  <c r="AJ144" i="2"/>
  <c r="AJ145" i="2"/>
  <c r="AJ146" i="2"/>
  <c r="AJ147" i="2"/>
  <c r="AJ148" i="2"/>
  <c r="AJ149" i="2"/>
  <c r="AJ150" i="2"/>
  <c r="AJ151" i="2"/>
  <c r="AJ152" i="2"/>
  <c r="AJ164" i="2"/>
  <c r="AI122" i="2"/>
  <c r="AI123" i="2"/>
  <c r="AI124" i="2"/>
  <c r="AI125" i="2"/>
  <c r="AI127" i="2"/>
  <c r="AI129" i="2"/>
  <c r="AI130" i="2"/>
  <c r="AI131" i="2"/>
  <c r="AI143" i="2"/>
  <c r="AI144" i="2"/>
  <c r="AI145" i="2"/>
  <c r="AI146" i="2"/>
  <c r="AI147" i="2"/>
  <c r="AI148" i="2"/>
  <c r="AI149" i="2"/>
  <c r="AI150" i="2"/>
  <c r="AI151" i="2"/>
  <c r="AI152" i="2"/>
  <c r="AI164" i="2"/>
  <c r="AH122" i="2"/>
  <c r="AH123" i="2"/>
  <c r="AH124" i="2"/>
  <c r="AH125" i="2"/>
  <c r="AH127" i="2"/>
  <c r="AH129" i="2"/>
  <c r="AH130" i="2"/>
  <c r="AH131" i="2"/>
  <c r="AH143" i="2"/>
  <c r="AH144" i="2"/>
  <c r="AH145" i="2"/>
  <c r="AH146" i="2"/>
  <c r="AH147" i="2"/>
  <c r="AH148" i="2"/>
  <c r="AH149" i="2"/>
  <c r="AH150" i="2"/>
  <c r="AH151" i="2"/>
  <c r="AH152" i="2"/>
  <c r="AH164" i="2"/>
  <c r="AG122" i="2"/>
  <c r="AG123" i="2"/>
  <c r="AG124" i="2"/>
  <c r="AG125" i="2"/>
  <c r="AG127" i="2"/>
  <c r="AG129" i="2"/>
  <c r="AG130" i="2"/>
  <c r="AG131" i="2"/>
  <c r="AG143" i="2"/>
  <c r="AG144" i="2"/>
  <c r="AG145" i="2"/>
  <c r="AG146" i="2"/>
  <c r="AG147" i="2"/>
  <c r="AG148" i="2"/>
  <c r="AG149" i="2"/>
  <c r="AG150" i="2"/>
  <c r="AG151" i="2"/>
  <c r="AG152" i="2"/>
  <c r="AG164" i="2"/>
  <c r="AF122" i="2"/>
  <c r="AF123" i="2"/>
  <c r="AF124" i="2"/>
  <c r="AF125" i="2"/>
  <c r="AF127" i="2"/>
  <c r="AF129" i="2"/>
  <c r="AF130" i="2"/>
  <c r="AF131" i="2"/>
  <c r="AF143" i="2"/>
  <c r="AF144" i="2"/>
  <c r="AF145" i="2"/>
  <c r="AF146" i="2"/>
  <c r="AF147" i="2"/>
  <c r="AF148" i="2"/>
  <c r="AF149" i="2"/>
  <c r="AF150" i="2"/>
  <c r="AF151" i="2"/>
  <c r="AF152" i="2"/>
  <c r="AF164" i="2"/>
  <c r="AE122" i="2"/>
  <c r="AE123" i="2"/>
  <c r="AE124" i="2"/>
  <c r="AE125" i="2"/>
  <c r="AE127" i="2"/>
  <c r="AE129" i="2"/>
  <c r="AE130" i="2"/>
  <c r="AE131" i="2"/>
  <c r="AE143" i="2"/>
  <c r="AE144" i="2"/>
  <c r="AE145" i="2"/>
  <c r="AE146" i="2"/>
  <c r="AE147" i="2"/>
  <c r="AE148" i="2"/>
  <c r="AE149" i="2"/>
  <c r="AE150" i="2"/>
  <c r="AE151" i="2"/>
  <c r="AE152" i="2"/>
  <c r="AE164" i="2"/>
  <c r="AD122" i="2"/>
  <c r="AD123" i="2"/>
  <c r="AD124" i="2"/>
  <c r="AD125" i="2"/>
  <c r="AD127" i="2"/>
  <c r="AD129" i="2"/>
  <c r="AD130" i="2"/>
  <c r="AD131" i="2"/>
  <c r="AD143" i="2"/>
  <c r="AD144" i="2"/>
  <c r="AD145" i="2"/>
  <c r="AD146" i="2"/>
  <c r="AD147" i="2"/>
  <c r="AD148" i="2"/>
  <c r="AD149" i="2"/>
  <c r="AD150" i="2"/>
  <c r="AD151" i="2"/>
  <c r="AD152" i="2"/>
  <c r="AD164" i="2"/>
  <c r="AC122" i="2"/>
  <c r="AC123" i="2"/>
  <c r="AC124" i="2"/>
  <c r="AC125" i="2"/>
  <c r="AC127" i="2"/>
  <c r="AC129" i="2"/>
  <c r="AC130" i="2"/>
  <c r="AC131" i="2"/>
  <c r="AC143" i="2"/>
  <c r="AC144" i="2"/>
  <c r="AC145" i="2"/>
  <c r="AC146" i="2"/>
  <c r="AC147" i="2"/>
  <c r="AC148" i="2"/>
  <c r="AC149" i="2"/>
  <c r="AC150" i="2"/>
  <c r="AC151" i="2"/>
  <c r="AC152" i="2"/>
  <c r="AC164" i="2"/>
  <c r="AB122" i="2"/>
  <c r="AB123" i="2"/>
  <c r="AB124" i="2"/>
  <c r="AB125" i="2"/>
  <c r="AB127" i="2"/>
  <c r="AB129" i="2"/>
  <c r="AB130" i="2"/>
  <c r="AB131" i="2"/>
  <c r="AB143" i="2"/>
  <c r="AB144" i="2"/>
  <c r="AB145" i="2"/>
  <c r="AB146" i="2"/>
  <c r="AB147" i="2"/>
  <c r="AB148" i="2"/>
  <c r="AB149" i="2"/>
  <c r="AB150" i="2"/>
  <c r="AB151" i="2"/>
  <c r="AB152" i="2"/>
  <c r="AB164" i="2"/>
  <c r="AA122" i="2"/>
  <c r="AA123" i="2"/>
  <c r="AA124" i="2"/>
  <c r="AA125" i="2"/>
  <c r="AA127" i="2"/>
  <c r="AA129" i="2"/>
  <c r="AA130" i="2"/>
  <c r="AA131" i="2"/>
  <c r="AA143" i="2"/>
  <c r="AA144" i="2"/>
  <c r="AA145" i="2"/>
  <c r="AA146" i="2"/>
  <c r="AA147" i="2"/>
  <c r="AA148" i="2"/>
  <c r="AA149" i="2"/>
  <c r="AA150" i="2"/>
  <c r="AA151" i="2"/>
  <c r="AA152" i="2"/>
  <c r="AA164" i="2"/>
  <c r="Z122" i="2"/>
  <c r="Z123" i="2"/>
  <c r="Z124" i="2"/>
  <c r="Z125" i="2"/>
  <c r="Z127" i="2"/>
  <c r="Z129" i="2"/>
  <c r="Z130" i="2"/>
  <c r="Z131" i="2"/>
  <c r="Z143" i="2"/>
  <c r="Z144" i="2"/>
  <c r="Z145" i="2"/>
  <c r="Z146" i="2"/>
  <c r="Z147" i="2"/>
  <c r="Z148" i="2"/>
  <c r="Z149" i="2"/>
  <c r="Z150" i="2"/>
  <c r="Z151" i="2"/>
  <c r="Z152" i="2"/>
  <c r="Z164" i="2"/>
  <c r="Y122" i="2"/>
  <c r="Y123" i="2"/>
  <c r="Y124" i="2"/>
  <c r="Y125" i="2"/>
  <c r="Y127" i="2"/>
  <c r="Y129" i="2"/>
  <c r="Y130" i="2"/>
  <c r="Y131" i="2"/>
  <c r="Y143" i="2"/>
  <c r="Y144" i="2"/>
  <c r="Y145" i="2"/>
  <c r="Y146" i="2"/>
  <c r="Y147" i="2"/>
  <c r="Y148" i="2"/>
  <c r="Y149" i="2"/>
  <c r="Y150" i="2"/>
  <c r="Y151" i="2"/>
  <c r="Y152" i="2"/>
  <c r="Y164" i="2"/>
  <c r="X122" i="2"/>
  <c r="X123" i="2"/>
  <c r="X124" i="2"/>
  <c r="X125" i="2"/>
  <c r="X127" i="2"/>
  <c r="X129" i="2"/>
  <c r="X130" i="2"/>
  <c r="X131" i="2"/>
  <c r="X143" i="2"/>
  <c r="X144" i="2"/>
  <c r="X145" i="2"/>
  <c r="X146" i="2"/>
  <c r="X147" i="2"/>
  <c r="X148" i="2"/>
  <c r="X149" i="2"/>
  <c r="X150" i="2"/>
  <c r="X151" i="2"/>
  <c r="X152" i="2"/>
  <c r="X164" i="2"/>
  <c r="W122" i="2"/>
  <c r="W123" i="2"/>
  <c r="W124" i="2"/>
  <c r="W125" i="2"/>
  <c r="W127" i="2"/>
  <c r="W129" i="2"/>
  <c r="W130" i="2"/>
  <c r="W131" i="2"/>
  <c r="W143" i="2"/>
  <c r="W144" i="2"/>
  <c r="W145" i="2"/>
  <c r="W146" i="2"/>
  <c r="W147" i="2"/>
  <c r="W148" i="2"/>
  <c r="W149" i="2"/>
  <c r="W150" i="2"/>
  <c r="W151" i="2"/>
  <c r="W152" i="2"/>
  <c r="W164" i="2"/>
  <c r="V122" i="2"/>
  <c r="V123" i="2"/>
  <c r="V124" i="2"/>
  <c r="V125" i="2"/>
  <c r="V127" i="2"/>
  <c r="V129" i="2"/>
  <c r="V130" i="2"/>
  <c r="V131" i="2"/>
  <c r="V143" i="2"/>
  <c r="V144" i="2"/>
  <c r="V145" i="2"/>
  <c r="V146" i="2"/>
  <c r="V147" i="2"/>
  <c r="V148" i="2"/>
  <c r="V149" i="2"/>
  <c r="V150" i="2"/>
  <c r="V151" i="2"/>
  <c r="V152" i="2"/>
  <c r="V164" i="2"/>
  <c r="U122" i="2"/>
  <c r="U123" i="2"/>
  <c r="U124" i="2"/>
  <c r="U125" i="2"/>
  <c r="U127" i="2"/>
  <c r="U129" i="2"/>
  <c r="U130" i="2"/>
  <c r="U131" i="2"/>
  <c r="U143" i="2"/>
  <c r="U144" i="2"/>
  <c r="U145" i="2"/>
  <c r="U146" i="2"/>
  <c r="U147" i="2"/>
  <c r="U148" i="2"/>
  <c r="U149" i="2"/>
  <c r="U150" i="2"/>
  <c r="U151" i="2"/>
  <c r="U152" i="2"/>
  <c r="U164" i="2"/>
  <c r="T122" i="2"/>
  <c r="T123" i="2"/>
  <c r="T124" i="2"/>
  <c r="T125" i="2"/>
  <c r="T127" i="2"/>
  <c r="T129" i="2"/>
  <c r="T130" i="2"/>
  <c r="T131" i="2"/>
  <c r="T143" i="2"/>
  <c r="T144" i="2"/>
  <c r="T145" i="2"/>
  <c r="T146" i="2"/>
  <c r="T147" i="2"/>
  <c r="T148" i="2"/>
  <c r="T149" i="2"/>
  <c r="T150" i="2"/>
  <c r="T151" i="2"/>
  <c r="T152" i="2"/>
  <c r="T164" i="2"/>
  <c r="S122" i="2"/>
  <c r="S123" i="2"/>
  <c r="S124" i="2"/>
  <c r="S125" i="2"/>
  <c r="S127" i="2"/>
  <c r="S129" i="2"/>
  <c r="S130" i="2"/>
  <c r="S131" i="2"/>
  <c r="S143" i="2"/>
  <c r="S144" i="2"/>
  <c r="S145" i="2"/>
  <c r="S146" i="2"/>
  <c r="S147" i="2"/>
  <c r="S148" i="2"/>
  <c r="S149" i="2"/>
  <c r="S150" i="2"/>
  <c r="S151" i="2"/>
  <c r="S152" i="2"/>
  <c r="S164" i="2"/>
  <c r="R122" i="2"/>
  <c r="R123" i="2"/>
  <c r="R124" i="2"/>
  <c r="R125" i="2"/>
  <c r="R127" i="2"/>
  <c r="R129" i="2"/>
  <c r="R130" i="2"/>
  <c r="R131" i="2"/>
  <c r="R143" i="2"/>
  <c r="R144" i="2"/>
  <c r="R145" i="2"/>
  <c r="R146" i="2"/>
  <c r="R147" i="2"/>
  <c r="R148" i="2"/>
  <c r="R149" i="2"/>
  <c r="R150" i="2"/>
  <c r="R151" i="2"/>
  <c r="R152" i="2"/>
  <c r="R164" i="2"/>
  <c r="Q122" i="2"/>
  <c r="Q123" i="2"/>
  <c r="Q124" i="2"/>
  <c r="Q125" i="2"/>
  <c r="Q127" i="2"/>
  <c r="Q129" i="2"/>
  <c r="Q130" i="2"/>
  <c r="Q131" i="2"/>
  <c r="Q143" i="2"/>
  <c r="Q144" i="2"/>
  <c r="Q145" i="2"/>
  <c r="Q146" i="2"/>
  <c r="Q147" i="2"/>
  <c r="Q148" i="2"/>
  <c r="Q149" i="2"/>
  <c r="Q150" i="2"/>
  <c r="Q151" i="2"/>
  <c r="Q152" i="2"/>
  <c r="Q164" i="2"/>
  <c r="P122" i="2"/>
  <c r="P123" i="2"/>
  <c r="P124" i="2"/>
  <c r="P125" i="2"/>
  <c r="P127" i="2"/>
  <c r="P129" i="2"/>
  <c r="P130" i="2"/>
  <c r="P131" i="2"/>
  <c r="P143" i="2"/>
  <c r="P144" i="2"/>
  <c r="P145" i="2"/>
  <c r="P146" i="2"/>
  <c r="P147" i="2"/>
  <c r="P148" i="2"/>
  <c r="P149" i="2"/>
  <c r="P150" i="2"/>
  <c r="P151" i="2"/>
  <c r="P152" i="2"/>
  <c r="P164" i="2"/>
  <c r="O122" i="2"/>
  <c r="O123" i="2"/>
  <c r="O124" i="2"/>
  <c r="O125" i="2"/>
  <c r="O127" i="2"/>
  <c r="O129" i="2"/>
  <c r="O130" i="2"/>
  <c r="O131" i="2"/>
  <c r="O143" i="2"/>
  <c r="O144" i="2"/>
  <c r="O145" i="2"/>
  <c r="O146" i="2"/>
  <c r="O147" i="2"/>
  <c r="O148" i="2"/>
  <c r="O149" i="2"/>
  <c r="O150" i="2"/>
  <c r="O151" i="2"/>
  <c r="O152" i="2"/>
  <c r="O164" i="2"/>
  <c r="N122" i="2"/>
  <c r="N123" i="2"/>
  <c r="N124" i="2"/>
  <c r="N125" i="2"/>
  <c r="N127" i="2"/>
  <c r="N129" i="2"/>
  <c r="N130" i="2"/>
  <c r="N131" i="2"/>
  <c r="N143" i="2"/>
  <c r="N144" i="2"/>
  <c r="N145" i="2"/>
  <c r="N146" i="2"/>
  <c r="N147" i="2"/>
  <c r="N148" i="2"/>
  <c r="N149" i="2"/>
  <c r="N150" i="2"/>
  <c r="N151" i="2"/>
  <c r="N152" i="2"/>
  <c r="N164" i="2"/>
  <c r="M122" i="2"/>
  <c r="M123" i="2"/>
  <c r="M124" i="2"/>
  <c r="M125" i="2"/>
  <c r="M127" i="2"/>
  <c r="M129" i="2"/>
  <c r="M130" i="2"/>
  <c r="M131" i="2"/>
  <c r="M143" i="2"/>
  <c r="M144" i="2"/>
  <c r="M145" i="2"/>
  <c r="M146" i="2"/>
  <c r="M147" i="2"/>
  <c r="M148" i="2"/>
  <c r="M149" i="2"/>
  <c r="M150" i="2"/>
  <c r="M151" i="2"/>
  <c r="M152" i="2"/>
  <c r="M164" i="2"/>
  <c r="L122" i="2"/>
  <c r="L123" i="2"/>
  <c r="L124" i="2"/>
  <c r="L125" i="2"/>
  <c r="L127" i="2"/>
  <c r="L129" i="2"/>
  <c r="L130" i="2"/>
  <c r="L131" i="2"/>
  <c r="L143" i="2"/>
  <c r="L144" i="2"/>
  <c r="L145" i="2"/>
  <c r="L146" i="2"/>
  <c r="L147" i="2"/>
  <c r="L148" i="2"/>
  <c r="L149" i="2"/>
  <c r="L150" i="2"/>
  <c r="L151" i="2"/>
  <c r="L152" i="2"/>
  <c r="L164" i="2"/>
  <c r="K122" i="2"/>
  <c r="K123" i="2"/>
  <c r="K124" i="2"/>
  <c r="K125" i="2"/>
  <c r="K127" i="2"/>
  <c r="K129" i="2"/>
  <c r="K130" i="2"/>
  <c r="K131" i="2"/>
  <c r="K143" i="2"/>
  <c r="K144" i="2"/>
  <c r="K145" i="2"/>
  <c r="K146" i="2"/>
  <c r="K147" i="2"/>
  <c r="K148" i="2"/>
  <c r="K149" i="2"/>
  <c r="K150" i="2"/>
  <c r="K151" i="2"/>
  <c r="K152" i="2"/>
  <c r="K164" i="2"/>
  <c r="J122" i="2"/>
  <c r="J123" i="2"/>
  <c r="J124" i="2"/>
  <c r="J125" i="2"/>
  <c r="J127" i="2"/>
  <c r="J129" i="2"/>
  <c r="J130" i="2"/>
  <c r="J131" i="2"/>
  <c r="J143" i="2"/>
  <c r="J144" i="2"/>
  <c r="J145" i="2"/>
  <c r="J146" i="2"/>
  <c r="J147" i="2"/>
  <c r="J148" i="2"/>
  <c r="J149" i="2"/>
  <c r="J150" i="2"/>
  <c r="J151" i="2"/>
  <c r="J152" i="2"/>
  <c r="J164" i="2"/>
  <c r="I122" i="2"/>
  <c r="I123" i="2"/>
  <c r="I124" i="2"/>
  <c r="I125" i="2"/>
  <c r="I127" i="2"/>
  <c r="I129" i="2"/>
  <c r="I130" i="2"/>
  <c r="I131" i="2"/>
  <c r="I143" i="2"/>
  <c r="I144" i="2"/>
  <c r="I145" i="2"/>
  <c r="I146" i="2"/>
  <c r="I147" i="2"/>
  <c r="I148" i="2"/>
  <c r="I149" i="2"/>
  <c r="I150" i="2"/>
  <c r="I151" i="2"/>
  <c r="I152" i="2"/>
  <c r="I164" i="2"/>
  <c r="H122" i="2"/>
  <c r="H123" i="2"/>
  <c r="H124" i="2"/>
  <c r="H125" i="2"/>
  <c r="H127" i="2"/>
  <c r="H129" i="2"/>
  <c r="H130" i="2"/>
  <c r="H131" i="2"/>
  <c r="H143" i="2"/>
  <c r="H144" i="2"/>
  <c r="H145" i="2"/>
  <c r="H146" i="2"/>
  <c r="H147" i="2"/>
  <c r="H148" i="2"/>
  <c r="H149" i="2"/>
  <c r="H150" i="2"/>
  <c r="H151" i="2"/>
  <c r="H152" i="2"/>
  <c r="H164" i="2"/>
  <c r="G122" i="2"/>
  <c r="G123" i="2"/>
  <c r="G124" i="2"/>
  <c r="G125" i="2"/>
  <c r="G127" i="2"/>
  <c r="G129" i="2"/>
  <c r="G130" i="2"/>
  <c r="G131" i="2"/>
  <c r="G143" i="2"/>
  <c r="G144" i="2"/>
  <c r="G145" i="2"/>
  <c r="G146" i="2"/>
  <c r="G147" i="2"/>
  <c r="G148" i="2"/>
  <c r="G149" i="2"/>
  <c r="G150" i="2"/>
  <c r="G151" i="2"/>
  <c r="G152" i="2"/>
  <c r="G164" i="2"/>
  <c r="F122" i="2"/>
  <c r="F123" i="2"/>
  <c r="F124" i="2"/>
  <c r="F125" i="2"/>
  <c r="F127" i="2"/>
  <c r="F129" i="2"/>
  <c r="F130" i="2"/>
  <c r="F131" i="2"/>
  <c r="F143" i="2"/>
  <c r="F144" i="2"/>
  <c r="F145" i="2"/>
  <c r="F146" i="2"/>
  <c r="F147" i="2"/>
  <c r="F148" i="2"/>
  <c r="F149" i="2"/>
  <c r="F150" i="2"/>
  <c r="F151" i="2"/>
  <c r="F152" i="2"/>
  <c r="F164" i="2"/>
  <c r="E122" i="2"/>
  <c r="E123" i="2"/>
  <c r="E124" i="2"/>
  <c r="E125" i="2"/>
  <c r="E127" i="2"/>
  <c r="E129" i="2"/>
  <c r="E130" i="2"/>
  <c r="E131" i="2"/>
  <c r="E143" i="2"/>
  <c r="E144" i="2"/>
  <c r="E145" i="2"/>
  <c r="E146" i="2"/>
  <c r="E147" i="2"/>
  <c r="E148" i="2"/>
  <c r="E149" i="2"/>
  <c r="E150" i="2"/>
  <c r="E151" i="2"/>
  <c r="E152" i="2"/>
  <c r="E164" i="2"/>
  <c r="D122" i="2"/>
  <c r="D123" i="2"/>
  <c r="D124" i="2"/>
  <c r="D125" i="2"/>
  <c r="D127" i="2"/>
  <c r="D129" i="2"/>
  <c r="D130" i="2"/>
  <c r="D131" i="2"/>
  <c r="D143" i="2"/>
  <c r="D144" i="2"/>
  <c r="D145" i="2"/>
  <c r="D146" i="2"/>
  <c r="D147" i="2"/>
  <c r="D148" i="2"/>
  <c r="D149" i="2"/>
  <c r="D150" i="2"/>
  <c r="D151" i="2"/>
  <c r="D152" i="2"/>
  <c r="D164" i="2"/>
  <c r="DI153" i="2"/>
  <c r="DI163" i="2"/>
  <c r="DH153" i="2"/>
  <c r="DH163" i="2"/>
  <c r="DG153" i="2"/>
  <c r="DG163" i="2"/>
  <c r="DF153" i="2"/>
  <c r="DF163" i="2"/>
  <c r="DE153" i="2"/>
  <c r="DE163" i="2"/>
  <c r="DD153" i="2"/>
  <c r="DD163" i="2"/>
  <c r="DC153" i="2"/>
  <c r="DC163" i="2"/>
  <c r="DB153" i="2"/>
  <c r="DB163" i="2"/>
  <c r="DA153" i="2"/>
  <c r="DA163" i="2"/>
  <c r="CZ153" i="2"/>
  <c r="CZ163" i="2"/>
  <c r="CY153" i="2"/>
  <c r="CY163" i="2"/>
  <c r="CX153" i="2"/>
  <c r="CX163" i="2"/>
  <c r="CW153" i="2"/>
  <c r="CW163" i="2"/>
  <c r="CV153" i="2"/>
  <c r="CV163" i="2"/>
  <c r="CU153" i="2"/>
  <c r="CU163" i="2"/>
  <c r="CT153" i="2"/>
  <c r="CT163" i="2"/>
  <c r="CS153" i="2"/>
  <c r="CS163" i="2"/>
  <c r="CR153" i="2"/>
  <c r="CR163" i="2"/>
  <c r="CQ153" i="2"/>
  <c r="CQ163" i="2"/>
  <c r="CP153" i="2"/>
  <c r="CP163" i="2"/>
  <c r="CO153" i="2"/>
  <c r="CO163" i="2"/>
  <c r="CN153" i="2"/>
  <c r="CN163" i="2"/>
  <c r="CM153" i="2"/>
  <c r="CM163" i="2"/>
  <c r="CL153" i="2"/>
  <c r="CL163" i="2"/>
  <c r="CK153" i="2"/>
  <c r="CK163" i="2"/>
  <c r="CJ153" i="2"/>
  <c r="CJ163" i="2"/>
  <c r="CI153" i="2"/>
  <c r="CI163" i="2"/>
  <c r="CH153" i="2"/>
  <c r="CH163" i="2"/>
  <c r="CG153" i="2"/>
  <c r="CG163" i="2"/>
  <c r="CF153" i="2"/>
  <c r="CF163" i="2"/>
  <c r="CE153" i="2"/>
  <c r="CE163" i="2"/>
  <c r="CD153" i="2"/>
  <c r="CD163" i="2"/>
  <c r="CC153" i="2"/>
  <c r="CC163" i="2"/>
  <c r="CB153" i="2"/>
  <c r="CB163" i="2"/>
  <c r="CA153" i="2"/>
  <c r="CA163" i="2"/>
  <c r="BZ153" i="2"/>
  <c r="BZ163" i="2"/>
  <c r="BY153" i="2"/>
  <c r="BY163" i="2"/>
  <c r="BX153" i="2"/>
  <c r="BX163" i="2"/>
  <c r="BW153" i="2"/>
  <c r="BW163" i="2"/>
  <c r="BV153" i="2"/>
  <c r="BV163" i="2"/>
  <c r="BU153" i="2"/>
  <c r="BU163" i="2"/>
  <c r="BT153" i="2"/>
  <c r="BT163" i="2"/>
  <c r="BS153" i="2"/>
  <c r="BS163" i="2"/>
  <c r="BR153" i="2"/>
  <c r="BR163" i="2"/>
  <c r="BQ153" i="2"/>
  <c r="BQ163" i="2"/>
  <c r="BP153" i="2"/>
  <c r="BP163" i="2"/>
  <c r="BO153" i="2"/>
  <c r="BO163" i="2"/>
  <c r="BN153" i="2"/>
  <c r="BN163" i="2"/>
  <c r="BM153" i="2"/>
  <c r="BM163" i="2"/>
  <c r="BL163" i="2"/>
  <c r="BK153" i="2"/>
  <c r="BK163" i="2"/>
  <c r="BJ153" i="2"/>
  <c r="BJ163" i="2"/>
  <c r="BI153" i="2"/>
  <c r="BI163" i="2"/>
  <c r="BH153" i="2"/>
  <c r="BH163" i="2"/>
  <c r="BG153" i="2"/>
  <c r="BG163" i="2"/>
  <c r="BF153" i="2"/>
  <c r="BF163" i="2"/>
  <c r="BE153" i="2"/>
  <c r="BE163" i="2"/>
  <c r="BD153" i="2"/>
  <c r="BD163" i="2"/>
  <c r="BC153" i="2"/>
  <c r="BC163" i="2"/>
  <c r="BB153" i="2"/>
  <c r="BB163" i="2"/>
  <c r="BA153" i="2"/>
  <c r="BA163" i="2"/>
  <c r="AZ153" i="2"/>
  <c r="AZ163" i="2"/>
  <c r="AY153" i="2"/>
  <c r="AY163" i="2"/>
  <c r="AX153" i="2"/>
  <c r="AX163" i="2"/>
  <c r="AW153" i="2"/>
  <c r="AW163" i="2"/>
  <c r="AV153" i="2"/>
  <c r="AV163" i="2"/>
  <c r="AU153" i="2"/>
  <c r="AU163" i="2"/>
  <c r="AT153" i="2"/>
  <c r="AT163" i="2"/>
  <c r="AS153" i="2"/>
  <c r="AS163" i="2"/>
  <c r="AR153" i="2"/>
  <c r="AR163" i="2"/>
  <c r="AQ153" i="2"/>
  <c r="AQ163" i="2"/>
  <c r="AP153" i="2"/>
  <c r="AP163" i="2"/>
  <c r="AO153" i="2"/>
  <c r="AO163" i="2"/>
  <c r="AN153" i="2"/>
  <c r="AN163" i="2"/>
  <c r="AM153" i="2"/>
  <c r="AM163" i="2"/>
  <c r="AL153" i="2"/>
  <c r="AL163" i="2"/>
  <c r="AK153" i="2"/>
  <c r="AK163" i="2"/>
  <c r="AJ153" i="2"/>
  <c r="AJ163" i="2"/>
  <c r="AI153" i="2"/>
  <c r="AI163" i="2"/>
  <c r="AH153" i="2"/>
  <c r="AH163" i="2"/>
  <c r="AG153" i="2"/>
  <c r="AG163" i="2"/>
  <c r="AF153" i="2"/>
  <c r="AF163" i="2"/>
  <c r="AE153" i="2"/>
  <c r="AE163" i="2"/>
  <c r="AD153" i="2"/>
  <c r="AD163" i="2"/>
  <c r="AC153" i="2"/>
  <c r="AC163" i="2"/>
  <c r="AB153" i="2"/>
  <c r="AB163" i="2"/>
  <c r="AA153" i="2"/>
  <c r="AA163" i="2"/>
  <c r="Z153" i="2"/>
  <c r="Z163" i="2"/>
  <c r="Y153" i="2"/>
  <c r="Y163" i="2"/>
  <c r="X153" i="2"/>
  <c r="X163" i="2"/>
  <c r="W153" i="2"/>
  <c r="W163" i="2"/>
  <c r="V153" i="2"/>
  <c r="V163" i="2"/>
  <c r="U153" i="2"/>
  <c r="U163" i="2"/>
  <c r="T153" i="2"/>
  <c r="T163" i="2"/>
  <c r="S153" i="2"/>
  <c r="S163" i="2"/>
  <c r="R153" i="2"/>
  <c r="R163" i="2"/>
  <c r="Q153" i="2"/>
  <c r="Q163" i="2"/>
  <c r="P153" i="2"/>
  <c r="P163" i="2"/>
  <c r="O153" i="2"/>
  <c r="O163" i="2"/>
  <c r="N153" i="2"/>
  <c r="N163" i="2"/>
  <c r="M153" i="2"/>
  <c r="M163" i="2"/>
  <c r="L153" i="2"/>
  <c r="L163" i="2"/>
  <c r="K153" i="2"/>
  <c r="K163" i="2"/>
  <c r="J153" i="2"/>
  <c r="J163" i="2"/>
  <c r="I153" i="2"/>
  <c r="I163" i="2"/>
  <c r="H153" i="2"/>
  <c r="H163" i="2"/>
  <c r="G153" i="2"/>
  <c r="G163" i="2"/>
  <c r="F153" i="2"/>
  <c r="F163" i="2"/>
  <c r="E153" i="2"/>
  <c r="E163" i="2"/>
  <c r="D153" i="2"/>
  <c r="D163" i="2"/>
  <c r="DI162" i="2"/>
  <c r="DH162" i="2"/>
  <c r="DG162" i="2"/>
  <c r="DF162" i="2"/>
  <c r="DE162" i="2"/>
  <c r="DD162" i="2"/>
  <c r="DC162" i="2"/>
  <c r="DB162" i="2"/>
  <c r="DA162" i="2"/>
  <c r="CZ162" i="2"/>
  <c r="CY162" i="2"/>
  <c r="CX162" i="2"/>
  <c r="CW162" i="2"/>
  <c r="CV162" i="2"/>
  <c r="CU162" i="2"/>
  <c r="CT162" i="2"/>
  <c r="CS162" i="2"/>
  <c r="CR162" i="2"/>
  <c r="CQ162" i="2"/>
  <c r="CP162" i="2"/>
  <c r="CO162" i="2"/>
  <c r="CN162" i="2"/>
  <c r="CM162" i="2"/>
  <c r="CL162" i="2"/>
  <c r="CK162" i="2"/>
  <c r="CJ162" i="2"/>
  <c r="CI162" i="2"/>
  <c r="CH162" i="2"/>
  <c r="CG162" i="2"/>
  <c r="CF162" i="2"/>
  <c r="CE162" i="2"/>
  <c r="CD162" i="2"/>
  <c r="CC162" i="2"/>
  <c r="CB162" i="2"/>
  <c r="CA162" i="2"/>
  <c r="BZ162" i="2"/>
  <c r="BY162" i="2"/>
  <c r="BX162" i="2"/>
  <c r="BW162" i="2"/>
  <c r="BV162" i="2"/>
  <c r="BU162" i="2"/>
  <c r="BT162" i="2"/>
  <c r="BS162" i="2"/>
  <c r="BR162" i="2"/>
  <c r="BQ162" i="2"/>
  <c r="BP162" i="2"/>
  <c r="BO162" i="2"/>
  <c r="BN162" i="2"/>
  <c r="BM162" i="2"/>
  <c r="BL162" i="2"/>
  <c r="BK162" i="2"/>
  <c r="BJ162" i="2"/>
  <c r="BI162" i="2"/>
  <c r="BH162" i="2"/>
  <c r="BG162" i="2"/>
  <c r="BF162" i="2"/>
  <c r="BE162" i="2"/>
  <c r="BD162" i="2"/>
  <c r="BC162" i="2"/>
  <c r="BB162" i="2"/>
  <c r="BA162" i="2"/>
  <c r="AZ162" i="2"/>
  <c r="AY162" i="2"/>
  <c r="AX162" i="2"/>
  <c r="AW162" i="2"/>
  <c r="AV162" i="2"/>
  <c r="AU162" i="2"/>
  <c r="AT162" i="2"/>
  <c r="AS162" i="2"/>
  <c r="AR162" i="2"/>
  <c r="AQ162" i="2"/>
  <c r="AP162" i="2"/>
  <c r="AO162" i="2"/>
  <c r="AN162" i="2"/>
  <c r="AM162" i="2"/>
  <c r="AL162" i="2"/>
  <c r="AK162" i="2"/>
  <c r="AJ162" i="2"/>
  <c r="AI162" i="2"/>
  <c r="AH162" i="2"/>
  <c r="AG162" i="2"/>
  <c r="AF162" i="2"/>
  <c r="AE162" i="2"/>
  <c r="AD162" i="2"/>
  <c r="AC162" i="2"/>
  <c r="AB162" i="2"/>
  <c r="AA162" i="2"/>
  <c r="Z162" i="2"/>
  <c r="Y162" i="2"/>
  <c r="X162" i="2"/>
  <c r="W162" i="2"/>
  <c r="V162" i="2"/>
  <c r="U162" i="2"/>
  <c r="T162" i="2"/>
  <c r="S162" i="2"/>
  <c r="R162" i="2"/>
  <c r="Q162" i="2"/>
  <c r="P162" i="2"/>
  <c r="O162" i="2"/>
  <c r="N162" i="2"/>
  <c r="M162" i="2"/>
  <c r="L162" i="2"/>
  <c r="K162" i="2"/>
  <c r="J162" i="2"/>
  <c r="I162" i="2"/>
  <c r="H162" i="2"/>
  <c r="G162" i="2"/>
  <c r="F162" i="2"/>
  <c r="E162" i="2"/>
  <c r="D162" i="2"/>
  <c r="DI161" i="2"/>
  <c r="DH161" i="2"/>
  <c r="DG161" i="2"/>
  <c r="DF161" i="2"/>
  <c r="DE161" i="2"/>
  <c r="DD161" i="2"/>
  <c r="DC161" i="2"/>
  <c r="DB161" i="2"/>
  <c r="DA161" i="2"/>
  <c r="CZ161" i="2"/>
  <c r="CY161" i="2"/>
  <c r="CX161" i="2"/>
  <c r="CW161" i="2"/>
  <c r="CV161" i="2"/>
  <c r="CU161" i="2"/>
  <c r="CT161" i="2"/>
  <c r="CS161" i="2"/>
  <c r="CR161" i="2"/>
  <c r="CQ161" i="2"/>
  <c r="CP161" i="2"/>
  <c r="CO161" i="2"/>
  <c r="CN161" i="2"/>
  <c r="CM161" i="2"/>
  <c r="CL161" i="2"/>
  <c r="CK161" i="2"/>
  <c r="CJ161" i="2"/>
  <c r="CI161" i="2"/>
  <c r="CH161" i="2"/>
  <c r="CG161" i="2"/>
  <c r="CF161" i="2"/>
  <c r="CE161" i="2"/>
  <c r="CD161" i="2"/>
  <c r="CC161" i="2"/>
  <c r="CB161" i="2"/>
  <c r="CA161" i="2"/>
  <c r="BZ161" i="2"/>
  <c r="BY161" i="2"/>
  <c r="BX161" i="2"/>
  <c r="BW161" i="2"/>
  <c r="BV161" i="2"/>
  <c r="BU161" i="2"/>
  <c r="BT161" i="2"/>
  <c r="BS161" i="2"/>
  <c r="BR161" i="2"/>
  <c r="BQ161" i="2"/>
  <c r="BP161" i="2"/>
  <c r="BO161" i="2"/>
  <c r="BN161" i="2"/>
  <c r="BM161" i="2"/>
  <c r="BL161" i="2"/>
  <c r="BK161" i="2"/>
  <c r="BJ161" i="2"/>
  <c r="BI161" i="2"/>
  <c r="BH161" i="2"/>
  <c r="BG161" i="2"/>
  <c r="BF161" i="2"/>
  <c r="BE161" i="2"/>
  <c r="BD161" i="2"/>
  <c r="BC161" i="2"/>
  <c r="BB161" i="2"/>
  <c r="BA161" i="2"/>
  <c r="AZ161" i="2"/>
  <c r="AY161" i="2"/>
  <c r="AX161" i="2"/>
  <c r="AW161" i="2"/>
  <c r="AV161" i="2"/>
  <c r="AU161" i="2"/>
  <c r="AT161" i="2"/>
  <c r="AS161" i="2"/>
  <c r="AR161" i="2"/>
  <c r="AQ161" i="2"/>
  <c r="AP161" i="2"/>
  <c r="AO161" i="2"/>
  <c r="AN161" i="2"/>
  <c r="AM161" i="2"/>
  <c r="AL161" i="2"/>
  <c r="AK161" i="2"/>
  <c r="AJ161" i="2"/>
  <c r="AI161" i="2"/>
  <c r="AH161" i="2"/>
  <c r="AG161" i="2"/>
  <c r="AF161" i="2"/>
  <c r="AE161" i="2"/>
  <c r="AD161" i="2"/>
  <c r="AC161" i="2"/>
  <c r="AB161" i="2"/>
  <c r="AA161" i="2"/>
  <c r="Z161" i="2"/>
  <c r="Y161" i="2"/>
  <c r="X161" i="2"/>
  <c r="W161" i="2"/>
  <c r="V161" i="2"/>
  <c r="U161" i="2"/>
  <c r="T161" i="2"/>
  <c r="S161" i="2"/>
  <c r="R161" i="2"/>
  <c r="Q161" i="2"/>
  <c r="P161" i="2"/>
  <c r="O161" i="2"/>
  <c r="N161" i="2"/>
  <c r="M161" i="2"/>
  <c r="L161" i="2"/>
  <c r="K161" i="2"/>
  <c r="J161" i="2"/>
  <c r="I161" i="2"/>
  <c r="H161" i="2"/>
  <c r="G161" i="2"/>
  <c r="F161" i="2"/>
  <c r="E161" i="2"/>
  <c r="D161" i="2"/>
  <c r="DI160" i="2"/>
  <c r="DH160" i="2"/>
  <c r="DG160" i="2"/>
  <c r="DF160" i="2"/>
  <c r="DE160" i="2"/>
  <c r="DD160" i="2"/>
  <c r="DC160" i="2"/>
  <c r="DB160" i="2"/>
  <c r="DA160" i="2"/>
  <c r="CZ160" i="2"/>
  <c r="CY160" i="2"/>
  <c r="CX160" i="2"/>
  <c r="CW160" i="2"/>
  <c r="CV160" i="2"/>
  <c r="CU160" i="2"/>
  <c r="CT160" i="2"/>
  <c r="CS160" i="2"/>
  <c r="CR160" i="2"/>
  <c r="CQ160" i="2"/>
  <c r="CP160" i="2"/>
  <c r="CO160" i="2"/>
  <c r="CN160" i="2"/>
  <c r="CM160" i="2"/>
  <c r="CL160" i="2"/>
  <c r="CK160" i="2"/>
  <c r="CJ160" i="2"/>
  <c r="CI160" i="2"/>
  <c r="CH160" i="2"/>
  <c r="CG160" i="2"/>
  <c r="CF160" i="2"/>
  <c r="CE160" i="2"/>
  <c r="CD160" i="2"/>
  <c r="CC160" i="2"/>
  <c r="CB160" i="2"/>
  <c r="CA160" i="2"/>
  <c r="BZ160" i="2"/>
  <c r="BY160" i="2"/>
  <c r="BX160" i="2"/>
  <c r="BW160" i="2"/>
  <c r="BV160" i="2"/>
  <c r="BU160" i="2"/>
  <c r="BT160" i="2"/>
  <c r="BS160" i="2"/>
  <c r="BR160" i="2"/>
  <c r="BQ160" i="2"/>
  <c r="BP160" i="2"/>
  <c r="BO160" i="2"/>
  <c r="BN160" i="2"/>
  <c r="BM160" i="2"/>
  <c r="BL160" i="2"/>
  <c r="BK160" i="2"/>
  <c r="BJ160" i="2"/>
  <c r="BI160" i="2"/>
  <c r="BH160" i="2"/>
  <c r="BG160" i="2"/>
  <c r="BF160" i="2"/>
  <c r="BE160" i="2"/>
  <c r="BD160" i="2"/>
  <c r="BC160" i="2"/>
  <c r="BB160" i="2"/>
  <c r="BA160" i="2"/>
  <c r="AZ160" i="2"/>
  <c r="AY160" i="2"/>
  <c r="AX160" i="2"/>
  <c r="AW160" i="2"/>
  <c r="AV160" i="2"/>
  <c r="AU160" i="2"/>
  <c r="AT160" i="2"/>
  <c r="AS160" i="2"/>
  <c r="AR160" i="2"/>
  <c r="AQ160" i="2"/>
  <c r="AP160" i="2"/>
  <c r="AO160" i="2"/>
  <c r="AN160" i="2"/>
  <c r="AM160" i="2"/>
  <c r="AL160" i="2"/>
  <c r="AK160" i="2"/>
  <c r="AJ160" i="2"/>
  <c r="AI160" i="2"/>
  <c r="AH160" i="2"/>
  <c r="AG160" i="2"/>
  <c r="AF160" i="2"/>
  <c r="AE160" i="2"/>
  <c r="AD160" i="2"/>
  <c r="AC160" i="2"/>
  <c r="AB160" i="2"/>
  <c r="AA160" i="2"/>
  <c r="Z160" i="2"/>
  <c r="Y160" i="2"/>
  <c r="X160" i="2"/>
  <c r="W160" i="2"/>
  <c r="V160" i="2"/>
  <c r="U160" i="2"/>
  <c r="T160" i="2"/>
  <c r="S160" i="2"/>
  <c r="R160" i="2"/>
  <c r="Q160" i="2"/>
  <c r="P160" i="2"/>
  <c r="O160" i="2"/>
  <c r="N160" i="2"/>
  <c r="M160" i="2"/>
  <c r="L160" i="2"/>
  <c r="K160" i="2"/>
  <c r="J160" i="2"/>
  <c r="I160" i="2"/>
  <c r="H160" i="2"/>
  <c r="G160" i="2"/>
  <c r="F160" i="2"/>
  <c r="E160" i="2"/>
  <c r="D160" i="2"/>
  <c r="DI159" i="2"/>
  <c r="DH159" i="2"/>
  <c r="DG159" i="2"/>
  <c r="DF159" i="2"/>
  <c r="DE159" i="2"/>
  <c r="DD159" i="2"/>
  <c r="DC159" i="2"/>
  <c r="DB159" i="2"/>
  <c r="DA159" i="2"/>
  <c r="CZ159" i="2"/>
  <c r="CY159" i="2"/>
  <c r="CX159" i="2"/>
  <c r="CW159" i="2"/>
  <c r="CV159" i="2"/>
  <c r="CU159" i="2"/>
  <c r="CT159" i="2"/>
  <c r="CS159" i="2"/>
  <c r="CR159" i="2"/>
  <c r="CQ159" i="2"/>
  <c r="CP159" i="2"/>
  <c r="CO159" i="2"/>
  <c r="CN159" i="2"/>
  <c r="CM159" i="2"/>
  <c r="CL159" i="2"/>
  <c r="CK159" i="2"/>
  <c r="CJ159" i="2"/>
  <c r="CI159" i="2"/>
  <c r="CH159" i="2"/>
  <c r="CG159" i="2"/>
  <c r="CF159" i="2"/>
  <c r="CE159" i="2"/>
  <c r="CD159" i="2"/>
  <c r="CC159" i="2"/>
  <c r="CB159" i="2"/>
  <c r="CA159" i="2"/>
  <c r="BZ159" i="2"/>
  <c r="BY159" i="2"/>
  <c r="BX159" i="2"/>
  <c r="BW159" i="2"/>
  <c r="BV159" i="2"/>
  <c r="BU159" i="2"/>
  <c r="BT159" i="2"/>
  <c r="BS159" i="2"/>
  <c r="BR159" i="2"/>
  <c r="BQ159" i="2"/>
  <c r="BP159" i="2"/>
  <c r="BO159" i="2"/>
  <c r="BN159" i="2"/>
  <c r="BM159" i="2"/>
  <c r="BL159" i="2"/>
  <c r="BK159" i="2"/>
  <c r="BJ159" i="2"/>
  <c r="BI159" i="2"/>
  <c r="BH159" i="2"/>
  <c r="BG159" i="2"/>
  <c r="BF159" i="2"/>
  <c r="BE159" i="2"/>
  <c r="BD159" i="2"/>
  <c r="BC159" i="2"/>
  <c r="BB159" i="2"/>
  <c r="BA159" i="2"/>
  <c r="AZ159" i="2"/>
  <c r="AY159" i="2"/>
  <c r="AX159" i="2"/>
  <c r="AW159" i="2"/>
  <c r="AV159" i="2"/>
  <c r="AU159" i="2"/>
  <c r="AT159" i="2"/>
  <c r="AS159" i="2"/>
  <c r="AR159" i="2"/>
  <c r="AQ159" i="2"/>
  <c r="AP159" i="2"/>
  <c r="AO159" i="2"/>
  <c r="AN159" i="2"/>
  <c r="AM159" i="2"/>
  <c r="AL159" i="2"/>
  <c r="AK159" i="2"/>
  <c r="AJ159" i="2"/>
  <c r="AI159" i="2"/>
  <c r="AH159" i="2"/>
  <c r="AG159" i="2"/>
  <c r="AF159" i="2"/>
  <c r="AE159" i="2"/>
  <c r="AD159" i="2"/>
  <c r="AC159" i="2"/>
  <c r="AB159" i="2"/>
  <c r="AA159" i="2"/>
  <c r="Z159" i="2"/>
  <c r="Y159" i="2"/>
  <c r="X159" i="2"/>
  <c r="W159" i="2"/>
  <c r="V159" i="2"/>
  <c r="U159" i="2"/>
  <c r="T159" i="2"/>
  <c r="S159" i="2"/>
  <c r="R159" i="2"/>
  <c r="Q159" i="2"/>
  <c r="P159" i="2"/>
  <c r="O159" i="2"/>
  <c r="N159" i="2"/>
  <c r="M159" i="2"/>
  <c r="L159" i="2"/>
  <c r="K159" i="2"/>
  <c r="J159" i="2"/>
  <c r="I159" i="2"/>
  <c r="H159" i="2"/>
  <c r="G159" i="2"/>
  <c r="F159" i="2"/>
  <c r="E159" i="2"/>
  <c r="D159" i="2"/>
  <c r="DI158" i="2"/>
  <c r="DH158" i="2"/>
  <c r="DG158" i="2"/>
  <c r="DF158" i="2"/>
  <c r="DE158" i="2"/>
  <c r="DD158" i="2"/>
  <c r="DC158" i="2"/>
  <c r="DB158" i="2"/>
  <c r="DA158" i="2"/>
  <c r="CZ158" i="2"/>
  <c r="CY158" i="2"/>
  <c r="CX158" i="2"/>
  <c r="CW158" i="2"/>
  <c r="CV158" i="2"/>
  <c r="CU158" i="2"/>
  <c r="CT158" i="2"/>
  <c r="CS158" i="2"/>
  <c r="CR158" i="2"/>
  <c r="CQ158" i="2"/>
  <c r="CP158" i="2"/>
  <c r="CO158" i="2"/>
  <c r="CN158" i="2"/>
  <c r="CM158" i="2"/>
  <c r="CL158" i="2"/>
  <c r="CK158" i="2"/>
  <c r="CJ158" i="2"/>
  <c r="CI158" i="2"/>
  <c r="CH158" i="2"/>
  <c r="CG158" i="2"/>
  <c r="CF158" i="2"/>
  <c r="CE158" i="2"/>
  <c r="CD158" i="2"/>
  <c r="CC158" i="2"/>
  <c r="CB158" i="2"/>
  <c r="CA158" i="2"/>
  <c r="BZ158" i="2"/>
  <c r="BY158" i="2"/>
  <c r="BX158" i="2"/>
  <c r="BW158" i="2"/>
  <c r="BV158" i="2"/>
  <c r="BU158" i="2"/>
  <c r="BT158" i="2"/>
  <c r="BS158" i="2"/>
  <c r="BR158" i="2"/>
  <c r="BQ158" i="2"/>
  <c r="BP158" i="2"/>
  <c r="BO158" i="2"/>
  <c r="BN158" i="2"/>
  <c r="BM158" i="2"/>
  <c r="BL158" i="2"/>
  <c r="BK158" i="2"/>
  <c r="BJ158" i="2"/>
  <c r="BI158" i="2"/>
  <c r="BH158" i="2"/>
  <c r="BG158" i="2"/>
  <c r="BF158" i="2"/>
  <c r="BE158" i="2"/>
  <c r="BD158" i="2"/>
  <c r="BC158" i="2"/>
  <c r="BB158" i="2"/>
  <c r="BA158" i="2"/>
  <c r="AZ158" i="2"/>
  <c r="AY158" i="2"/>
  <c r="AX158" i="2"/>
  <c r="AW158" i="2"/>
  <c r="AV158" i="2"/>
  <c r="AU158" i="2"/>
  <c r="AT158" i="2"/>
  <c r="AS158" i="2"/>
  <c r="AR158" i="2"/>
  <c r="AQ158" i="2"/>
  <c r="AP158" i="2"/>
  <c r="AO158" i="2"/>
  <c r="AN158" i="2"/>
  <c r="AM158" i="2"/>
  <c r="AL158" i="2"/>
  <c r="AK158" i="2"/>
  <c r="AJ158" i="2"/>
  <c r="AI158" i="2"/>
  <c r="AH158" i="2"/>
  <c r="AG158" i="2"/>
  <c r="AF158" i="2"/>
  <c r="AE158" i="2"/>
  <c r="AD158" i="2"/>
  <c r="AC158" i="2"/>
  <c r="AB158" i="2"/>
  <c r="AA158" i="2"/>
  <c r="Z158" i="2"/>
  <c r="Y158" i="2"/>
  <c r="X158" i="2"/>
  <c r="W158" i="2"/>
  <c r="V158" i="2"/>
  <c r="U158" i="2"/>
  <c r="T158" i="2"/>
  <c r="S158" i="2"/>
  <c r="R158" i="2"/>
  <c r="Q158" i="2"/>
  <c r="P158" i="2"/>
  <c r="O158" i="2"/>
  <c r="N158" i="2"/>
  <c r="M158" i="2"/>
  <c r="L158" i="2"/>
  <c r="K158" i="2"/>
  <c r="J158" i="2"/>
  <c r="I158" i="2"/>
  <c r="H158" i="2"/>
  <c r="G158" i="2"/>
  <c r="F158" i="2"/>
  <c r="E158" i="2"/>
  <c r="D158" i="2"/>
  <c r="DI157" i="2"/>
  <c r="DH157" i="2"/>
  <c r="DG157" i="2"/>
  <c r="DF157" i="2"/>
  <c r="DE157" i="2"/>
  <c r="DD157" i="2"/>
  <c r="DC157" i="2"/>
  <c r="DB157" i="2"/>
  <c r="DA157" i="2"/>
  <c r="CZ157" i="2"/>
  <c r="CY157" i="2"/>
  <c r="CX157" i="2"/>
  <c r="CW157" i="2"/>
  <c r="CV157" i="2"/>
  <c r="CU157" i="2"/>
  <c r="CT157" i="2"/>
  <c r="CS157" i="2"/>
  <c r="CR157" i="2"/>
  <c r="CQ157" i="2"/>
  <c r="CP157" i="2"/>
  <c r="CO157" i="2"/>
  <c r="CN157" i="2"/>
  <c r="CM157" i="2"/>
  <c r="CL157" i="2"/>
  <c r="CK157" i="2"/>
  <c r="CJ157" i="2"/>
  <c r="CI157" i="2"/>
  <c r="CH157" i="2"/>
  <c r="CG157" i="2"/>
  <c r="CF157" i="2"/>
  <c r="CE157" i="2"/>
  <c r="CD157" i="2"/>
  <c r="CC157" i="2"/>
  <c r="CB157" i="2"/>
  <c r="CA157" i="2"/>
  <c r="BZ157" i="2"/>
  <c r="BY157" i="2"/>
  <c r="BX157" i="2"/>
  <c r="BW157" i="2"/>
  <c r="BV157" i="2"/>
  <c r="BU157" i="2"/>
  <c r="BT157" i="2"/>
  <c r="BS157" i="2"/>
  <c r="BR157" i="2"/>
  <c r="BQ157" i="2"/>
  <c r="BP157" i="2"/>
  <c r="BO157" i="2"/>
  <c r="BN157" i="2"/>
  <c r="BM157" i="2"/>
  <c r="BL157" i="2"/>
  <c r="BK157" i="2"/>
  <c r="BJ157" i="2"/>
  <c r="BI157" i="2"/>
  <c r="BH157" i="2"/>
  <c r="BG157" i="2"/>
  <c r="BF157" i="2"/>
  <c r="BE157" i="2"/>
  <c r="BD157" i="2"/>
  <c r="BC157" i="2"/>
  <c r="BB157" i="2"/>
  <c r="BA157" i="2"/>
  <c r="AZ157" i="2"/>
  <c r="AY157" i="2"/>
  <c r="AX157" i="2"/>
  <c r="AW157" i="2"/>
  <c r="AV157" i="2"/>
  <c r="AU157" i="2"/>
  <c r="AT157" i="2"/>
  <c r="AS157" i="2"/>
  <c r="AR157" i="2"/>
  <c r="AQ157" i="2"/>
  <c r="AP157" i="2"/>
  <c r="AO157" i="2"/>
  <c r="AN157" i="2"/>
  <c r="AM157" i="2"/>
  <c r="AL157" i="2"/>
  <c r="AK157" i="2"/>
  <c r="AJ157" i="2"/>
  <c r="AI157" i="2"/>
  <c r="AH157" i="2"/>
  <c r="AG157" i="2"/>
  <c r="AF157" i="2"/>
  <c r="AE157" i="2"/>
  <c r="AD157" i="2"/>
  <c r="AC157" i="2"/>
  <c r="AB157" i="2"/>
  <c r="AA157" i="2"/>
  <c r="Z157" i="2"/>
  <c r="Y157" i="2"/>
  <c r="X157" i="2"/>
  <c r="W157" i="2"/>
  <c r="V157" i="2"/>
  <c r="U157" i="2"/>
  <c r="T157" i="2"/>
  <c r="S157" i="2"/>
  <c r="R157" i="2"/>
  <c r="Q157" i="2"/>
  <c r="P157" i="2"/>
  <c r="O157" i="2"/>
  <c r="N157" i="2"/>
  <c r="M157" i="2"/>
  <c r="L157" i="2"/>
  <c r="K157" i="2"/>
  <c r="J157" i="2"/>
  <c r="I157" i="2"/>
  <c r="H157" i="2"/>
  <c r="G157" i="2"/>
  <c r="F157" i="2"/>
  <c r="E157" i="2"/>
  <c r="D157" i="2"/>
  <c r="DI154" i="2"/>
  <c r="DH154" i="2"/>
  <c r="DG154" i="2"/>
  <c r="DF154" i="2"/>
  <c r="DE154" i="2"/>
  <c r="DD154" i="2"/>
  <c r="DC154" i="2"/>
  <c r="DB154" i="2"/>
  <c r="DA154" i="2"/>
  <c r="CZ154" i="2"/>
  <c r="CY154" i="2"/>
  <c r="CX154" i="2"/>
  <c r="CW154" i="2"/>
  <c r="CV154" i="2"/>
  <c r="CU154" i="2"/>
  <c r="CT154" i="2"/>
  <c r="CS154" i="2"/>
  <c r="CR154" i="2"/>
  <c r="CQ154" i="2"/>
  <c r="CP154" i="2"/>
  <c r="CO154" i="2"/>
  <c r="CN154" i="2"/>
  <c r="CM154" i="2"/>
  <c r="CL154" i="2"/>
  <c r="CK154" i="2"/>
  <c r="CJ154" i="2"/>
  <c r="CI154" i="2"/>
  <c r="CH154" i="2"/>
  <c r="CG154" i="2"/>
  <c r="CF154" i="2"/>
  <c r="CE154" i="2"/>
  <c r="CD154" i="2"/>
  <c r="CC154" i="2"/>
  <c r="CB154" i="2"/>
  <c r="CA154" i="2"/>
  <c r="BZ154" i="2"/>
  <c r="BY154" i="2"/>
  <c r="BX154" i="2"/>
  <c r="BW154" i="2"/>
  <c r="BV154" i="2"/>
  <c r="BU154" i="2"/>
  <c r="BT154" i="2"/>
  <c r="BS154" i="2"/>
  <c r="BR154" i="2"/>
  <c r="BQ154" i="2"/>
  <c r="BP154" i="2"/>
  <c r="BO154" i="2"/>
  <c r="BN154" i="2"/>
  <c r="BM154" i="2"/>
  <c r="BK154" i="2"/>
  <c r="BJ154" i="2"/>
  <c r="BI154" i="2"/>
  <c r="BH154" i="2"/>
  <c r="BG154" i="2"/>
  <c r="BF154" i="2"/>
  <c r="BE154" i="2"/>
  <c r="BD154" i="2"/>
  <c r="BC154" i="2"/>
  <c r="BB154" i="2"/>
  <c r="BA154" i="2"/>
  <c r="AZ154" i="2"/>
  <c r="AY154" i="2"/>
  <c r="AX154" i="2"/>
  <c r="AW154" i="2"/>
  <c r="AV154" i="2"/>
  <c r="AU154" i="2"/>
  <c r="AT154" i="2"/>
  <c r="AS154" i="2"/>
  <c r="AR154" i="2"/>
  <c r="AQ154" i="2"/>
  <c r="AP154" i="2"/>
  <c r="AO154" i="2"/>
  <c r="AN154" i="2"/>
  <c r="AM154" i="2"/>
  <c r="AL154" i="2"/>
  <c r="AK154" i="2"/>
  <c r="AJ154" i="2"/>
  <c r="AI154" i="2"/>
  <c r="AH154" i="2"/>
  <c r="AG154" i="2"/>
  <c r="AF154" i="2"/>
  <c r="AE154" i="2"/>
  <c r="AD154" i="2"/>
  <c r="AC154" i="2"/>
  <c r="AB154" i="2"/>
  <c r="AA154" i="2"/>
  <c r="Z154" i="2"/>
  <c r="Y154" i="2"/>
  <c r="X154" i="2"/>
  <c r="W154" i="2"/>
  <c r="V154" i="2"/>
  <c r="U154" i="2"/>
  <c r="T154" i="2"/>
  <c r="S154" i="2"/>
  <c r="R154" i="2"/>
  <c r="Q154" i="2"/>
  <c r="P154" i="2"/>
  <c r="O154" i="2"/>
  <c r="N154" i="2"/>
  <c r="M154" i="2"/>
  <c r="L154" i="2"/>
  <c r="K154" i="2"/>
  <c r="J154" i="2"/>
  <c r="I154" i="2"/>
  <c r="H154" i="2"/>
  <c r="G154" i="2"/>
  <c r="F154" i="2"/>
  <c r="E154" i="2"/>
  <c r="D154" i="2"/>
  <c r="DI132" i="2"/>
  <c r="DI140" i="2"/>
  <c r="DH132" i="2"/>
  <c r="DH140" i="2"/>
  <c r="DG132" i="2"/>
  <c r="DG140" i="2"/>
  <c r="DF132" i="2"/>
  <c r="DF140" i="2"/>
  <c r="DE132" i="2"/>
  <c r="DE140" i="2"/>
  <c r="DD132" i="2"/>
  <c r="DD140" i="2"/>
  <c r="DC132" i="2"/>
  <c r="DC140" i="2"/>
  <c r="DB132" i="2"/>
  <c r="DB140" i="2"/>
  <c r="DA132" i="2"/>
  <c r="DA140" i="2"/>
  <c r="CZ132" i="2"/>
  <c r="CZ140" i="2"/>
  <c r="CY132" i="2"/>
  <c r="CY140" i="2"/>
  <c r="CX132" i="2"/>
  <c r="CX140" i="2"/>
  <c r="CW132" i="2"/>
  <c r="CW140" i="2"/>
  <c r="CV132" i="2"/>
  <c r="CV140" i="2"/>
  <c r="CU132" i="2"/>
  <c r="CU140" i="2"/>
  <c r="CT132" i="2"/>
  <c r="CT140" i="2"/>
  <c r="CS132" i="2"/>
  <c r="CS140" i="2"/>
  <c r="CR132" i="2"/>
  <c r="CR140" i="2"/>
  <c r="CQ132" i="2"/>
  <c r="CQ140" i="2"/>
  <c r="CP132" i="2"/>
  <c r="CP140" i="2"/>
  <c r="CO132" i="2"/>
  <c r="CO140" i="2"/>
  <c r="CN132" i="2"/>
  <c r="CN140" i="2"/>
  <c r="CM132" i="2"/>
  <c r="CM140" i="2"/>
  <c r="CL132" i="2"/>
  <c r="CL140" i="2"/>
  <c r="CK132" i="2"/>
  <c r="CK140" i="2"/>
  <c r="CJ132" i="2"/>
  <c r="CJ140" i="2"/>
  <c r="CI132" i="2"/>
  <c r="CI140" i="2"/>
  <c r="CH132" i="2"/>
  <c r="CH140" i="2"/>
  <c r="CG132" i="2"/>
  <c r="CG140" i="2"/>
  <c r="CF132" i="2"/>
  <c r="CF140" i="2"/>
  <c r="CE132" i="2"/>
  <c r="CE140" i="2"/>
  <c r="CD132" i="2"/>
  <c r="CD140" i="2"/>
  <c r="CC132" i="2"/>
  <c r="CC140" i="2"/>
  <c r="CB132" i="2"/>
  <c r="CB140" i="2"/>
  <c r="CA132" i="2"/>
  <c r="CA140" i="2"/>
  <c r="BZ132" i="2"/>
  <c r="BZ140" i="2"/>
  <c r="BY132" i="2"/>
  <c r="BY140" i="2"/>
  <c r="BX132" i="2"/>
  <c r="BX140" i="2"/>
  <c r="BW132" i="2"/>
  <c r="BW140" i="2"/>
  <c r="BV132" i="2"/>
  <c r="BV140" i="2"/>
  <c r="BU132" i="2"/>
  <c r="BU140" i="2"/>
  <c r="BT132" i="2"/>
  <c r="BT140" i="2"/>
  <c r="BS132" i="2"/>
  <c r="BS140" i="2"/>
  <c r="BR132" i="2"/>
  <c r="BR140" i="2"/>
  <c r="BQ132" i="2"/>
  <c r="BQ140" i="2"/>
  <c r="BP132" i="2"/>
  <c r="BP140" i="2"/>
  <c r="BO132" i="2"/>
  <c r="BO140" i="2"/>
  <c r="BN132" i="2"/>
  <c r="BN140" i="2"/>
  <c r="BM132" i="2"/>
  <c r="BM140" i="2"/>
  <c r="BK132" i="2"/>
  <c r="BK140" i="2"/>
  <c r="BJ132" i="2"/>
  <c r="BJ140" i="2"/>
  <c r="BI132" i="2"/>
  <c r="BI140" i="2"/>
  <c r="BH132" i="2"/>
  <c r="BH140" i="2"/>
  <c r="BG132" i="2"/>
  <c r="BG140" i="2"/>
  <c r="BF132" i="2"/>
  <c r="BF140" i="2"/>
  <c r="BE132" i="2"/>
  <c r="BE140" i="2"/>
  <c r="BD132" i="2"/>
  <c r="BD140" i="2"/>
  <c r="BC132" i="2"/>
  <c r="BC140" i="2"/>
  <c r="BB132" i="2"/>
  <c r="BB140" i="2"/>
  <c r="BA132" i="2"/>
  <c r="BA140" i="2"/>
  <c r="AZ132" i="2"/>
  <c r="AZ140" i="2"/>
  <c r="AY132" i="2"/>
  <c r="AY140" i="2"/>
  <c r="AX132" i="2"/>
  <c r="AX140" i="2"/>
  <c r="AW132" i="2"/>
  <c r="AW140" i="2"/>
  <c r="AV132" i="2"/>
  <c r="AV140" i="2"/>
  <c r="AU132" i="2"/>
  <c r="AU140" i="2"/>
  <c r="AT132" i="2"/>
  <c r="AT140" i="2"/>
  <c r="AS132" i="2"/>
  <c r="AS140" i="2"/>
  <c r="AR132" i="2"/>
  <c r="AR140" i="2"/>
  <c r="AQ132" i="2"/>
  <c r="AQ140" i="2"/>
  <c r="AP132" i="2"/>
  <c r="AP140" i="2"/>
  <c r="AO132" i="2"/>
  <c r="AO140" i="2"/>
  <c r="AN132" i="2"/>
  <c r="AN140" i="2"/>
  <c r="AM132" i="2"/>
  <c r="AM140" i="2"/>
  <c r="AL132" i="2"/>
  <c r="AL140" i="2"/>
  <c r="AK132" i="2"/>
  <c r="AK140" i="2"/>
  <c r="AJ132" i="2"/>
  <c r="AJ140" i="2"/>
  <c r="AI132" i="2"/>
  <c r="AI140" i="2"/>
  <c r="AH132" i="2"/>
  <c r="AH140" i="2"/>
  <c r="AG132" i="2"/>
  <c r="AG140" i="2"/>
  <c r="AF132" i="2"/>
  <c r="AF140" i="2"/>
  <c r="AE132" i="2"/>
  <c r="AE140" i="2"/>
  <c r="AD132" i="2"/>
  <c r="AD140" i="2"/>
  <c r="AC132" i="2"/>
  <c r="AC140" i="2"/>
  <c r="AB132" i="2"/>
  <c r="AB140" i="2"/>
  <c r="AA132" i="2"/>
  <c r="AA140" i="2"/>
  <c r="Z132" i="2"/>
  <c r="Z140" i="2"/>
  <c r="Y132" i="2"/>
  <c r="Y140" i="2"/>
  <c r="X132" i="2"/>
  <c r="X140" i="2"/>
  <c r="W132" i="2"/>
  <c r="W140" i="2"/>
  <c r="V132" i="2"/>
  <c r="V140" i="2"/>
  <c r="U132" i="2"/>
  <c r="U140" i="2"/>
  <c r="T132" i="2"/>
  <c r="T140" i="2"/>
  <c r="S132" i="2"/>
  <c r="S140" i="2"/>
  <c r="R132" i="2"/>
  <c r="R140" i="2"/>
  <c r="Q132" i="2"/>
  <c r="Q140" i="2"/>
  <c r="P132" i="2"/>
  <c r="P140" i="2"/>
  <c r="O132" i="2"/>
  <c r="O140" i="2"/>
  <c r="N132" i="2"/>
  <c r="N140" i="2"/>
  <c r="M132" i="2"/>
  <c r="M140" i="2"/>
  <c r="L132" i="2"/>
  <c r="L140" i="2"/>
  <c r="K132" i="2"/>
  <c r="K140" i="2"/>
  <c r="J132" i="2"/>
  <c r="J140" i="2"/>
  <c r="I132" i="2"/>
  <c r="I140" i="2"/>
  <c r="H132" i="2"/>
  <c r="H140" i="2"/>
  <c r="G132" i="2"/>
  <c r="G140" i="2"/>
  <c r="F132" i="2"/>
  <c r="F140" i="2"/>
  <c r="E132" i="2"/>
  <c r="E140" i="2"/>
  <c r="D132" i="2"/>
  <c r="D140" i="2"/>
  <c r="DI139" i="2"/>
  <c r="DH139" i="2"/>
  <c r="DG139" i="2"/>
  <c r="DF139" i="2"/>
  <c r="DE139" i="2"/>
  <c r="DD139" i="2"/>
  <c r="DC139" i="2"/>
  <c r="DB139" i="2"/>
  <c r="DA139" i="2"/>
  <c r="CZ139" i="2"/>
  <c r="CY139" i="2"/>
  <c r="CX139" i="2"/>
  <c r="CW139" i="2"/>
  <c r="CV139" i="2"/>
  <c r="CU139" i="2"/>
  <c r="CT139" i="2"/>
  <c r="CS139" i="2"/>
  <c r="CR139" i="2"/>
  <c r="CQ139" i="2"/>
  <c r="CP139" i="2"/>
  <c r="CO139" i="2"/>
  <c r="CN139" i="2"/>
  <c r="CM139" i="2"/>
  <c r="CL139" i="2"/>
  <c r="CK139" i="2"/>
  <c r="CJ139" i="2"/>
  <c r="CI139" i="2"/>
  <c r="CH139" i="2"/>
  <c r="CG139" i="2"/>
  <c r="CF139" i="2"/>
  <c r="CE139" i="2"/>
  <c r="CD139" i="2"/>
  <c r="CC139" i="2"/>
  <c r="CB139" i="2"/>
  <c r="CA139" i="2"/>
  <c r="BZ139" i="2"/>
  <c r="BY139" i="2"/>
  <c r="BX139" i="2"/>
  <c r="BW139" i="2"/>
  <c r="BV139" i="2"/>
  <c r="BU139" i="2"/>
  <c r="BT139" i="2"/>
  <c r="BS139" i="2"/>
  <c r="BR139" i="2"/>
  <c r="BQ139" i="2"/>
  <c r="BP139" i="2"/>
  <c r="BO139" i="2"/>
  <c r="BN139" i="2"/>
  <c r="BM139" i="2"/>
  <c r="BK139" i="2"/>
  <c r="BJ139" i="2"/>
  <c r="BI139" i="2"/>
  <c r="BH139" i="2"/>
  <c r="BG139" i="2"/>
  <c r="BF139" i="2"/>
  <c r="BE139" i="2"/>
  <c r="BD139" i="2"/>
  <c r="BC139" i="2"/>
  <c r="BB139" i="2"/>
  <c r="BA139" i="2"/>
  <c r="AZ139" i="2"/>
  <c r="AY139" i="2"/>
  <c r="AX139" i="2"/>
  <c r="AW139" i="2"/>
  <c r="AV139" i="2"/>
  <c r="AU139" i="2"/>
  <c r="AT139" i="2"/>
  <c r="AS139" i="2"/>
  <c r="AR139" i="2"/>
  <c r="AQ139" i="2"/>
  <c r="AP139" i="2"/>
  <c r="AO139" i="2"/>
  <c r="AN139" i="2"/>
  <c r="AM139" i="2"/>
  <c r="AL139" i="2"/>
  <c r="AK139" i="2"/>
  <c r="AJ139" i="2"/>
  <c r="AI139" i="2"/>
  <c r="AH139" i="2"/>
  <c r="AG139" i="2"/>
  <c r="AF139" i="2"/>
  <c r="AE139" i="2"/>
  <c r="AD139" i="2"/>
  <c r="AC139" i="2"/>
  <c r="AB139" i="2"/>
  <c r="AA139" i="2"/>
  <c r="Z139" i="2"/>
  <c r="Y139" i="2"/>
  <c r="X139" i="2"/>
  <c r="W139" i="2"/>
  <c r="V139" i="2"/>
  <c r="U139" i="2"/>
  <c r="T139" i="2"/>
  <c r="S139" i="2"/>
  <c r="R139" i="2"/>
  <c r="Q139" i="2"/>
  <c r="P139" i="2"/>
  <c r="O139" i="2"/>
  <c r="N139" i="2"/>
  <c r="M139" i="2"/>
  <c r="L139" i="2"/>
  <c r="K139" i="2"/>
  <c r="J139" i="2"/>
  <c r="I139" i="2"/>
  <c r="H139" i="2"/>
  <c r="G139" i="2"/>
  <c r="F139" i="2"/>
  <c r="E139" i="2"/>
  <c r="D139" i="2"/>
  <c r="DI138" i="2"/>
  <c r="DH138" i="2"/>
  <c r="DG138" i="2"/>
  <c r="DF138" i="2"/>
  <c r="DE138" i="2"/>
  <c r="DD138" i="2"/>
  <c r="DC138" i="2"/>
  <c r="DB138" i="2"/>
  <c r="DA138" i="2"/>
  <c r="CZ138" i="2"/>
  <c r="CY138" i="2"/>
  <c r="CX138" i="2"/>
  <c r="CW138" i="2"/>
  <c r="CV138" i="2"/>
  <c r="CU138" i="2"/>
  <c r="CT138" i="2"/>
  <c r="CS138" i="2"/>
  <c r="CR138" i="2"/>
  <c r="CQ138" i="2"/>
  <c r="CP138" i="2"/>
  <c r="CO138" i="2"/>
  <c r="CN138" i="2"/>
  <c r="CM138" i="2"/>
  <c r="CL138" i="2"/>
  <c r="CK138" i="2"/>
  <c r="CJ138" i="2"/>
  <c r="CI138" i="2"/>
  <c r="CH138" i="2"/>
  <c r="CG138" i="2"/>
  <c r="CF138" i="2"/>
  <c r="CE138" i="2"/>
  <c r="CD138" i="2"/>
  <c r="CC138" i="2"/>
  <c r="CB138" i="2"/>
  <c r="CA138" i="2"/>
  <c r="BZ138" i="2"/>
  <c r="BY138" i="2"/>
  <c r="BX138" i="2"/>
  <c r="BW138" i="2"/>
  <c r="BV138" i="2"/>
  <c r="BU138" i="2"/>
  <c r="BT138" i="2"/>
  <c r="BS138" i="2"/>
  <c r="BR138" i="2"/>
  <c r="BQ138" i="2"/>
  <c r="BP138" i="2"/>
  <c r="BO138" i="2"/>
  <c r="BN138" i="2"/>
  <c r="BM138" i="2"/>
  <c r="BK138" i="2"/>
  <c r="BJ138" i="2"/>
  <c r="BI138" i="2"/>
  <c r="BH138" i="2"/>
  <c r="BG138" i="2"/>
  <c r="BF138" i="2"/>
  <c r="BE138" i="2"/>
  <c r="BD138" i="2"/>
  <c r="BC138" i="2"/>
  <c r="BB138" i="2"/>
  <c r="BA138" i="2"/>
  <c r="AZ138" i="2"/>
  <c r="AY138" i="2"/>
  <c r="AX138" i="2"/>
  <c r="AW138" i="2"/>
  <c r="AV138" i="2"/>
  <c r="AU138" i="2"/>
  <c r="AT138" i="2"/>
  <c r="AS138" i="2"/>
  <c r="AR138" i="2"/>
  <c r="AQ138" i="2"/>
  <c r="AP138" i="2"/>
  <c r="AO138" i="2"/>
  <c r="AN138" i="2"/>
  <c r="AM138" i="2"/>
  <c r="AL138" i="2"/>
  <c r="AK138" i="2"/>
  <c r="AJ138" i="2"/>
  <c r="AI138" i="2"/>
  <c r="AH138" i="2"/>
  <c r="AG138" i="2"/>
  <c r="AF138" i="2"/>
  <c r="AE138" i="2"/>
  <c r="AD138" i="2"/>
  <c r="AC138" i="2"/>
  <c r="AB138" i="2"/>
  <c r="AA138" i="2"/>
  <c r="Z138" i="2"/>
  <c r="Y138" i="2"/>
  <c r="X138" i="2"/>
  <c r="W138" i="2"/>
  <c r="V138" i="2"/>
  <c r="U138" i="2"/>
  <c r="T138" i="2"/>
  <c r="S138" i="2"/>
  <c r="R138" i="2"/>
  <c r="Q138" i="2"/>
  <c r="P138" i="2"/>
  <c r="O138" i="2"/>
  <c r="N138" i="2"/>
  <c r="M138" i="2"/>
  <c r="L138" i="2"/>
  <c r="K138" i="2"/>
  <c r="J138" i="2"/>
  <c r="I138" i="2"/>
  <c r="H138" i="2"/>
  <c r="G138" i="2"/>
  <c r="F138" i="2"/>
  <c r="E138" i="2"/>
  <c r="D138" i="2"/>
  <c r="DI137" i="2"/>
  <c r="DH137" i="2"/>
  <c r="DG137" i="2"/>
  <c r="DF137" i="2"/>
  <c r="DE137" i="2"/>
  <c r="DD137" i="2"/>
  <c r="DC137" i="2"/>
  <c r="DB137" i="2"/>
  <c r="DA137" i="2"/>
  <c r="CZ137" i="2"/>
  <c r="CY137" i="2"/>
  <c r="CX137" i="2"/>
  <c r="CW137" i="2"/>
  <c r="CV137" i="2"/>
  <c r="CU137" i="2"/>
  <c r="CT137" i="2"/>
  <c r="CS137" i="2"/>
  <c r="CR137" i="2"/>
  <c r="CQ137" i="2"/>
  <c r="CP137" i="2"/>
  <c r="CO137" i="2"/>
  <c r="CN137" i="2"/>
  <c r="CM137" i="2"/>
  <c r="CL137" i="2"/>
  <c r="CK137" i="2"/>
  <c r="CJ137" i="2"/>
  <c r="CI137" i="2"/>
  <c r="CH137" i="2"/>
  <c r="CG137" i="2"/>
  <c r="CF137" i="2"/>
  <c r="CE137" i="2"/>
  <c r="CD137" i="2"/>
  <c r="CC137" i="2"/>
  <c r="CB137" i="2"/>
  <c r="CA137" i="2"/>
  <c r="BZ137" i="2"/>
  <c r="BY137" i="2"/>
  <c r="BX137" i="2"/>
  <c r="BW137" i="2"/>
  <c r="BV137" i="2"/>
  <c r="BU137" i="2"/>
  <c r="BT137" i="2"/>
  <c r="BS137" i="2"/>
  <c r="BR137" i="2"/>
  <c r="BQ137" i="2"/>
  <c r="BP137" i="2"/>
  <c r="BO137" i="2"/>
  <c r="BN137" i="2"/>
  <c r="BM137" i="2"/>
  <c r="BK137" i="2"/>
  <c r="BJ137" i="2"/>
  <c r="BI137" i="2"/>
  <c r="BH137" i="2"/>
  <c r="BG137" i="2"/>
  <c r="BF137" i="2"/>
  <c r="BE137" i="2"/>
  <c r="BD137" i="2"/>
  <c r="BC137" i="2"/>
  <c r="BB137" i="2"/>
  <c r="BA137" i="2"/>
  <c r="AZ137" i="2"/>
  <c r="AY137" i="2"/>
  <c r="AX137" i="2"/>
  <c r="AW137" i="2"/>
  <c r="AV137" i="2"/>
  <c r="AU137" i="2"/>
  <c r="AT137" i="2"/>
  <c r="AS137" i="2"/>
  <c r="AR137" i="2"/>
  <c r="AQ137" i="2"/>
  <c r="AP137" i="2"/>
  <c r="AO137" i="2"/>
  <c r="AN137" i="2"/>
  <c r="AM137" i="2"/>
  <c r="AL137" i="2"/>
  <c r="AK137" i="2"/>
  <c r="AJ137" i="2"/>
  <c r="AI137" i="2"/>
  <c r="AH137" i="2"/>
  <c r="AG137" i="2"/>
  <c r="AF137" i="2"/>
  <c r="AE137" i="2"/>
  <c r="AD137" i="2"/>
  <c r="AC137" i="2"/>
  <c r="AB137" i="2"/>
  <c r="AA137" i="2"/>
  <c r="Z137" i="2"/>
  <c r="Y137" i="2"/>
  <c r="X137" i="2"/>
  <c r="W137" i="2"/>
  <c r="V137" i="2"/>
  <c r="U137" i="2"/>
  <c r="T137" i="2"/>
  <c r="S137" i="2"/>
  <c r="R137" i="2"/>
  <c r="Q137" i="2"/>
  <c r="P137" i="2"/>
  <c r="O137" i="2"/>
  <c r="N137" i="2"/>
  <c r="M137" i="2"/>
  <c r="L137" i="2"/>
  <c r="K137" i="2"/>
  <c r="J137" i="2"/>
  <c r="I137" i="2"/>
  <c r="H137" i="2"/>
  <c r="G137" i="2"/>
  <c r="F137" i="2"/>
  <c r="E137" i="2"/>
  <c r="D137" i="2"/>
  <c r="DI136" i="2"/>
  <c r="DH136" i="2"/>
  <c r="DG136" i="2"/>
  <c r="DF136" i="2"/>
  <c r="DE136" i="2"/>
  <c r="DD136" i="2"/>
  <c r="DC136" i="2"/>
  <c r="DB136" i="2"/>
  <c r="DA136" i="2"/>
  <c r="CZ136" i="2"/>
  <c r="CY136" i="2"/>
  <c r="CX136" i="2"/>
  <c r="CW136" i="2"/>
  <c r="CV136" i="2"/>
  <c r="CU136" i="2"/>
  <c r="CT136" i="2"/>
  <c r="CS136" i="2"/>
  <c r="CR136" i="2"/>
  <c r="CQ136" i="2"/>
  <c r="CP136" i="2"/>
  <c r="CO136" i="2"/>
  <c r="CN136" i="2"/>
  <c r="CM136" i="2"/>
  <c r="CL136" i="2"/>
  <c r="CK136" i="2"/>
  <c r="CJ136" i="2"/>
  <c r="CI136" i="2"/>
  <c r="CH136" i="2"/>
  <c r="CG136" i="2"/>
  <c r="CF136" i="2"/>
  <c r="CE136" i="2"/>
  <c r="CD136" i="2"/>
  <c r="CC136" i="2"/>
  <c r="CB136" i="2"/>
  <c r="CA136" i="2"/>
  <c r="BZ136" i="2"/>
  <c r="BY136" i="2"/>
  <c r="BX136" i="2"/>
  <c r="BW136" i="2"/>
  <c r="BV136" i="2"/>
  <c r="BU136" i="2"/>
  <c r="BT136" i="2"/>
  <c r="BS136" i="2"/>
  <c r="BR136" i="2"/>
  <c r="BQ136" i="2"/>
  <c r="BP136" i="2"/>
  <c r="BO136" i="2"/>
  <c r="BN136" i="2"/>
  <c r="BM136" i="2"/>
  <c r="BL136" i="2"/>
  <c r="BK136" i="2"/>
  <c r="BJ136" i="2"/>
  <c r="BI136" i="2"/>
  <c r="BH136" i="2"/>
  <c r="BG136" i="2"/>
  <c r="BF136" i="2"/>
  <c r="BE136" i="2"/>
  <c r="BD136" i="2"/>
  <c r="BC136" i="2"/>
  <c r="BB136" i="2"/>
  <c r="BA136" i="2"/>
  <c r="AZ136" i="2"/>
  <c r="AY136" i="2"/>
  <c r="AX136" i="2"/>
  <c r="AW136" i="2"/>
  <c r="AV136" i="2"/>
  <c r="AU136" i="2"/>
  <c r="AT136" i="2"/>
  <c r="AS136" i="2"/>
  <c r="AR136" i="2"/>
  <c r="AQ136" i="2"/>
  <c r="AP136" i="2"/>
  <c r="AO136" i="2"/>
  <c r="AN136" i="2"/>
  <c r="AM136" i="2"/>
  <c r="AL136" i="2"/>
  <c r="AK136" i="2"/>
  <c r="AJ136" i="2"/>
  <c r="AI136" i="2"/>
  <c r="AH136" i="2"/>
  <c r="AG136" i="2"/>
  <c r="AF136" i="2"/>
  <c r="AE136" i="2"/>
  <c r="AD136" i="2"/>
  <c r="AC136" i="2"/>
  <c r="AB136" i="2"/>
  <c r="AA136" i="2"/>
  <c r="Z136" i="2"/>
  <c r="Y136" i="2"/>
  <c r="X136" i="2"/>
  <c r="W136" i="2"/>
  <c r="V136" i="2"/>
  <c r="U136" i="2"/>
  <c r="T136" i="2"/>
  <c r="S136" i="2"/>
  <c r="R136" i="2"/>
  <c r="Q136" i="2"/>
  <c r="P136" i="2"/>
  <c r="O136" i="2"/>
  <c r="N136" i="2"/>
  <c r="M136" i="2"/>
  <c r="L136" i="2"/>
  <c r="K136" i="2"/>
  <c r="J136" i="2"/>
  <c r="I136" i="2"/>
  <c r="H136" i="2"/>
  <c r="G136" i="2"/>
  <c r="F136" i="2"/>
  <c r="E136" i="2"/>
  <c r="D136" i="2"/>
  <c r="DI133" i="2"/>
  <c r="DH133" i="2"/>
  <c r="DG133" i="2"/>
  <c r="DF133" i="2"/>
  <c r="DE133" i="2"/>
  <c r="DD133" i="2"/>
  <c r="DC133" i="2"/>
  <c r="DB133" i="2"/>
  <c r="DA133" i="2"/>
  <c r="CZ133" i="2"/>
  <c r="CY133" i="2"/>
  <c r="CX133" i="2"/>
  <c r="CW133" i="2"/>
  <c r="CV133" i="2"/>
  <c r="CU133" i="2"/>
  <c r="CT133" i="2"/>
  <c r="CS133" i="2"/>
  <c r="CR133" i="2"/>
  <c r="CQ133" i="2"/>
  <c r="CP133" i="2"/>
  <c r="CO133" i="2"/>
  <c r="CN133" i="2"/>
  <c r="CM133" i="2"/>
  <c r="CL133" i="2"/>
  <c r="CK133" i="2"/>
  <c r="CJ133" i="2"/>
  <c r="CI133" i="2"/>
  <c r="CH133" i="2"/>
  <c r="CG133" i="2"/>
  <c r="CF133" i="2"/>
  <c r="CE133" i="2"/>
  <c r="CD133" i="2"/>
  <c r="CC133" i="2"/>
  <c r="CB133" i="2"/>
  <c r="CA133" i="2"/>
  <c r="BZ133" i="2"/>
  <c r="BY133" i="2"/>
  <c r="BX133" i="2"/>
  <c r="BW133" i="2"/>
  <c r="BV133" i="2"/>
  <c r="BU133" i="2"/>
  <c r="BT133" i="2"/>
  <c r="BS133" i="2"/>
  <c r="BR133" i="2"/>
  <c r="BQ133" i="2"/>
  <c r="BP133" i="2"/>
  <c r="BO133" i="2"/>
  <c r="BN133" i="2"/>
  <c r="BM133" i="2"/>
  <c r="BK133" i="2"/>
  <c r="BJ133" i="2"/>
  <c r="BI133" i="2"/>
  <c r="BH133" i="2"/>
  <c r="BG133" i="2"/>
  <c r="BF133" i="2"/>
  <c r="BE133" i="2"/>
  <c r="BD133" i="2"/>
  <c r="BC133" i="2"/>
  <c r="BB133" i="2"/>
  <c r="BA133" i="2"/>
  <c r="AZ133" i="2"/>
  <c r="AY133" i="2"/>
  <c r="AX133" i="2"/>
  <c r="AW133" i="2"/>
  <c r="AV133" i="2"/>
  <c r="AU133" i="2"/>
  <c r="AT133" i="2"/>
  <c r="AS133" i="2"/>
  <c r="AR133" i="2"/>
  <c r="AQ133" i="2"/>
  <c r="AP133" i="2"/>
  <c r="AO133" i="2"/>
  <c r="AN133" i="2"/>
  <c r="AM133" i="2"/>
  <c r="AL133" i="2"/>
  <c r="AK133" i="2"/>
  <c r="AJ133" i="2"/>
  <c r="AI133" i="2"/>
  <c r="AH133" i="2"/>
  <c r="AG133" i="2"/>
  <c r="AF133" i="2"/>
  <c r="AE133" i="2"/>
  <c r="AD133" i="2"/>
  <c r="AC133" i="2"/>
  <c r="AB133" i="2"/>
  <c r="AA133" i="2"/>
  <c r="Z133" i="2"/>
  <c r="Y133" i="2"/>
  <c r="X133" i="2"/>
  <c r="W133" i="2"/>
  <c r="V133" i="2"/>
  <c r="U133" i="2"/>
  <c r="T133" i="2"/>
  <c r="S133" i="2"/>
  <c r="R133" i="2"/>
  <c r="Q133" i="2"/>
  <c r="P133" i="2"/>
  <c r="O133" i="2"/>
  <c r="N133" i="2"/>
  <c r="M133" i="2"/>
  <c r="L133" i="2"/>
  <c r="K133" i="2"/>
  <c r="J133" i="2"/>
  <c r="I133" i="2"/>
  <c r="H133" i="2"/>
  <c r="G133" i="2"/>
  <c r="F133" i="2"/>
  <c r="E133" i="2"/>
  <c r="D133" i="2"/>
  <c r="DI115" i="2"/>
  <c r="DH115" i="2"/>
  <c r="DG115" i="2"/>
  <c r="DF115" i="2"/>
  <c r="DE115" i="2"/>
  <c r="DD115" i="2"/>
  <c r="DC115" i="2"/>
  <c r="DB115" i="2"/>
  <c r="DA115" i="2"/>
  <c r="CZ115" i="2"/>
  <c r="CY115" i="2"/>
  <c r="CX115" i="2"/>
  <c r="CW115" i="2"/>
  <c r="CV115" i="2"/>
  <c r="CU115" i="2"/>
  <c r="CT115" i="2"/>
  <c r="CS115" i="2"/>
  <c r="CR115" i="2"/>
  <c r="CQ115" i="2"/>
  <c r="CP115" i="2"/>
  <c r="CO115" i="2"/>
  <c r="CN115" i="2"/>
  <c r="CM115" i="2"/>
  <c r="CL115" i="2"/>
  <c r="CK115" i="2"/>
  <c r="CJ115" i="2"/>
  <c r="CI115" i="2"/>
  <c r="CH115" i="2"/>
  <c r="CG115" i="2"/>
  <c r="CF115" i="2"/>
  <c r="CE115" i="2"/>
  <c r="CD115" i="2"/>
  <c r="CC115" i="2"/>
  <c r="CB115" i="2"/>
  <c r="CA115" i="2"/>
  <c r="BZ115" i="2"/>
  <c r="BY115" i="2"/>
  <c r="BX115" i="2"/>
  <c r="BW115" i="2"/>
  <c r="BV115" i="2"/>
  <c r="BU115" i="2"/>
  <c r="BT115" i="2"/>
  <c r="BS115" i="2"/>
  <c r="BR115" i="2"/>
  <c r="BQ115" i="2"/>
  <c r="BP115" i="2"/>
  <c r="BO115" i="2"/>
  <c r="BN115" i="2"/>
  <c r="BM115" i="2"/>
  <c r="BK115" i="2"/>
  <c r="BJ115" i="2"/>
  <c r="BI115" i="2"/>
  <c r="BH115" i="2"/>
  <c r="BG115" i="2"/>
  <c r="BF115" i="2"/>
  <c r="BE115" i="2"/>
  <c r="BD115" i="2"/>
  <c r="BC115" i="2"/>
  <c r="BB115" i="2"/>
  <c r="BA115" i="2"/>
  <c r="AZ115" i="2"/>
  <c r="AY115" i="2"/>
  <c r="AX115" i="2"/>
  <c r="AW115" i="2"/>
  <c r="AV115" i="2"/>
  <c r="AU115" i="2"/>
  <c r="AT115" i="2"/>
  <c r="AS115" i="2"/>
  <c r="AR115" i="2"/>
  <c r="AQ115" i="2"/>
  <c r="AP115" i="2"/>
  <c r="AO115" i="2"/>
  <c r="AN115" i="2"/>
  <c r="AM115" i="2"/>
  <c r="AL115" i="2"/>
  <c r="AK115" i="2"/>
  <c r="AJ115" i="2"/>
  <c r="AI115" i="2"/>
  <c r="AH115" i="2"/>
  <c r="AG115" i="2"/>
  <c r="AF115" i="2"/>
  <c r="AE115" i="2"/>
  <c r="AD115" i="2"/>
  <c r="AC115" i="2"/>
  <c r="AB115" i="2"/>
  <c r="AA115" i="2"/>
  <c r="Z115" i="2"/>
  <c r="Y115" i="2"/>
  <c r="X115" i="2"/>
  <c r="W115" i="2"/>
  <c r="V115" i="2"/>
  <c r="U115" i="2"/>
  <c r="T115" i="2"/>
  <c r="S115" i="2"/>
  <c r="R115" i="2"/>
  <c r="Q115" i="2"/>
  <c r="P115" i="2"/>
  <c r="O115" i="2"/>
  <c r="N115" i="2"/>
  <c r="M115" i="2"/>
  <c r="L115" i="2"/>
  <c r="K115" i="2"/>
  <c r="J115" i="2"/>
  <c r="I115" i="2"/>
  <c r="H115" i="2"/>
  <c r="G115" i="2"/>
  <c r="F115" i="2"/>
  <c r="E115" i="2"/>
  <c r="D115" i="2"/>
  <c r="DI114" i="2"/>
  <c r="DH114" i="2"/>
  <c r="DG114" i="2"/>
  <c r="DF114" i="2"/>
  <c r="DE114" i="2"/>
  <c r="DD114" i="2"/>
  <c r="DC114" i="2"/>
  <c r="DB114" i="2"/>
  <c r="DA114" i="2"/>
  <c r="CZ114" i="2"/>
  <c r="CY114" i="2"/>
  <c r="CX114" i="2"/>
  <c r="CW114" i="2"/>
  <c r="CV114" i="2"/>
  <c r="CU114" i="2"/>
  <c r="CT114" i="2"/>
  <c r="CS114" i="2"/>
  <c r="CR114" i="2"/>
  <c r="CQ114" i="2"/>
  <c r="CP114" i="2"/>
  <c r="CO114" i="2"/>
  <c r="CN114" i="2"/>
  <c r="CM114" i="2"/>
  <c r="CL114" i="2"/>
  <c r="CK114" i="2"/>
  <c r="CJ114" i="2"/>
  <c r="CI114" i="2"/>
  <c r="CH114" i="2"/>
  <c r="CG114" i="2"/>
  <c r="CF114" i="2"/>
  <c r="CE114" i="2"/>
  <c r="CD114" i="2"/>
  <c r="CC114" i="2"/>
  <c r="CB114" i="2"/>
  <c r="CA114" i="2"/>
  <c r="BZ114" i="2"/>
  <c r="BY114" i="2"/>
  <c r="BX114" i="2"/>
  <c r="BW114" i="2"/>
  <c r="BV114" i="2"/>
  <c r="BU114" i="2"/>
  <c r="BT114" i="2"/>
  <c r="BS114" i="2"/>
  <c r="BR114" i="2"/>
  <c r="BQ114" i="2"/>
  <c r="BP114" i="2"/>
  <c r="BO114" i="2"/>
  <c r="BN114" i="2"/>
  <c r="BM114" i="2"/>
  <c r="BK114" i="2"/>
  <c r="BJ114" i="2"/>
  <c r="BI114" i="2"/>
  <c r="BH114" i="2"/>
  <c r="BG114" i="2"/>
  <c r="BF114" i="2"/>
  <c r="BE114" i="2"/>
  <c r="BD114" i="2"/>
  <c r="BC114" i="2"/>
  <c r="BB114" i="2"/>
  <c r="BA114" i="2"/>
  <c r="AZ114" i="2"/>
  <c r="AY114" i="2"/>
  <c r="AX114" i="2"/>
  <c r="AW114" i="2"/>
  <c r="AV114" i="2"/>
  <c r="AU114" i="2"/>
  <c r="AT114" i="2"/>
  <c r="AS114" i="2"/>
  <c r="AR114" i="2"/>
  <c r="AQ114" i="2"/>
  <c r="AP114" i="2"/>
  <c r="AO114" i="2"/>
  <c r="AN114" i="2"/>
  <c r="AM114" i="2"/>
  <c r="AL114" i="2"/>
  <c r="AK114" i="2"/>
  <c r="AJ114" i="2"/>
  <c r="AI114" i="2"/>
  <c r="AH114" i="2"/>
  <c r="AG114" i="2"/>
  <c r="AF114" i="2"/>
  <c r="AE114" i="2"/>
  <c r="AD114" i="2"/>
  <c r="AC114" i="2"/>
  <c r="AB114" i="2"/>
  <c r="AA114" i="2"/>
  <c r="Z114" i="2"/>
  <c r="Y114" i="2"/>
  <c r="X114" i="2"/>
  <c r="W114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E114" i="2"/>
  <c r="D114" i="2"/>
  <c r="DI113" i="2"/>
  <c r="DH113" i="2"/>
  <c r="DG113" i="2"/>
  <c r="DF113" i="2"/>
  <c r="DE113" i="2"/>
  <c r="DD113" i="2"/>
  <c r="DC113" i="2"/>
  <c r="DB113" i="2"/>
  <c r="DA113" i="2"/>
  <c r="CZ113" i="2"/>
  <c r="CY113" i="2"/>
  <c r="CX113" i="2"/>
  <c r="CW113" i="2"/>
  <c r="CV113" i="2"/>
  <c r="CU113" i="2"/>
  <c r="CT113" i="2"/>
  <c r="CS113" i="2"/>
  <c r="CR113" i="2"/>
  <c r="CQ113" i="2"/>
  <c r="CP113" i="2"/>
  <c r="CO113" i="2"/>
  <c r="CN113" i="2"/>
  <c r="CM113" i="2"/>
  <c r="CL113" i="2"/>
  <c r="CK113" i="2"/>
  <c r="CJ113" i="2"/>
  <c r="CI113" i="2"/>
  <c r="CH113" i="2"/>
  <c r="CG113" i="2"/>
  <c r="CF113" i="2"/>
  <c r="CE113" i="2"/>
  <c r="CD113" i="2"/>
  <c r="CC113" i="2"/>
  <c r="CB113" i="2"/>
  <c r="CA113" i="2"/>
  <c r="BZ113" i="2"/>
  <c r="BY113" i="2"/>
  <c r="BX113" i="2"/>
  <c r="BW113" i="2"/>
  <c r="BV113" i="2"/>
  <c r="BU113" i="2"/>
  <c r="BT113" i="2"/>
  <c r="BS113" i="2"/>
  <c r="BR113" i="2"/>
  <c r="BQ113" i="2"/>
  <c r="BP113" i="2"/>
  <c r="BO113" i="2"/>
  <c r="BN113" i="2"/>
  <c r="BM113" i="2"/>
  <c r="BK113" i="2"/>
  <c r="BJ113" i="2"/>
  <c r="BI113" i="2"/>
  <c r="BH113" i="2"/>
  <c r="BG113" i="2"/>
  <c r="BF113" i="2"/>
  <c r="BE113" i="2"/>
  <c r="BD113" i="2"/>
  <c r="BC113" i="2"/>
  <c r="BB113" i="2"/>
  <c r="BA113" i="2"/>
  <c r="AZ113" i="2"/>
  <c r="AY113" i="2"/>
  <c r="AX113" i="2"/>
  <c r="AW113" i="2"/>
  <c r="AV113" i="2"/>
  <c r="AU113" i="2"/>
  <c r="AT113" i="2"/>
  <c r="AS113" i="2"/>
  <c r="AR113" i="2"/>
  <c r="AQ113" i="2"/>
  <c r="AP113" i="2"/>
  <c r="AO113" i="2"/>
  <c r="AN113" i="2"/>
  <c r="AM113" i="2"/>
  <c r="AL113" i="2"/>
  <c r="AK113" i="2"/>
  <c r="AJ113" i="2"/>
  <c r="AI113" i="2"/>
  <c r="AH113" i="2"/>
  <c r="AG113" i="2"/>
  <c r="AF113" i="2"/>
  <c r="AE113" i="2"/>
  <c r="AD113" i="2"/>
  <c r="AC113" i="2"/>
  <c r="AB113" i="2"/>
  <c r="AA113" i="2"/>
  <c r="Z113" i="2"/>
  <c r="Y113" i="2"/>
  <c r="X113" i="2"/>
  <c r="W113" i="2"/>
  <c r="V113" i="2"/>
  <c r="U113" i="2"/>
  <c r="T113" i="2"/>
  <c r="S113" i="2"/>
  <c r="R113" i="2"/>
  <c r="Q113" i="2"/>
  <c r="P113" i="2"/>
  <c r="O113" i="2"/>
  <c r="N113" i="2"/>
  <c r="M113" i="2"/>
  <c r="L113" i="2"/>
  <c r="K113" i="2"/>
  <c r="J113" i="2"/>
  <c r="I113" i="2"/>
  <c r="H113" i="2"/>
  <c r="G113" i="2"/>
  <c r="F113" i="2"/>
  <c r="E113" i="2"/>
  <c r="D113" i="2"/>
  <c r="B16" i="22"/>
  <c r="B15" i="22"/>
  <c r="B14" i="22"/>
  <c r="B13" i="22"/>
  <c r="B12" i="22"/>
  <c r="B11" i="22"/>
  <c r="B10" i="22"/>
  <c r="B7" i="22"/>
  <c r="B6" i="22"/>
  <c r="B5" i="22"/>
  <c r="B4" i="22"/>
  <c r="L5" i="21"/>
  <c r="M4" i="21"/>
  <c r="N16" i="21"/>
  <c r="N15" i="21"/>
  <c r="N14" i="21"/>
  <c r="N13" i="21"/>
  <c r="N12" i="21"/>
  <c r="N11" i="21"/>
  <c r="N10" i="21"/>
  <c r="N7" i="21"/>
  <c r="N6" i="21"/>
  <c r="N5" i="21"/>
  <c r="N4" i="21"/>
  <c r="M16" i="21"/>
  <c r="M15" i="21"/>
  <c r="M14" i="21"/>
  <c r="M13" i="21"/>
  <c r="M12" i="21"/>
  <c r="M11" i="21"/>
  <c r="M10" i="21"/>
  <c r="M7" i="21"/>
  <c r="M6" i="21"/>
  <c r="M5" i="21"/>
  <c r="V16" i="14"/>
  <c r="V15" i="14"/>
  <c r="V14" i="14"/>
  <c r="V13" i="14"/>
  <c r="V12" i="14"/>
  <c r="V11" i="14"/>
  <c r="V10" i="14"/>
  <c r="V7" i="14"/>
  <c r="V6" i="14"/>
  <c r="V5" i="14"/>
  <c r="V4" i="14"/>
  <c r="U16" i="14"/>
  <c r="U15" i="14"/>
  <c r="U14" i="14"/>
  <c r="U13" i="14"/>
  <c r="U12" i="14"/>
  <c r="U11" i="14"/>
  <c r="U10" i="14"/>
  <c r="U7" i="14"/>
  <c r="U6" i="14"/>
  <c r="U5" i="14"/>
  <c r="U4" i="14"/>
  <c r="E16" i="14"/>
  <c r="E15" i="14"/>
  <c r="E14" i="14"/>
  <c r="E13" i="14"/>
  <c r="E12" i="14"/>
  <c r="E11" i="14"/>
  <c r="E10" i="14"/>
  <c r="E7" i="14"/>
  <c r="E6" i="14"/>
  <c r="E5" i="14"/>
  <c r="E4" i="14"/>
  <c r="B16" i="21"/>
  <c r="B15" i="21"/>
  <c r="B14" i="21"/>
  <c r="B13" i="21"/>
  <c r="B12" i="21"/>
  <c r="B11" i="21"/>
  <c r="B10" i="21"/>
  <c r="B7" i="21"/>
  <c r="B6" i="21"/>
  <c r="B5" i="21"/>
  <c r="B4" i="21"/>
  <c r="DG9" i="6"/>
  <c r="DF9" i="6"/>
  <c r="DE9" i="6"/>
  <c r="DD9" i="6"/>
  <c r="DC9" i="6"/>
  <c r="DB9" i="6"/>
  <c r="DA9" i="6"/>
  <c r="CZ9" i="6"/>
  <c r="CY9" i="6"/>
  <c r="CX9" i="6"/>
  <c r="CW9" i="6"/>
  <c r="CV9" i="6"/>
  <c r="CU9" i="6"/>
  <c r="CT9" i="6"/>
  <c r="CS9" i="6"/>
  <c r="CR9" i="6"/>
  <c r="CQ9" i="6"/>
  <c r="CP9" i="6"/>
  <c r="CO9" i="6"/>
  <c r="CN9" i="6"/>
  <c r="CM9" i="6"/>
  <c r="CL9" i="6"/>
  <c r="CK9" i="6"/>
  <c r="CJ9" i="6"/>
  <c r="CI9" i="6"/>
  <c r="CH9" i="6"/>
  <c r="CG9" i="6"/>
  <c r="CF9" i="6"/>
  <c r="CE9" i="6"/>
  <c r="CD9" i="6"/>
  <c r="CC9" i="6"/>
  <c r="CB9" i="6"/>
  <c r="CA9" i="6"/>
  <c r="BZ9" i="6"/>
  <c r="BY9" i="6"/>
  <c r="BX9" i="6"/>
  <c r="BW9" i="6"/>
  <c r="BV9" i="6"/>
  <c r="BU9" i="6"/>
  <c r="BT9" i="6"/>
  <c r="BS9" i="6"/>
  <c r="BR9" i="6"/>
  <c r="BQ9" i="6"/>
  <c r="BP9" i="6"/>
  <c r="BO9" i="6"/>
  <c r="BN9" i="6"/>
  <c r="BM9" i="6"/>
  <c r="BL9" i="6"/>
  <c r="BK9" i="6"/>
  <c r="BJ9" i="6"/>
  <c r="BI9" i="6"/>
  <c r="BH9" i="6"/>
  <c r="BG9" i="6"/>
  <c r="BF9" i="6"/>
  <c r="BE9" i="6"/>
  <c r="BD9" i="6"/>
  <c r="BC9" i="6"/>
  <c r="BB9" i="6"/>
  <c r="BA9" i="6"/>
  <c r="AZ9" i="6"/>
  <c r="AY9" i="6"/>
  <c r="AX9" i="6"/>
  <c r="AW9" i="6"/>
  <c r="AV9" i="6"/>
  <c r="AU9" i="6"/>
  <c r="AT9" i="6"/>
  <c r="AS9" i="6"/>
  <c r="AR9" i="6"/>
  <c r="AQ9" i="6"/>
  <c r="AP9" i="6"/>
  <c r="AO9" i="6"/>
  <c r="AN9" i="6"/>
  <c r="AM9" i="6"/>
  <c r="AL9" i="6"/>
  <c r="AK9" i="6"/>
  <c r="AJ9" i="6"/>
  <c r="AI9" i="6"/>
  <c r="AH9" i="6"/>
  <c r="AG9" i="6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DG8" i="6"/>
  <c r="DF8" i="6"/>
  <c r="DE8" i="6"/>
  <c r="DD8" i="6"/>
  <c r="DC8" i="6"/>
  <c r="DB8" i="6"/>
  <c r="DA8" i="6"/>
  <c r="CZ8" i="6"/>
  <c r="CY8" i="6"/>
  <c r="CX8" i="6"/>
  <c r="CW8" i="6"/>
  <c r="CV8" i="6"/>
  <c r="CU8" i="6"/>
  <c r="CT8" i="6"/>
  <c r="CS8" i="6"/>
  <c r="CR8" i="6"/>
  <c r="CQ8" i="6"/>
  <c r="CP8" i="6"/>
  <c r="CO8" i="6"/>
  <c r="CN8" i="6"/>
  <c r="CM8" i="6"/>
  <c r="CL8" i="6"/>
  <c r="CK8" i="6"/>
  <c r="CJ8" i="6"/>
  <c r="CI8" i="6"/>
  <c r="CH8" i="6"/>
  <c r="CG8" i="6"/>
  <c r="CF8" i="6"/>
  <c r="CE8" i="6"/>
  <c r="CD8" i="6"/>
  <c r="CC8" i="6"/>
  <c r="CB8" i="6"/>
  <c r="CA8" i="6"/>
  <c r="BZ8" i="6"/>
  <c r="BY8" i="6"/>
  <c r="BX8" i="6"/>
  <c r="BW8" i="6"/>
  <c r="BV8" i="6"/>
  <c r="BU8" i="6"/>
  <c r="BT8" i="6"/>
  <c r="BS8" i="6"/>
  <c r="BR8" i="6"/>
  <c r="BQ8" i="6"/>
  <c r="BP8" i="6"/>
  <c r="BO8" i="6"/>
  <c r="BN8" i="6"/>
  <c r="BM8" i="6"/>
  <c r="BL8" i="6"/>
  <c r="BK8" i="6"/>
  <c r="BJ8" i="6"/>
  <c r="BI8" i="6"/>
  <c r="BH8" i="6"/>
  <c r="BG8" i="6"/>
  <c r="BF8" i="6"/>
  <c r="BE8" i="6"/>
  <c r="BD8" i="6"/>
  <c r="BC8" i="6"/>
  <c r="BB8" i="6"/>
  <c r="BA8" i="6"/>
  <c r="AZ8" i="6"/>
  <c r="AY8" i="6"/>
  <c r="AX8" i="6"/>
  <c r="AW8" i="6"/>
  <c r="AV8" i="6"/>
  <c r="AU8" i="6"/>
  <c r="AT8" i="6"/>
  <c r="AS8" i="6"/>
  <c r="AR8" i="6"/>
  <c r="AQ8" i="6"/>
  <c r="AP8" i="6"/>
  <c r="AO8" i="6"/>
  <c r="AN8" i="6"/>
  <c r="AM8" i="6"/>
  <c r="AL8" i="6"/>
  <c r="AK8" i="6"/>
  <c r="AJ8" i="6"/>
  <c r="AI8" i="6"/>
  <c r="AH8" i="6"/>
  <c r="AG8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DG6" i="6"/>
  <c r="DF6" i="6"/>
  <c r="DE6" i="6"/>
  <c r="DD6" i="6"/>
  <c r="DC6" i="6"/>
  <c r="DB6" i="6"/>
  <c r="DA6" i="6"/>
  <c r="CZ6" i="6"/>
  <c r="CY6" i="6"/>
  <c r="CX6" i="6"/>
  <c r="CW6" i="6"/>
  <c r="CV6" i="6"/>
  <c r="CU6" i="6"/>
  <c r="CT6" i="6"/>
  <c r="CS6" i="6"/>
  <c r="CR6" i="6"/>
  <c r="CQ6" i="6"/>
  <c r="CP6" i="6"/>
  <c r="CO6" i="6"/>
  <c r="CN6" i="6"/>
  <c r="CM6" i="6"/>
  <c r="CL6" i="6"/>
  <c r="CK6" i="6"/>
  <c r="CJ6" i="6"/>
  <c r="CI6" i="6"/>
  <c r="CH6" i="6"/>
  <c r="CG6" i="6"/>
  <c r="CF6" i="6"/>
  <c r="CE6" i="6"/>
  <c r="CD6" i="6"/>
  <c r="CC6" i="6"/>
  <c r="CB6" i="6"/>
  <c r="CA6" i="6"/>
  <c r="BZ6" i="6"/>
  <c r="BY6" i="6"/>
  <c r="BX6" i="6"/>
  <c r="BW6" i="6"/>
  <c r="BV6" i="6"/>
  <c r="BU6" i="6"/>
  <c r="BT6" i="6"/>
  <c r="BS6" i="6"/>
  <c r="BR6" i="6"/>
  <c r="BQ6" i="6"/>
  <c r="BP6" i="6"/>
  <c r="BO6" i="6"/>
  <c r="BN6" i="6"/>
  <c r="BM6" i="6"/>
  <c r="BL6" i="6"/>
  <c r="BK6" i="6"/>
  <c r="BJ6" i="6"/>
  <c r="BI6" i="6"/>
  <c r="BH6" i="6"/>
  <c r="BG6" i="6"/>
  <c r="BF6" i="6"/>
  <c r="BE6" i="6"/>
  <c r="BD6" i="6"/>
  <c r="BC6" i="6"/>
  <c r="BB6" i="6"/>
  <c r="BA6" i="6"/>
  <c r="AZ6" i="6"/>
  <c r="AY6" i="6"/>
  <c r="AX6" i="6"/>
  <c r="AW6" i="6"/>
  <c r="AV6" i="6"/>
  <c r="AU6" i="6"/>
  <c r="AT6" i="6"/>
  <c r="AS6" i="6"/>
  <c r="AR6" i="6"/>
  <c r="AQ6" i="6"/>
  <c r="AP6" i="6"/>
  <c r="AO6" i="6"/>
  <c r="AN6" i="6"/>
  <c r="AM6" i="6"/>
  <c r="AL6" i="6"/>
  <c r="AK6" i="6"/>
  <c r="AJ6" i="6"/>
  <c r="AI6" i="6"/>
  <c r="AH6" i="6"/>
  <c r="AG6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DG5" i="6"/>
  <c r="DF5" i="6"/>
  <c r="DE5" i="6"/>
  <c r="DD5" i="6"/>
  <c r="DC5" i="6"/>
  <c r="DB5" i="6"/>
  <c r="DA5" i="6"/>
  <c r="CZ5" i="6"/>
  <c r="CY5" i="6"/>
  <c r="CX5" i="6"/>
  <c r="CW5" i="6"/>
  <c r="CV5" i="6"/>
  <c r="CU5" i="6"/>
  <c r="CT5" i="6"/>
  <c r="CS5" i="6"/>
  <c r="CR5" i="6"/>
  <c r="CQ5" i="6"/>
  <c r="CP5" i="6"/>
  <c r="CO5" i="6"/>
  <c r="CN5" i="6"/>
  <c r="CM5" i="6"/>
  <c r="CL5" i="6"/>
  <c r="CK5" i="6"/>
  <c r="CJ5" i="6"/>
  <c r="CI5" i="6"/>
  <c r="CH5" i="6"/>
  <c r="CG5" i="6"/>
  <c r="CF5" i="6"/>
  <c r="CE5" i="6"/>
  <c r="CD5" i="6"/>
  <c r="CC5" i="6"/>
  <c r="CB5" i="6"/>
  <c r="CA5" i="6"/>
  <c r="BZ5" i="6"/>
  <c r="BY5" i="6"/>
  <c r="BX5" i="6"/>
  <c r="BW5" i="6"/>
  <c r="BV5" i="6"/>
  <c r="BU5" i="6"/>
  <c r="BT5" i="6"/>
  <c r="BS5" i="6"/>
  <c r="BR5" i="6"/>
  <c r="BQ5" i="6"/>
  <c r="BP5" i="6"/>
  <c r="BO5" i="6"/>
  <c r="BN5" i="6"/>
  <c r="BM5" i="6"/>
  <c r="BL5" i="6"/>
  <c r="BK5" i="6"/>
  <c r="BJ5" i="6"/>
  <c r="BI5" i="6"/>
  <c r="BH5" i="6"/>
  <c r="BG5" i="6"/>
  <c r="BF5" i="6"/>
  <c r="BE5" i="6"/>
  <c r="BD5" i="6"/>
  <c r="BC5" i="6"/>
  <c r="BB5" i="6"/>
  <c r="BA5" i="6"/>
  <c r="AZ5" i="6"/>
  <c r="AY5" i="6"/>
  <c r="AX5" i="6"/>
  <c r="AW5" i="6"/>
  <c r="AV5" i="6"/>
  <c r="AU5" i="6"/>
  <c r="AT5" i="6"/>
  <c r="AS5" i="6"/>
  <c r="AR5" i="6"/>
  <c r="AQ5" i="6"/>
  <c r="AP5" i="6"/>
  <c r="AO5" i="6"/>
  <c r="AN5" i="6"/>
  <c r="AM5" i="6"/>
  <c r="AL5" i="6"/>
  <c r="AK5" i="6"/>
  <c r="AJ5" i="6"/>
  <c r="AI5" i="6"/>
  <c r="AH5" i="6"/>
  <c r="AG5" i="6"/>
  <c r="AF5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DG4" i="6"/>
  <c r="DF4" i="6"/>
  <c r="DE4" i="6"/>
  <c r="DD4" i="6"/>
  <c r="DC4" i="6"/>
  <c r="DB4" i="6"/>
  <c r="DA4" i="6"/>
  <c r="CZ4" i="6"/>
  <c r="CY4" i="6"/>
  <c r="CX4" i="6"/>
  <c r="CW4" i="6"/>
  <c r="CV4" i="6"/>
  <c r="CU4" i="6"/>
  <c r="CT4" i="6"/>
  <c r="CS4" i="6"/>
  <c r="CR4" i="6"/>
  <c r="CQ4" i="6"/>
  <c r="CP4" i="6"/>
  <c r="CO4" i="6"/>
  <c r="CN4" i="6"/>
  <c r="CM4" i="6"/>
  <c r="CL4" i="6"/>
  <c r="CK4" i="6"/>
  <c r="CJ4" i="6"/>
  <c r="CI4" i="6"/>
  <c r="CH4" i="6"/>
  <c r="CG4" i="6"/>
  <c r="CF4" i="6"/>
  <c r="CE4" i="6"/>
  <c r="CD4" i="6"/>
  <c r="CC4" i="6"/>
  <c r="CB4" i="6"/>
  <c r="CA4" i="6"/>
  <c r="BZ4" i="6"/>
  <c r="BY4" i="6"/>
  <c r="BX4" i="6"/>
  <c r="BW4" i="6"/>
  <c r="BV4" i="6"/>
  <c r="BU4" i="6"/>
  <c r="BT4" i="6"/>
  <c r="BS4" i="6"/>
  <c r="BR4" i="6"/>
  <c r="BQ4" i="6"/>
  <c r="BP4" i="6"/>
  <c r="BO4" i="6"/>
  <c r="BN4" i="6"/>
  <c r="BM4" i="6"/>
  <c r="BL4" i="6"/>
  <c r="BK4" i="6"/>
  <c r="BJ4" i="6"/>
  <c r="BI4" i="6"/>
  <c r="BH4" i="6"/>
  <c r="BG4" i="6"/>
  <c r="BF4" i="6"/>
  <c r="BE4" i="6"/>
  <c r="BD4" i="6"/>
  <c r="BC4" i="6"/>
  <c r="BB4" i="6"/>
  <c r="BA4" i="6"/>
  <c r="AZ4" i="6"/>
  <c r="AY4" i="6"/>
  <c r="AX4" i="6"/>
  <c r="AW4" i="6"/>
  <c r="AV4" i="6"/>
  <c r="AU4" i="6"/>
  <c r="AT4" i="6"/>
  <c r="AS4" i="6"/>
  <c r="AR4" i="6"/>
  <c r="AQ4" i="6"/>
  <c r="AP4" i="6"/>
  <c r="AO4" i="6"/>
  <c r="AN4" i="6"/>
  <c r="AM4" i="6"/>
  <c r="AL4" i="6"/>
  <c r="AK4" i="6"/>
  <c r="AJ4" i="6"/>
  <c r="AI4" i="6"/>
  <c r="AH4" i="6"/>
  <c r="AG4" i="6"/>
  <c r="AF4" i="6"/>
  <c r="AE4" i="6"/>
  <c r="AD4" i="6"/>
  <c r="AC4" i="6"/>
  <c r="AB4" i="6"/>
  <c r="AA4" i="6"/>
  <c r="Z4" i="6"/>
  <c r="Y4" i="6"/>
  <c r="X4" i="6"/>
  <c r="W4" i="6"/>
  <c r="V4" i="6"/>
  <c r="U4" i="6"/>
  <c r="T4" i="6"/>
  <c r="S4" i="6"/>
  <c r="R4" i="6"/>
  <c r="Q4" i="6"/>
  <c r="P4" i="6"/>
  <c r="O4" i="6"/>
  <c r="N4" i="6"/>
  <c r="M4" i="6"/>
  <c r="L4" i="6"/>
  <c r="K4" i="6"/>
  <c r="J4" i="6"/>
  <c r="I4" i="6"/>
  <c r="H4" i="6"/>
  <c r="G4" i="6"/>
  <c r="F4" i="6"/>
  <c r="E4" i="6"/>
  <c r="D4" i="6"/>
  <c r="C4" i="6"/>
  <c r="DG3" i="6"/>
  <c r="DF3" i="6"/>
  <c r="DE3" i="6"/>
  <c r="DD3" i="6"/>
  <c r="DC3" i="6"/>
  <c r="DB3" i="6"/>
  <c r="DA3" i="6"/>
  <c r="CZ3" i="6"/>
  <c r="CY3" i="6"/>
  <c r="CX3" i="6"/>
  <c r="CW3" i="6"/>
  <c r="CV3" i="6"/>
  <c r="CU3" i="6"/>
  <c r="CT3" i="6"/>
  <c r="CS3" i="6"/>
  <c r="CR3" i="6"/>
  <c r="CQ3" i="6"/>
  <c r="CP3" i="6"/>
  <c r="CO3" i="6"/>
  <c r="CN3" i="6"/>
  <c r="CM3" i="6"/>
  <c r="CL3" i="6"/>
  <c r="CK3" i="6"/>
  <c r="CJ3" i="6"/>
  <c r="CI3" i="6"/>
  <c r="CH3" i="6"/>
  <c r="CG3" i="6"/>
  <c r="CF3" i="6"/>
  <c r="CE3" i="6"/>
  <c r="CD3" i="6"/>
  <c r="CC3" i="6"/>
  <c r="CB3" i="6"/>
  <c r="CA3" i="6"/>
  <c r="BZ3" i="6"/>
  <c r="BY3" i="6"/>
  <c r="BX3" i="6"/>
  <c r="BW3" i="6"/>
  <c r="BV3" i="6"/>
  <c r="BU3" i="6"/>
  <c r="BT3" i="6"/>
  <c r="BS3" i="6"/>
  <c r="BR3" i="6"/>
  <c r="BQ3" i="6"/>
  <c r="BP3" i="6"/>
  <c r="BO3" i="6"/>
  <c r="BN3" i="6"/>
  <c r="BM3" i="6"/>
  <c r="BL3" i="6"/>
  <c r="BK3" i="6"/>
  <c r="BJ3" i="6"/>
  <c r="BI3" i="6"/>
  <c r="BH3" i="6"/>
  <c r="BG3" i="6"/>
  <c r="BF3" i="6"/>
  <c r="BE3" i="6"/>
  <c r="BD3" i="6"/>
  <c r="BC3" i="6"/>
  <c r="BB3" i="6"/>
  <c r="BA3" i="6"/>
  <c r="AZ3" i="6"/>
  <c r="AY3" i="6"/>
  <c r="AX3" i="6"/>
  <c r="AW3" i="6"/>
  <c r="AV3" i="6"/>
  <c r="AU3" i="6"/>
  <c r="AT3" i="6"/>
  <c r="AS3" i="6"/>
  <c r="AR3" i="6"/>
  <c r="AQ3" i="6"/>
  <c r="AP3" i="6"/>
  <c r="AO3" i="6"/>
  <c r="AN3" i="6"/>
  <c r="AM3" i="6"/>
  <c r="AL3" i="6"/>
  <c r="AK3" i="6"/>
  <c r="AJ3" i="6"/>
  <c r="AI3" i="6"/>
  <c r="AH3" i="6"/>
  <c r="AG3" i="6"/>
  <c r="AF3" i="6"/>
  <c r="AE3" i="6"/>
  <c r="AD3" i="6"/>
  <c r="AC3" i="6"/>
  <c r="AB3" i="6"/>
  <c r="AA3" i="6"/>
  <c r="Z3" i="6"/>
  <c r="Y3" i="6"/>
  <c r="X3" i="6"/>
  <c r="W3" i="6"/>
  <c r="V3" i="6"/>
  <c r="U3" i="6"/>
  <c r="T3" i="6"/>
  <c r="S3" i="6"/>
  <c r="R3" i="6"/>
  <c r="Q3" i="6"/>
  <c r="P3" i="6"/>
  <c r="O3" i="6"/>
  <c r="N3" i="6"/>
  <c r="M3" i="6"/>
  <c r="L3" i="6"/>
  <c r="K3" i="6"/>
  <c r="J3" i="6"/>
  <c r="I3" i="6"/>
  <c r="H3" i="6"/>
  <c r="G3" i="6"/>
  <c r="F3" i="6"/>
  <c r="E3" i="6"/>
  <c r="D3" i="6"/>
  <c r="C3" i="6"/>
  <c r="B9" i="6"/>
  <c r="B8" i="6"/>
  <c r="B7" i="6"/>
  <c r="B6" i="6"/>
  <c r="B5" i="6"/>
  <c r="B4" i="6"/>
  <c r="B3" i="6"/>
  <c r="A9" i="6"/>
  <c r="A8" i="6"/>
  <c r="A7" i="6"/>
  <c r="A6" i="6"/>
  <c r="A5" i="6"/>
  <c r="A4" i="6"/>
  <c r="A3" i="6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DG5" i="5"/>
  <c r="DF5" i="5"/>
  <c r="DE5" i="5"/>
  <c r="DD5" i="5"/>
  <c r="DC5" i="5"/>
  <c r="DB5" i="5"/>
  <c r="DA5" i="5"/>
  <c r="CZ5" i="5"/>
  <c r="CY5" i="5"/>
  <c r="CX5" i="5"/>
  <c r="CW5" i="5"/>
  <c r="CV5" i="5"/>
  <c r="CU5" i="5"/>
  <c r="CT5" i="5"/>
  <c r="CS5" i="5"/>
  <c r="CR5" i="5"/>
  <c r="CQ5" i="5"/>
  <c r="CP5" i="5"/>
  <c r="CO5" i="5"/>
  <c r="CN5" i="5"/>
  <c r="CM5" i="5"/>
  <c r="CL5" i="5"/>
  <c r="CK5" i="5"/>
  <c r="CJ5" i="5"/>
  <c r="CI5" i="5"/>
  <c r="CH5" i="5"/>
  <c r="CG5" i="5"/>
  <c r="CF5" i="5"/>
  <c r="CE5" i="5"/>
  <c r="CD5" i="5"/>
  <c r="CC5" i="5"/>
  <c r="CB5" i="5"/>
  <c r="CA5" i="5"/>
  <c r="BZ5" i="5"/>
  <c r="BY5" i="5"/>
  <c r="BX5" i="5"/>
  <c r="BW5" i="5"/>
  <c r="BV5" i="5"/>
  <c r="BU5" i="5"/>
  <c r="BT5" i="5"/>
  <c r="BS5" i="5"/>
  <c r="BR5" i="5"/>
  <c r="BQ5" i="5"/>
  <c r="BP5" i="5"/>
  <c r="BO5" i="5"/>
  <c r="BN5" i="5"/>
  <c r="BM5" i="5"/>
  <c r="BL5" i="5"/>
  <c r="BK5" i="5"/>
  <c r="BI5" i="5"/>
  <c r="BH5" i="5"/>
  <c r="BG5" i="5"/>
  <c r="BF5" i="5"/>
  <c r="BE5" i="5"/>
  <c r="BD5" i="5"/>
  <c r="BC5" i="5"/>
  <c r="BB5" i="5"/>
  <c r="BA5" i="5"/>
  <c r="AZ5" i="5"/>
  <c r="AY5" i="5"/>
  <c r="AX5" i="5"/>
  <c r="AW5" i="5"/>
  <c r="AV5" i="5"/>
  <c r="AU5" i="5"/>
  <c r="AT5" i="5"/>
  <c r="AS5" i="5"/>
  <c r="AR5" i="5"/>
  <c r="AQ5" i="5"/>
  <c r="AP5" i="5"/>
  <c r="AO5" i="5"/>
  <c r="AN5" i="5"/>
  <c r="AM5" i="5"/>
  <c r="AL5" i="5"/>
  <c r="AK5" i="5"/>
  <c r="AJ5" i="5"/>
  <c r="AI5" i="5"/>
  <c r="AH5" i="5"/>
  <c r="AG5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DG4" i="5"/>
  <c r="DF4" i="5"/>
  <c r="DE4" i="5"/>
  <c r="DD4" i="5"/>
  <c r="DC4" i="5"/>
  <c r="DB4" i="5"/>
  <c r="DA4" i="5"/>
  <c r="CZ4" i="5"/>
  <c r="CY4" i="5"/>
  <c r="CX4" i="5"/>
  <c r="CW4" i="5"/>
  <c r="CV4" i="5"/>
  <c r="CU4" i="5"/>
  <c r="CT4" i="5"/>
  <c r="CS4" i="5"/>
  <c r="CR4" i="5"/>
  <c r="CQ4" i="5"/>
  <c r="CP4" i="5"/>
  <c r="CO4" i="5"/>
  <c r="CN4" i="5"/>
  <c r="CM4" i="5"/>
  <c r="CL4" i="5"/>
  <c r="CK4" i="5"/>
  <c r="CJ4" i="5"/>
  <c r="CI4" i="5"/>
  <c r="CH4" i="5"/>
  <c r="CG4" i="5"/>
  <c r="CF4" i="5"/>
  <c r="CE4" i="5"/>
  <c r="CD4" i="5"/>
  <c r="CC4" i="5"/>
  <c r="CB4" i="5"/>
  <c r="CA4" i="5"/>
  <c r="BZ4" i="5"/>
  <c r="BY4" i="5"/>
  <c r="BX4" i="5"/>
  <c r="BW4" i="5"/>
  <c r="BV4" i="5"/>
  <c r="BU4" i="5"/>
  <c r="BT4" i="5"/>
  <c r="BS4" i="5"/>
  <c r="BR4" i="5"/>
  <c r="BQ4" i="5"/>
  <c r="BP4" i="5"/>
  <c r="BO4" i="5"/>
  <c r="BN4" i="5"/>
  <c r="BM4" i="5"/>
  <c r="BL4" i="5"/>
  <c r="BK4" i="5"/>
  <c r="BI4" i="5"/>
  <c r="BH4" i="5"/>
  <c r="BG4" i="5"/>
  <c r="BF4" i="5"/>
  <c r="BE4" i="5"/>
  <c r="BD4" i="5"/>
  <c r="BC4" i="5"/>
  <c r="BB4" i="5"/>
  <c r="BA4" i="5"/>
  <c r="AZ4" i="5"/>
  <c r="AY4" i="5"/>
  <c r="AX4" i="5"/>
  <c r="AW4" i="5"/>
  <c r="AV4" i="5"/>
  <c r="AU4" i="5"/>
  <c r="AT4" i="5"/>
  <c r="AS4" i="5"/>
  <c r="AR4" i="5"/>
  <c r="AQ4" i="5"/>
  <c r="AP4" i="5"/>
  <c r="AO4" i="5"/>
  <c r="AN4" i="5"/>
  <c r="AM4" i="5"/>
  <c r="AL4" i="5"/>
  <c r="AK4" i="5"/>
  <c r="AJ4" i="5"/>
  <c r="AI4" i="5"/>
  <c r="AH4" i="5"/>
  <c r="AG4" i="5"/>
  <c r="AF4" i="5"/>
  <c r="AE4" i="5"/>
  <c r="AD4" i="5"/>
  <c r="AC4" i="5"/>
  <c r="AB4" i="5"/>
  <c r="AA4" i="5"/>
  <c r="Z4" i="5"/>
  <c r="Y4" i="5"/>
  <c r="X4" i="5"/>
  <c r="W4" i="5"/>
  <c r="V4" i="5"/>
  <c r="U4" i="5"/>
  <c r="T4" i="5"/>
  <c r="S4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C4" i="5"/>
  <c r="DG3" i="5"/>
  <c r="DF3" i="5"/>
  <c r="DE3" i="5"/>
  <c r="DD3" i="5"/>
  <c r="DC3" i="5"/>
  <c r="DB3" i="5"/>
  <c r="DA3" i="5"/>
  <c r="CZ3" i="5"/>
  <c r="CY3" i="5"/>
  <c r="CX3" i="5"/>
  <c r="CW3" i="5"/>
  <c r="CV3" i="5"/>
  <c r="CU3" i="5"/>
  <c r="CT3" i="5"/>
  <c r="CS3" i="5"/>
  <c r="CR3" i="5"/>
  <c r="CQ3" i="5"/>
  <c r="CP3" i="5"/>
  <c r="CO3" i="5"/>
  <c r="CN3" i="5"/>
  <c r="CM3" i="5"/>
  <c r="CL3" i="5"/>
  <c r="CK3" i="5"/>
  <c r="CJ3" i="5"/>
  <c r="CI3" i="5"/>
  <c r="CH3" i="5"/>
  <c r="CG3" i="5"/>
  <c r="CF3" i="5"/>
  <c r="CE3" i="5"/>
  <c r="CD3" i="5"/>
  <c r="CC3" i="5"/>
  <c r="CB3" i="5"/>
  <c r="CA3" i="5"/>
  <c r="BZ3" i="5"/>
  <c r="BY3" i="5"/>
  <c r="BX3" i="5"/>
  <c r="BW3" i="5"/>
  <c r="BV3" i="5"/>
  <c r="BU3" i="5"/>
  <c r="BT3" i="5"/>
  <c r="BS3" i="5"/>
  <c r="BR3" i="5"/>
  <c r="BQ3" i="5"/>
  <c r="BP3" i="5"/>
  <c r="BO3" i="5"/>
  <c r="BN3" i="5"/>
  <c r="BM3" i="5"/>
  <c r="BL3" i="5"/>
  <c r="BK3" i="5"/>
  <c r="BI3" i="5"/>
  <c r="BH3" i="5"/>
  <c r="BG3" i="5"/>
  <c r="BF3" i="5"/>
  <c r="BE3" i="5"/>
  <c r="BD3" i="5"/>
  <c r="BC3" i="5"/>
  <c r="BB3" i="5"/>
  <c r="BA3" i="5"/>
  <c r="AZ3" i="5"/>
  <c r="AY3" i="5"/>
  <c r="AX3" i="5"/>
  <c r="AW3" i="5"/>
  <c r="AV3" i="5"/>
  <c r="AU3" i="5"/>
  <c r="AT3" i="5"/>
  <c r="AS3" i="5"/>
  <c r="AR3" i="5"/>
  <c r="AQ3" i="5"/>
  <c r="AP3" i="5"/>
  <c r="AO3" i="5"/>
  <c r="AN3" i="5"/>
  <c r="AM3" i="5"/>
  <c r="AL3" i="5"/>
  <c r="AK3" i="5"/>
  <c r="AJ3" i="5"/>
  <c r="AI3" i="5"/>
  <c r="AH3" i="5"/>
  <c r="AG3" i="5"/>
  <c r="AF3" i="5"/>
  <c r="AE3" i="5"/>
  <c r="AD3" i="5"/>
  <c r="AC3" i="5"/>
  <c r="AB3" i="5"/>
  <c r="AA3" i="5"/>
  <c r="Z3" i="5"/>
  <c r="Y3" i="5"/>
  <c r="X3" i="5"/>
  <c r="W3" i="5"/>
  <c r="V3" i="5"/>
  <c r="U3" i="5"/>
  <c r="T3" i="5"/>
  <c r="S3" i="5"/>
  <c r="R3" i="5"/>
  <c r="Q3" i="5"/>
  <c r="P3" i="5"/>
  <c r="O3" i="5"/>
  <c r="N3" i="5"/>
  <c r="M3" i="5"/>
  <c r="L3" i="5"/>
  <c r="K3" i="5"/>
  <c r="J3" i="5"/>
  <c r="I3" i="5"/>
  <c r="H3" i="5"/>
  <c r="G3" i="5"/>
  <c r="F3" i="5"/>
  <c r="E3" i="5"/>
  <c r="D3" i="5"/>
  <c r="C3" i="5"/>
  <c r="B3" i="5"/>
  <c r="B6" i="5"/>
  <c r="B5" i="5"/>
  <c r="B4" i="5"/>
  <c r="A6" i="5"/>
  <c r="A5" i="5"/>
  <c r="A4" i="5"/>
  <c r="A3" i="5"/>
  <c r="DG4" i="3"/>
  <c r="DF4" i="3"/>
  <c r="DE4" i="3"/>
  <c r="DD4" i="3"/>
  <c r="DC4" i="3"/>
  <c r="DB4" i="3"/>
  <c r="DA4" i="3"/>
  <c r="CZ4" i="3"/>
  <c r="CY4" i="3"/>
  <c r="CX4" i="3"/>
  <c r="CW4" i="3"/>
  <c r="CV4" i="3"/>
  <c r="CU4" i="3"/>
  <c r="CT4" i="3"/>
  <c r="CS4" i="3"/>
  <c r="CR4" i="3"/>
  <c r="CQ4" i="3"/>
  <c r="CP4" i="3"/>
  <c r="CO4" i="3"/>
  <c r="CN4" i="3"/>
  <c r="CM4" i="3"/>
  <c r="CL4" i="3"/>
  <c r="CK4" i="3"/>
  <c r="CJ4" i="3"/>
  <c r="CI4" i="3"/>
  <c r="CH4" i="3"/>
  <c r="CG4" i="3"/>
  <c r="CF4" i="3"/>
  <c r="CE4" i="3"/>
  <c r="CD4" i="3"/>
  <c r="CC4" i="3"/>
  <c r="CB4" i="3"/>
  <c r="CA4" i="3"/>
  <c r="BZ4" i="3"/>
  <c r="BY4" i="3"/>
  <c r="BX4" i="3"/>
  <c r="BW4" i="3"/>
  <c r="BV4" i="3"/>
  <c r="BU4" i="3"/>
  <c r="BT4" i="3"/>
  <c r="BS4" i="3"/>
  <c r="BR4" i="3"/>
  <c r="BQ4" i="3"/>
  <c r="BP4" i="3"/>
  <c r="BO4" i="3"/>
  <c r="BN4" i="3"/>
  <c r="BM4" i="3"/>
  <c r="BL4" i="3"/>
  <c r="BK4" i="3"/>
  <c r="BJ4" i="3"/>
  <c r="BI4" i="3"/>
  <c r="E4" i="3"/>
  <c r="D4" i="3"/>
  <c r="C4" i="3"/>
  <c r="B4" i="3"/>
  <c r="BH4" i="3"/>
  <c r="BG4" i="3"/>
  <c r="BF4" i="3"/>
  <c r="BE4" i="3"/>
  <c r="BD4" i="3"/>
  <c r="BC4" i="3"/>
  <c r="BB4" i="3"/>
  <c r="BA4" i="3"/>
  <c r="AZ4" i="3"/>
  <c r="AY4" i="3"/>
  <c r="AX4" i="3"/>
  <c r="AW4" i="3"/>
  <c r="AV4" i="3"/>
  <c r="AU4" i="3"/>
  <c r="AT4" i="3"/>
  <c r="AS4" i="3"/>
  <c r="AR4" i="3"/>
  <c r="AQ4" i="3"/>
  <c r="AP4" i="3"/>
  <c r="AO4" i="3"/>
  <c r="AN4" i="3"/>
  <c r="AM4" i="3"/>
  <c r="AL4" i="3"/>
  <c r="AK4" i="3"/>
  <c r="AJ4" i="3"/>
  <c r="AI4" i="3"/>
  <c r="AH4" i="3"/>
  <c r="AG4" i="3"/>
  <c r="AF4" i="3"/>
  <c r="AE4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W16" i="22"/>
  <c r="V16" i="22"/>
  <c r="U16" i="22"/>
  <c r="T16" i="22"/>
  <c r="S16" i="22"/>
  <c r="R16" i="22"/>
  <c r="Q16" i="22"/>
  <c r="P16" i="22"/>
  <c r="O16" i="22"/>
  <c r="N16" i="22"/>
  <c r="M16" i="22"/>
  <c r="L16" i="22"/>
  <c r="K16" i="22"/>
  <c r="J16" i="22"/>
  <c r="I16" i="22"/>
  <c r="H16" i="22"/>
  <c r="G16" i="22"/>
  <c r="F16" i="22"/>
  <c r="E16" i="22"/>
  <c r="D16" i="22"/>
  <c r="W15" i="22"/>
  <c r="V15" i="22"/>
  <c r="U15" i="22"/>
  <c r="T15" i="22"/>
  <c r="S15" i="22"/>
  <c r="R15" i="22"/>
  <c r="Q15" i="22"/>
  <c r="P15" i="22"/>
  <c r="O15" i="22"/>
  <c r="N15" i="22"/>
  <c r="M15" i="22"/>
  <c r="L15" i="22"/>
  <c r="K15" i="22"/>
  <c r="J15" i="22"/>
  <c r="I15" i="22"/>
  <c r="H15" i="22"/>
  <c r="G15" i="22"/>
  <c r="F15" i="22"/>
  <c r="E15" i="22"/>
  <c r="D15" i="22"/>
  <c r="W14" i="22"/>
  <c r="V14" i="22"/>
  <c r="U14" i="22"/>
  <c r="T14" i="22"/>
  <c r="S14" i="22"/>
  <c r="R14" i="22"/>
  <c r="Q14" i="22"/>
  <c r="P14" i="22"/>
  <c r="O14" i="22"/>
  <c r="N14" i="22"/>
  <c r="M14" i="22"/>
  <c r="L14" i="22"/>
  <c r="K14" i="22"/>
  <c r="J14" i="22"/>
  <c r="I14" i="22"/>
  <c r="H14" i="22"/>
  <c r="G14" i="22"/>
  <c r="F14" i="22"/>
  <c r="E14" i="22"/>
  <c r="D14" i="22"/>
  <c r="W13" i="22"/>
  <c r="V13" i="22"/>
  <c r="U13" i="22"/>
  <c r="T13" i="22"/>
  <c r="S13" i="22"/>
  <c r="R13" i="22"/>
  <c r="Q13" i="22"/>
  <c r="P13" i="22"/>
  <c r="O13" i="22"/>
  <c r="N13" i="22"/>
  <c r="M13" i="22"/>
  <c r="L13" i="22"/>
  <c r="K13" i="22"/>
  <c r="J13" i="22"/>
  <c r="I13" i="22"/>
  <c r="H13" i="22"/>
  <c r="G13" i="22"/>
  <c r="F13" i="22"/>
  <c r="E13" i="22"/>
  <c r="D13" i="22"/>
  <c r="W12" i="22"/>
  <c r="V12" i="22"/>
  <c r="U12" i="22"/>
  <c r="T12" i="22"/>
  <c r="S12" i="22"/>
  <c r="R12" i="22"/>
  <c r="Q12" i="22"/>
  <c r="P12" i="22"/>
  <c r="O12" i="22"/>
  <c r="N12" i="22"/>
  <c r="M12" i="22"/>
  <c r="L12" i="22"/>
  <c r="K12" i="22"/>
  <c r="J12" i="22"/>
  <c r="I12" i="22"/>
  <c r="H12" i="22"/>
  <c r="G12" i="22"/>
  <c r="F12" i="22"/>
  <c r="E12" i="22"/>
  <c r="D12" i="22"/>
  <c r="W11" i="22"/>
  <c r="V11" i="22"/>
  <c r="U11" i="22"/>
  <c r="T11" i="22"/>
  <c r="S11" i="22"/>
  <c r="R11" i="22"/>
  <c r="Q11" i="22"/>
  <c r="P11" i="22"/>
  <c r="O11" i="22"/>
  <c r="N11" i="22"/>
  <c r="M11" i="22"/>
  <c r="L11" i="22"/>
  <c r="K11" i="22"/>
  <c r="J11" i="22"/>
  <c r="I11" i="22"/>
  <c r="H11" i="22"/>
  <c r="G11" i="22"/>
  <c r="F11" i="22"/>
  <c r="E11" i="22"/>
  <c r="D11" i="22"/>
  <c r="W10" i="22"/>
  <c r="V10" i="22"/>
  <c r="U10" i="22"/>
  <c r="T10" i="22"/>
  <c r="S10" i="22"/>
  <c r="R10" i="22"/>
  <c r="Q10" i="22"/>
  <c r="P10" i="22"/>
  <c r="O10" i="22"/>
  <c r="N10" i="22"/>
  <c r="M10" i="22"/>
  <c r="L10" i="22"/>
  <c r="K10" i="22"/>
  <c r="J10" i="22"/>
  <c r="I10" i="22"/>
  <c r="H10" i="22"/>
  <c r="G10" i="22"/>
  <c r="F10" i="22"/>
  <c r="E10" i="22"/>
  <c r="D10" i="22"/>
  <c r="W7" i="22"/>
  <c r="V7" i="22"/>
  <c r="U7" i="22"/>
  <c r="T7" i="22"/>
  <c r="S7" i="22"/>
  <c r="R7" i="22"/>
  <c r="Q7" i="22"/>
  <c r="P7" i="22"/>
  <c r="O7" i="22"/>
  <c r="N7" i="22"/>
  <c r="M7" i="22"/>
  <c r="L7" i="22"/>
  <c r="K7" i="22"/>
  <c r="J7" i="22"/>
  <c r="I7" i="22"/>
  <c r="H7" i="22"/>
  <c r="G7" i="22"/>
  <c r="F7" i="22"/>
  <c r="E7" i="22"/>
  <c r="D7" i="22"/>
  <c r="W6" i="22"/>
  <c r="V6" i="22"/>
  <c r="U6" i="22"/>
  <c r="T6" i="22"/>
  <c r="S6" i="22"/>
  <c r="R6" i="22"/>
  <c r="Q6" i="22"/>
  <c r="P6" i="22"/>
  <c r="O6" i="22"/>
  <c r="N6" i="22"/>
  <c r="M6" i="22"/>
  <c r="L6" i="22"/>
  <c r="K6" i="22"/>
  <c r="J6" i="22"/>
  <c r="I6" i="22"/>
  <c r="H6" i="22"/>
  <c r="G6" i="22"/>
  <c r="F6" i="22"/>
  <c r="E6" i="22"/>
  <c r="D6" i="22"/>
  <c r="W5" i="22"/>
  <c r="U5" i="22"/>
  <c r="T5" i="22"/>
  <c r="S5" i="22"/>
  <c r="R5" i="22"/>
  <c r="Q5" i="22"/>
  <c r="P5" i="22"/>
  <c r="O5" i="22"/>
  <c r="N5" i="22"/>
  <c r="M5" i="22"/>
  <c r="L5" i="22"/>
  <c r="K5" i="22"/>
  <c r="J5" i="22"/>
  <c r="I5" i="22"/>
  <c r="H5" i="22"/>
  <c r="G5" i="22"/>
  <c r="F5" i="22"/>
  <c r="E5" i="22"/>
  <c r="D5" i="22"/>
  <c r="W4" i="22"/>
  <c r="V4" i="22"/>
  <c r="U4" i="22"/>
  <c r="T4" i="22"/>
  <c r="S4" i="22"/>
  <c r="R4" i="22"/>
  <c r="Q4" i="22"/>
  <c r="P4" i="22"/>
  <c r="O4" i="22"/>
  <c r="N4" i="22"/>
  <c r="M4" i="22"/>
  <c r="L4" i="22"/>
  <c r="K4" i="22"/>
  <c r="J4" i="22"/>
  <c r="I4" i="22"/>
  <c r="H4" i="22"/>
  <c r="G4" i="22"/>
  <c r="F4" i="22"/>
  <c r="E4" i="22"/>
  <c r="D4" i="22"/>
  <c r="C16" i="22"/>
  <c r="C15" i="22"/>
  <c r="C14" i="22"/>
  <c r="C13" i="22"/>
  <c r="C12" i="22"/>
  <c r="C11" i="22"/>
  <c r="C10" i="22"/>
  <c r="C7" i="22"/>
  <c r="C6" i="22"/>
  <c r="C5" i="22"/>
  <c r="C4" i="22"/>
  <c r="V2" i="22"/>
  <c r="W2" i="22"/>
  <c r="U2" i="22"/>
  <c r="T2" i="22"/>
  <c r="S2" i="22"/>
  <c r="R2" i="22"/>
  <c r="Q2" i="22"/>
  <c r="P2" i="22"/>
  <c r="O2" i="22"/>
  <c r="N2" i="22"/>
  <c r="M2" i="22"/>
  <c r="L2" i="22"/>
  <c r="K2" i="22"/>
  <c r="J2" i="22"/>
  <c r="I2" i="22"/>
  <c r="H2" i="22"/>
  <c r="G2" i="22"/>
  <c r="F2" i="22"/>
  <c r="E2" i="22"/>
  <c r="D2" i="22"/>
  <c r="C2" i="22"/>
  <c r="O16" i="21"/>
  <c r="O15" i="21"/>
  <c r="O14" i="21"/>
  <c r="O13" i="21"/>
  <c r="O12" i="21"/>
  <c r="O11" i="21"/>
  <c r="O10" i="21"/>
  <c r="O7" i="21"/>
  <c r="O6" i="21"/>
  <c r="O5" i="21"/>
  <c r="O4" i="21"/>
  <c r="L16" i="21"/>
  <c r="L15" i="21"/>
  <c r="L14" i="21"/>
  <c r="L13" i="21"/>
  <c r="L12" i="21"/>
  <c r="L11" i="21"/>
  <c r="L10" i="21"/>
  <c r="L7" i="21"/>
  <c r="L6" i="21"/>
  <c r="L4" i="21"/>
  <c r="K16" i="21"/>
  <c r="K15" i="21"/>
  <c r="K14" i="21"/>
  <c r="K13" i="21"/>
  <c r="K12" i="21"/>
  <c r="K11" i="21"/>
  <c r="K10" i="21"/>
  <c r="K7" i="21"/>
  <c r="K6" i="21"/>
  <c r="K5" i="21"/>
  <c r="K4" i="21"/>
  <c r="J16" i="21"/>
  <c r="J15" i="21"/>
  <c r="J14" i="21"/>
  <c r="J13" i="21"/>
  <c r="J12" i="21"/>
  <c r="J11" i="21"/>
  <c r="J10" i="21"/>
  <c r="J7" i="21"/>
  <c r="J6" i="21"/>
  <c r="J5" i="21"/>
  <c r="J4" i="21"/>
  <c r="I16" i="21"/>
  <c r="I15" i="21"/>
  <c r="I14" i="21"/>
  <c r="I13" i="21"/>
  <c r="I12" i="21"/>
  <c r="I11" i="21"/>
  <c r="I10" i="21"/>
  <c r="I7" i="21"/>
  <c r="I6" i="21"/>
  <c r="I5" i="21"/>
  <c r="I4" i="21"/>
  <c r="H16" i="21"/>
  <c r="H15" i="21"/>
  <c r="H14" i="21"/>
  <c r="H13" i="21"/>
  <c r="H12" i="21"/>
  <c r="H11" i="21"/>
  <c r="H10" i="21"/>
  <c r="H7" i="21"/>
  <c r="H6" i="21"/>
  <c r="H5" i="21"/>
  <c r="H4" i="21"/>
  <c r="G16" i="21"/>
  <c r="G15" i="21"/>
  <c r="G14" i="21"/>
  <c r="G13" i="21"/>
  <c r="G12" i="21"/>
  <c r="G11" i="21"/>
  <c r="G10" i="21"/>
  <c r="G7" i="21"/>
  <c r="G6" i="21"/>
  <c r="G5" i="21"/>
  <c r="G4" i="21"/>
  <c r="F16" i="21"/>
  <c r="F15" i="21"/>
  <c r="F14" i="21"/>
  <c r="F13" i="21"/>
  <c r="F12" i="21"/>
  <c r="F11" i="21"/>
  <c r="F10" i="21"/>
  <c r="F7" i="21"/>
  <c r="F6" i="21"/>
  <c r="F5" i="21"/>
  <c r="F4" i="21"/>
  <c r="E16" i="21"/>
  <c r="E15" i="21"/>
  <c r="E14" i="21"/>
  <c r="E13" i="21"/>
  <c r="E12" i="21"/>
  <c r="E11" i="21"/>
  <c r="E10" i="21"/>
  <c r="E7" i="21"/>
  <c r="E6" i="21"/>
  <c r="E5" i="21"/>
  <c r="E4" i="21"/>
  <c r="D16" i="21"/>
  <c r="D15" i="21"/>
  <c r="D14" i="21"/>
  <c r="D13" i="21"/>
  <c r="D12" i="21"/>
  <c r="D11" i="21"/>
  <c r="D10" i="21"/>
  <c r="D7" i="21"/>
  <c r="D6" i="21"/>
  <c r="D5" i="21"/>
  <c r="D4" i="21"/>
  <c r="C16" i="21"/>
  <c r="C15" i="21"/>
  <c r="C14" i="21"/>
  <c r="C13" i="21"/>
  <c r="C12" i="21"/>
  <c r="C11" i="21"/>
  <c r="C10" i="21"/>
  <c r="C7" i="21"/>
  <c r="C6" i="21"/>
  <c r="C5" i="21"/>
  <c r="C4" i="21"/>
  <c r="O2" i="21"/>
  <c r="L2" i="21"/>
  <c r="K2" i="21"/>
  <c r="J2" i="21"/>
  <c r="I2" i="21"/>
  <c r="H2" i="21"/>
  <c r="G2" i="21"/>
  <c r="F2" i="21"/>
  <c r="E2" i="21"/>
  <c r="D2" i="21"/>
  <c r="C2" i="21"/>
  <c r="W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D16" i="14"/>
  <c r="C16" i="14"/>
  <c r="B16" i="14"/>
  <c r="W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D15" i="14"/>
  <c r="C15" i="14"/>
  <c r="B15" i="14"/>
  <c r="W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D14" i="14"/>
  <c r="C14" i="14"/>
  <c r="B14" i="14"/>
  <c r="W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D13" i="14"/>
  <c r="C13" i="14"/>
  <c r="B13" i="14"/>
  <c r="W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D12" i="14"/>
  <c r="C12" i="14"/>
  <c r="B12" i="14"/>
  <c r="W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D11" i="14"/>
  <c r="C11" i="14"/>
  <c r="B11" i="14"/>
  <c r="W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D10" i="14"/>
  <c r="C10" i="14"/>
  <c r="B10" i="14"/>
  <c r="W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D7" i="14"/>
  <c r="C7" i="14"/>
  <c r="B7" i="14"/>
  <c r="W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D6" i="14"/>
  <c r="C6" i="14"/>
  <c r="B6" i="14"/>
  <c r="W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D5" i="14"/>
  <c r="C5" i="14"/>
  <c r="B5" i="14"/>
  <c r="W4" i="14"/>
  <c r="T4" i="14"/>
  <c r="S4" i="14"/>
  <c r="R4" i="14"/>
  <c r="Q4" i="14"/>
  <c r="P4" i="14"/>
  <c r="O4" i="14"/>
  <c r="N4" i="14"/>
  <c r="M4" i="14"/>
  <c r="L4" i="14"/>
  <c r="K4" i="14"/>
  <c r="J4" i="14"/>
  <c r="I4" i="14"/>
  <c r="H4" i="14"/>
  <c r="G4" i="14"/>
  <c r="F4" i="14"/>
  <c r="D4" i="14"/>
  <c r="C4" i="14"/>
  <c r="B4" i="14"/>
  <c r="W2" i="14"/>
  <c r="T2" i="14"/>
  <c r="S2" i="14"/>
  <c r="R2" i="14"/>
  <c r="Q2" i="14"/>
  <c r="P2" i="14"/>
  <c r="O2" i="14"/>
  <c r="N2" i="14"/>
  <c r="M2" i="14"/>
  <c r="L2" i="14"/>
  <c r="K2" i="14"/>
  <c r="J2" i="14"/>
  <c r="I2" i="14"/>
  <c r="H2" i="14"/>
  <c r="G2" i="14"/>
  <c r="F2" i="14"/>
  <c r="D2" i="14"/>
  <c r="C2" i="14"/>
  <c r="B2" i="14"/>
  <c r="V5" i="22"/>
  <c r="D38" i="12"/>
  <c r="F38" i="12"/>
  <c r="F37" i="12"/>
  <c r="F36" i="12"/>
  <c r="F35" i="12"/>
  <c r="D34" i="12"/>
  <c r="F34" i="12"/>
  <c r="D33" i="12"/>
  <c r="F33" i="12"/>
  <c r="D32" i="12"/>
  <c r="F32" i="12"/>
  <c r="D31" i="12"/>
  <c r="F31" i="12"/>
  <c r="D30" i="12"/>
  <c r="F30" i="12"/>
  <c r="F29" i="12"/>
  <c r="D28" i="12"/>
  <c r="F28" i="12"/>
  <c r="D27" i="12"/>
  <c r="F27" i="12"/>
  <c r="F26" i="12"/>
  <c r="F25" i="12"/>
  <c r="F24" i="12"/>
  <c r="F23" i="12"/>
  <c r="D22" i="12"/>
  <c r="F22" i="12"/>
  <c r="D21" i="12"/>
  <c r="F21" i="12"/>
  <c r="D20" i="12"/>
  <c r="F20" i="12"/>
  <c r="D19" i="12"/>
  <c r="F19" i="12"/>
  <c r="D18" i="12"/>
  <c r="F18" i="12"/>
  <c r="D17" i="12"/>
  <c r="F17" i="12"/>
  <c r="D16" i="12"/>
  <c r="F16" i="12"/>
  <c r="F15" i="12"/>
  <c r="D14" i="12"/>
  <c r="F14" i="12"/>
  <c r="D13" i="12"/>
  <c r="F13" i="12"/>
  <c r="D12" i="12"/>
  <c r="F12" i="12"/>
  <c r="D11" i="12"/>
  <c r="F11" i="12"/>
  <c r="F10" i="12"/>
  <c r="D9" i="12"/>
  <c r="F9" i="12"/>
  <c r="D8" i="12"/>
  <c r="F8" i="12"/>
  <c r="D7" i="12"/>
  <c r="F7" i="12"/>
  <c r="D6" i="12"/>
  <c r="F6" i="12"/>
  <c r="D5" i="12"/>
  <c r="F5" i="12"/>
  <c r="D4" i="12"/>
  <c r="F4" i="12"/>
</calcChain>
</file>

<file path=xl/sharedStrings.xml><?xml version="1.0" encoding="utf-8"?>
<sst xmlns="http://schemas.openxmlformats.org/spreadsheetml/2006/main" count="792" uniqueCount="425">
  <si>
    <t>An Analysis of the Banque de l'Afrique Occidentale's Balance Sheet</t>
  </si>
  <si>
    <t>Sheet</t>
  </si>
  <si>
    <t>Description</t>
  </si>
  <si>
    <t>Intro</t>
  </si>
  <si>
    <t>This sheet</t>
  </si>
  <si>
    <t>Asset Composition</t>
  </si>
  <si>
    <t xml:space="preserve">Liability Composition </t>
  </si>
  <si>
    <t>Last balance sheet as a note issuer</t>
  </si>
  <si>
    <t xml:space="preserve">Opening </t>
  </si>
  <si>
    <t>Opening balance sheet of BAO</t>
  </si>
  <si>
    <t xml:space="preserve">Closing </t>
  </si>
  <si>
    <t>Closing balance sheet of BAO</t>
  </si>
  <si>
    <t>Income Statement</t>
  </si>
  <si>
    <t>JORF</t>
  </si>
  <si>
    <t>Sources</t>
  </si>
  <si>
    <t>Notes</t>
  </si>
  <si>
    <t>BAO annual report</t>
  </si>
  <si>
    <t xml:space="preserve">Copyright Notice </t>
  </si>
  <si>
    <t>Newly digitized data copyright 2017 by Siwei Bian. Data may be reproduced provided that proper attibution to the source is given and no fee is charged.</t>
  </si>
  <si>
    <t>1919/1920</t>
  </si>
  <si>
    <t>1920/1921</t>
  </si>
  <si>
    <t>1921/1922</t>
  </si>
  <si>
    <t>1922/1923</t>
  </si>
  <si>
    <t>1923/1924</t>
  </si>
  <si>
    <t>1924/1925</t>
  </si>
  <si>
    <t>1925/1926</t>
  </si>
  <si>
    <t>1926/1927</t>
  </si>
  <si>
    <t>1927/1928</t>
  </si>
  <si>
    <t>1928/1929</t>
  </si>
  <si>
    <t>1929/1930</t>
  </si>
  <si>
    <t>1931/1932</t>
  </si>
  <si>
    <t>1932/1933</t>
  </si>
  <si>
    <t>1933/1934</t>
  </si>
  <si>
    <t>1934/1935</t>
  </si>
  <si>
    <t>1935/1936</t>
  </si>
  <si>
    <t>1936/1937</t>
  </si>
  <si>
    <t>1937/1938</t>
  </si>
  <si>
    <t>1942/1943</t>
  </si>
  <si>
    <t>1943/1944</t>
  </si>
  <si>
    <t>1945/1946</t>
  </si>
  <si>
    <t>1946/1947</t>
  </si>
  <si>
    <t>1947/1948</t>
  </si>
  <si>
    <t>1948/1949</t>
  </si>
  <si>
    <t>1949/1950</t>
  </si>
  <si>
    <t>1950/1951</t>
  </si>
  <si>
    <t>1953/1954</t>
  </si>
  <si>
    <t>10092-10093</t>
  </si>
  <si>
    <t>French (original)</t>
  </si>
  <si>
    <t>English (translation)</t>
  </si>
  <si>
    <t>Actif</t>
  </si>
  <si>
    <t>Assets</t>
  </si>
  <si>
    <t>Actionnaires</t>
  </si>
  <si>
    <t>Shareholders [i.e., uncalled capital?]</t>
  </si>
  <si>
    <t>Caisses</t>
  </si>
  <si>
    <t>Cash</t>
  </si>
  <si>
    <t>Caisses Paris</t>
  </si>
  <si>
    <t>Cash: Paris</t>
  </si>
  <si>
    <t xml:space="preserve">Caisses Paris et Libreville </t>
  </si>
  <si>
    <t xml:space="preserve">Cash: Paris and Libreville </t>
  </si>
  <si>
    <t xml:space="preserve">Caisses Succursales </t>
  </si>
  <si>
    <t xml:space="preserve">Cash: branches </t>
  </si>
  <si>
    <t>Caisses C.N.E.P et Correspondant Francais</t>
  </si>
  <si>
    <t>Cash: Comptoir Nationale d'Escompte de Paris (a large Parisian bank) and French correspondent bank(s)</t>
  </si>
  <si>
    <t>Caisses, Banque de France et C.N.E.P</t>
  </si>
  <si>
    <t>Cash: Bank of France and Comptoir Nationale d'Escompte de Paris (a large Parisian bank)</t>
  </si>
  <si>
    <t>Correspnondents divers</t>
  </si>
  <si>
    <t>Accounts with various correpondents</t>
  </si>
  <si>
    <t>Correspondants étrangers / Disponsibilités à vue à l'étranger</t>
  </si>
  <si>
    <t>Accounts at foreign correspondents / Sight deposits abroad</t>
  </si>
  <si>
    <t>Espèces en route</t>
  </si>
  <si>
    <t>Specie in transit</t>
  </si>
  <si>
    <t>Remises en route / Fonds en route</t>
  </si>
  <si>
    <t>Float [items in collection]</t>
  </si>
  <si>
    <t>Dépôts de monnaie</t>
  </si>
  <si>
    <t>Deposits of coins</t>
  </si>
  <si>
    <t>Bons du Trésor en nantissement à la Banque de France</t>
  </si>
  <si>
    <t>Treasury bonds as collateral at Bank of France</t>
  </si>
  <si>
    <t xml:space="preserve">Collateral for note circulation </t>
  </si>
  <si>
    <t xml:space="preserve">Collateral for note circulation: French government war bonds </t>
  </si>
  <si>
    <t>Collateral for note circulation: sight deposits abroad</t>
  </si>
  <si>
    <t xml:space="preserve">Collateral for note: circulation: sight deposits abroad and war bonds </t>
  </si>
  <si>
    <t>Collateral for note circulation: French government war bonds at Bank of France</t>
  </si>
  <si>
    <t>Trésor public (application du Décret du 4 Mars 1920)</t>
  </si>
  <si>
    <t>Portefeuille</t>
  </si>
  <si>
    <t>Loans</t>
  </si>
  <si>
    <t>Portefeuille "titres"</t>
  </si>
  <si>
    <t>Loans on the security of bonds?</t>
  </si>
  <si>
    <t>Portefeuille et Bons de la Défense Nationale</t>
  </si>
  <si>
    <t>Loans and French government war bonds</t>
  </si>
  <si>
    <t>Portefeuille couvert par la loi du 12 Avril 1932</t>
  </si>
  <si>
    <t>Loans covered by the law of April 12, 1932</t>
  </si>
  <si>
    <t>Portefeuille couvert par la loi du 12 Avril 1932: Portefeuille couvert par les garanties spéciales</t>
  </si>
  <si>
    <t>Loans covered by the law of April 12, 1932: loans covered by special warranties</t>
  </si>
  <si>
    <t>Réescompte du portefeuille</t>
  </si>
  <si>
    <t>Rediscounts</t>
  </si>
  <si>
    <t>Rentes Françaises / Inscription de rentes</t>
  </si>
  <si>
    <t>French government securities</t>
  </si>
  <si>
    <t xml:space="preserve">Monnaies étrangères </t>
  </si>
  <si>
    <t>Participations financières</t>
  </si>
  <si>
    <t>Equity holdings</t>
  </si>
  <si>
    <t>Avances sans intérêts aux Colonies</t>
  </si>
  <si>
    <t xml:space="preserve">Interest-free advances to colonial governments </t>
  </si>
  <si>
    <t>Avances contractuelles aux Colonies</t>
  </si>
  <si>
    <t>Contractual advances to colonial governments</t>
  </si>
  <si>
    <t>Effets en souffrance</t>
  </si>
  <si>
    <t>Overdue payment on chattels</t>
  </si>
  <si>
    <t>Comptes courants d'avances</t>
  </si>
  <si>
    <t xml:space="preserve">Current accounts of advances </t>
  </si>
  <si>
    <t>Comptes courants et débiteurs divers</t>
  </si>
  <si>
    <t xml:space="preserve">Current accounts and sundry debtors </t>
  </si>
  <si>
    <t>Indemnité due par le Trésor par suite de la nouvelle parité du franc C.F.A.</t>
  </si>
  <si>
    <t>Compensation due from the French Treasury following the new parity [appreciation] of the CFA franc</t>
  </si>
  <si>
    <t>Loss resulting from new parity [revaluation] of CFA franc</t>
  </si>
  <si>
    <t>Débiteurs divers</t>
  </si>
  <si>
    <t>Sundry debtors</t>
  </si>
  <si>
    <t xml:space="preserve">Divers comptes à régler </t>
  </si>
  <si>
    <t xml:space="preserve">Miscellaneous accounts receivable </t>
  </si>
  <si>
    <t>Immeubles</t>
  </si>
  <si>
    <t>Buildings</t>
  </si>
  <si>
    <t>Immeubles: Paris</t>
  </si>
  <si>
    <t>Buildings: Paris</t>
  </si>
  <si>
    <t>Immeubles: Succursales</t>
  </si>
  <si>
    <t xml:space="preserve">Buildings: branches </t>
  </si>
  <si>
    <t>Matériel et mobilier</t>
  </si>
  <si>
    <t>Equipment and furniture</t>
  </si>
  <si>
    <t xml:space="preserve">Banque de France </t>
  </si>
  <si>
    <t xml:space="preserve">Bank of France </t>
  </si>
  <si>
    <t xml:space="preserve">Comptoir National d'Escompte </t>
  </si>
  <si>
    <t>Account at Comptoir Nationale d'Escompte (a large Parisian bank)</t>
  </si>
  <si>
    <t>Comptes d'ordre et divers</t>
  </si>
  <si>
    <t>Suspense accounts</t>
  </si>
  <si>
    <t xml:space="preserve">Versements non appelés </t>
  </si>
  <si>
    <t>Capital subscriptions not called up</t>
  </si>
  <si>
    <t>Monnaie d'or (dépôt de la Banque de France)</t>
  </si>
  <si>
    <t>Gold coin (deposit of Bank of France)</t>
  </si>
  <si>
    <t>Advance to colonies for claim on repayments of the Banque Française de l'Afrique [privately owned bank]</t>
  </si>
  <si>
    <t>Transports et assurances</t>
  </si>
  <si>
    <t>Transpotaton and insurance [for notes and coins]</t>
  </si>
  <si>
    <t>Frais généraux</t>
  </si>
  <si>
    <t>General expenses</t>
  </si>
  <si>
    <t>Frais d'installation (frais de premier établissement) et frais de fabrication de billet au porteur</t>
  </si>
  <si>
    <t>Initial costs and manufacture of notes</t>
  </si>
  <si>
    <t>Profits et pertes déficit du semestre</t>
  </si>
  <si>
    <t>Apparent error in original data</t>
  </si>
  <si>
    <t>TOTAL</t>
  </si>
  <si>
    <t xml:space="preserve">Liabilities </t>
  </si>
  <si>
    <t>Passif</t>
  </si>
  <si>
    <t xml:space="preserve">Assets </t>
  </si>
  <si>
    <t>Liabilities</t>
  </si>
  <si>
    <t>Capital</t>
  </si>
  <si>
    <t>1800 shares from Banque du Sénégal</t>
  </si>
  <si>
    <t>Fonds de prévoyance statutaire</t>
  </si>
  <si>
    <t>Statutorily required contigency funds</t>
  </si>
  <si>
    <t>Capital: 3000 shares of 500 francs</t>
  </si>
  <si>
    <t>Réserve statutaire</t>
  </si>
  <si>
    <t>Statutory reserve</t>
  </si>
  <si>
    <t xml:space="preserve">Annuity registration </t>
  </si>
  <si>
    <t>Réserve supplémentaire</t>
  </si>
  <si>
    <t>Supplemental reserve</t>
  </si>
  <si>
    <t>Shareholders</t>
  </si>
  <si>
    <t>Banque du Sénégal in liquidation</t>
  </si>
  <si>
    <t>Excédent à répartir</t>
  </si>
  <si>
    <t>Surplus to be divided [among shareholders]</t>
  </si>
  <si>
    <t>Réserve spéciale</t>
  </si>
  <si>
    <t>Special reserves</t>
  </si>
  <si>
    <t>Réserve immobilière</t>
  </si>
  <si>
    <t>Property reserve</t>
  </si>
  <si>
    <t>Profits and losses</t>
  </si>
  <si>
    <t>Réserves et amortissements divers</t>
  </si>
  <si>
    <t>Sundry reserves and amortization</t>
  </si>
  <si>
    <t>Amortissement des immeubles</t>
  </si>
  <si>
    <t>Amortization of builidings</t>
  </si>
  <si>
    <t>Amortissement des matériel el mobilier</t>
  </si>
  <si>
    <t>Amortization of equipment and furniture</t>
  </si>
  <si>
    <t>Amortissment des frais de premier établissement et de fabrication des billets au porteur</t>
  </si>
  <si>
    <t>Amortization of initial costs and manufacture of notes</t>
  </si>
  <si>
    <t>Provisions due</t>
  </si>
  <si>
    <t>Réserve pour risques de guerre</t>
  </si>
  <si>
    <t xml:space="preserve">Reserve for war risk </t>
  </si>
  <si>
    <t>Provision pour remboursement d'effets en souffrance</t>
  </si>
  <si>
    <t>Provisions for repayment of overdue chattels</t>
  </si>
  <si>
    <t>Provision pour rembours de billlets de banque adirés</t>
  </si>
  <si>
    <t>Provision for redemption of missing banknotes</t>
  </si>
  <si>
    <t>Provisions pour création du succursale à Duala / de succursales</t>
  </si>
  <si>
    <t xml:space="preserve">Provision for creation of branches </t>
  </si>
  <si>
    <t>Notes in Circulation</t>
  </si>
  <si>
    <t xml:space="preserve">Current accounts </t>
  </si>
  <si>
    <t>Remainder of sold deposit notes</t>
  </si>
  <si>
    <t xml:space="preserve">Provisions pour renouvellement et remplacement des billets de banques et autres dépenses </t>
  </si>
  <si>
    <t>Provision for replacing old banknotes, etc.</t>
  </si>
  <si>
    <t>Furniture</t>
  </si>
  <si>
    <t>Dividents payable</t>
  </si>
  <si>
    <t>Billets au porteur en circulation</t>
  </si>
  <si>
    <t xml:space="preserve">Bearer notes in circulation </t>
  </si>
  <si>
    <t>Bearer share</t>
  </si>
  <si>
    <t>Expenses to be adjusted</t>
  </si>
  <si>
    <t>Various correspondants</t>
  </si>
  <si>
    <t>Total Assets</t>
  </si>
  <si>
    <t>Dispositions à payer</t>
  </si>
  <si>
    <t>Settlements payable</t>
  </si>
  <si>
    <t>Total Liabilities</t>
  </si>
  <si>
    <t>Effets à payer</t>
  </si>
  <si>
    <t>Commercial notes [bills of exchange] payable</t>
  </si>
  <si>
    <t>Comptes de dèpôts / Comptes courants et créditeurs divers</t>
  </si>
  <si>
    <t>Current accounts and sundry creditors</t>
  </si>
  <si>
    <t>Trésoriers payeurs des colonies, leur compte courant</t>
  </si>
  <si>
    <t>Current accounts of colonial treasurer-cashiers</t>
  </si>
  <si>
    <t>Dividendes à payer</t>
  </si>
  <si>
    <t>Dividends payable</t>
  </si>
  <si>
    <t>Créditeurs divers</t>
  </si>
  <si>
    <t>Sundry creditors</t>
  </si>
  <si>
    <t>Miscellaneous accounts payable</t>
  </si>
  <si>
    <t>Correspondents divers / Clients et correspondants (leur compte d'encaissement)</t>
  </si>
  <si>
    <t>Clients and correspondants (collection accounts)</t>
  </si>
  <si>
    <t>Effets en nantissement</t>
  </si>
  <si>
    <t xml:space="preserve">Claims on collateral </t>
  </si>
  <si>
    <t>Suspense accounts, etc.</t>
  </si>
  <si>
    <t>Rediscount of loans</t>
  </si>
  <si>
    <t>Réescompte du portefeuille: Paris</t>
  </si>
  <si>
    <t>Rediscounts of loans: Paris</t>
  </si>
  <si>
    <t>Réescompte du portefeuille: succursales</t>
  </si>
  <si>
    <t xml:space="preserve">Rediscounts of loans: branches </t>
  </si>
  <si>
    <t>Banque de France (son dépôt monnaie d'or)</t>
  </si>
  <si>
    <t>Bank of France (its deposit of gold coins)</t>
  </si>
  <si>
    <t>Owed to Comptoir Nationale d'Escompte (a large Parisian bank)</t>
  </si>
  <si>
    <t>Colonies et Territoires sous mandat (Caisse de réserve)</t>
  </si>
  <si>
    <t>Cash, CNEP and French Correspondants</t>
  </si>
  <si>
    <t xml:space="preserve">Profits et pertes </t>
  </si>
  <si>
    <t>Profit et pertes: Report de l'exercise  [antérieur]</t>
  </si>
  <si>
    <t>Proft or loss carried forward from previous financial year (July-June)</t>
  </si>
  <si>
    <t xml:space="preserve">Capital </t>
  </si>
  <si>
    <t>Profits et pertes:  Report du semestre antérieur</t>
  </si>
  <si>
    <t>Sight deposit abroad</t>
  </si>
  <si>
    <t>Reserves</t>
  </si>
  <si>
    <t>Profits et pertes:  Provision spéciale prélevée sur semestre [antérieur]</t>
  </si>
  <si>
    <t>Profits et Pertes:  Bénéfice net du semestre (en cours)</t>
  </si>
  <si>
    <t>Report à nouveau</t>
  </si>
  <si>
    <t>Retained earnings [of current period]</t>
  </si>
  <si>
    <t>Recouvrements sur effets en souffrance amortis</t>
  </si>
  <si>
    <t>Recovery of chattels that had been written off</t>
  </si>
  <si>
    <t>Current accounts and sundry debtors</t>
  </si>
  <si>
    <t>Banque du Sénégal en liquidation</t>
  </si>
  <si>
    <t>Banque du Sénégal (predecessor institution) liabilities in liquidation</t>
  </si>
  <si>
    <t xml:space="preserve">Suspense acounts </t>
  </si>
  <si>
    <t>Colonial treasurer-cashiers</t>
  </si>
  <si>
    <t>Clients and Correspondants</t>
  </si>
  <si>
    <t>State</t>
  </si>
  <si>
    <t xml:space="preserve">Suspense accounts </t>
  </si>
  <si>
    <t>Consistency check: total assets minus components (should be zero)</t>
  </si>
  <si>
    <t xml:space="preserve">Total Liabilities </t>
  </si>
  <si>
    <t>Consistency check: total liabilities minus components (should be zero)</t>
  </si>
  <si>
    <t>First Half of Fiscal Year</t>
  </si>
  <si>
    <t>Second Half of Fiscal Year</t>
  </si>
  <si>
    <t>Total (calculated)</t>
  </si>
  <si>
    <t>Assets at end of period (June 30)</t>
  </si>
  <si>
    <t>Income/assets (%)</t>
  </si>
  <si>
    <t>Consistency check: itemized assets minus itemized liabilities (should be zero)</t>
  </si>
  <si>
    <t>Remarks</t>
  </si>
  <si>
    <t>Apparent small error in original assets</t>
  </si>
  <si>
    <t>On the liability side, "Amortissment des frais de premier établissement et de fabrication des billets au porteur" is shown 500 francs above its printed value, which appears to be a misprint and unbalances the total</t>
  </si>
  <si>
    <t>On the asset side, "Frais de premier établissement et frais de fabrication de billet au porteur" is shown 2,000 francs lower than its printed value, which appears to be a misprint and unbalances the total</t>
  </si>
  <si>
    <t>Apparent small error in assets</t>
  </si>
  <si>
    <t>Apparent small error in original data</t>
  </si>
  <si>
    <t>Foreign assets (gold, silver, assets outside of France and colonies)</t>
  </si>
  <si>
    <t>French assets: French government securities and deposits</t>
  </si>
  <si>
    <t>French assets: other (including "cash")</t>
  </si>
  <si>
    <t>African assets: credit to governments</t>
  </si>
  <si>
    <t>African assets: credit to financial sector</t>
  </si>
  <si>
    <t>African assets: credit to nonfinancial private sector</t>
  </si>
  <si>
    <t>African assets: credit to public nonfinancial enterprises</t>
  </si>
  <si>
    <t>Uncalled capital</t>
  </si>
  <si>
    <t>Other or unclassified assets</t>
  </si>
  <si>
    <t>(Asset calculations)</t>
  </si>
  <si>
    <t>Total French assets (francs)</t>
  </si>
  <si>
    <t>Foreign assets (%)</t>
  </si>
  <si>
    <t>French assets (%)</t>
  </si>
  <si>
    <t>Credit to African governments (%)</t>
  </si>
  <si>
    <t>Credit to nonfinancial private sector (%)</t>
  </si>
  <si>
    <t>Foreign liabilities (including Bank of France gold coin deposit)</t>
  </si>
  <si>
    <t>Liabilities in France (other than rediscounts of loans)</t>
  </si>
  <si>
    <t>Notes in circulation</t>
  </si>
  <si>
    <t>Deposits other than of government</t>
  </si>
  <si>
    <t>Government deposits (French African governments)</t>
  </si>
  <si>
    <t>Dividends and other payments owed to shareholders</t>
  </si>
  <si>
    <t>Statutory and other reserves</t>
  </si>
  <si>
    <t>Other or unclassified liabilities</t>
  </si>
  <si>
    <t>(Liability calculations)</t>
  </si>
  <si>
    <t>Foreign liabilities (%)</t>
  </si>
  <si>
    <t>Notes in circulation (%)</t>
  </si>
  <si>
    <t>Nongovernment deposits (%)</t>
  </si>
  <si>
    <t>Government deposits (%)</t>
  </si>
  <si>
    <t>Capital (%)</t>
  </si>
  <si>
    <t>Reserve (%)</t>
  </si>
  <si>
    <t>1951/1952</t>
  </si>
  <si>
    <t>1952/1953</t>
  </si>
  <si>
    <t>1954/1955</t>
  </si>
  <si>
    <t>Page ---&gt;</t>
  </si>
  <si>
    <t>Source ---&gt;</t>
  </si>
  <si>
    <t>1930/1931</t>
  </si>
  <si>
    <t>1938/1939</t>
  </si>
  <si>
    <t>1939/1940</t>
  </si>
  <si>
    <t>1940/1941</t>
  </si>
  <si>
    <t>1941/1942</t>
  </si>
  <si>
    <t>1944/1945</t>
  </si>
  <si>
    <r>
      <t xml:space="preserve">JORF = </t>
    </r>
    <r>
      <rPr>
        <i/>
        <sz val="11"/>
        <color rgb="FF000000"/>
        <rFont val="Calibri"/>
        <family val="2"/>
      </rPr>
      <t>Journal officiel de la République française</t>
    </r>
  </si>
  <si>
    <t xml:space="preserve">Collateral for note circulation: Fernch Treasury bonds </t>
  </si>
  <si>
    <t>Collateral for note circulation: depsosit at French Treasury</t>
  </si>
  <si>
    <t>Garantie de la circulation</t>
  </si>
  <si>
    <t xml:space="preserve">Garantie de la circulation:  Bons Défense Nationale </t>
  </si>
  <si>
    <t>Garantie de la circulation: Bons du Trésor</t>
  </si>
  <si>
    <t>Garantie de la circulation: Dépôt au Trésor</t>
  </si>
  <si>
    <t>Garantie de la circulation: Disponibilités à vue à l'étranger et bons de la Défense nationale</t>
  </si>
  <si>
    <t>Garantie de la circulation:  Bons Défense Nationale au Trésor</t>
  </si>
  <si>
    <t>Garantie de la circulation:  Bons Défense Nationale  à la Banque de France</t>
  </si>
  <si>
    <t>Collateral for note circulation: French government war bonds at French Treasury</t>
  </si>
  <si>
    <t>Colonies et territoires sous mandat (avances spéciales)</t>
  </si>
  <si>
    <t>Colonies and League of Nations mandates (special advances)</t>
  </si>
  <si>
    <t xml:space="preserve">Public treasury (application of decree of March 4th, 1920) </t>
  </si>
  <si>
    <t>Foreign coins</t>
  </si>
  <si>
    <t>Créance sur le Trésor résultant de la nouvelle parité du franc C.F.A.</t>
  </si>
  <si>
    <t>Credit on French Treasury resulting from new parity [depreciation] of CFA franc</t>
  </si>
  <si>
    <t>Profit and loss: loss of current six months</t>
  </si>
  <si>
    <t>Extraordinary reserves (property of shareholders and preferred stockholders)</t>
  </si>
  <si>
    <t>Colonies and Leaqgue of Nations mandates (reserve cash)</t>
  </si>
  <si>
    <t>Profit and loss</t>
  </si>
  <si>
    <t>Profit or loss carried forward  from previous six months</t>
  </si>
  <si>
    <t>Profits and losses, special provision for latest six months</t>
  </si>
  <si>
    <t>Profits and losses, net income of latest six months</t>
  </si>
  <si>
    <t>Red numbers indicate items or calculations not in original balance sheets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</si>
  <si>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</si>
  <si>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</si>
  <si>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</si>
  <si>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</si>
  <si>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</si>
  <si>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</si>
  <si>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</si>
  <si>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</si>
  <si>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</si>
  <si>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</si>
  <si>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</si>
  <si>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</si>
  <si>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</si>
  <si>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</si>
  <si>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</si>
  <si>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</si>
  <si>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</si>
  <si>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</si>
  <si>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</si>
  <si>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Perte résultant de la nouvelle parité du franc C.F.A.</t>
  </si>
  <si>
    <t>Avance aux colonies pour remboursement de créances Banque Française de l'Afrique</t>
  </si>
  <si>
    <t>Buildings, furniture, note printing, office expenses</t>
  </si>
  <si>
    <t>L10</t>
  </si>
  <si>
    <t>Amortization, profit and loss</t>
  </si>
  <si>
    <t>STANDARDIZED BALANCE SHEET (in French francs, unless otherwise stated; calculated from original data above)</t>
  </si>
  <si>
    <t>Banque de l'Afrique Occidentale, original semiannual balance sheets and standardized calculated data</t>
  </si>
  <si>
    <t>Small error in original liabilities</t>
  </si>
  <si>
    <t>Key</t>
  </si>
  <si>
    <t>Credits to African governments</t>
  </si>
  <si>
    <t xml:space="preserve">Credits to private sector </t>
  </si>
  <si>
    <t>Private deposits</t>
  </si>
  <si>
    <t>Reserve</t>
  </si>
  <si>
    <t xml:space="preserve">Foreign liabilities </t>
  </si>
  <si>
    <t>Government deposits</t>
  </si>
  <si>
    <t>Assets/Liabiliities</t>
  </si>
  <si>
    <t>x</t>
  </si>
  <si>
    <t>Amortization, profit and loss(%)</t>
  </si>
  <si>
    <t>Remarks ---&gt;</t>
  </si>
  <si>
    <t>Date of statement is actually 31 July 1901 but is listed below as 30 June to avoid messing up subsequent dates in graphs</t>
  </si>
  <si>
    <t>1901-1914</t>
  </si>
  <si>
    <t>1929-1939</t>
  </si>
  <si>
    <t>1939-1945</t>
  </si>
  <si>
    <t>1945-1955</t>
  </si>
  <si>
    <t>BAO Income Statement  (currently no data seen before 1919-1920)</t>
  </si>
  <si>
    <t>Period</t>
  </si>
  <si>
    <t>Thanks to Kurt Schuler for obtaining and digitizing certain data from the early years</t>
  </si>
  <si>
    <t>Scale</t>
  </si>
  <si>
    <t>Graphs showing total assets/liabilities, 1901-1939 and 1940-1955</t>
  </si>
  <si>
    <t>1901-14</t>
  </si>
  <si>
    <t>1929-39</t>
  </si>
  <si>
    <t>1939-45</t>
  </si>
  <si>
    <t>1945-55</t>
  </si>
  <si>
    <t>Graph of capital and notes in circulation, 1901-1914</t>
  </si>
  <si>
    <t>Graphs of assets and liabilities, 1929-1939</t>
  </si>
  <si>
    <t>Graphs of assets and liabilities, 1939-1945</t>
  </si>
  <si>
    <t>Graphs of assets and liabilities, 1945-1955</t>
  </si>
  <si>
    <t>Accompanying paper, "An Analysis of the Banque de l'Afrique Occidentale's Balance Sheet," available at</t>
  </si>
  <si>
    <t>Original semiannual balance sheet data and standardized balance sheet</t>
  </si>
  <si>
    <t>Balance Sheet</t>
  </si>
  <si>
    <t xml:space="preserve"> </t>
  </si>
  <si>
    <t xml:space="preserve">  </t>
  </si>
  <si>
    <t xml:space="preserve">Semiannual Balance Sheet Data </t>
  </si>
  <si>
    <t xml:space="preserve">By Siwei Bian </t>
  </si>
  <si>
    <t>http://sites.krieger.jhu.edu/iae/working-papers/studies-in-applied-economics/</t>
  </si>
  <si>
    <t>Semiannual data of BAO's income</t>
  </si>
  <si>
    <r>
      <rPr>
        <i/>
        <sz val="11"/>
        <color rgb="FF000000"/>
        <rFont val="Calibri"/>
        <family val="2"/>
      </rPr>
      <t xml:space="preserve">Journal officiel de la République française </t>
    </r>
    <r>
      <rPr>
        <sz val="11"/>
        <color rgb="FF000000"/>
        <rFont val="Calibri"/>
      </rPr>
      <t>(to June 1919); Banque de l'Afrique Occidentale annual reports (from December 1919)</t>
    </r>
  </si>
  <si>
    <t>Date of source ---&gt;</t>
  </si>
  <si>
    <r>
      <t>Garantie de la circulation:  Disponibilités à vue à l'é</t>
    </r>
    <r>
      <rPr>
        <sz val="11"/>
        <color rgb="FF000000"/>
        <rFont val="Calibri"/>
      </rPr>
      <t>tranger</t>
    </r>
  </si>
  <si>
    <r>
      <t>Réserve extraordinaitre (proprié</t>
    </r>
    <r>
      <rPr>
        <sz val="11"/>
        <color rgb="FF000000"/>
        <rFont val="Calibri"/>
      </rPr>
      <t>té des actionnaires et porteurs de parts bénéficiaires)</t>
    </r>
  </si>
  <si>
    <t>Comptoir National d'Escompte</t>
  </si>
  <si>
    <t>Account of the branch in Saint-Louis</t>
  </si>
  <si>
    <t>Net surplus assets on June 30</t>
  </si>
  <si>
    <t>Receivables</t>
  </si>
  <si>
    <t>Advances</t>
  </si>
  <si>
    <t>Accounts of the branch in Saint-Louis</t>
  </si>
  <si>
    <t xml:space="preserve">Stock-linked bonds </t>
  </si>
  <si>
    <t>Loans in Saint-Louis</t>
  </si>
  <si>
    <t>Loans in Rufisque</t>
  </si>
  <si>
    <t>Unclassified revenues</t>
  </si>
  <si>
    <t>Closing Balance Sheet of BAO on September 30, 1955</t>
  </si>
  <si>
    <t>Note:  For some assets, classfications are open to dispute</t>
  </si>
  <si>
    <t>(in French francs)</t>
  </si>
  <si>
    <t>Million francs</t>
  </si>
  <si>
    <t>Opening Balance Sheet of BAO on the Night of July 1st, 1901</t>
  </si>
  <si>
    <t>Foreign assets</t>
  </si>
  <si>
    <t>French assets</t>
  </si>
  <si>
    <t>Graph demonstrating the liability composition of BAO (in %) from 1901-1955</t>
  </si>
  <si>
    <t>Graph demonstrating the asset composition (in %) of BAO from 1901-1955</t>
  </si>
  <si>
    <t>Assets and liabilities, scale</t>
  </si>
  <si>
    <t>Sum of these assets</t>
  </si>
  <si>
    <t>Asset composition--major assets</t>
  </si>
  <si>
    <t>Liability composition--major liabilities</t>
  </si>
  <si>
    <t>Major assets</t>
  </si>
  <si>
    <t>Major liabilities</t>
  </si>
  <si>
    <t>Million Francs</t>
  </si>
  <si>
    <t>1901-1929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</si>
</sst>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0.0"/>
    <numFmt numFmtId="166" formatCode="[$-409]d\-mmm\-yyyy;@"/>
    <numFmt numFmtId="167" formatCode="_(* #,##0_);_(* \(#,##0\);_(* &quot;-&quot;??_);_(@_)"/>
    <numFmt numFmtId="168" formatCode="_(* #,##0.0_);_(* \(#,##0.0\);_(* &quot;-&quot;??_);_(@_)"/>
  </numFmts>
  <fonts count="19" x14ac:knownFonts="1">
    <font>
      <sz val="11"/>
      <color rgb="FF000000"/>
      <name val="Calibri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i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70AD47"/>
        <bgColor rgb="FF70AD47"/>
      </patternFill>
    </fill>
    <fill>
      <patternFill patternType="solid">
        <fgColor rgb="FFFFD965"/>
        <bgColor rgb="FFFFD965"/>
      </patternFill>
    </fill>
    <fill>
      <patternFill patternType="solid">
        <fgColor rgb="FFFF0000"/>
        <bgColor rgb="FFFF0000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553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59">
    <xf numFmtId="0" fontId="0" fillId="0" borderId="0" xfId="0" applyFont="1" applyAlignment="1"/>
    <xf numFmtId="0" fontId="0" fillId="0" borderId="0" xfId="0" applyFont="1" applyAlignment="1">
      <alignment vertical="top"/>
    </xf>
    <xf numFmtId="4" fontId="0" fillId="0" borderId="0" xfId="0" applyNumberFormat="1" applyFont="1"/>
    <xf numFmtId="0" fontId="0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14" fontId="3" fillId="0" borderId="0" xfId="0" applyNumberFormat="1" applyFont="1" applyAlignment="1">
      <alignment horizontal="left" vertical="top"/>
    </xf>
    <xf numFmtId="14" fontId="3" fillId="0" borderId="0" xfId="0" applyNumberFormat="1" applyFont="1" applyAlignment="1">
      <alignment horizontal="center" vertical="top"/>
    </xf>
    <xf numFmtId="14" fontId="3" fillId="0" borderId="0" xfId="0" applyNumberFormat="1" applyFont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vertical="top"/>
    </xf>
    <xf numFmtId="4" fontId="3" fillId="3" borderId="0" xfId="0" applyNumberFormat="1" applyFont="1" applyFill="1" applyBorder="1" applyAlignment="1">
      <alignment vertical="top"/>
    </xf>
    <xf numFmtId="0" fontId="0" fillId="3" borderId="0" xfId="0" applyFont="1" applyFill="1" applyBorder="1"/>
    <xf numFmtId="4" fontId="3" fillId="3" borderId="0" xfId="0" applyNumberFormat="1" applyFont="1" applyFill="1" applyBorder="1"/>
    <xf numFmtId="0" fontId="3" fillId="3" borderId="0" xfId="0" applyFont="1" applyFill="1" applyBorder="1"/>
    <xf numFmtId="4" fontId="0" fillId="3" borderId="0" xfId="0" applyNumberFormat="1" applyFont="1" applyFill="1" applyBorder="1"/>
    <xf numFmtId="4" fontId="0" fillId="2" borderId="0" xfId="0" applyNumberFormat="1" applyFont="1" applyFill="1" applyBorder="1"/>
    <xf numFmtId="4" fontId="0" fillId="0" borderId="0" xfId="0" applyNumberFormat="1" applyFont="1" applyAlignment="1">
      <alignment vertical="top"/>
    </xf>
    <xf numFmtId="4" fontId="0" fillId="0" borderId="0" xfId="0" applyNumberFormat="1" applyFont="1" applyAlignment="1"/>
    <xf numFmtId="4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" fontId="4" fillId="0" borderId="0" xfId="0" applyNumberFormat="1" applyFont="1"/>
    <xf numFmtId="4" fontId="4" fillId="2" borderId="0" xfId="0" applyNumberFormat="1" applyFont="1" applyFill="1" applyBorder="1"/>
    <xf numFmtId="0" fontId="3" fillId="0" borderId="0" xfId="0" applyFont="1" applyAlignment="1">
      <alignment vertical="top"/>
    </xf>
    <xf numFmtId="4" fontId="3" fillId="0" borderId="0" xfId="0" applyNumberFormat="1" applyFont="1" applyAlignment="1">
      <alignment vertical="top"/>
    </xf>
    <xf numFmtId="14" fontId="3" fillId="0" borderId="0" xfId="0" applyNumberFormat="1" applyFont="1"/>
    <xf numFmtId="4" fontId="3" fillId="0" borderId="0" xfId="0" applyNumberFormat="1" applyFont="1"/>
    <xf numFmtId="10" fontId="0" fillId="0" borderId="0" xfId="0" applyNumberFormat="1" applyFont="1"/>
    <xf numFmtId="4" fontId="3" fillId="0" borderId="0" xfId="0" applyNumberFormat="1" applyFont="1" applyAlignment="1"/>
    <xf numFmtId="4" fontId="3" fillId="2" borderId="0" xfId="0" applyNumberFormat="1" applyFont="1" applyFill="1" applyBorder="1"/>
    <xf numFmtId="0" fontId="3" fillId="4" borderId="0" xfId="0" applyFont="1" applyFill="1" applyBorder="1" applyAlignment="1">
      <alignment vertical="top"/>
    </xf>
    <xf numFmtId="4" fontId="3" fillId="4" borderId="0" xfId="0" applyNumberFormat="1" applyFont="1" applyFill="1" applyBorder="1" applyAlignment="1">
      <alignment vertical="top"/>
    </xf>
    <xf numFmtId="4" fontId="3" fillId="4" borderId="0" xfId="0" applyNumberFormat="1" applyFont="1" applyFill="1" applyBorder="1"/>
    <xf numFmtId="0" fontId="3" fillId="4" borderId="0" xfId="0" applyFont="1" applyFill="1" applyBorder="1"/>
    <xf numFmtId="4" fontId="0" fillId="4" borderId="0" xfId="0" applyNumberFormat="1" applyFont="1" applyFill="1" applyBorder="1"/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0" fontId="0" fillId="5" borderId="0" xfId="0" applyFont="1" applyFill="1" applyBorder="1" applyAlignment="1">
      <alignment vertical="top"/>
    </xf>
    <xf numFmtId="4" fontId="0" fillId="5" borderId="0" xfId="0" applyNumberFormat="1" applyFont="1" applyFill="1" applyBorder="1" applyAlignment="1">
      <alignment vertical="top"/>
    </xf>
    <xf numFmtId="10" fontId="0" fillId="0" borderId="0" xfId="0" applyNumberFormat="1" applyFont="1" applyAlignment="1">
      <alignment vertical="top"/>
    </xf>
    <xf numFmtId="10" fontId="0" fillId="0" borderId="0" xfId="0" applyNumberFormat="1" applyFont="1" applyAlignment="1">
      <alignment horizontal="right"/>
    </xf>
    <xf numFmtId="10" fontId="0" fillId="2" borderId="0" xfId="0" applyNumberFormat="1" applyFont="1" applyFill="1" applyBorder="1"/>
    <xf numFmtId="4" fontId="3" fillId="0" borderId="0" xfId="0" applyNumberFormat="1" applyFont="1" applyFill="1" applyBorder="1"/>
    <xf numFmtId="0" fontId="0" fillId="0" borderId="0" xfId="0" applyNumberFormat="1" applyFont="1"/>
    <xf numFmtId="0" fontId="0" fillId="2" borderId="0" xfId="0" applyNumberFormat="1" applyFont="1" applyFill="1" applyBorder="1"/>
    <xf numFmtId="0" fontId="0" fillId="0" borderId="0" xfId="0" applyNumberFormat="1" applyFont="1" applyAlignment="1"/>
    <xf numFmtId="0" fontId="3" fillId="0" borderId="0" xfId="0" applyNumberFormat="1" applyFont="1" applyAlignment="1">
      <alignment horizontal="center" vertical="top"/>
    </xf>
    <xf numFmtId="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3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/>
    <xf numFmtId="0" fontId="12" fillId="0" borderId="0" xfId="0" applyFont="1" applyAlignment="1"/>
    <xf numFmtId="0" fontId="12" fillId="3" borderId="0" xfId="0" applyFont="1" applyFill="1" applyBorder="1" applyAlignment="1">
      <alignment vertical="top"/>
    </xf>
    <xf numFmtId="0" fontId="12" fillId="4" borderId="0" xfId="0" applyFont="1" applyFill="1" applyBorder="1" applyAlignment="1">
      <alignment vertical="top"/>
    </xf>
    <xf numFmtId="4" fontId="4" fillId="0" borderId="0" xfId="0" applyNumberFormat="1" applyFont="1" applyFill="1" applyAlignment="1">
      <alignment vertical="top"/>
    </xf>
    <xf numFmtId="4" fontId="8" fillId="0" borderId="0" xfId="0" applyNumberFormat="1" applyFont="1" applyAlignment="1">
      <alignment vertical="top"/>
    </xf>
    <xf numFmtId="0" fontId="0" fillId="0" borderId="0" xfId="0" applyFont="1" applyAlignment="1"/>
    <xf numFmtId="0" fontId="14" fillId="0" borderId="0" xfId="0" applyNumberFormat="1" applyFont="1" applyAlignment="1"/>
    <xf numFmtId="0" fontId="14" fillId="0" borderId="0" xfId="0" applyNumberFormat="1" applyFont="1" applyAlignment="1">
      <alignment horizontal="left" vertical="top"/>
    </xf>
    <xf numFmtId="0" fontId="14" fillId="0" borderId="0" xfId="0" applyNumberFormat="1" applyFont="1" applyAlignment="1">
      <alignment vertical="top"/>
    </xf>
    <xf numFmtId="0" fontId="14" fillId="0" borderId="0" xfId="0" applyNumberFormat="1" applyFont="1"/>
    <xf numFmtId="2" fontId="8" fillId="0" borderId="0" xfId="0" applyNumberFormat="1" applyFont="1" applyAlignment="1"/>
    <xf numFmtId="10" fontId="0" fillId="0" borderId="0" xfId="538" applyNumberFormat="1" applyFont="1"/>
    <xf numFmtId="10" fontId="0" fillId="0" borderId="0" xfId="538" applyNumberFormat="1" applyFont="1" applyAlignment="1">
      <alignment vertical="top"/>
    </xf>
    <xf numFmtId="0" fontId="0" fillId="0" borderId="0" xfId="0" applyFont="1" applyAlignment="1"/>
    <xf numFmtId="2" fontId="3" fillId="0" borderId="0" xfId="0" applyNumberFormat="1" applyFont="1" applyAlignment="1">
      <alignment horizontal="right" vertical="top"/>
    </xf>
    <xf numFmtId="2" fontId="8" fillId="0" borderId="0" xfId="0" applyNumberFormat="1" applyFont="1" applyAlignment="1">
      <alignment vertical="top"/>
    </xf>
    <xf numFmtId="0" fontId="8" fillId="0" borderId="0" xfId="0" applyNumberFormat="1" applyFont="1"/>
    <xf numFmtId="0" fontId="8" fillId="0" borderId="0" xfId="0" applyNumberFormat="1" applyFont="1" applyAlignment="1"/>
    <xf numFmtId="0" fontId="8" fillId="2" borderId="0" xfId="0" applyNumberFormat="1" applyFont="1" applyFill="1" applyBorder="1" applyAlignment="1"/>
    <xf numFmtId="0" fontId="1" fillId="0" borderId="0" xfId="0" applyFont="1" applyAlignment="1"/>
    <xf numFmtId="0" fontId="8" fillId="0" borderId="0" xfId="0" applyNumberFormat="1" applyFont="1" applyAlignment="1">
      <alignment vertical="top"/>
    </xf>
    <xf numFmtId="0" fontId="3" fillId="0" borderId="0" xfId="0" applyNumberFormat="1" applyFont="1" applyAlignment="1">
      <alignment horizontal="right" vertical="top"/>
    </xf>
    <xf numFmtId="0" fontId="8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/>
    </xf>
    <xf numFmtId="0" fontId="8" fillId="2" borderId="0" xfId="0" applyNumberFormat="1" applyFont="1" applyFill="1" applyBorder="1" applyAlignment="1">
      <alignment horizontal="center"/>
    </xf>
    <xf numFmtId="0" fontId="4" fillId="0" borderId="0" xfId="0" applyNumberFormat="1" applyFont="1" applyAlignment="1"/>
    <xf numFmtId="166" fontId="8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/>
    <xf numFmtId="0" fontId="3" fillId="0" borderId="0" xfId="0" applyFont="1"/>
    <xf numFmtId="0" fontId="2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Alignment="1"/>
    <xf numFmtId="0" fontId="1" fillId="0" borderId="0" xfId="0" applyFont="1" applyFill="1" applyBorder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8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ont="1" applyAlignment="1"/>
    <xf numFmtId="0" fontId="3" fillId="0" borderId="0" xfId="0" applyFont="1" applyFill="1" applyBorder="1"/>
    <xf numFmtId="0" fontId="0" fillId="0" borderId="0" xfId="0" applyFont="1" applyFill="1"/>
    <xf numFmtId="0" fontId="8" fillId="0" borderId="0" xfId="0" applyFont="1" applyFill="1"/>
    <xf numFmtId="0" fontId="1" fillId="0" borderId="0" xfId="0" applyNumberFormat="1" applyFont="1" applyAlignment="1">
      <alignment vertical="top"/>
    </xf>
    <xf numFmtId="0" fontId="4" fillId="0" borderId="0" xfId="0" applyFont="1" applyAlignment="1"/>
    <xf numFmtId="0" fontId="4" fillId="0" borderId="0" xfId="0" applyFont="1" applyFill="1" applyAlignment="1"/>
    <xf numFmtId="0" fontId="0" fillId="0" borderId="0" xfId="0" applyFont="1" applyFill="1" applyBorder="1" applyAlignment="1">
      <alignment wrapText="1"/>
    </xf>
    <xf numFmtId="4" fontId="0" fillId="0" borderId="0" xfId="0" applyNumberFormat="1" applyFont="1" applyFill="1" applyBorder="1"/>
    <xf numFmtId="0" fontId="0" fillId="0" borderId="3" xfId="0" applyFont="1" applyFill="1" applyBorder="1" applyAlignment="1">
      <alignment wrapText="1"/>
    </xf>
    <xf numFmtId="4" fontId="0" fillId="0" borderId="0" xfId="0" applyNumberFormat="1" applyFont="1" applyFill="1" applyBorder="1" applyAlignment="1">
      <alignment horizontal="right"/>
    </xf>
    <xf numFmtId="0" fontId="0" fillId="0" borderId="3" xfId="0" applyFont="1" applyFill="1" applyBorder="1"/>
    <xf numFmtId="0" fontId="8" fillId="0" borderId="0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8" fillId="0" borderId="3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0" fillId="0" borderId="1" xfId="0" applyFont="1" applyFill="1" applyBorder="1"/>
    <xf numFmtId="4" fontId="0" fillId="0" borderId="1" xfId="0" applyNumberFormat="1" applyFont="1" applyFill="1" applyBorder="1"/>
    <xf numFmtId="0" fontId="8" fillId="0" borderId="2" xfId="0" applyFont="1" applyFill="1" applyBorder="1" applyAlignment="1">
      <alignment horizontal="left"/>
    </xf>
    <xf numFmtId="4" fontId="0" fillId="0" borderId="1" xfId="0" applyNumberFormat="1" applyFont="1" applyFill="1" applyBorder="1" applyAlignment="1">
      <alignment horizontal="right"/>
    </xf>
    <xf numFmtId="0" fontId="3" fillId="0" borderId="3" xfId="0" applyFont="1" applyFill="1" applyBorder="1"/>
    <xf numFmtId="4" fontId="3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/>
    <xf numFmtId="3" fontId="0" fillId="0" borderId="0" xfId="0" applyNumberFormat="1" applyFont="1" applyFill="1" applyBorder="1"/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right" vertical="top" wrapText="1"/>
    </xf>
    <xf numFmtId="0" fontId="8" fillId="0" borderId="3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 vertical="top" wrapText="1"/>
    </xf>
    <xf numFmtId="0" fontId="16" fillId="0" borderId="0" xfId="0" applyFont="1" applyAlignment="1"/>
    <xf numFmtId="14" fontId="16" fillId="0" borderId="0" xfId="0" applyNumberFormat="1" applyFont="1" applyAlignment="1">
      <alignment horizontal="center" vertical="top"/>
    </xf>
    <xf numFmtId="14" fontId="16" fillId="0" borderId="0" xfId="0" applyNumberFormat="1" applyFont="1" applyAlignment="1">
      <alignment horizontal="center"/>
    </xf>
    <xf numFmtId="0" fontId="17" fillId="0" borderId="0" xfId="0" applyFont="1" applyAlignment="1"/>
    <xf numFmtId="9" fontId="17" fillId="0" borderId="0" xfId="538" applyFont="1" applyAlignment="1"/>
    <xf numFmtId="0" fontId="18" fillId="0" borderId="0" xfId="0" applyFont="1" applyAlignment="1"/>
    <xf numFmtId="168" fontId="8" fillId="0" borderId="0" xfId="537" applyNumberFormat="1" applyFont="1" applyAlignment="1"/>
    <xf numFmtId="167" fontId="8" fillId="0" borderId="0" xfId="537" applyNumberFormat="1" applyFont="1" applyAlignment="1"/>
    <xf numFmtId="1" fontId="17" fillId="0" borderId="0" xfId="0" applyNumberFormat="1" applyFont="1" applyAlignment="1"/>
    <xf numFmtId="3" fontId="17" fillId="0" borderId="0" xfId="0" applyNumberFormat="1" applyFont="1" applyAlignment="1"/>
    <xf numFmtId="0" fontId="17" fillId="0" borderId="0" xfId="0" applyFont="1" applyAlignment="1">
      <alignment vertical="top"/>
    </xf>
    <xf numFmtId="14" fontId="16" fillId="0" borderId="0" xfId="0" applyNumberFormat="1" applyFont="1" applyAlignment="1"/>
    <xf numFmtId="3" fontId="3" fillId="0" borderId="5" xfId="0" applyNumberFormat="1" applyFont="1" applyFill="1" applyBorder="1" applyAlignment="1">
      <alignment horizontal="right"/>
    </xf>
    <xf numFmtId="0" fontId="5" fillId="0" borderId="0" xfId="0" applyFont="1"/>
    <xf numFmtId="9" fontId="0" fillId="0" borderId="0" xfId="0" applyNumberFormat="1" applyFont="1" applyAlignment="1"/>
    <xf numFmtId="9" fontId="17" fillId="0" borderId="0" xfId="0" applyNumberFormat="1" applyFont="1" applyAlignment="1"/>
    <xf numFmtId="3" fontId="17" fillId="0" borderId="0" xfId="0" applyNumberFormat="1" applyFont="1"/>
    <xf numFmtId="3" fontId="0" fillId="0" borderId="0" xfId="0" applyNumberFormat="1" applyFont="1" applyAlignment="1"/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5" fillId="0" borderId="0" xfId="0" applyFont="1" applyBorder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5" fillId="0" borderId="0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</cellXfs>
  <cellStyles count="553">
    <cellStyle name="Comma" xfId="537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Normal" xfId="0" builtinId="0"/>
    <cellStyle name="Percent" xfId="53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chemeClr val="tx1"/>
                </a:solidFill>
              </a:rPr>
              <a:t>BAO</a:t>
            </a:r>
            <a:r>
              <a:rPr lang="en-US" sz="1600" b="1" baseline="0">
                <a:solidFill>
                  <a:schemeClr val="tx1"/>
                </a:solidFill>
              </a:rPr>
              <a:t> Assets/Liabilities, 1901-1955</a:t>
            </a:r>
          </a:p>
          <a:p>
            <a:pPr>
              <a:defRPr sz="16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 baseline="0">
                <a:solidFill>
                  <a:schemeClr val="tx1"/>
                </a:solidFill>
              </a:rPr>
              <a:t>(mn French francs)</a:t>
            </a:r>
            <a:endParaRPr lang="en-US" sz="1600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Scale!$B$3:$DG$3</c:f>
              <c:numCache>
                <c:formatCode>m/d/yy</c:formatCode>
                <c:ptCount val="110"/>
                <c:pt idx="0">
                  <c:v>547.0</c:v>
                </c:pt>
                <c:pt idx="1">
                  <c:v>731.0</c:v>
                </c:pt>
                <c:pt idx="2">
                  <c:v>912.0</c:v>
                </c:pt>
                <c:pt idx="3">
                  <c:v>1096.0</c:v>
                </c:pt>
                <c:pt idx="4">
                  <c:v>1277.0</c:v>
                </c:pt>
                <c:pt idx="5">
                  <c:v>1461.0</c:v>
                </c:pt>
                <c:pt idx="6">
                  <c:v>1643.0</c:v>
                </c:pt>
                <c:pt idx="7">
                  <c:v>1827.0</c:v>
                </c:pt>
                <c:pt idx="8">
                  <c:v>2008.0</c:v>
                </c:pt>
                <c:pt idx="9">
                  <c:v>2192.0</c:v>
                </c:pt>
                <c:pt idx="10">
                  <c:v>2373.0</c:v>
                </c:pt>
                <c:pt idx="11">
                  <c:v>2557.0</c:v>
                </c:pt>
                <c:pt idx="12">
                  <c:v>2738.0</c:v>
                </c:pt>
                <c:pt idx="13">
                  <c:v>2922.0</c:v>
                </c:pt>
                <c:pt idx="14">
                  <c:v>3104.0</c:v>
                </c:pt>
                <c:pt idx="15">
                  <c:v>3288.0</c:v>
                </c:pt>
                <c:pt idx="16">
                  <c:v>3469.0</c:v>
                </c:pt>
                <c:pt idx="17">
                  <c:v>3653.0</c:v>
                </c:pt>
                <c:pt idx="18">
                  <c:v>3834.0</c:v>
                </c:pt>
                <c:pt idx="19">
                  <c:v>4018.0</c:v>
                </c:pt>
                <c:pt idx="20">
                  <c:v>4199.0</c:v>
                </c:pt>
                <c:pt idx="21">
                  <c:v>4383.0</c:v>
                </c:pt>
                <c:pt idx="22">
                  <c:v>4565.0</c:v>
                </c:pt>
                <c:pt idx="23">
                  <c:v>4749.0</c:v>
                </c:pt>
                <c:pt idx="24">
                  <c:v>4930.0</c:v>
                </c:pt>
                <c:pt idx="25">
                  <c:v>5114.0</c:v>
                </c:pt>
                <c:pt idx="26">
                  <c:v>5295.0</c:v>
                </c:pt>
                <c:pt idx="27">
                  <c:v>5479.0</c:v>
                </c:pt>
                <c:pt idx="28">
                  <c:v>5660.0</c:v>
                </c:pt>
                <c:pt idx="29">
                  <c:v>5844.0</c:v>
                </c:pt>
                <c:pt idx="30">
                  <c:v>6026.0</c:v>
                </c:pt>
                <c:pt idx="31">
                  <c:v>6210.0</c:v>
                </c:pt>
                <c:pt idx="32">
                  <c:v>6391.0</c:v>
                </c:pt>
                <c:pt idx="33">
                  <c:v>6575.0</c:v>
                </c:pt>
                <c:pt idx="34">
                  <c:v>6756.0</c:v>
                </c:pt>
                <c:pt idx="35">
                  <c:v>6940.0</c:v>
                </c:pt>
                <c:pt idx="36">
                  <c:v>7121.0</c:v>
                </c:pt>
                <c:pt idx="37">
                  <c:v>7305.0</c:v>
                </c:pt>
                <c:pt idx="38">
                  <c:v>7487.0</c:v>
                </c:pt>
                <c:pt idx="39">
                  <c:v>7671.0</c:v>
                </c:pt>
                <c:pt idx="40">
                  <c:v>7852.0</c:v>
                </c:pt>
                <c:pt idx="41">
                  <c:v>8036.0</c:v>
                </c:pt>
                <c:pt idx="42">
                  <c:v>8217.0</c:v>
                </c:pt>
                <c:pt idx="43">
                  <c:v>8401.0</c:v>
                </c:pt>
                <c:pt idx="44">
                  <c:v>8582.0</c:v>
                </c:pt>
                <c:pt idx="45">
                  <c:v>8766.0</c:v>
                </c:pt>
                <c:pt idx="46">
                  <c:v>8948.0</c:v>
                </c:pt>
                <c:pt idx="47">
                  <c:v>9132.0</c:v>
                </c:pt>
                <c:pt idx="48">
                  <c:v>9313.0</c:v>
                </c:pt>
                <c:pt idx="49">
                  <c:v>9497.0</c:v>
                </c:pt>
                <c:pt idx="50">
                  <c:v>9678.0</c:v>
                </c:pt>
                <c:pt idx="51">
                  <c:v>9862.0</c:v>
                </c:pt>
                <c:pt idx="52">
                  <c:v>10043.0</c:v>
                </c:pt>
                <c:pt idx="53">
                  <c:v>10227.0</c:v>
                </c:pt>
                <c:pt idx="54">
                  <c:v>10409.0</c:v>
                </c:pt>
                <c:pt idx="55">
                  <c:v>10593.0</c:v>
                </c:pt>
                <c:pt idx="56">
                  <c:v>10774.0</c:v>
                </c:pt>
                <c:pt idx="57">
                  <c:v>10958.0</c:v>
                </c:pt>
                <c:pt idx="58">
                  <c:v>11139.0</c:v>
                </c:pt>
                <c:pt idx="59">
                  <c:v>11323.0</c:v>
                </c:pt>
                <c:pt idx="60">
                  <c:v>11504.0</c:v>
                </c:pt>
                <c:pt idx="61">
                  <c:v>11688.0</c:v>
                </c:pt>
                <c:pt idx="62">
                  <c:v>11870.0</c:v>
                </c:pt>
                <c:pt idx="63">
                  <c:v>12054.0</c:v>
                </c:pt>
                <c:pt idx="64">
                  <c:v>12235.0</c:v>
                </c:pt>
                <c:pt idx="65">
                  <c:v>12419.0</c:v>
                </c:pt>
                <c:pt idx="66">
                  <c:v>12600.0</c:v>
                </c:pt>
                <c:pt idx="67">
                  <c:v>12784.0</c:v>
                </c:pt>
                <c:pt idx="68">
                  <c:v>12965.0</c:v>
                </c:pt>
                <c:pt idx="69">
                  <c:v>13149.0</c:v>
                </c:pt>
                <c:pt idx="70">
                  <c:v>13331.0</c:v>
                </c:pt>
                <c:pt idx="71">
                  <c:v>13515.0</c:v>
                </c:pt>
                <c:pt idx="72">
                  <c:v>13696.0</c:v>
                </c:pt>
                <c:pt idx="73">
                  <c:v>13880.0</c:v>
                </c:pt>
                <c:pt idx="74">
                  <c:v>14061.0</c:v>
                </c:pt>
                <c:pt idx="75">
                  <c:v>14245.0</c:v>
                </c:pt>
                <c:pt idx="76">
                  <c:v>14426.0</c:v>
                </c:pt>
                <c:pt idx="77">
                  <c:v>14610.0</c:v>
                </c:pt>
                <c:pt idx="78">
                  <c:v>14792.0</c:v>
                </c:pt>
                <c:pt idx="79">
                  <c:v>14976.0</c:v>
                </c:pt>
                <c:pt idx="80">
                  <c:v>15157.0</c:v>
                </c:pt>
                <c:pt idx="81">
                  <c:v>15341.0</c:v>
                </c:pt>
                <c:pt idx="82">
                  <c:v>15522.0</c:v>
                </c:pt>
                <c:pt idx="83">
                  <c:v>15706.0</c:v>
                </c:pt>
                <c:pt idx="84">
                  <c:v>15887.0</c:v>
                </c:pt>
                <c:pt idx="85">
                  <c:v>16071.0</c:v>
                </c:pt>
                <c:pt idx="86">
                  <c:v>16253.0</c:v>
                </c:pt>
                <c:pt idx="87">
                  <c:v>16437.0</c:v>
                </c:pt>
                <c:pt idx="88">
                  <c:v>16618.0</c:v>
                </c:pt>
                <c:pt idx="89">
                  <c:v>16802.0</c:v>
                </c:pt>
                <c:pt idx="90">
                  <c:v>16983.0</c:v>
                </c:pt>
                <c:pt idx="91">
                  <c:v>17167.0</c:v>
                </c:pt>
                <c:pt idx="92">
                  <c:v>17348.0</c:v>
                </c:pt>
                <c:pt idx="93">
                  <c:v>17532.0</c:v>
                </c:pt>
                <c:pt idx="94">
                  <c:v>17714.0</c:v>
                </c:pt>
                <c:pt idx="95">
                  <c:v>17898.0</c:v>
                </c:pt>
                <c:pt idx="96">
                  <c:v>18079.0</c:v>
                </c:pt>
                <c:pt idx="97">
                  <c:v>18263.0</c:v>
                </c:pt>
                <c:pt idx="98">
                  <c:v>18444.0</c:v>
                </c:pt>
                <c:pt idx="99">
                  <c:v>18628.0</c:v>
                </c:pt>
                <c:pt idx="100">
                  <c:v>18809.0</c:v>
                </c:pt>
                <c:pt idx="101">
                  <c:v>18993.0</c:v>
                </c:pt>
                <c:pt idx="102">
                  <c:v>19175.0</c:v>
                </c:pt>
                <c:pt idx="103">
                  <c:v>19359.0</c:v>
                </c:pt>
                <c:pt idx="104">
                  <c:v>19540.0</c:v>
                </c:pt>
                <c:pt idx="105">
                  <c:v>19724.0</c:v>
                </c:pt>
                <c:pt idx="106">
                  <c:v>19905.0</c:v>
                </c:pt>
                <c:pt idx="107">
                  <c:v>20089.0</c:v>
                </c:pt>
                <c:pt idx="108">
                  <c:v>20270.0</c:v>
                </c:pt>
                <c:pt idx="109">
                  <c:v>20362.0</c:v>
                </c:pt>
              </c:numCache>
            </c:numRef>
          </c:cat>
          <c:val>
            <c:numRef>
              <c:f>Scale!$B$4:$DG$4</c:f>
              <c:numCache>
                <c:formatCode>_(* #,##0.0_);_(* \(#,##0.0\);_(* "-"??_);_(@_)</c:formatCode>
                <c:ptCount val="110"/>
                <c:pt idx="0">
                  <c:v>4.34742324E6</c:v>
                </c:pt>
                <c:pt idx="1">
                  <c:v>5.70180187E6</c:v>
                </c:pt>
                <c:pt idx="2">
                  <c:v>5.46090155E6</c:v>
                </c:pt>
                <c:pt idx="3">
                  <c:v>6.92037616E6</c:v>
                </c:pt>
                <c:pt idx="4">
                  <c:v>8.13880936E6</c:v>
                </c:pt>
                <c:pt idx="5">
                  <c:v>7.38125411E6</c:v>
                </c:pt>
                <c:pt idx="6">
                  <c:v>1.418034592E7</c:v>
                </c:pt>
                <c:pt idx="7">
                  <c:v>1.432795169E7</c:v>
                </c:pt>
                <c:pt idx="8">
                  <c:v>1.700262683E7</c:v>
                </c:pt>
                <c:pt idx="9">
                  <c:v>1.529776824E7</c:v>
                </c:pt>
                <c:pt idx="10">
                  <c:v>1.761579488E7</c:v>
                </c:pt>
                <c:pt idx="11">
                  <c:v>1.697953636E7</c:v>
                </c:pt>
                <c:pt idx="12">
                  <c:v>1.838114419E7</c:v>
                </c:pt>
                <c:pt idx="13">
                  <c:v>1.930241073E7</c:v>
                </c:pt>
                <c:pt idx="14">
                  <c:v>2.01339777E7</c:v>
                </c:pt>
                <c:pt idx="15">
                  <c:v>1.893394417E7</c:v>
                </c:pt>
                <c:pt idx="16">
                  <c:v>2.4284097E7</c:v>
                </c:pt>
                <c:pt idx="17">
                  <c:v>2.840084669E7</c:v>
                </c:pt>
                <c:pt idx="18">
                  <c:v>2.829791031E7</c:v>
                </c:pt>
                <c:pt idx="19">
                  <c:v>2.875120771E7</c:v>
                </c:pt>
                <c:pt idx="20">
                  <c:v>3.118466347E7</c:v>
                </c:pt>
                <c:pt idx="21">
                  <c:v>2.636982447E7</c:v>
                </c:pt>
                <c:pt idx="22">
                  <c:v>2.937276104E7</c:v>
                </c:pt>
                <c:pt idx="23">
                  <c:v>2.883721937E7</c:v>
                </c:pt>
                <c:pt idx="24">
                  <c:v>3.17837497E7</c:v>
                </c:pt>
                <c:pt idx="25">
                  <c:v>3.174069029E7</c:v>
                </c:pt>
                <c:pt idx="26">
                  <c:v>3.588823038E7</c:v>
                </c:pt>
                <c:pt idx="27">
                  <c:v>3.090713049E7</c:v>
                </c:pt>
                <c:pt idx="28">
                  <c:v>3.49306764E7</c:v>
                </c:pt>
                <c:pt idx="29">
                  <c:v>3.909316869E7</c:v>
                </c:pt>
                <c:pt idx="30">
                  <c:v>4.272940895E7</c:v>
                </c:pt>
                <c:pt idx="31">
                  <c:v>4.46556438E7</c:v>
                </c:pt>
                <c:pt idx="32">
                  <c:v>5.015728607E7</c:v>
                </c:pt>
                <c:pt idx="33">
                  <c:v>6.123095444E7</c:v>
                </c:pt>
                <c:pt idx="34">
                  <c:v>7.560951702E7</c:v>
                </c:pt>
                <c:pt idx="35">
                  <c:v>9.607934649E7</c:v>
                </c:pt>
                <c:pt idx="36">
                  <c:v>1.1960443769E8</c:v>
                </c:pt>
                <c:pt idx="37">
                  <c:v>1.8862712917E8</c:v>
                </c:pt>
                <c:pt idx="38">
                  <c:v>2.4556894868E8</c:v>
                </c:pt>
                <c:pt idx="39">
                  <c:v>2.5531821012E8</c:v>
                </c:pt>
                <c:pt idx="40">
                  <c:v>2.2393900466E8</c:v>
                </c:pt>
                <c:pt idx="41">
                  <c:v>2.6599825259E8</c:v>
                </c:pt>
                <c:pt idx="42">
                  <c:v>2.4025777875E8</c:v>
                </c:pt>
                <c:pt idx="43">
                  <c:v>3.1971120813E8</c:v>
                </c:pt>
                <c:pt idx="44">
                  <c:v>3.2804443219E8</c:v>
                </c:pt>
                <c:pt idx="45">
                  <c:v>4.7054018149E8</c:v>
                </c:pt>
                <c:pt idx="46">
                  <c:v>4.4012059958E8</c:v>
                </c:pt>
                <c:pt idx="47">
                  <c:v>5.645021372E8</c:v>
                </c:pt>
                <c:pt idx="48">
                  <c:v>5.3967747788E8</c:v>
                </c:pt>
                <c:pt idx="49">
                  <c:v>8.2457345546E8</c:v>
                </c:pt>
                <c:pt idx="50">
                  <c:v>7.3553572642E8</c:v>
                </c:pt>
                <c:pt idx="51">
                  <c:v>8.1204596024E8</c:v>
                </c:pt>
                <c:pt idx="52">
                  <c:v>7.2289385894E8</c:v>
                </c:pt>
                <c:pt idx="53">
                  <c:v>8.7537508693E8</c:v>
                </c:pt>
                <c:pt idx="54">
                  <c:v>8.1912163282E8</c:v>
                </c:pt>
                <c:pt idx="55">
                  <c:v>9.499338012E8</c:v>
                </c:pt>
                <c:pt idx="56">
                  <c:v>8.7504376485E8</c:v>
                </c:pt>
                <c:pt idx="57">
                  <c:v>9.7305165699E8</c:v>
                </c:pt>
                <c:pt idx="58">
                  <c:v>8.5399172105E8</c:v>
                </c:pt>
                <c:pt idx="59">
                  <c:v>8.3228134666E8</c:v>
                </c:pt>
                <c:pt idx="60">
                  <c:v>7.9431237318E8</c:v>
                </c:pt>
                <c:pt idx="61">
                  <c:v>8.6365398957E8</c:v>
                </c:pt>
                <c:pt idx="62">
                  <c:v>7.8296798313E8</c:v>
                </c:pt>
                <c:pt idx="63">
                  <c:v>7.4917537485E8</c:v>
                </c:pt>
                <c:pt idx="64">
                  <c:v>7.3303410602E8</c:v>
                </c:pt>
                <c:pt idx="65">
                  <c:v>7.4234848483E8</c:v>
                </c:pt>
                <c:pt idx="66">
                  <c:v>7.7400757717E8</c:v>
                </c:pt>
                <c:pt idx="67">
                  <c:v>8.2519192741E8</c:v>
                </c:pt>
                <c:pt idx="68">
                  <c:v>8.1648059668E8</c:v>
                </c:pt>
                <c:pt idx="69">
                  <c:v>9.073519179E8</c:v>
                </c:pt>
                <c:pt idx="70">
                  <c:v>8.67633967E8</c:v>
                </c:pt>
                <c:pt idx="71">
                  <c:v>1.18748746634E9</c:v>
                </c:pt>
                <c:pt idx="72">
                  <c:v>1.41585764238E9</c:v>
                </c:pt>
                <c:pt idx="73">
                  <c:v>1.45308554988E9</c:v>
                </c:pt>
                <c:pt idx="74">
                  <c:v>1.45043142633E9</c:v>
                </c:pt>
                <c:pt idx="75">
                  <c:v>1.71829495252E9</c:v>
                </c:pt>
                <c:pt idx="76">
                  <c:v>1.7304261764E9</c:v>
                </c:pt>
                <c:pt idx="77">
                  <c:v>2.04688897284E9</c:v>
                </c:pt>
                <c:pt idx="78">
                  <c:v>2.29315259103E9</c:v>
                </c:pt>
                <c:pt idx="79">
                  <c:v>2.76901164225E9</c:v>
                </c:pt>
                <c:pt idx="80">
                  <c:v>4.0234385229E9</c:v>
                </c:pt>
                <c:pt idx="81">
                  <c:v>3.9379988439E9</c:v>
                </c:pt>
                <c:pt idx="82">
                  <c:v>4.78515323311E9</c:v>
                </c:pt>
                <c:pt idx="83">
                  <c:v>5.41169662132E9</c:v>
                </c:pt>
                <c:pt idx="84">
                  <c:v>6.90212845554E9</c:v>
                </c:pt>
                <c:pt idx="85">
                  <c:v>7.44667569413E9</c:v>
                </c:pt>
                <c:pt idx="86">
                  <c:v>7.27837803456E9</c:v>
                </c:pt>
                <c:pt idx="87">
                  <c:v>7.92179423231E9</c:v>
                </c:pt>
                <c:pt idx="88">
                  <c:v>9.05897619825E9</c:v>
                </c:pt>
                <c:pt idx="89">
                  <c:v>1.747500682071E10</c:v>
                </c:pt>
                <c:pt idx="90">
                  <c:v>1.942211424593E10</c:v>
                </c:pt>
                <c:pt idx="91">
                  <c:v>2.302221461977E10</c:v>
                </c:pt>
                <c:pt idx="92">
                  <c:v>2.454418759669E10</c:v>
                </c:pt>
                <c:pt idx="93">
                  <c:v>2.769288562359E10</c:v>
                </c:pt>
                <c:pt idx="94">
                  <c:v>3.345834712282E10</c:v>
                </c:pt>
                <c:pt idx="95">
                  <c:v>5.316354535956E10</c:v>
                </c:pt>
                <c:pt idx="96">
                  <c:v>6.4838388356E10</c:v>
                </c:pt>
                <c:pt idx="97">
                  <c:v>6.9601236212E10</c:v>
                </c:pt>
                <c:pt idx="98">
                  <c:v>6.9529958454E10</c:v>
                </c:pt>
                <c:pt idx="99">
                  <c:v>7.7471708469E10</c:v>
                </c:pt>
                <c:pt idx="100">
                  <c:v>8.7169625862E10</c:v>
                </c:pt>
                <c:pt idx="101">
                  <c:v>9.5156629909E10</c:v>
                </c:pt>
                <c:pt idx="102">
                  <c:v>9.9037220597E10</c:v>
                </c:pt>
                <c:pt idx="103">
                  <c:v>8.8236363452E10</c:v>
                </c:pt>
                <c:pt idx="104">
                  <c:v>1.002723224E11</c:v>
                </c:pt>
                <c:pt idx="105">
                  <c:v>1.05406253033E11</c:v>
                </c:pt>
                <c:pt idx="106">
                  <c:v>1.18765426088E11</c:v>
                </c:pt>
                <c:pt idx="107">
                  <c:v>1.14466788567E11</c:v>
                </c:pt>
                <c:pt idx="108">
                  <c:v>1.14652712737E11</c:v>
                </c:pt>
                <c:pt idx="109">
                  <c:v>1.06566313411E11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3005800"/>
        <c:axId val="-2103002232"/>
      </c:lineChart>
      <c:dateAx>
        <c:axId val="-2103005800"/>
        <c:scaling>
          <c:orientation val="minMax"/>
        </c:scaling>
        <c:delete val="0"/>
        <c:axPos val="b"/>
        <c:numFmt formatCode="mmm\-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03002232"/>
        <c:crosses val="autoZero"/>
        <c:auto val="1"/>
        <c:lblOffset val="100"/>
        <c:baseTimeUnit val="days"/>
        <c:majorUnit val="5.0"/>
        <c:majorTimeUnit val="years"/>
        <c:minorUnit val="2.0"/>
        <c:minorTimeUnit val="years"/>
      </c:dateAx>
      <c:valAx>
        <c:axId val="-2103002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03005800"/>
        <c:crosses val="autoZero"/>
        <c:crossBetween val="midCat"/>
        <c:dispUnits>
          <c:builtInUnit val="million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BAO Major Assets, 1939-1945</a:t>
            </a:r>
          </a:p>
          <a:p>
            <a:pPr>
              <a:defRPr sz="1400"/>
            </a:pPr>
            <a:r>
              <a:rPr lang="en-US" sz="1400"/>
              <a:t> (mn French francs)</a:t>
            </a:r>
          </a:p>
        </c:rich>
      </c:tx>
      <c:layout>
        <c:manualLayout>
          <c:xMode val="edge"/>
          <c:yMode val="edge"/>
          <c:x val="0.353370770596242"/>
          <c:y val="0.00552867882424591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742275598031271"/>
          <c:y val="0.123622332632361"/>
          <c:w val="0.876043657994261"/>
          <c:h val="0.636634827795985"/>
        </c:manualLayout>
      </c:layout>
      <c:lineChart>
        <c:grouping val="standard"/>
        <c:varyColors val="1"/>
        <c:ser>
          <c:idx val="0"/>
          <c:order val="0"/>
          <c:tx>
            <c:v>Foreign assets</c:v>
          </c:tx>
          <c:marker>
            <c:symbol val="none"/>
          </c:marker>
          <c:cat>
            <c:numRef>
              <c:f>'1939-45'!$B$2:$O$2</c:f>
              <c:numCache>
                <c:formatCode>m/d/yy</c:formatCode>
                <c:ptCount val="14"/>
                <c:pt idx="0">
                  <c:v>14426.0</c:v>
                </c:pt>
                <c:pt idx="1">
                  <c:v>14610.0</c:v>
                </c:pt>
                <c:pt idx="2">
                  <c:v>14792.0</c:v>
                </c:pt>
                <c:pt idx="3">
                  <c:v>14976.0</c:v>
                </c:pt>
                <c:pt idx="4">
                  <c:v>15157.0</c:v>
                </c:pt>
                <c:pt idx="5">
                  <c:v>15341.0</c:v>
                </c:pt>
                <c:pt idx="6">
                  <c:v>15522.0</c:v>
                </c:pt>
                <c:pt idx="7">
                  <c:v>15706.0</c:v>
                </c:pt>
                <c:pt idx="8">
                  <c:v>15887.0</c:v>
                </c:pt>
                <c:pt idx="9">
                  <c:v>16071.0</c:v>
                </c:pt>
                <c:pt idx="10">
                  <c:v>16253.0</c:v>
                </c:pt>
                <c:pt idx="11">
                  <c:v>16436.0</c:v>
                </c:pt>
                <c:pt idx="12">
                  <c:v>16618.0</c:v>
                </c:pt>
                <c:pt idx="13">
                  <c:v>16802.0</c:v>
                </c:pt>
              </c:numCache>
            </c:numRef>
          </c:cat>
          <c:val>
            <c:numRef>
              <c:f>'1939-45'!$B$4:$O$4</c:f>
              <c:numCache>
                <c:formatCode>#,##0</c:formatCode>
                <c:ptCount val="14"/>
                <c:pt idx="0">
                  <c:v>7.00786804</c:v>
                </c:pt>
                <c:pt idx="1">
                  <c:v>13.25550208</c:v>
                </c:pt>
                <c:pt idx="2">
                  <c:v>11.35174044</c:v>
                </c:pt>
                <c:pt idx="3">
                  <c:v>19.40728176</c:v>
                </c:pt>
                <c:pt idx="4">
                  <c:v>81.72719812000001</c:v>
                </c:pt>
                <c:pt idx="5">
                  <c:v>63.55112753</c:v>
                </c:pt>
                <c:pt idx="6">
                  <c:v>64.39540982</c:v>
                </c:pt>
                <c:pt idx="7">
                  <c:v>66.77403833</c:v>
                </c:pt>
                <c:pt idx="8">
                  <c:v>194.68582326</c:v>
                </c:pt>
                <c:pt idx="9">
                  <c:v>124.76861458</c:v>
                </c:pt>
                <c:pt idx="10">
                  <c:v>105.57769714</c:v>
                </c:pt>
                <c:pt idx="11">
                  <c:v>26.62942395</c:v>
                </c:pt>
                <c:pt idx="12">
                  <c:v>21.16120662</c:v>
                </c:pt>
                <c:pt idx="13">
                  <c:v>24.93658035</c:v>
                </c:pt>
              </c:numCache>
            </c:numRef>
          </c:val>
          <c:smooth val="0"/>
        </c:ser>
        <c:ser>
          <c:idx val="1"/>
          <c:order val="1"/>
          <c:tx>
            <c:v>French assets</c:v>
          </c:tx>
          <c:spPr>
            <a:ln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numRef>
              <c:f>'1939-45'!$B$2:$O$2</c:f>
              <c:numCache>
                <c:formatCode>m/d/yy</c:formatCode>
                <c:ptCount val="14"/>
                <c:pt idx="0">
                  <c:v>14426.0</c:v>
                </c:pt>
                <c:pt idx="1">
                  <c:v>14610.0</c:v>
                </c:pt>
                <c:pt idx="2">
                  <c:v>14792.0</c:v>
                </c:pt>
                <c:pt idx="3">
                  <c:v>14976.0</c:v>
                </c:pt>
                <c:pt idx="4">
                  <c:v>15157.0</c:v>
                </c:pt>
                <c:pt idx="5">
                  <c:v>15341.0</c:v>
                </c:pt>
                <c:pt idx="6">
                  <c:v>15522.0</c:v>
                </c:pt>
                <c:pt idx="7">
                  <c:v>15706.0</c:v>
                </c:pt>
                <c:pt idx="8">
                  <c:v>15887.0</c:v>
                </c:pt>
                <c:pt idx="9">
                  <c:v>16071.0</c:v>
                </c:pt>
                <c:pt idx="10">
                  <c:v>16253.0</c:v>
                </c:pt>
                <c:pt idx="11">
                  <c:v>16436.0</c:v>
                </c:pt>
                <c:pt idx="12">
                  <c:v>16618.0</c:v>
                </c:pt>
                <c:pt idx="13">
                  <c:v>16802.0</c:v>
                </c:pt>
              </c:numCache>
            </c:numRef>
          </c:cat>
          <c:val>
            <c:numRef>
              <c:f>'1939-45'!$B$5:$O$5</c:f>
              <c:numCache>
                <c:formatCode>#,##0</c:formatCode>
                <c:ptCount val="14"/>
                <c:pt idx="0">
                  <c:v>563.02403005</c:v>
                </c:pt>
                <c:pt idx="1">
                  <c:v>701.5546667000001</c:v>
                </c:pt>
                <c:pt idx="2">
                  <c:v>1064.8822915</c:v>
                </c:pt>
                <c:pt idx="3">
                  <c:v>951.29950855</c:v>
                </c:pt>
                <c:pt idx="4">
                  <c:v>903.99437663</c:v>
                </c:pt>
                <c:pt idx="5">
                  <c:v>1022.11447373</c:v>
                </c:pt>
                <c:pt idx="6">
                  <c:v>1417.97021968</c:v>
                </c:pt>
                <c:pt idx="7">
                  <c:v>1539.70682697</c:v>
                </c:pt>
                <c:pt idx="8">
                  <c:v>1860.7331386</c:v>
                </c:pt>
                <c:pt idx="9">
                  <c:v>1867.65424725</c:v>
                </c:pt>
                <c:pt idx="10">
                  <c:v>1905.85166515</c:v>
                </c:pt>
                <c:pt idx="11">
                  <c:v>2769.63264452</c:v>
                </c:pt>
                <c:pt idx="12">
                  <c:v>2174.21900827</c:v>
                </c:pt>
                <c:pt idx="13">
                  <c:v>8322.33688354</c:v>
                </c:pt>
              </c:numCache>
            </c:numRef>
          </c:val>
          <c:smooth val="0"/>
        </c:ser>
        <c:ser>
          <c:idx val="2"/>
          <c:order val="2"/>
          <c:tx>
            <c:v>Credits to African governments</c:v>
          </c:tx>
          <c:spPr>
            <a:ln>
              <a:solidFill>
                <a:schemeClr val="accent5">
                  <a:lumMod val="50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'1939-45'!$B$2:$O$2</c:f>
              <c:numCache>
                <c:formatCode>m/d/yy</c:formatCode>
                <c:ptCount val="14"/>
                <c:pt idx="0">
                  <c:v>14426.0</c:v>
                </c:pt>
                <c:pt idx="1">
                  <c:v>14610.0</c:v>
                </c:pt>
                <c:pt idx="2">
                  <c:v>14792.0</c:v>
                </c:pt>
                <c:pt idx="3">
                  <c:v>14976.0</c:v>
                </c:pt>
                <c:pt idx="4">
                  <c:v>15157.0</c:v>
                </c:pt>
                <c:pt idx="5">
                  <c:v>15341.0</c:v>
                </c:pt>
                <c:pt idx="6">
                  <c:v>15522.0</c:v>
                </c:pt>
                <c:pt idx="7">
                  <c:v>15706.0</c:v>
                </c:pt>
                <c:pt idx="8">
                  <c:v>15887.0</c:v>
                </c:pt>
                <c:pt idx="9">
                  <c:v>16071.0</c:v>
                </c:pt>
                <c:pt idx="10">
                  <c:v>16253.0</c:v>
                </c:pt>
                <c:pt idx="11">
                  <c:v>16436.0</c:v>
                </c:pt>
                <c:pt idx="12">
                  <c:v>16618.0</c:v>
                </c:pt>
                <c:pt idx="13">
                  <c:v>16802.0</c:v>
                </c:pt>
              </c:numCache>
            </c:numRef>
          </c:cat>
          <c:val>
            <c:numRef>
              <c:f>'1939-45'!$B$6:$O$6</c:f>
              <c:numCache>
                <c:formatCode>#,##0</c:formatCode>
                <c:ptCount val="14"/>
                <c:pt idx="0">
                  <c:v>59.64993989</c:v>
                </c:pt>
                <c:pt idx="1">
                  <c:v>59.64993989</c:v>
                </c:pt>
                <c:pt idx="2">
                  <c:v>59.64993989</c:v>
                </c:pt>
                <c:pt idx="3">
                  <c:v>59.64993989</c:v>
                </c:pt>
                <c:pt idx="4">
                  <c:v>59.64993989</c:v>
                </c:pt>
                <c:pt idx="5">
                  <c:v>59.64993989</c:v>
                </c:pt>
                <c:pt idx="6">
                  <c:v>59.64993989</c:v>
                </c:pt>
                <c:pt idx="7">
                  <c:v>59.64993989</c:v>
                </c:pt>
                <c:pt idx="8">
                  <c:v>59.64993989</c:v>
                </c:pt>
                <c:pt idx="9">
                  <c:v>59.64993989</c:v>
                </c:pt>
                <c:pt idx="10">
                  <c:v>59.64993989</c:v>
                </c:pt>
                <c:pt idx="11">
                  <c:v>59.64993989</c:v>
                </c:pt>
                <c:pt idx="12">
                  <c:v>59.64993989</c:v>
                </c:pt>
                <c:pt idx="13">
                  <c:v>83.90489781000001</c:v>
                </c:pt>
              </c:numCache>
            </c:numRef>
          </c:val>
          <c:smooth val="0"/>
        </c:ser>
        <c:ser>
          <c:idx val="3"/>
          <c:order val="3"/>
          <c:tx>
            <c:v>Credits to private sector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'1939-45'!$B$2:$O$2</c:f>
              <c:numCache>
                <c:formatCode>m/d/yy</c:formatCode>
                <c:ptCount val="14"/>
                <c:pt idx="0">
                  <c:v>14426.0</c:v>
                </c:pt>
                <c:pt idx="1">
                  <c:v>14610.0</c:v>
                </c:pt>
                <c:pt idx="2">
                  <c:v>14792.0</c:v>
                </c:pt>
                <c:pt idx="3">
                  <c:v>14976.0</c:v>
                </c:pt>
                <c:pt idx="4">
                  <c:v>15157.0</c:v>
                </c:pt>
                <c:pt idx="5">
                  <c:v>15341.0</c:v>
                </c:pt>
                <c:pt idx="6">
                  <c:v>15522.0</c:v>
                </c:pt>
                <c:pt idx="7">
                  <c:v>15706.0</c:v>
                </c:pt>
                <c:pt idx="8">
                  <c:v>15887.0</c:v>
                </c:pt>
                <c:pt idx="9">
                  <c:v>16071.0</c:v>
                </c:pt>
                <c:pt idx="10">
                  <c:v>16253.0</c:v>
                </c:pt>
                <c:pt idx="11">
                  <c:v>16436.0</c:v>
                </c:pt>
                <c:pt idx="12">
                  <c:v>16618.0</c:v>
                </c:pt>
                <c:pt idx="13">
                  <c:v>16802.0</c:v>
                </c:pt>
              </c:numCache>
            </c:numRef>
          </c:cat>
          <c:val>
            <c:numRef>
              <c:f>'1939-45'!$B$7:$O$7</c:f>
              <c:numCache>
                <c:formatCode>#,##0</c:formatCode>
                <c:ptCount val="14"/>
                <c:pt idx="0">
                  <c:v>1074.32221657</c:v>
                </c:pt>
                <c:pt idx="1">
                  <c:v>1252.33910616</c:v>
                </c:pt>
                <c:pt idx="2">
                  <c:v>1115.04231636</c:v>
                </c:pt>
                <c:pt idx="3">
                  <c:v>1654.1534774</c:v>
                </c:pt>
                <c:pt idx="4">
                  <c:v>2947.13799595</c:v>
                </c:pt>
                <c:pt idx="5">
                  <c:v>2645.0326501</c:v>
                </c:pt>
                <c:pt idx="6">
                  <c:v>3100.1271027</c:v>
                </c:pt>
                <c:pt idx="7">
                  <c:v>3667.78239094</c:v>
                </c:pt>
                <c:pt idx="8">
                  <c:v>4411.948830910001</c:v>
                </c:pt>
                <c:pt idx="9">
                  <c:v>5016.288038120001</c:v>
                </c:pt>
                <c:pt idx="10">
                  <c:v>4800.66113995</c:v>
                </c:pt>
                <c:pt idx="11">
                  <c:v>5030.19382156</c:v>
                </c:pt>
                <c:pt idx="12">
                  <c:v>6350.958992270001</c:v>
                </c:pt>
                <c:pt idx="13">
                  <c:v>7939.97519256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2297032"/>
        <c:axId val="2142300296"/>
      </c:lineChart>
      <c:dateAx>
        <c:axId val="2142297032"/>
        <c:scaling>
          <c:orientation val="minMax"/>
        </c:scaling>
        <c:delete val="0"/>
        <c:axPos val="b"/>
        <c:numFmt formatCode="mmm\-yyyy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142300296"/>
        <c:crosses val="autoZero"/>
        <c:auto val="1"/>
        <c:lblOffset val="100"/>
        <c:baseTimeUnit val="days"/>
        <c:majorUnit val="2.0"/>
        <c:majorTimeUnit val="years"/>
      </c:dateAx>
      <c:valAx>
        <c:axId val="21423002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142297032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0"/>
          <c:y val="0.851139069191164"/>
          <c:w val="1.0"/>
          <c:h val="0.147665656793158"/>
        </c:manualLayout>
      </c:layout>
      <c:overlay val="0"/>
      <c:txPr>
        <a:bodyPr/>
        <a:lstStyle/>
        <a:p>
          <a:pPr>
            <a:defRPr sz="1400" b="1"/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BAO Major Liabilities, 1939-1945 </a:t>
            </a:r>
          </a:p>
          <a:p>
            <a:pPr>
              <a:defRPr sz="1400"/>
            </a:pPr>
            <a:r>
              <a:rPr lang="en-US" sz="1400"/>
              <a:t>(mn French francs; most items use</a:t>
            </a:r>
            <a:r>
              <a:rPr lang="en-US" sz="1400" baseline="0"/>
              <a:t> left scale </a:t>
            </a:r>
            <a:r>
              <a:rPr lang="en-US" sz="1400"/>
              <a:t>)</a:t>
            </a:r>
          </a:p>
        </c:rich>
      </c:tx>
      <c:layout>
        <c:manualLayout>
          <c:xMode val="edge"/>
          <c:yMode val="edge"/>
          <c:x val="0.272084208237268"/>
          <c:y val="0.00269723476094217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735380776643906"/>
          <c:y val="0.117857478115232"/>
          <c:w val="0.859776330140896"/>
          <c:h val="0.608012995999173"/>
        </c:manualLayout>
      </c:layout>
      <c:lineChart>
        <c:grouping val="standard"/>
        <c:varyColors val="1"/>
        <c:ser>
          <c:idx val="0"/>
          <c:order val="0"/>
          <c:tx>
            <c:v>Foreign liabilities</c:v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'1939-45'!$B$2:$O$2</c:f>
              <c:numCache>
                <c:formatCode>m/d/yy</c:formatCode>
                <c:ptCount val="14"/>
                <c:pt idx="0">
                  <c:v>14426.0</c:v>
                </c:pt>
                <c:pt idx="1">
                  <c:v>14610.0</c:v>
                </c:pt>
                <c:pt idx="2">
                  <c:v>14792.0</c:v>
                </c:pt>
                <c:pt idx="3">
                  <c:v>14976.0</c:v>
                </c:pt>
                <c:pt idx="4">
                  <c:v>15157.0</c:v>
                </c:pt>
                <c:pt idx="5">
                  <c:v>15341.0</c:v>
                </c:pt>
                <c:pt idx="6">
                  <c:v>15522.0</c:v>
                </c:pt>
                <c:pt idx="7">
                  <c:v>15706.0</c:v>
                </c:pt>
                <c:pt idx="8">
                  <c:v>15887.0</c:v>
                </c:pt>
                <c:pt idx="9">
                  <c:v>16071.0</c:v>
                </c:pt>
                <c:pt idx="10">
                  <c:v>16253.0</c:v>
                </c:pt>
                <c:pt idx="11">
                  <c:v>16436.0</c:v>
                </c:pt>
                <c:pt idx="12">
                  <c:v>16618.0</c:v>
                </c:pt>
                <c:pt idx="13">
                  <c:v>16802.0</c:v>
                </c:pt>
              </c:numCache>
            </c:numRef>
          </c:cat>
          <c:val>
            <c:numRef>
              <c:f>'1939-45'!$B$10:$O$10</c:f>
              <c:numCache>
                <c:formatCode>#,##0</c:formatCode>
                <c:ptCount val="1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</c:numCache>
            </c:numRef>
          </c:val>
          <c:smooth val="0"/>
        </c:ser>
        <c:ser>
          <c:idx val="3"/>
          <c:order val="3"/>
          <c:tx>
            <c:v>Government deposits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'1939-45'!$B$2:$O$2</c:f>
              <c:numCache>
                <c:formatCode>m/d/yy</c:formatCode>
                <c:ptCount val="14"/>
                <c:pt idx="0">
                  <c:v>14426.0</c:v>
                </c:pt>
                <c:pt idx="1">
                  <c:v>14610.0</c:v>
                </c:pt>
                <c:pt idx="2">
                  <c:v>14792.0</c:v>
                </c:pt>
                <c:pt idx="3">
                  <c:v>14976.0</c:v>
                </c:pt>
                <c:pt idx="4">
                  <c:v>15157.0</c:v>
                </c:pt>
                <c:pt idx="5">
                  <c:v>15341.0</c:v>
                </c:pt>
                <c:pt idx="6">
                  <c:v>15522.0</c:v>
                </c:pt>
                <c:pt idx="7">
                  <c:v>15706.0</c:v>
                </c:pt>
                <c:pt idx="8">
                  <c:v>15887.0</c:v>
                </c:pt>
                <c:pt idx="9">
                  <c:v>16071.0</c:v>
                </c:pt>
                <c:pt idx="10">
                  <c:v>16253.0</c:v>
                </c:pt>
                <c:pt idx="11">
                  <c:v>16436.0</c:v>
                </c:pt>
                <c:pt idx="12">
                  <c:v>16618.0</c:v>
                </c:pt>
                <c:pt idx="13">
                  <c:v>16802.0</c:v>
                </c:pt>
              </c:numCache>
            </c:numRef>
          </c:cat>
          <c:val>
            <c:numRef>
              <c:f>'1939-45'!$B$13:$O$13</c:f>
              <c:numCache>
                <c:formatCode>#,##0</c:formatCode>
                <c:ptCount val="14"/>
                <c:pt idx="0">
                  <c:v>205.4682119</c:v>
                </c:pt>
                <c:pt idx="1">
                  <c:v>65.9719215</c:v>
                </c:pt>
                <c:pt idx="2">
                  <c:v>134.06641448</c:v>
                </c:pt>
                <c:pt idx="3">
                  <c:v>118.88534409</c:v>
                </c:pt>
                <c:pt idx="4">
                  <c:v>314.47044051</c:v>
                </c:pt>
                <c:pt idx="5">
                  <c:v>114.68243618</c:v>
                </c:pt>
                <c:pt idx="6">
                  <c:v>254.03947038</c:v>
                </c:pt>
                <c:pt idx="7">
                  <c:v>148.63740983</c:v>
                </c:pt>
                <c:pt idx="8">
                  <c:v>220.83671115</c:v>
                </c:pt>
                <c:pt idx="9">
                  <c:v>426.1181086</c:v>
                </c:pt>
                <c:pt idx="10">
                  <c:v>283.20555026</c:v>
                </c:pt>
                <c:pt idx="11">
                  <c:v>46.40089085</c:v>
                </c:pt>
                <c:pt idx="12">
                  <c:v>43.92639461</c:v>
                </c:pt>
                <c:pt idx="13">
                  <c:v>502.33540183</c:v>
                </c:pt>
              </c:numCache>
            </c:numRef>
          </c:val>
          <c:smooth val="0"/>
        </c:ser>
        <c:ser>
          <c:idx val="4"/>
          <c:order val="4"/>
          <c:tx>
            <c:v>Capital </c:v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'1939-45'!$B$2:$O$2</c:f>
              <c:numCache>
                <c:formatCode>m/d/yy</c:formatCode>
                <c:ptCount val="14"/>
                <c:pt idx="0">
                  <c:v>14426.0</c:v>
                </c:pt>
                <c:pt idx="1">
                  <c:v>14610.0</c:v>
                </c:pt>
                <c:pt idx="2">
                  <c:v>14792.0</c:v>
                </c:pt>
                <c:pt idx="3">
                  <c:v>14976.0</c:v>
                </c:pt>
                <c:pt idx="4">
                  <c:v>15157.0</c:v>
                </c:pt>
                <c:pt idx="5">
                  <c:v>15341.0</c:v>
                </c:pt>
                <c:pt idx="6">
                  <c:v>15522.0</c:v>
                </c:pt>
                <c:pt idx="7">
                  <c:v>15706.0</c:v>
                </c:pt>
                <c:pt idx="8">
                  <c:v>15887.0</c:v>
                </c:pt>
                <c:pt idx="9">
                  <c:v>16071.0</c:v>
                </c:pt>
                <c:pt idx="10">
                  <c:v>16253.0</c:v>
                </c:pt>
                <c:pt idx="11">
                  <c:v>16436.0</c:v>
                </c:pt>
                <c:pt idx="12">
                  <c:v>16618.0</c:v>
                </c:pt>
                <c:pt idx="13">
                  <c:v>16802.0</c:v>
                </c:pt>
              </c:numCache>
            </c:numRef>
          </c:cat>
          <c:val>
            <c:numRef>
              <c:f>'1939-45'!$B$14:$O$14</c:f>
              <c:numCache>
                <c:formatCode>#,##0</c:formatCode>
                <c:ptCount val="14"/>
                <c:pt idx="0">
                  <c:v>50.0</c:v>
                </c:pt>
                <c:pt idx="1">
                  <c:v>50.0</c:v>
                </c:pt>
                <c:pt idx="2">
                  <c:v>50.0</c:v>
                </c:pt>
                <c:pt idx="3">
                  <c:v>50.0</c:v>
                </c:pt>
                <c:pt idx="4">
                  <c:v>50.0</c:v>
                </c:pt>
                <c:pt idx="5">
                  <c:v>50.0</c:v>
                </c:pt>
                <c:pt idx="6">
                  <c:v>50.0</c:v>
                </c:pt>
                <c:pt idx="7">
                  <c:v>50.0</c:v>
                </c:pt>
                <c:pt idx="8">
                  <c:v>50.0</c:v>
                </c:pt>
                <c:pt idx="9">
                  <c:v>50.0</c:v>
                </c:pt>
                <c:pt idx="10">
                  <c:v>50.0</c:v>
                </c:pt>
                <c:pt idx="11">
                  <c:v>50.0</c:v>
                </c:pt>
                <c:pt idx="12">
                  <c:v>50.0</c:v>
                </c:pt>
                <c:pt idx="13">
                  <c:v>50.0</c:v>
                </c:pt>
              </c:numCache>
            </c:numRef>
          </c:val>
          <c:smooth val="0"/>
        </c:ser>
        <c:ser>
          <c:idx val="5"/>
          <c:order val="5"/>
          <c:tx>
            <c:v>Reserve</c:v>
          </c:tx>
          <c:spPr>
            <a:ln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'1939-45'!$B$2:$O$2</c:f>
              <c:numCache>
                <c:formatCode>m/d/yy</c:formatCode>
                <c:ptCount val="14"/>
                <c:pt idx="0">
                  <c:v>14426.0</c:v>
                </c:pt>
                <c:pt idx="1">
                  <c:v>14610.0</c:v>
                </c:pt>
                <c:pt idx="2">
                  <c:v>14792.0</c:v>
                </c:pt>
                <c:pt idx="3">
                  <c:v>14976.0</c:v>
                </c:pt>
                <c:pt idx="4">
                  <c:v>15157.0</c:v>
                </c:pt>
                <c:pt idx="5">
                  <c:v>15341.0</c:v>
                </c:pt>
                <c:pt idx="6">
                  <c:v>15522.0</c:v>
                </c:pt>
                <c:pt idx="7">
                  <c:v>15706.0</c:v>
                </c:pt>
                <c:pt idx="8">
                  <c:v>15887.0</c:v>
                </c:pt>
                <c:pt idx="9">
                  <c:v>16071.0</c:v>
                </c:pt>
                <c:pt idx="10">
                  <c:v>16253.0</c:v>
                </c:pt>
                <c:pt idx="11">
                  <c:v>16436.0</c:v>
                </c:pt>
                <c:pt idx="12">
                  <c:v>16618.0</c:v>
                </c:pt>
                <c:pt idx="13">
                  <c:v>16802.0</c:v>
                </c:pt>
              </c:numCache>
            </c:numRef>
          </c:cat>
          <c:val>
            <c:numRef>
              <c:f>'1939-45'!$B$15:$O$15</c:f>
              <c:numCache>
                <c:formatCode>#,##0</c:formatCode>
                <c:ptCount val="14"/>
                <c:pt idx="0">
                  <c:v>79.7539488</c:v>
                </c:pt>
                <c:pt idx="1">
                  <c:v>79.7539488</c:v>
                </c:pt>
                <c:pt idx="2">
                  <c:v>80.50113737999999</c:v>
                </c:pt>
                <c:pt idx="3">
                  <c:v>80.50113737999999</c:v>
                </c:pt>
                <c:pt idx="4">
                  <c:v>81.10735679999999</c:v>
                </c:pt>
                <c:pt idx="5">
                  <c:v>88.0728355</c:v>
                </c:pt>
                <c:pt idx="6">
                  <c:v>91.46028807</c:v>
                </c:pt>
                <c:pt idx="7">
                  <c:v>95.41497654</c:v>
                </c:pt>
                <c:pt idx="8">
                  <c:v>99.30223337000001</c:v>
                </c:pt>
                <c:pt idx="9">
                  <c:v>99.30223337000001</c:v>
                </c:pt>
                <c:pt idx="10">
                  <c:v>94.36274203999999</c:v>
                </c:pt>
                <c:pt idx="11">
                  <c:v>99.30223337000001</c:v>
                </c:pt>
                <c:pt idx="12">
                  <c:v>103.27186667</c:v>
                </c:pt>
                <c:pt idx="13">
                  <c:v>103.27186667</c:v>
                </c:pt>
              </c:numCache>
            </c:numRef>
          </c:val>
          <c:smooth val="0"/>
        </c:ser>
        <c:ser>
          <c:idx val="6"/>
          <c:order val="6"/>
          <c:tx>
            <c:v>Amortization, profit and loss</c:v>
          </c:tx>
          <c:spPr>
            <a:ln>
              <a:solidFill>
                <a:srgbClr val="7030A0"/>
              </a:solidFill>
              <a:prstDash val="sysDash"/>
            </a:ln>
          </c:spPr>
          <c:marker>
            <c:symbol val="none"/>
          </c:marker>
          <c:cat>
            <c:numRef>
              <c:f>'1939-45'!$B$2:$O$2</c:f>
              <c:numCache>
                <c:formatCode>m/d/yy</c:formatCode>
                <c:ptCount val="14"/>
                <c:pt idx="0">
                  <c:v>14426.0</c:v>
                </c:pt>
                <c:pt idx="1">
                  <c:v>14610.0</c:v>
                </c:pt>
                <c:pt idx="2">
                  <c:v>14792.0</c:v>
                </c:pt>
                <c:pt idx="3">
                  <c:v>14976.0</c:v>
                </c:pt>
                <c:pt idx="4">
                  <c:v>15157.0</c:v>
                </c:pt>
                <c:pt idx="5">
                  <c:v>15341.0</c:v>
                </c:pt>
                <c:pt idx="6">
                  <c:v>15522.0</c:v>
                </c:pt>
                <c:pt idx="7">
                  <c:v>15706.0</c:v>
                </c:pt>
                <c:pt idx="8">
                  <c:v>15887.0</c:v>
                </c:pt>
                <c:pt idx="9">
                  <c:v>16071.0</c:v>
                </c:pt>
                <c:pt idx="10">
                  <c:v>16253.0</c:v>
                </c:pt>
                <c:pt idx="11">
                  <c:v>16436.0</c:v>
                </c:pt>
                <c:pt idx="12">
                  <c:v>16618.0</c:v>
                </c:pt>
                <c:pt idx="13">
                  <c:v>16802.0</c:v>
                </c:pt>
              </c:numCache>
            </c:numRef>
          </c:cat>
          <c:val>
            <c:numRef>
              <c:f>'1939-45'!$B$16:$O$16</c:f>
              <c:numCache>
                <c:formatCode>#,##0</c:formatCode>
                <c:ptCount val="14"/>
                <c:pt idx="0">
                  <c:v>0.0</c:v>
                </c:pt>
                <c:pt idx="1">
                  <c:v>4.98125721</c:v>
                </c:pt>
                <c:pt idx="2">
                  <c:v>4.04146289</c:v>
                </c:pt>
                <c:pt idx="3">
                  <c:v>11.59459333</c:v>
                </c:pt>
                <c:pt idx="4">
                  <c:v>15.20036702</c:v>
                </c:pt>
                <c:pt idx="5">
                  <c:v>7.49604495</c:v>
                </c:pt>
                <c:pt idx="6">
                  <c:v>8.21853666</c:v>
                </c:pt>
                <c:pt idx="7">
                  <c:v>8.135955920000001</c:v>
                </c:pt>
                <c:pt idx="8">
                  <c:v>11.91005789</c:v>
                </c:pt>
                <c:pt idx="9">
                  <c:v>8.05291504</c:v>
                </c:pt>
                <c:pt idx="10">
                  <c:v>0.0</c:v>
                </c:pt>
                <c:pt idx="11">
                  <c:v>5.47853421</c:v>
                </c:pt>
                <c:pt idx="12">
                  <c:v>5.49671499</c:v>
                </c:pt>
                <c:pt idx="13">
                  <c:v>10.9833208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1920216"/>
        <c:axId val="2142919912"/>
      </c:lineChart>
      <c:lineChart>
        <c:grouping val="standard"/>
        <c:varyColors val="1"/>
        <c:ser>
          <c:idx val="1"/>
          <c:order val="1"/>
          <c:tx>
            <c:v>Notes in circulation (right scale) </c:v>
          </c:tx>
          <c:spPr>
            <a:ln w="63500" cmpd="dbl"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'1929-39'!$B$2:$T$2</c:f>
              <c:numCache>
                <c:formatCode>m/d/yy</c:formatCode>
                <c:ptCount val="19"/>
                <c:pt idx="0">
                  <c:v>10774.0</c:v>
                </c:pt>
                <c:pt idx="1">
                  <c:v>10958.0</c:v>
                </c:pt>
                <c:pt idx="2">
                  <c:v>11139.0</c:v>
                </c:pt>
                <c:pt idx="3">
                  <c:v>11323.0</c:v>
                </c:pt>
                <c:pt idx="4">
                  <c:v>11504.0</c:v>
                </c:pt>
                <c:pt idx="5">
                  <c:v>11688.0</c:v>
                </c:pt>
                <c:pt idx="6">
                  <c:v>11870.0</c:v>
                </c:pt>
                <c:pt idx="7">
                  <c:v>12054.0</c:v>
                </c:pt>
                <c:pt idx="8">
                  <c:v>12235.0</c:v>
                </c:pt>
                <c:pt idx="9">
                  <c:v>12419.0</c:v>
                </c:pt>
                <c:pt idx="10">
                  <c:v>12600.0</c:v>
                </c:pt>
                <c:pt idx="11">
                  <c:v>12784.0</c:v>
                </c:pt>
                <c:pt idx="12">
                  <c:v>12965.0</c:v>
                </c:pt>
                <c:pt idx="13">
                  <c:v>13149.0</c:v>
                </c:pt>
                <c:pt idx="14">
                  <c:v>13331.0</c:v>
                </c:pt>
                <c:pt idx="15">
                  <c:v>13515.0</c:v>
                </c:pt>
                <c:pt idx="16">
                  <c:v>13696.0</c:v>
                </c:pt>
                <c:pt idx="17">
                  <c:v>13880.0</c:v>
                </c:pt>
                <c:pt idx="18">
                  <c:v>14061.0</c:v>
                </c:pt>
              </c:numCache>
            </c:numRef>
          </c:cat>
          <c:val>
            <c:numRef>
              <c:f>'1939-45'!$B$11:$O$11</c:f>
              <c:numCache>
                <c:formatCode>#,##0</c:formatCode>
                <c:ptCount val="14"/>
                <c:pt idx="0">
                  <c:v>1027.97052</c:v>
                </c:pt>
                <c:pt idx="1">
                  <c:v>1363.480825</c:v>
                </c:pt>
                <c:pt idx="2">
                  <c:v>1451.29927</c:v>
                </c:pt>
                <c:pt idx="3">
                  <c:v>1485.54279</c:v>
                </c:pt>
                <c:pt idx="4">
                  <c:v>1773.70314</c:v>
                </c:pt>
                <c:pt idx="5">
                  <c:v>2222.453085</c:v>
                </c:pt>
                <c:pt idx="6">
                  <c:v>3097.66813</c:v>
                </c:pt>
                <c:pt idx="7">
                  <c:v>3318.48532</c:v>
                </c:pt>
                <c:pt idx="8">
                  <c:v>4706.170825</c:v>
                </c:pt>
                <c:pt idx="9">
                  <c:v>4711.521865</c:v>
                </c:pt>
                <c:pt idx="10">
                  <c:v>4707.266915</c:v>
                </c:pt>
                <c:pt idx="11">
                  <c:v>5139.639225</c:v>
                </c:pt>
                <c:pt idx="12">
                  <c:v>5421.72682</c:v>
                </c:pt>
                <c:pt idx="13">
                  <c:v>11055.3281995</c:v>
                </c:pt>
              </c:numCache>
            </c:numRef>
          </c:val>
          <c:smooth val="0"/>
        </c:ser>
        <c:ser>
          <c:idx val="2"/>
          <c:order val="2"/>
          <c:tx>
            <c:v>Nongovernment deposits (right scale)</c:v>
          </c:tx>
          <c:spPr>
            <a:ln w="5080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numRef>
              <c:f>'1939-45'!$B$2:$O$2</c:f>
              <c:numCache>
                <c:formatCode>m/d/yy</c:formatCode>
                <c:ptCount val="14"/>
                <c:pt idx="0">
                  <c:v>14426.0</c:v>
                </c:pt>
                <c:pt idx="1">
                  <c:v>14610.0</c:v>
                </c:pt>
                <c:pt idx="2">
                  <c:v>14792.0</c:v>
                </c:pt>
                <c:pt idx="3">
                  <c:v>14976.0</c:v>
                </c:pt>
                <c:pt idx="4">
                  <c:v>15157.0</c:v>
                </c:pt>
                <c:pt idx="5">
                  <c:v>15341.0</c:v>
                </c:pt>
                <c:pt idx="6">
                  <c:v>15522.0</c:v>
                </c:pt>
                <c:pt idx="7">
                  <c:v>15706.0</c:v>
                </c:pt>
                <c:pt idx="8">
                  <c:v>15887.0</c:v>
                </c:pt>
                <c:pt idx="9">
                  <c:v>16071.0</c:v>
                </c:pt>
                <c:pt idx="10">
                  <c:v>16253.0</c:v>
                </c:pt>
                <c:pt idx="11">
                  <c:v>16436.0</c:v>
                </c:pt>
                <c:pt idx="12">
                  <c:v>16618.0</c:v>
                </c:pt>
                <c:pt idx="13">
                  <c:v>16802.0</c:v>
                </c:pt>
              </c:numCache>
            </c:numRef>
          </c:cat>
          <c:val>
            <c:numRef>
              <c:f>'1939-45'!$B$12:$O$12</c:f>
              <c:numCache>
                <c:formatCode>#,##0</c:formatCode>
                <c:ptCount val="14"/>
                <c:pt idx="0">
                  <c:v>249.02867822</c:v>
                </c:pt>
                <c:pt idx="1">
                  <c:v>361.05817274</c:v>
                </c:pt>
                <c:pt idx="2">
                  <c:v>434.5236882</c:v>
                </c:pt>
                <c:pt idx="3">
                  <c:v>791.00676151</c:v>
                </c:pt>
                <c:pt idx="4">
                  <c:v>1089.53702661</c:v>
                </c:pt>
                <c:pt idx="5">
                  <c:v>1140.76218127</c:v>
                </c:pt>
                <c:pt idx="6">
                  <c:v>1007.79647799</c:v>
                </c:pt>
                <c:pt idx="7">
                  <c:v>1020.87050386</c:v>
                </c:pt>
                <c:pt idx="8">
                  <c:v>1583.31083683</c:v>
                </c:pt>
                <c:pt idx="9">
                  <c:v>1943.79137691</c:v>
                </c:pt>
                <c:pt idx="10">
                  <c:v>1923.00511793</c:v>
                </c:pt>
                <c:pt idx="11">
                  <c:v>2302.72011875</c:v>
                </c:pt>
                <c:pt idx="12">
                  <c:v>2651.10378428</c:v>
                </c:pt>
                <c:pt idx="13">
                  <c:v>4317.62359027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1880200"/>
        <c:axId val="2141774664"/>
      </c:lineChart>
      <c:dateAx>
        <c:axId val="2141920216"/>
        <c:scaling>
          <c:orientation val="minMax"/>
        </c:scaling>
        <c:delete val="0"/>
        <c:axPos val="b"/>
        <c:numFmt formatCode="mmm\-yyyy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142919912"/>
        <c:crosses val="autoZero"/>
        <c:auto val="1"/>
        <c:lblOffset val="100"/>
        <c:baseTimeUnit val="days"/>
        <c:majorUnit val="24.0"/>
        <c:majorTimeUnit val="months"/>
      </c:dateAx>
      <c:valAx>
        <c:axId val="2142919912"/>
        <c:scaling>
          <c:orientation val="minMax"/>
          <c:max val="1200.0"/>
          <c:min val="0.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141920216"/>
        <c:crosses val="autoZero"/>
        <c:crossBetween val="midCat"/>
        <c:majorUnit val="200.0"/>
        <c:minorUnit val="10.0"/>
      </c:valAx>
      <c:valAx>
        <c:axId val="214177466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en-US"/>
          </a:p>
        </c:txPr>
        <c:crossAx val="2141880200"/>
        <c:crosses val="max"/>
        <c:crossBetween val="between"/>
      </c:valAx>
      <c:dateAx>
        <c:axId val="2141880200"/>
        <c:scaling>
          <c:orientation val="minMax"/>
        </c:scaling>
        <c:delete val="1"/>
        <c:axPos val="b"/>
        <c:numFmt formatCode="m/d/yy" sourceLinked="1"/>
        <c:majorTickMark val="out"/>
        <c:minorTickMark val="none"/>
        <c:tickLblPos val="nextTo"/>
        <c:crossAx val="2141774664"/>
        <c:crosses val="autoZero"/>
        <c:auto val="1"/>
        <c:lblOffset val="100"/>
        <c:baseTimeUnit val="months"/>
        <c:majorUnit val="1.0"/>
        <c:minorUnit val="1.0"/>
      </c:dateAx>
    </c:plotArea>
    <c:legend>
      <c:legendPos val="b"/>
      <c:layout>
        <c:manualLayout>
          <c:xMode val="edge"/>
          <c:yMode val="edge"/>
          <c:x val="0.000270585247052847"/>
          <c:y val="0.798783525884746"/>
          <c:w val="0.997636242215285"/>
          <c:h val="0.201216522691945"/>
        </c:manualLayout>
      </c:layout>
      <c:overlay val="0"/>
      <c:txPr>
        <a:bodyPr/>
        <a:lstStyle/>
        <a:p>
          <a:pPr>
            <a:defRPr sz="1400" b="1"/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BAO Major Assets, 1945-1955</a:t>
            </a:r>
          </a:p>
          <a:p>
            <a:pPr>
              <a:defRPr sz="1400"/>
            </a:pPr>
            <a:r>
              <a:rPr lang="en-US" sz="1400"/>
              <a:t> (mn French francs)</a:t>
            </a:r>
          </a:p>
        </c:rich>
      </c:tx>
      <c:layout>
        <c:manualLayout>
          <c:xMode val="edge"/>
          <c:yMode val="edge"/>
          <c:x val="0.353370770596242"/>
          <c:y val="0.00552867882424591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742275598031271"/>
          <c:y val="0.123622332632361"/>
          <c:w val="0.876043657994261"/>
          <c:h val="0.636634827795985"/>
        </c:manualLayout>
      </c:layout>
      <c:lineChart>
        <c:grouping val="standard"/>
        <c:varyColors val="1"/>
        <c:ser>
          <c:idx val="0"/>
          <c:order val="0"/>
          <c:tx>
            <c:v>Foreign assets</c:v>
          </c:tx>
          <c:marker>
            <c:symbol val="none"/>
          </c:marker>
          <c:cat>
            <c:numRef>
              <c:f>'1945-55'!$B$2:$W$2</c:f>
              <c:numCache>
                <c:formatCode>m/d/yy</c:formatCode>
                <c:ptCount val="22"/>
                <c:pt idx="0">
                  <c:v>16618.0</c:v>
                </c:pt>
                <c:pt idx="1">
                  <c:v>16802.0</c:v>
                </c:pt>
                <c:pt idx="2">
                  <c:v>16983.0</c:v>
                </c:pt>
                <c:pt idx="3">
                  <c:v>17167.0</c:v>
                </c:pt>
                <c:pt idx="4">
                  <c:v>17348.0</c:v>
                </c:pt>
                <c:pt idx="5">
                  <c:v>17532.0</c:v>
                </c:pt>
                <c:pt idx="6">
                  <c:v>17714.0</c:v>
                </c:pt>
                <c:pt idx="7">
                  <c:v>17898.0</c:v>
                </c:pt>
                <c:pt idx="8">
                  <c:v>18079.0</c:v>
                </c:pt>
                <c:pt idx="9">
                  <c:v>18263.0</c:v>
                </c:pt>
                <c:pt idx="10">
                  <c:v>18444.0</c:v>
                </c:pt>
                <c:pt idx="11">
                  <c:v>18628.0</c:v>
                </c:pt>
                <c:pt idx="12">
                  <c:v>18809.0</c:v>
                </c:pt>
                <c:pt idx="13">
                  <c:v>18993.0</c:v>
                </c:pt>
                <c:pt idx="14">
                  <c:v>19175.0</c:v>
                </c:pt>
                <c:pt idx="15">
                  <c:v>19359.0</c:v>
                </c:pt>
                <c:pt idx="16">
                  <c:v>19540.0</c:v>
                </c:pt>
                <c:pt idx="17">
                  <c:v>19724.0</c:v>
                </c:pt>
                <c:pt idx="18">
                  <c:v>19905.0</c:v>
                </c:pt>
                <c:pt idx="19">
                  <c:v>20089.0</c:v>
                </c:pt>
                <c:pt idx="20">
                  <c:v>20270.0</c:v>
                </c:pt>
                <c:pt idx="21">
                  <c:v>20362.0</c:v>
                </c:pt>
              </c:numCache>
            </c:numRef>
          </c:cat>
          <c:val>
            <c:numRef>
              <c:f>'1945-55'!$B$4:$W$4</c:f>
              <c:numCache>
                <c:formatCode>#,##0</c:formatCode>
                <c:ptCount val="22"/>
                <c:pt idx="0">
                  <c:v>21.16120662</c:v>
                </c:pt>
                <c:pt idx="1">
                  <c:v>24.93658035</c:v>
                </c:pt>
                <c:pt idx="2">
                  <c:v>11.32381484</c:v>
                </c:pt>
                <c:pt idx="3">
                  <c:v>23.98899728</c:v>
                </c:pt>
                <c:pt idx="4">
                  <c:v>64.63734963</c:v>
                </c:pt>
                <c:pt idx="5">
                  <c:v>14.74161958</c:v>
                </c:pt>
                <c:pt idx="6">
                  <c:v>77.93597931999999</c:v>
                </c:pt>
                <c:pt idx="7">
                  <c:v>97.61352472</c:v>
                </c:pt>
                <c:pt idx="8">
                  <c:v>57.38786</c:v>
                </c:pt>
                <c:pt idx="9">
                  <c:v>323.647297</c:v>
                </c:pt>
                <c:pt idx="10">
                  <c:v>439.414611</c:v>
                </c:pt>
                <c:pt idx="11">
                  <c:v>1176.388308</c:v>
                </c:pt>
                <c:pt idx="12">
                  <c:v>2849.018169</c:v>
                </c:pt>
                <c:pt idx="13">
                  <c:v>2663.738593</c:v>
                </c:pt>
                <c:pt idx="14">
                  <c:v>2875.403461</c:v>
                </c:pt>
                <c:pt idx="15">
                  <c:v>2123.820554</c:v>
                </c:pt>
                <c:pt idx="16">
                  <c:v>4762.105928</c:v>
                </c:pt>
                <c:pt idx="17">
                  <c:v>2077.688745</c:v>
                </c:pt>
                <c:pt idx="18">
                  <c:v>6155.101031</c:v>
                </c:pt>
                <c:pt idx="19">
                  <c:v>1515.350573</c:v>
                </c:pt>
                <c:pt idx="20">
                  <c:v>2293.546749</c:v>
                </c:pt>
                <c:pt idx="21">
                  <c:v>2252.845403</c:v>
                </c:pt>
              </c:numCache>
            </c:numRef>
          </c:val>
          <c:smooth val="0"/>
        </c:ser>
        <c:ser>
          <c:idx val="1"/>
          <c:order val="1"/>
          <c:tx>
            <c:v>French assets</c:v>
          </c:tx>
          <c:spPr>
            <a:ln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numRef>
              <c:f>'1945-55'!$B$2:$W$2</c:f>
              <c:numCache>
                <c:formatCode>m/d/yy</c:formatCode>
                <c:ptCount val="22"/>
                <c:pt idx="0">
                  <c:v>16618.0</c:v>
                </c:pt>
                <c:pt idx="1">
                  <c:v>16802.0</c:v>
                </c:pt>
                <c:pt idx="2">
                  <c:v>16983.0</c:v>
                </c:pt>
                <c:pt idx="3">
                  <c:v>17167.0</c:v>
                </c:pt>
                <c:pt idx="4">
                  <c:v>17348.0</c:v>
                </c:pt>
                <c:pt idx="5">
                  <c:v>17532.0</c:v>
                </c:pt>
                <c:pt idx="6">
                  <c:v>17714.0</c:v>
                </c:pt>
                <c:pt idx="7">
                  <c:v>17898.0</c:v>
                </c:pt>
                <c:pt idx="8">
                  <c:v>18079.0</c:v>
                </c:pt>
                <c:pt idx="9">
                  <c:v>18263.0</c:v>
                </c:pt>
                <c:pt idx="10">
                  <c:v>18444.0</c:v>
                </c:pt>
                <c:pt idx="11">
                  <c:v>18628.0</c:v>
                </c:pt>
                <c:pt idx="12">
                  <c:v>18809.0</c:v>
                </c:pt>
                <c:pt idx="13">
                  <c:v>18993.0</c:v>
                </c:pt>
                <c:pt idx="14">
                  <c:v>19175.0</c:v>
                </c:pt>
                <c:pt idx="15">
                  <c:v>19359.0</c:v>
                </c:pt>
                <c:pt idx="16">
                  <c:v>19540.0</c:v>
                </c:pt>
                <c:pt idx="17">
                  <c:v>19724.0</c:v>
                </c:pt>
                <c:pt idx="18">
                  <c:v>19905.0</c:v>
                </c:pt>
                <c:pt idx="19">
                  <c:v>20089.0</c:v>
                </c:pt>
                <c:pt idx="20">
                  <c:v>20270.0</c:v>
                </c:pt>
                <c:pt idx="21">
                  <c:v>20362.0</c:v>
                </c:pt>
              </c:numCache>
            </c:numRef>
          </c:cat>
          <c:val>
            <c:numRef>
              <c:f>'1945-55'!$B$5:$W$5</c:f>
              <c:numCache>
                <c:formatCode>#,##0</c:formatCode>
                <c:ptCount val="22"/>
                <c:pt idx="0">
                  <c:v>2174.21900827</c:v>
                </c:pt>
                <c:pt idx="1">
                  <c:v>8322.33688354</c:v>
                </c:pt>
                <c:pt idx="2">
                  <c:v>7719.90850185</c:v>
                </c:pt>
                <c:pt idx="3">
                  <c:v>7141.3470177</c:v>
                </c:pt>
                <c:pt idx="4">
                  <c:v>6208.82127259</c:v>
                </c:pt>
                <c:pt idx="5">
                  <c:v>6021.70489553</c:v>
                </c:pt>
                <c:pt idx="6">
                  <c:v>7118.94554907</c:v>
                </c:pt>
                <c:pt idx="7">
                  <c:v>11141.45773879</c:v>
                </c:pt>
                <c:pt idx="8">
                  <c:v>11883.287639</c:v>
                </c:pt>
                <c:pt idx="9">
                  <c:v>9768.866528</c:v>
                </c:pt>
                <c:pt idx="10">
                  <c:v>13602.935044</c:v>
                </c:pt>
                <c:pt idx="11">
                  <c:v>15279.608744</c:v>
                </c:pt>
                <c:pt idx="12">
                  <c:v>18195.438534</c:v>
                </c:pt>
                <c:pt idx="13">
                  <c:v>18067.851119</c:v>
                </c:pt>
                <c:pt idx="14">
                  <c:v>21045.638197</c:v>
                </c:pt>
                <c:pt idx="15">
                  <c:v>20179.669493</c:v>
                </c:pt>
                <c:pt idx="16">
                  <c:v>21704.438369</c:v>
                </c:pt>
                <c:pt idx="17">
                  <c:v>24758.673059</c:v>
                </c:pt>
                <c:pt idx="18">
                  <c:v>26030.133765</c:v>
                </c:pt>
                <c:pt idx="19">
                  <c:v>27052.239695</c:v>
                </c:pt>
                <c:pt idx="20">
                  <c:v>24259.550498</c:v>
                </c:pt>
                <c:pt idx="21">
                  <c:v>21619.829964</c:v>
                </c:pt>
              </c:numCache>
            </c:numRef>
          </c:val>
          <c:smooth val="0"/>
        </c:ser>
        <c:ser>
          <c:idx val="2"/>
          <c:order val="2"/>
          <c:tx>
            <c:v>Credits to African governments</c:v>
          </c:tx>
          <c:spPr>
            <a:ln>
              <a:solidFill>
                <a:schemeClr val="accent5">
                  <a:lumMod val="50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'1945-55'!$B$2:$W$2</c:f>
              <c:numCache>
                <c:formatCode>m/d/yy</c:formatCode>
                <c:ptCount val="22"/>
                <c:pt idx="0">
                  <c:v>16618.0</c:v>
                </c:pt>
                <c:pt idx="1">
                  <c:v>16802.0</c:v>
                </c:pt>
                <c:pt idx="2">
                  <c:v>16983.0</c:v>
                </c:pt>
                <c:pt idx="3">
                  <c:v>17167.0</c:v>
                </c:pt>
                <c:pt idx="4">
                  <c:v>17348.0</c:v>
                </c:pt>
                <c:pt idx="5">
                  <c:v>17532.0</c:v>
                </c:pt>
                <c:pt idx="6">
                  <c:v>17714.0</c:v>
                </c:pt>
                <c:pt idx="7">
                  <c:v>17898.0</c:v>
                </c:pt>
                <c:pt idx="8">
                  <c:v>18079.0</c:v>
                </c:pt>
                <c:pt idx="9">
                  <c:v>18263.0</c:v>
                </c:pt>
                <c:pt idx="10">
                  <c:v>18444.0</c:v>
                </c:pt>
                <c:pt idx="11">
                  <c:v>18628.0</c:v>
                </c:pt>
                <c:pt idx="12">
                  <c:v>18809.0</c:v>
                </c:pt>
                <c:pt idx="13">
                  <c:v>18993.0</c:v>
                </c:pt>
                <c:pt idx="14">
                  <c:v>19175.0</c:v>
                </c:pt>
                <c:pt idx="15">
                  <c:v>19359.0</c:v>
                </c:pt>
                <c:pt idx="16">
                  <c:v>19540.0</c:v>
                </c:pt>
                <c:pt idx="17">
                  <c:v>19724.0</c:v>
                </c:pt>
                <c:pt idx="18">
                  <c:v>19905.0</c:v>
                </c:pt>
                <c:pt idx="19">
                  <c:v>20089.0</c:v>
                </c:pt>
                <c:pt idx="20">
                  <c:v>20270.0</c:v>
                </c:pt>
                <c:pt idx="21">
                  <c:v>20362.0</c:v>
                </c:pt>
              </c:numCache>
            </c:numRef>
          </c:cat>
          <c:val>
            <c:numRef>
              <c:f>'1945-55'!$B$6:$W$6</c:f>
              <c:numCache>
                <c:formatCode>#,##0</c:formatCode>
                <c:ptCount val="22"/>
                <c:pt idx="0">
                  <c:v>59.64993989</c:v>
                </c:pt>
                <c:pt idx="1">
                  <c:v>83.90489781000001</c:v>
                </c:pt>
                <c:pt idx="2">
                  <c:v>83.90489781000001</c:v>
                </c:pt>
                <c:pt idx="3">
                  <c:v>83.90489781000001</c:v>
                </c:pt>
                <c:pt idx="4">
                  <c:v>83.90489781000001</c:v>
                </c:pt>
                <c:pt idx="5">
                  <c:v>83.904897</c:v>
                </c:pt>
                <c:pt idx="6">
                  <c:v>83.904897</c:v>
                </c:pt>
                <c:pt idx="7">
                  <c:v>94.299881</c:v>
                </c:pt>
                <c:pt idx="8">
                  <c:v>94.299881</c:v>
                </c:pt>
                <c:pt idx="9">
                  <c:v>94.299881</c:v>
                </c:pt>
                <c:pt idx="10">
                  <c:v>94.299881</c:v>
                </c:pt>
                <c:pt idx="11">
                  <c:v>94.29988</c:v>
                </c:pt>
                <c:pt idx="12">
                  <c:v>94.29988</c:v>
                </c:pt>
                <c:pt idx="13">
                  <c:v>94.29988</c:v>
                </c:pt>
                <c:pt idx="14">
                  <c:v>94.29988</c:v>
                </c:pt>
                <c:pt idx="15">
                  <c:v>94.29988</c:v>
                </c:pt>
                <c:pt idx="16">
                  <c:v>94.29988</c:v>
                </c:pt>
                <c:pt idx="17">
                  <c:v>94.29988</c:v>
                </c:pt>
                <c:pt idx="18">
                  <c:v>94.29988</c:v>
                </c:pt>
                <c:pt idx="19">
                  <c:v>94.29988</c:v>
                </c:pt>
                <c:pt idx="20">
                  <c:v>94.29988</c:v>
                </c:pt>
                <c:pt idx="21">
                  <c:v>94.29988</c:v>
                </c:pt>
              </c:numCache>
            </c:numRef>
          </c:val>
          <c:smooth val="0"/>
        </c:ser>
        <c:ser>
          <c:idx val="3"/>
          <c:order val="3"/>
          <c:tx>
            <c:v>Credits to private sector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'1945-55'!$B$2:$W$2</c:f>
              <c:numCache>
                <c:formatCode>m/d/yy</c:formatCode>
                <c:ptCount val="22"/>
                <c:pt idx="0">
                  <c:v>16618.0</c:v>
                </c:pt>
                <c:pt idx="1">
                  <c:v>16802.0</c:v>
                </c:pt>
                <c:pt idx="2">
                  <c:v>16983.0</c:v>
                </c:pt>
                <c:pt idx="3">
                  <c:v>17167.0</c:v>
                </c:pt>
                <c:pt idx="4">
                  <c:v>17348.0</c:v>
                </c:pt>
                <c:pt idx="5">
                  <c:v>17532.0</c:v>
                </c:pt>
                <c:pt idx="6">
                  <c:v>17714.0</c:v>
                </c:pt>
                <c:pt idx="7">
                  <c:v>17898.0</c:v>
                </c:pt>
                <c:pt idx="8">
                  <c:v>18079.0</c:v>
                </c:pt>
                <c:pt idx="9">
                  <c:v>18263.0</c:v>
                </c:pt>
                <c:pt idx="10">
                  <c:v>18444.0</c:v>
                </c:pt>
                <c:pt idx="11">
                  <c:v>18628.0</c:v>
                </c:pt>
                <c:pt idx="12">
                  <c:v>18809.0</c:v>
                </c:pt>
                <c:pt idx="13">
                  <c:v>18993.0</c:v>
                </c:pt>
                <c:pt idx="14">
                  <c:v>19175.0</c:v>
                </c:pt>
                <c:pt idx="15">
                  <c:v>19359.0</c:v>
                </c:pt>
                <c:pt idx="16">
                  <c:v>19540.0</c:v>
                </c:pt>
                <c:pt idx="17">
                  <c:v>19724.0</c:v>
                </c:pt>
                <c:pt idx="18">
                  <c:v>19905.0</c:v>
                </c:pt>
                <c:pt idx="19">
                  <c:v>20089.0</c:v>
                </c:pt>
                <c:pt idx="20">
                  <c:v>20270.0</c:v>
                </c:pt>
                <c:pt idx="21">
                  <c:v>20362.0</c:v>
                </c:pt>
              </c:numCache>
            </c:numRef>
          </c:cat>
          <c:val>
            <c:numRef>
              <c:f>'1945-55'!$B$7:$W$7</c:f>
              <c:numCache>
                <c:formatCode>#,##0</c:formatCode>
                <c:ptCount val="22"/>
                <c:pt idx="0">
                  <c:v>6350.958992270001</c:v>
                </c:pt>
                <c:pt idx="1">
                  <c:v>7939.97519256</c:v>
                </c:pt>
                <c:pt idx="2">
                  <c:v>8975.561504129999</c:v>
                </c:pt>
                <c:pt idx="3">
                  <c:v>13042.54064399</c:v>
                </c:pt>
                <c:pt idx="4">
                  <c:v>15539.43315135</c:v>
                </c:pt>
                <c:pt idx="5">
                  <c:v>17329.59463657</c:v>
                </c:pt>
                <c:pt idx="6">
                  <c:v>21440.09919786</c:v>
                </c:pt>
                <c:pt idx="7">
                  <c:v>34703.7332261</c:v>
                </c:pt>
                <c:pt idx="8">
                  <c:v>46590.968131</c:v>
                </c:pt>
                <c:pt idx="9">
                  <c:v>51867.317158</c:v>
                </c:pt>
                <c:pt idx="10">
                  <c:v>49507.508998</c:v>
                </c:pt>
                <c:pt idx="11">
                  <c:v>53841.341092</c:v>
                </c:pt>
                <c:pt idx="12">
                  <c:v>60446.311823</c:v>
                </c:pt>
                <c:pt idx="13">
                  <c:v>67148.1878</c:v>
                </c:pt>
                <c:pt idx="14">
                  <c:v>72370.330036</c:v>
                </c:pt>
                <c:pt idx="15">
                  <c:v>63292.65841</c:v>
                </c:pt>
                <c:pt idx="16">
                  <c:v>68325.492101</c:v>
                </c:pt>
                <c:pt idx="17">
                  <c:v>75958.89601300001</c:v>
                </c:pt>
                <c:pt idx="18">
                  <c:v>79642.53527</c:v>
                </c:pt>
                <c:pt idx="19">
                  <c:v>83423.23846</c:v>
                </c:pt>
                <c:pt idx="20">
                  <c:v>85587.999538</c:v>
                </c:pt>
                <c:pt idx="21">
                  <c:v>79560.214629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1422824"/>
        <c:axId val="2141527272"/>
      </c:lineChart>
      <c:dateAx>
        <c:axId val="2141422824"/>
        <c:scaling>
          <c:orientation val="minMax"/>
        </c:scaling>
        <c:delete val="0"/>
        <c:axPos val="b"/>
        <c:numFmt formatCode="mmm\-yyyy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141527272"/>
        <c:crosses val="autoZero"/>
        <c:auto val="1"/>
        <c:lblOffset val="100"/>
        <c:baseTimeUnit val="days"/>
        <c:majorUnit val="2.0"/>
        <c:majorTimeUnit val="years"/>
      </c:dateAx>
      <c:valAx>
        <c:axId val="21415272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141422824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0"/>
          <c:y val="0.851139069191164"/>
          <c:w val="1.0"/>
          <c:h val="0.147665656793158"/>
        </c:manualLayout>
      </c:layout>
      <c:overlay val="0"/>
      <c:txPr>
        <a:bodyPr/>
        <a:lstStyle/>
        <a:p>
          <a:pPr>
            <a:defRPr sz="1400" b="1"/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BAO Major Liabilities, 1929-1939 </a:t>
            </a:r>
          </a:p>
          <a:p>
            <a:pPr>
              <a:defRPr sz="1400"/>
            </a:pPr>
            <a:r>
              <a:rPr lang="en-US" sz="1400"/>
              <a:t>(mn French francs; items</a:t>
            </a:r>
            <a:r>
              <a:rPr lang="en-US" sz="1400" baseline="0"/>
              <a:t> </a:t>
            </a:r>
            <a:r>
              <a:rPr lang="en-US" sz="1400"/>
              <a:t>use</a:t>
            </a:r>
            <a:r>
              <a:rPr lang="en-US" sz="1400" baseline="0"/>
              <a:t> left scale except as noted</a:t>
            </a:r>
            <a:r>
              <a:rPr lang="en-US" sz="1400"/>
              <a:t>)</a:t>
            </a:r>
          </a:p>
        </c:rich>
      </c:tx>
      <c:layout>
        <c:manualLayout>
          <c:xMode val="edge"/>
          <c:yMode val="edge"/>
          <c:x val="0.125962506196055"/>
          <c:y val="0.00269723476094217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577506013835557"/>
          <c:y val="0.117857478115232"/>
          <c:w val="0.859776330140896"/>
          <c:h val="0.608012995999173"/>
        </c:manualLayout>
      </c:layout>
      <c:lineChart>
        <c:grouping val="standard"/>
        <c:varyColors val="1"/>
        <c:ser>
          <c:idx val="0"/>
          <c:order val="0"/>
          <c:tx>
            <c:v>Foreign liabilities</c:v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'1945-55'!$B$2:$W$2</c:f>
              <c:numCache>
                <c:formatCode>m/d/yy</c:formatCode>
                <c:ptCount val="22"/>
                <c:pt idx="0">
                  <c:v>16618.0</c:v>
                </c:pt>
                <c:pt idx="1">
                  <c:v>16802.0</c:v>
                </c:pt>
                <c:pt idx="2">
                  <c:v>16983.0</c:v>
                </c:pt>
                <c:pt idx="3">
                  <c:v>17167.0</c:v>
                </c:pt>
                <c:pt idx="4">
                  <c:v>17348.0</c:v>
                </c:pt>
                <c:pt idx="5">
                  <c:v>17532.0</c:v>
                </c:pt>
                <c:pt idx="6">
                  <c:v>17714.0</c:v>
                </c:pt>
                <c:pt idx="7">
                  <c:v>17898.0</c:v>
                </c:pt>
                <c:pt idx="8">
                  <c:v>18079.0</c:v>
                </c:pt>
                <c:pt idx="9">
                  <c:v>18263.0</c:v>
                </c:pt>
                <c:pt idx="10">
                  <c:v>18444.0</c:v>
                </c:pt>
                <c:pt idx="11">
                  <c:v>18628.0</c:v>
                </c:pt>
                <c:pt idx="12">
                  <c:v>18809.0</c:v>
                </c:pt>
                <c:pt idx="13">
                  <c:v>18993.0</c:v>
                </c:pt>
                <c:pt idx="14">
                  <c:v>19175.0</c:v>
                </c:pt>
                <c:pt idx="15">
                  <c:v>19359.0</c:v>
                </c:pt>
                <c:pt idx="16">
                  <c:v>19540.0</c:v>
                </c:pt>
                <c:pt idx="17">
                  <c:v>19724.0</c:v>
                </c:pt>
                <c:pt idx="18">
                  <c:v>19905.0</c:v>
                </c:pt>
                <c:pt idx="19">
                  <c:v>20089.0</c:v>
                </c:pt>
                <c:pt idx="20">
                  <c:v>20270.0</c:v>
                </c:pt>
                <c:pt idx="21">
                  <c:v>20362.0</c:v>
                </c:pt>
              </c:numCache>
            </c:numRef>
          </c:cat>
          <c:val>
            <c:numRef>
              <c:f>'1945-55'!$B$10:$W$10</c:f>
              <c:numCache>
                <c:formatCode>#,##0</c:formatCode>
                <c:ptCount val="2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</c:numCache>
            </c:numRef>
          </c:val>
          <c:smooth val="0"/>
        </c:ser>
        <c:ser>
          <c:idx val="4"/>
          <c:order val="4"/>
          <c:tx>
            <c:v>Capital </c:v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'1945-55'!$B$2:$W$2</c:f>
              <c:numCache>
                <c:formatCode>m/d/yy</c:formatCode>
                <c:ptCount val="22"/>
                <c:pt idx="0">
                  <c:v>16618.0</c:v>
                </c:pt>
                <c:pt idx="1">
                  <c:v>16802.0</c:v>
                </c:pt>
                <c:pt idx="2">
                  <c:v>16983.0</c:v>
                </c:pt>
                <c:pt idx="3">
                  <c:v>17167.0</c:v>
                </c:pt>
                <c:pt idx="4">
                  <c:v>17348.0</c:v>
                </c:pt>
                <c:pt idx="5">
                  <c:v>17532.0</c:v>
                </c:pt>
                <c:pt idx="6">
                  <c:v>17714.0</c:v>
                </c:pt>
                <c:pt idx="7">
                  <c:v>17898.0</c:v>
                </c:pt>
                <c:pt idx="8">
                  <c:v>18079.0</c:v>
                </c:pt>
                <c:pt idx="9">
                  <c:v>18263.0</c:v>
                </c:pt>
                <c:pt idx="10">
                  <c:v>18444.0</c:v>
                </c:pt>
                <c:pt idx="11">
                  <c:v>18628.0</c:v>
                </c:pt>
                <c:pt idx="12">
                  <c:v>18809.0</c:v>
                </c:pt>
                <c:pt idx="13">
                  <c:v>18993.0</c:v>
                </c:pt>
                <c:pt idx="14">
                  <c:v>19175.0</c:v>
                </c:pt>
                <c:pt idx="15">
                  <c:v>19359.0</c:v>
                </c:pt>
                <c:pt idx="16">
                  <c:v>19540.0</c:v>
                </c:pt>
                <c:pt idx="17">
                  <c:v>19724.0</c:v>
                </c:pt>
                <c:pt idx="18">
                  <c:v>19905.0</c:v>
                </c:pt>
                <c:pt idx="19">
                  <c:v>20089.0</c:v>
                </c:pt>
                <c:pt idx="20">
                  <c:v>20270.0</c:v>
                </c:pt>
                <c:pt idx="21">
                  <c:v>20362.0</c:v>
                </c:pt>
              </c:numCache>
            </c:numRef>
          </c:cat>
          <c:val>
            <c:numRef>
              <c:f>'1945-55'!$B$14:$W$14</c:f>
              <c:numCache>
                <c:formatCode>#,##0</c:formatCode>
                <c:ptCount val="22"/>
                <c:pt idx="0">
                  <c:v>50.0</c:v>
                </c:pt>
                <c:pt idx="1">
                  <c:v>50.0</c:v>
                </c:pt>
                <c:pt idx="2">
                  <c:v>52.6295</c:v>
                </c:pt>
                <c:pt idx="3">
                  <c:v>52.6295</c:v>
                </c:pt>
                <c:pt idx="4">
                  <c:v>52.6295</c:v>
                </c:pt>
                <c:pt idx="5">
                  <c:v>52.6295</c:v>
                </c:pt>
                <c:pt idx="6">
                  <c:v>52.6295</c:v>
                </c:pt>
                <c:pt idx="7">
                  <c:v>52.6295</c:v>
                </c:pt>
                <c:pt idx="8">
                  <c:v>52.6295</c:v>
                </c:pt>
                <c:pt idx="9">
                  <c:v>52.6295</c:v>
                </c:pt>
                <c:pt idx="10">
                  <c:v>52.6295</c:v>
                </c:pt>
                <c:pt idx="11">
                  <c:v>52.6295</c:v>
                </c:pt>
                <c:pt idx="12">
                  <c:v>52.6295</c:v>
                </c:pt>
                <c:pt idx="13">
                  <c:v>52.6295</c:v>
                </c:pt>
                <c:pt idx="14">
                  <c:v>52.6295</c:v>
                </c:pt>
                <c:pt idx="15">
                  <c:v>52.6295</c:v>
                </c:pt>
                <c:pt idx="16">
                  <c:v>52.6295</c:v>
                </c:pt>
                <c:pt idx="17">
                  <c:v>52.6295</c:v>
                </c:pt>
                <c:pt idx="18">
                  <c:v>52.6295</c:v>
                </c:pt>
                <c:pt idx="19">
                  <c:v>52.6295</c:v>
                </c:pt>
                <c:pt idx="20">
                  <c:v>52.6295</c:v>
                </c:pt>
                <c:pt idx="21">
                  <c:v>52.6295</c:v>
                </c:pt>
              </c:numCache>
            </c:numRef>
          </c:val>
          <c:smooth val="0"/>
        </c:ser>
        <c:ser>
          <c:idx val="5"/>
          <c:order val="5"/>
          <c:tx>
            <c:v>Reserve</c:v>
          </c:tx>
          <c:spPr>
            <a:ln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'1945-55'!$B$2:$W$2</c:f>
              <c:numCache>
                <c:formatCode>m/d/yy</c:formatCode>
                <c:ptCount val="22"/>
                <c:pt idx="0">
                  <c:v>16618.0</c:v>
                </c:pt>
                <c:pt idx="1">
                  <c:v>16802.0</c:v>
                </c:pt>
                <c:pt idx="2">
                  <c:v>16983.0</c:v>
                </c:pt>
                <c:pt idx="3">
                  <c:v>17167.0</c:v>
                </c:pt>
                <c:pt idx="4">
                  <c:v>17348.0</c:v>
                </c:pt>
                <c:pt idx="5">
                  <c:v>17532.0</c:v>
                </c:pt>
                <c:pt idx="6">
                  <c:v>17714.0</c:v>
                </c:pt>
                <c:pt idx="7">
                  <c:v>17898.0</c:v>
                </c:pt>
                <c:pt idx="8">
                  <c:v>18079.0</c:v>
                </c:pt>
                <c:pt idx="9">
                  <c:v>18263.0</c:v>
                </c:pt>
                <c:pt idx="10">
                  <c:v>18444.0</c:v>
                </c:pt>
                <c:pt idx="11">
                  <c:v>18628.0</c:v>
                </c:pt>
                <c:pt idx="12">
                  <c:v>18809.0</c:v>
                </c:pt>
                <c:pt idx="13">
                  <c:v>18993.0</c:v>
                </c:pt>
                <c:pt idx="14">
                  <c:v>19175.0</c:v>
                </c:pt>
                <c:pt idx="15">
                  <c:v>19359.0</c:v>
                </c:pt>
                <c:pt idx="16">
                  <c:v>19540.0</c:v>
                </c:pt>
                <c:pt idx="17">
                  <c:v>19724.0</c:v>
                </c:pt>
                <c:pt idx="18">
                  <c:v>19905.0</c:v>
                </c:pt>
                <c:pt idx="19">
                  <c:v>20089.0</c:v>
                </c:pt>
                <c:pt idx="20">
                  <c:v>20270.0</c:v>
                </c:pt>
                <c:pt idx="21">
                  <c:v>20362.0</c:v>
                </c:pt>
              </c:numCache>
            </c:numRef>
          </c:cat>
          <c:val>
            <c:numRef>
              <c:f>'1945-55'!$B$15:$W$15</c:f>
              <c:numCache>
                <c:formatCode>#,##0</c:formatCode>
                <c:ptCount val="22"/>
                <c:pt idx="0">
                  <c:v>103.27186667</c:v>
                </c:pt>
                <c:pt idx="1">
                  <c:v>103.27186667</c:v>
                </c:pt>
                <c:pt idx="2">
                  <c:v>93.49348023</c:v>
                </c:pt>
                <c:pt idx="3">
                  <c:v>105.39837723</c:v>
                </c:pt>
                <c:pt idx="4">
                  <c:v>107.75498323</c:v>
                </c:pt>
                <c:pt idx="5">
                  <c:v>107.75498323</c:v>
                </c:pt>
                <c:pt idx="6">
                  <c:v>110.56512768</c:v>
                </c:pt>
                <c:pt idx="7">
                  <c:v>110.56512768</c:v>
                </c:pt>
                <c:pt idx="8">
                  <c:v>121.529004</c:v>
                </c:pt>
                <c:pt idx="9">
                  <c:v>121.529003</c:v>
                </c:pt>
                <c:pt idx="10">
                  <c:v>128.980456</c:v>
                </c:pt>
                <c:pt idx="11">
                  <c:v>128.980455</c:v>
                </c:pt>
                <c:pt idx="12">
                  <c:v>138.445468</c:v>
                </c:pt>
                <c:pt idx="13">
                  <c:v>138.445468</c:v>
                </c:pt>
                <c:pt idx="14">
                  <c:v>143.933062</c:v>
                </c:pt>
                <c:pt idx="15">
                  <c:v>150.427438</c:v>
                </c:pt>
                <c:pt idx="16">
                  <c:v>157.425204</c:v>
                </c:pt>
                <c:pt idx="17">
                  <c:v>164.926361</c:v>
                </c:pt>
                <c:pt idx="18">
                  <c:v>181.438845</c:v>
                </c:pt>
                <c:pt idx="19">
                  <c:v>181.438845</c:v>
                </c:pt>
                <c:pt idx="20">
                  <c:v>189.946782</c:v>
                </c:pt>
                <c:pt idx="21">
                  <c:v>201.961656</c:v>
                </c:pt>
              </c:numCache>
            </c:numRef>
          </c:val>
          <c:smooth val="0"/>
        </c:ser>
        <c:ser>
          <c:idx val="6"/>
          <c:order val="6"/>
          <c:tx>
            <c:v>Amortization, profit and loss</c:v>
          </c:tx>
          <c:spPr>
            <a:ln>
              <a:solidFill>
                <a:srgbClr val="7030A0"/>
              </a:solidFill>
              <a:prstDash val="sysDash"/>
            </a:ln>
          </c:spPr>
          <c:marker>
            <c:symbol val="none"/>
          </c:marker>
          <c:cat>
            <c:numRef>
              <c:f>'1945-55'!$B$2:$W$2</c:f>
              <c:numCache>
                <c:formatCode>m/d/yy</c:formatCode>
                <c:ptCount val="22"/>
                <c:pt idx="0">
                  <c:v>16618.0</c:v>
                </c:pt>
                <c:pt idx="1">
                  <c:v>16802.0</c:v>
                </c:pt>
                <c:pt idx="2">
                  <c:v>16983.0</c:v>
                </c:pt>
                <c:pt idx="3">
                  <c:v>17167.0</c:v>
                </c:pt>
                <c:pt idx="4">
                  <c:v>17348.0</c:v>
                </c:pt>
                <c:pt idx="5">
                  <c:v>17532.0</c:v>
                </c:pt>
                <c:pt idx="6">
                  <c:v>17714.0</c:v>
                </c:pt>
                <c:pt idx="7">
                  <c:v>17898.0</c:v>
                </c:pt>
                <c:pt idx="8">
                  <c:v>18079.0</c:v>
                </c:pt>
                <c:pt idx="9">
                  <c:v>18263.0</c:v>
                </c:pt>
                <c:pt idx="10">
                  <c:v>18444.0</c:v>
                </c:pt>
                <c:pt idx="11">
                  <c:v>18628.0</c:v>
                </c:pt>
                <c:pt idx="12">
                  <c:v>18809.0</c:v>
                </c:pt>
                <c:pt idx="13">
                  <c:v>18993.0</c:v>
                </c:pt>
                <c:pt idx="14">
                  <c:v>19175.0</c:v>
                </c:pt>
                <c:pt idx="15">
                  <c:v>19359.0</c:v>
                </c:pt>
                <c:pt idx="16">
                  <c:v>19540.0</c:v>
                </c:pt>
                <c:pt idx="17">
                  <c:v>19724.0</c:v>
                </c:pt>
                <c:pt idx="18">
                  <c:v>19905.0</c:v>
                </c:pt>
                <c:pt idx="19">
                  <c:v>20089.0</c:v>
                </c:pt>
                <c:pt idx="20">
                  <c:v>20270.0</c:v>
                </c:pt>
                <c:pt idx="21">
                  <c:v>20362.0</c:v>
                </c:pt>
              </c:numCache>
            </c:numRef>
          </c:cat>
          <c:val>
            <c:numRef>
              <c:f>'1929-39'!$B$16:$W$16</c:f>
              <c:numCache>
                <c:formatCode>#,##0</c:formatCode>
                <c:ptCount val="22"/>
                <c:pt idx="0">
                  <c:v>0.0</c:v>
                </c:pt>
                <c:pt idx="1">
                  <c:v>7.05952237</c:v>
                </c:pt>
                <c:pt idx="2">
                  <c:v>4.83706315</c:v>
                </c:pt>
                <c:pt idx="3">
                  <c:v>4.83706315</c:v>
                </c:pt>
                <c:pt idx="4">
                  <c:v>6.06932615</c:v>
                </c:pt>
                <c:pt idx="5">
                  <c:v>6.67599422</c:v>
                </c:pt>
                <c:pt idx="6">
                  <c:v>8.530735140000001</c:v>
                </c:pt>
                <c:pt idx="7">
                  <c:v>0.24822357</c:v>
                </c:pt>
                <c:pt idx="8">
                  <c:v>0.38830237</c:v>
                </c:pt>
                <c:pt idx="9">
                  <c:v>0.61634062</c:v>
                </c:pt>
                <c:pt idx="10">
                  <c:v>1.01242142</c:v>
                </c:pt>
                <c:pt idx="11">
                  <c:v>1.28874047</c:v>
                </c:pt>
                <c:pt idx="12">
                  <c:v>1.76763329</c:v>
                </c:pt>
                <c:pt idx="13">
                  <c:v>2.67939798</c:v>
                </c:pt>
                <c:pt idx="14">
                  <c:v>0.0</c:v>
                </c:pt>
                <c:pt idx="15">
                  <c:v>1.37770714</c:v>
                </c:pt>
                <c:pt idx="16">
                  <c:v>0.0</c:v>
                </c:pt>
                <c:pt idx="17">
                  <c:v>3.19551505</c:v>
                </c:pt>
                <c:pt idx="18">
                  <c:v>0.0</c:v>
                </c:pt>
                <c:pt idx="19">
                  <c:v>4.46070939</c:v>
                </c:pt>
                <c:pt idx="20">
                  <c:v>0.0</c:v>
                </c:pt>
                <c:pt idx="21">
                  <c:v>4.98125721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4045320"/>
        <c:axId val="-2104042312"/>
      </c:lineChart>
      <c:lineChart>
        <c:grouping val="standard"/>
        <c:varyColors val="1"/>
        <c:ser>
          <c:idx val="1"/>
          <c:order val="1"/>
          <c:tx>
            <c:v>Notes in circulation (right scale) </c:v>
          </c:tx>
          <c:spPr>
            <a:ln w="63500" cmpd="dbl"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'1929-39'!$B$2:$T$2</c:f>
              <c:numCache>
                <c:formatCode>m/d/yy</c:formatCode>
                <c:ptCount val="19"/>
                <c:pt idx="0">
                  <c:v>10774.0</c:v>
                </c:pt>
                <c:pt idx="1">
                  <c:v>10958.0</c:v>
                </c:pt>
                <c:pt idx="2">
                  <c:v>11139.0</c:v>
                </c:pt>
                <c:pt idx="3">
                  <c:v>11323.0</c:v>
                </c:pt>
                <c:pt idx="4">
                  <c:v>11504.0</c:v>
                </c:pt>
                <c:pt idx="5">
                  <c:v>11688.0</c:v>
                </c:pt>
                <c:pt idx="6">
                  <c:v>11870.0</c:v>
                </c:pt>
                <c:pt idx="7">
                  <c:v>12054.0</c:v>
                </c:pt>
                <c:pt idx="8">
                  <c:v>12235.0</c:v>
                </c:pt>
                <c:pt idx="9">
                  <c:v>12419.0</c:v>
                </c:pt>
                <c:pt idx="10">
                  <c:v>12600.0</c:v>
                </c:pt>
                <c:pt idx="11">
                  <c:v>12784.0</c:v>
                </c:pt>
                <c:pt idx="12">
                  <c:v>12965.0</c:v>
                </c:pt>
                <c:pt idx="13">
                  <c:v>13149.0</c:v>
                </c:pt>
                <c:pt idx="14">
                  <c:v>13331.0</c:v>
                </c:pt>
                <c:pt idx="15">
                  <c:v>13515.0</c:v>
                </c:pt>
                <c:pt idx="16">
                  <c:v>13696.0</c:v>
                </c:pt>
                <c:pt idx="17">
                  <c:v>13880.0</c:v>
                </c:pt>
                <c:pt idx="18">
                  <c:v>14061.0</c:v>
                </c:pt>
              </c:numCache>
            </c:numRef>
          </c:cat>
          <c:val>
            <c:numRef>
              <c:f>'1945-55'!$B$11:$W$11</c:f>
              <c:numCache>
                <c:formatCode>#,##0</c:formatCode>
                <c:ptCount val="22"/>
                <c:pt idx="0">
                  <c:v>5421.72682</c:v>
                </c:pt>
                <c:pt idx="1">
                  <c:v>11055.3281995</c:v>
                </c:pt>
                <c:pt idx="2">
                  <c:v>11386.681345</c:v>
                </c:pt>
                <c:pt idx="3">
                  <c:v>13272.7410495</c:v>
                </c:pt>
                <c:pt idx="4">
                  <c:v>13562.314094</c:v>
                </c:pt>
                <c:pt idx="5">
                  <c:v>15676.018402</c:v>
                </c:pt>
                <c:pt idx="6">
                  <c:v>19096.647255</c:v>
                </c:pt>
                <c:pt idx="7">
                  <c:v>35085.24896</c:v>
                </c:pt>
                <c:pt idx="8">
                  <c:v>33232.48492</c:v>
                </c:pt>
                <c:pt idx="9">
                  <c:v>37632.99083</c:v>
                </c:pt>
                <c:pt idx="10">
                  <c:v>37909.9183</c:v>
                </c:pt>
                <c:pt idx="11">
                  <c:v>45281.23737</c:v>
                </c:pt>
                <c:pt idx="12">
                  <c:v>51432.15896</c:v>
                </c:pt>
                <c:pt idx="13">
                  <c:v>50446.07658</c:v>
                </c:pt>
                <c:pt idx="14">
                  <c:v>57544.31134</c:v>
                </c:pt>
                <c:pt idx="15">
                  <c:v>56636.48789</c:v>
                </c:pt>
                <c:pt idx="16">
                  <c:v>60963.20943</c:v>
                </c:pt>
                <c:pt idx="17">
                  <c:v>73209.41624999999</c:v>
                </c:pt>
                <c:pt idx="18">
                  <c:v>74687.95584</c:v>
                </c:pt>
                <c:pt idx="19">
                  <c:v>76525.56761</c:v>
                </c:pt>
                <c:pt idx="20">
                  <c:v>70303.2932</c:v>
                </c:pt>
                <c:pt idx="21">
                  <c:v>61617.61689</c:v>
                </c:pt>
              </c:numCache>
            </c:numRef>
          </c:val>
          <c:smooth val="0"/>
        </c:ser>
        <c:ser>
          <c:idx val="2"/>
          <c:order val="2"/>
          <c:tx>
            <c:v>Nongovernment deposits (right scale)</c:v>
          </c:tx>
          <c:spPr>
            <a:ln w="5080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numRef>
              <c:f>'1945-55'!$B$2:$W$2</c:f>
              <c:numCache>
                <c:formatCode>m/d/yy</c:formatCode>
                <c:ptCount val="22"/>
                <c:pt idx="0">
                  <c:v>16618.0</c:v>
                </c:pt>
                <c:pt idx="1">
                  <c:v>16802.0</c:v>
                </c:pt>
                <c:pt idx="2">
                  <c:v>16983.0</c:v>
                </c:pt>
                <c:pt idx="3">
                  <c:v>17167.0</c:v>
                </c:pt>
                <c:pt idx="4">
                  <c:v>17348.0</c:v>
                </c:pt>
                <c:pt idx="5">
                  <c:v>17532.0</c:v>
                </c:pt>
                <c:pt idx="6">
                  <c:v>17714.0</c:v>
                </c:pt>
                <c:pt idx="7">
                  <c:v>17898.0</c:v>
                </c:pt>
                <c:pt idx="8">
                  <c:v>18079.0</c:v>
                </c:pt>
                <c:pt idx="9">
                  <c:v>18263.0</c:v>
                </c:pt>
                <c:pt idx="10">
                  <c:v>18444.0</c:v>
                </c:pt>
                <c:pt idx="11">
                  <c:v>18628.0</c:v>
                </c:pt>
                <c:pt idx="12">
                  <c:v>18809.0</c:v>
                </c:pt>
                <c:pt idx="13">
                  <c:v>18993.0</c:v>
                </c:pt>
                <c:pt idx="14">
                  <c:v>19175.0</c:v>
                </c:pt>
                <c:pt idx="15">
                  <c:v>19359.0</c:v>
                </c:pt>
                <c:pt idx="16">
                  <c:v>19540.0</c:v>
                </c:pt>
                <c:pt idx="17">
                  <c:v>19724.0</c:v>
                </c:pt>
                <c:pt idx="18">
                  <c:v>19905.0</c:v>
                </c:pt>
                <c:pt idx="19">
                  <c:v>20089.0</c:v>
                </c:pt>
                <c:pt idx="20">
                  <c:v>20270.0</c:v>
                </c:pt>
                <c:pt idx="21">
                  <c:v>20362.0</c:v>
                </c:pt>
              </c:numCache>
            </c:numRef>
          </c:cat>
          <c:val>
            <c:numRef>
              <c:f>'1945-55'!$B$12:$W$12</c:f>
              <c:numCache>
                <c:formatCode>#,##0</c:formatCode>
                <c:ptCount val="22"/>
                <c:pt idx="0">
                  <c:v>2651.10378428</c:v>
                </c:pt>
                <c:pt idx="1">
                  <c:v>4317.62359027</c:v>
                </c:pt>
                <c:pt idx="2">
                  <c:v>4462.141812180001</c:v>
                </c:pt>
                <c:pt idx="3">
                  <c:v>4974.882982130001</c:v>
                </c:pt>
                <c:pt idx="4">
                  <c:v>6612.72047821</c:v>
                </c:pt>
                <c:pt idx="5">
                  <c:v>6264.68960937</c:v>
                </c:pt>
                <c:pt idx="6">
                  <c:v>7712.29840288</c:v>
                </c:pt>
                <c:pt idx="7">
                  <c:v>9988.801271690001</c:v>
                </c:pt>
                <c:pt idx="8">
                  <c:v>18433.869045</c:v>
                </c:pt>
                <c:pt idx="9">
                  <c:v>18637.289939</c:v>
                </c:pt>
                <c:pt idx="10">
                  <c:v>21149.471693</c:v>
                </c:pt>
                <c:pt idx="11">
                  <c:v>21317.60603</c:v>
                </c:pt>
                <c:pt idx="12">
                  <c:v>25216.299925</c:v>
                </c:pt>
                <c:pt idx="13">
                  <c:v>24023.67468</c:v>
                </c:pt>
                <c:pt idx="14">
                  <c:v>25315.914146</c:v>
                </c:pt>
                <c:pt idx="15">
                  <c:v>23755.012508</c:v>
                </c:pt>
                <c:pt idx="16">
                  <c:v>24645.336931</c:v>
                </c:pt>
                <c:pt idx="17">
                  <c:v>23625.070656</c:v>
                </c:pt>
                <c:pt idx="18">
                  <c:v>26374.860004</c:v>
                </c:pt>
                <c:pt idx="19">
                  <c:v>26020.389773</c:v>
                </c:pt>
                <c:pt idx="20">
                  <c:v>27020.878579</c:v>
                </c:pt>
                <c:pt idx="21">
                  <c:v>26777.509737</c:v>
                </c:pt>
              </c:numCache>
            </c:numRef>
          </c:val>
          <c:smooth val="0"/>
        </c:ser>
        <c:ser>
          <c:idx val="3"/>
          <c:order val="3"/>
          <c:tx>
            <c:v>Government deposits (right scale)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'1945-55'!$B$2:$W$2</c:f>
              <c:numCache>
                <c:formatCode>m/d/yy</c:formatCode>
                <c:ptCount val="22"/>
                <c:pt idx="0">
                  <c:v>16618.0</c:v>
                </c:pt>
                <c:pt idx="1">
                  <c:v>16802.0</c:v>
                </c:pt>
                <c:pt idx="2">
                  <c:v>16983.0</c:v>
                </c:pt>
                <c:pt idx="3">
                  <c:v>17167.0</c:v>
                </c:pt>
                <c:pt idx="4">
                  <c:v>17348.0</c:v>
                </c:pt>
                <c:pt idx="5">
                  <c:v>17532.0</c:v>
                </c:pt>
                <c:pt idx="6">
                  <c:v>17714.0</c:v>
                </c:pt>
                <c:pt idx="7">
                  <c:v>17898.0</c:v>
                </c:pt>
                <c:pt idx="8">
                  <c:v>18079.0</c:v>
                </c:pt>
                <c:pt idx="9">
                  <c:v>18263.0</c:v>
                </c:pt>
                <c:pt idx="10">
                  <c:v>18444.0</c:v>
                </c:pt>
                <c:pt idx="11">
                  <c:v>18628.0</c:v>
                </c:pt>
                <c:pt idx="12">
                  <c:v>18809.0</c:v>
                </c:pt>
                <c:pt idx="13">
                  <c:v>18993.0</c:v>
                </c:pt>
                <c:pt idx="14">
                  <c:v>19175.0</c:v>
                </c:pt>
                <c:pt idx="15">
                  <c:v>19359.0</c:v>
                </c:pt>
                <c:pt idx="16">
                  <c:v>19540.0</c:v>
                </c:pt>
                <c:pt idx="17">
                  <c:v>19724.0</c:v>
                </c:pt>
                <c:pt idx="18">
                  <c:v>19905.0</c:v>
                </c:pt>
                <c:pt idx="19">
                  <c:v>20089.0</c:v>
                </c:pt>
                <c:pt idx="20">
                  <c:v>20270.0</c:v>
                </c:pt>
                <c:pt idx="21">
                  <c:v>20362.0</c:v>
                </c:pt>
              </c:numCache>
            </c:numRef>
          </c:cat>
          <c:val>
            <c:numRef>
              <c:f>'1945-55'!$B$13:$W$13</c:f>
              <c:numCache>
                <c:formatCode>#,##0</c:formatCode>
                <c:ptCount val="22"/>
                <c:pt idx="0">
                  <c:v>43.92639461</c:v>
                </c:pt>
                <c:pt idx="1">
                  <c:v>502.33540183</c:v>
                </c:pt>
                <c:pt idx="2">
                  <c:v>431.45189228</c:v>
                </c:pt>
                <c:pt idx="3">
                  <c:v>1098.65361404</c:v>
                </c:pt>
                <c:pt idx="4">
                  <c:v>290.574208</c:v>
                </c:pt>
                <c:pt idx="5">
                  <c:v>520.3177449999999</c:v>
                </c:pt>
                <c:pt idx="6">
                  <c:v>559.067132</c:v>
                </c:pt>
                <c:pt idx="7">
                  <c:v>875.642974</c:v>
                </c:pt>
                <c:pt idx="8">
                  <c:v>5826.586021</c:v>
                </c:pt>
                <c:pt idx="9">
                  <c:v>3663.710882</c:v>
                </c:pt>
                <c:pt idx="10">
                  <c:v>1042.069171</c:v>
                </c:pt>
                <c:pt idx="11">
                  <c:v>1504.472881</c:v>
                </c:pt>
                <c:pt idx="12">
                  <c:v>1270.582044</c:v>
                </c:pt>
                <c:pt idx="13">
                  <c:v>10039.859792</c:v>
                </c:pt>
                <c:pt idx="14">
                  <c:v>11654.2527</c:v>
                </c:pt>
                <c:pt idx="15">
                  <c:v>2826.721298</c:v>
                </c:pt>
                <c:pt idx="16">
                  <c:v>6891.580136</c:v>
                </c:pt>
                <c:pt idx="17">
                  <c:v>3497.496448</c:v>
                </c:pt>
                <c:pt idx="18">
                  <c:v>8363.575150000001</c:v>
                </c:pt>
                <c:pt idx="19">
                  <c:v>6577.127206</c:v>
                </c:pt>
                <c:pt idx="20">
                  <c:v>12588.999508</c:v>
                </c:pt>
                <c:pt idx="21">
                  <c:v>13628.289312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4036088"/>
        <c:axId val="-2104038920"/>
      </c:lineChart>
      <c:dateAx>
        <c:axId val="-2104045320"/>
        <c:scaling>
          <c:orientation val="minMax"/>
        </c:scaling>
        <c:delete val="0"/>
        <c:axPos val="b"/>
        <c:numFmt formatCode="mmm\-yyyy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-2104042312"/>
        <c:crosses val="autoZero"/>
        <c:auto val="1"/>
        <c:lblOffset val="100"/>
        <c:baseTimeUnit val="days"/>
        <c:majorUnit val="24.0"/>
        <c:majorTimeUnit val="months"/>
      </c:dateAx>
      <c:valAx>
        <c:axId val="-2104042312"/>
        <c:scaling>
          <c:orientation val="minMax"/>
          <c:max val="800.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-2104045320"/>
        <c:crosses val="autoZero"/>
        <c:crossBetween val="midCat"/>
        <c:majorUnit val="100.0"/>
        <c:minorUnit val="10.0"/>
      </c:valAx>
      <c:valAx>
        <c:axId val="-2104038920"/>
        <c:scaling>
          <c:orientation val="minMax"/>
          <c:max val="80000.0"/>
        </c:scaling>
        <c:delete val="0"/>
        <c:axPos val="r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en-US"/>
          </a:p>
        </c:txPr>
        <c:crossAx val="-2104036088"/>
        <c:crosses val="max"/>
        <c:crossBetween val="between"/>
      </c:valAx>
      <c:dateAx>
        <c:axId val="-2104036088"/>
        <c:scaling>
          <c:orientation val="minMax"/>
        </c:scaling>
        <c:delete val="1"/>
        <c:axPos val="b"/>
        <c:numFmt formatCode="m/d/yy" sourceLinked="1"/>
        <c:majorTickMark val="out"/>
        <c:minorTickMark val="none"/>
        <c:tickLblPos val="nextTo"/>
        <c:crossAx val="-2104038920"/>
        <c:crosses val="autoZero"/>
        <c:auto val="1"/>
        <c:lblOffset val="100"/>
        <c:baseTimeUnit val="months"/>
        <c:majorUnit val="1.0"/>
        <c:minorUnit val="1.0"/>
      </c:dateAx>
    </c:plotArea>
    <c:legend>
      <c:legendPos val="b"/>
      <c:layout>
        <c:manualLayout>
          <c:xMode val="edge"/>
          <c:yMode val="edge"/>
          <c:x val="0.000270585247052847"/>
          <c:y val="0.798783525884746"/>
          <c:w val="0.997636242215285"/>
          <c:h val="0.201216522691945"/>
        </c:manualLayout>
      </c:layout>
      <c:overlay val="0"/>
      <c:txPr>
        <a:bodyPr/>
        <a:lstStyle/>
        <a:p>
          <a:pPr>
            <a:defRPr sz="1400" b="1"/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solidFill>
                  <a:srgbClr val="000000"/>
                </a:solidFill>
                <a:effectLst/>
              </a:rPr>
              <a:t>BAO Assets/Liabilities, 1901-1940</a:t>
            </a:r>
          </a:p>
          <a:p>
            <a:pPr>
              <a:defRPr sz="1600" b="0" i="0" u="none" strike="noStrike" kern="1200" spc="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solidFill>
                  <a:srgbClr val="000000"/>
                </a:solidFill>
                <a:effectLst/>
              </a:rPr>
              <a:t>(mn French francs)</a:t>
            </a:r>
            <a:endParaRPr lang="en-US" sz="1600" b="1">
              <a:solidFill>
                <a:srgbClr val="000000"/>
              </a:solidFill>
              <a:effectLst/>
            </a:endParaRPr>
          </a:p>
        </c:rich>
      </c:tx>
      <c:layout>
        <c:manualLayout>
          <c:xMode val="edge"/>
          <c:yMode val="edge"/>
          <c:x val="0.232319335083115"/>
          <c:y val="0.0277777777777778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Scale!$B$3:$CC$3</c:f>
              <c:numCache>
                <c:formatCode>m/d/yy</c:formatCode>
                <c:ptCount val="80"/>
                <c:pt idx="0">
                  <c:v>547.0</c:v>
                </c:pt>
                <c:pt idx="1">
                  <c:v>731.0</c:v>
                </c:pt>
                <c:pt idx="2">
                  <c:v>912.0</c:v>
                </c:pt>
                <c:pt idx="3">
                  <c:v>1096.0</c:v>
                </c:pt>
                <c:pt idx="4">
                  <c:v>1277.0</c:v>
                </c:pt>
                <c:pt idx="5">
                  <c:v>1461.0</c:v>
                </c:pt>
                <c:pt idx="6">
                  <c:v>1643.0</c:v>
                </c:pt>
                <c:pt idx="7">
                  <c:v>1827.0</c:v>
                </c:pt>
                <c:pt idx="8">
                  <c:v>2008.0</c:v>
                </c:pt>
                <c:pt idx="9">
                  <c:v>2192.0</c:v>
                </c:pt>
                <c:pt idx="10">
                  <c:v>2373.0</c:v>
                </c:pt>
                <c:pt idx="11">
                  <c:v>2557.0</c:v>
                </c:pt>
                <c:pt idx="12">
                  <c:v>2738.0</c:v>
                </c:pt>
                <c:pt idx="13">
                  <c:v>2922.0</c:v>
                </c:pt>
                <c:pt idx="14">
                  <c:v>3104.0</c:v>
                </c:pt>
                <c:pt idx="15">
                  <c:v>3288.0</c:v>
                </c:pt>
                <c:pt idx="16">
                  <c:v>3469.0</c:v>
                </c:pt>
                <c:pt idx="17">
                  <c:v>3653.0</c:v>
                </c:pt>
                <c:pt idx="18">
                  <c:v>3834.0</c:v>
                </c:pt>
                <c:pt idx="19">
                  <c:v>4018.0</c:v>
                </c:pt>
                <c:pt idx="20">
                  <c:v>4199.0</c:v>
                </c:pt>
                <c:pt idx="21">
                  <c:v>4383.0</c:v>
                </c:pt>
                <c:pt idx="22">
                  <c:v>4565.0</c:v>
                </c:pt>
                <c:pt idx="23">
                  <c:v>4749.0</c:v>
                </c:pt>
                <c:pt idx="24">
                  <c:v>4930.0</c:v>
                </c:pt>
                <c:pt idx="25">
                  <c:v>5114.0</c:v>
                </c:pt>
                <c:pt idx="26">
                  <c:v>5295.0</c:v>
                </c:pt>
                <c:pt idx="27">
                  <c:v>5479.0</c:v>
                </c:pt>
                <c:pt idx="28">
                  <c:v>5660.0</c:v>
                </c:pt>
                <c:pt idx="29">
                  <c:v>5844.0</c:v>
                </c:pt>
                <c:pt idx="30">
                  <c:v>6026.0</c:v>
                </c:pt>
                <c:pt idx="31">
                  <c:v>6210.0</c:v>
                </c:pt>
                <c:pt idx="32">
                  <c:v>6391.0</c:v>
                </c:pt>
                <c:pt idx="33">
                  <c:v>6575.0</c:v>
                </c:pt>
                <c:pt idx="34">
                  <c:v>6756.0</c:v>
                </c:pt>
                <c:pt idx="35">
                  <c:v>6940.0</c:v>
                </c:pt>
                <c:pt idx="36">
                  <c:v>7121.0</c:v>
                </c:pt>
                <c:pt idx="37">
                  <c:v>7305.0</c:v>
                </c:pt>
                <c:pt idx="38">
                  <c:v>7487.0</c:v>
                </c:pt>
                <c:pt idx="39">
                  <c:v>7671.0</c:v>
                </c:pt>
                <c:pt idx="40">
                  <c:v>7852.0</c:v>
                </c:pt>
                <c:pt idx="41">
                  <c:v>8036.0</c:v>
                </c:pt>
                <c:pt idx="42">
                  <c:v>8217.0</c:v>
                </c:pt>
                <c:pt idx="43">
                  <c:v>8401.0</c:v>
                </c:pt>
                <c:pt idx="44">
                  <c:v>8582.0</c:v>
                </c:pt>
                <c:pt idx="45">
                  <c:v>8766.0</c:v>
                </c:pt>
                <c:pt idx="46">
                  <c:v>8948.0</c:v>
                </c:pt>
                <c:pt idx="47">
                  <c:v>9132.0</c:v>
                </c:pt>
                <c:pt idx="48">
                  <c:v>9313.0</c:v>
                </c:pt>
                <c:pt idx="49">
                  <c:v>9497.0</c:v>
                </c:pt>
                <c:pt idx="50">
                  <c:v>9678.0</c:v>
                </c:pt>
                <c:pt idx="51">
                  <c:v>9862.0</c:v>
                </c:pt>
                <c:pt idx="52">
                  <c:v>10043.0</c:v>
                </c:pt>
                <c:pt idx="53">
                  <c:v>10227.0</c:v>
                </c:pt>
                <c:pt idx="54">
                  <c:v>10409.0</c:v>
                </c:pt>
                <c:pt idx="55">
                  <c:v>10593.0</c:v>
                </c:pt>
                <c:pt idx="56">
                  <c:v>10774.0</c:v>
                </c:pt>
                <c:pt idx="57">
                  <c:v>10958.0</c:v>
                </c:pt>
                <c:pt idx="58">
                  <c:v>11139.0</c:v>
                </c:pt>
                <c:pt idx="59">
                  <c:v>11323.0</c:v>
                </c:pt>
                <c:pt idx="60">
                  <c:v>11504.0</c:v>
                </c:pt>
                <c:pt idx="61">
                  <c:v>11688.0</c:v>
                </c:pt>
                <c:pt idx="62">
                  <c:v>11870.0</c:v>
                </c:pt>
                <c:pt idx="63">
                  <c:v>12054.0</c:v>
                </c:pt>
                <c:pt idx="64">
                  <c:v>12235.0</c:v>
                </c:pt>
                <c:pt idx="65">
                  <c:v>12419.0</c:v>
                </c:pt>
                <c:pt idx="66">
                  <c:v>12600.0</c:v>
                </c:pt>
                <c:pt idx="67">
                  <c:v>12784.0</c:v>
                </c:pt>
                <c:pt idx="68">
                  <c:v>12965.0</c:v>
                </c:pt>
                <c:pt idx="69">
                  <c:v>13149.0</c:v>
                </c:pt>
                <c:pt idx="70">
                  <c:v>13331.0</c:v>
                </c:pt>
                <c:pt idx="71">
                  <c:v>13515.0</c:v>
                </c:pt>
                <c:pt idx="72">
                  <c:v>13696.0</c:v>
                </c:pt>
                <c:pt idx="73">
                  <c:v>13880.0</c:v>
                </c:pt>
                <c:pt idx="74">
                  <c:v>14061.0</c:v>
                </c:pt>
                <c:pt idx="75">
                  <c:v>14245.0</c:v>
                </c:pt>
                <c:pt idx="76">
                  <c:v>14426.0</c:v>
                </c:pt>
                <c:pt idx="77">
                  <c:v>14610.0</c:v>
                </c:pt>
                <c:pt idx="78">
                  <c:v>14792.0</c:v>
                </c:pt>
                <c:pt idx="79">
                  <c:v>14976.0</c:v>
                </c:pt>
              </c:numCache>
            </c:numRef>
          </c:cat>
          <c:val>
            <c:numRef>
              <c:f>Scale!$B$4:$CC$4</c:f>
              <c:numCache>
                <c:formatCode>_(* #,##0.0_);_(* \(#,##0.0\);_(* "-"??_);_(@_)</c:formatCode>
                <c:ptCount val="80"/>
                <c:pt idx="0">
                  <c:v>4.34742324E6</c:v>
                </c:pt>
                <c:pt idx="1">
                  <c:v>5.70180187E6</c:v>
                </c:pt>
                <c:pt idx="2">
                  <c:v>5.46090155E6</c:v>
                </c:pt>
                <c:pt idx="3">
                  <c:v>6.92037616E6</c:v>
                </c:pt>
                <c:pt idx="4">
                  <c:v>8.13880936E6</c:v>
                </c:pt>
                <c:pt idx="5">
                  <c:v>7.38125411E6</c:v>
                </c:pt>
                <c:pt idx="6">
                  <c:v>1.418034592E7</c:v>
                </c:pt>
                <c:pt idx="7">
                  <c:v>1.432795169E7</c:v>
                </c:pt>
                <c:pt idx="8">
                  <c:v>1.700262683E7</c:v>
                </c:pt>
                <c:pt idx="9">
                  <c:v>1.529776824E7</c:v>
                </c:pt>
                <c:pt idx="10">
                  <c:v>1.761579488E7</c:v>
                </c:pt>
                <c:pt idx="11">
                  <c:v>1.697953636E7</c:v>
                </c:pt>
                <c:pt idx="12">
                  <c:v>1.838114419E7</c:v>
                </c:pt>
                <c:pt idx="13">
                  <c:v>1.930241073E7</c:v>
                </c:pt>
                <c:pt idx="14">
                  <c:v>2.01339777E7</c:v>
                </c:pt>
                <c:pt idx="15">
                  <c:v>1.893394417E7</c:v>
                </c:pt>
                <c:pt idx="16">
                  <c:v>2.4284097E7</c:v>
                </c:pt>
                <c:pt idx="17">
                  <c:v>2.840084669E7</c:v>
                </c:pt>
                <c:pt idx="18">
                  <c:v>2.829791031E7</c:v>
                </c:pt>
                <c:pt idx="19">
                  <c:v>2.875120771E7</c:v>
                </c:pt>
                <c:pt idx="20">
                  <c:v>3.118466347E7</c:v>
                </c:pt>
                <c:pt idx="21">
                  <c:v>2.636982447E7</c:v>
                </c:pt>
                <c:pt idx="22">
                  <c:v>2.937276104E7</c:v>
                </c:pt>
                <c:pt idx="23">
                  <c:v>2.883721937E7</c:v>
                </c:pt>
                <c:pt idx="24">
                  <c:v>3.17837497E7</c:v>
                </c:pt>
                <c:pt idx="25">
                  <c:v>3.174069029E7</c:v>
                </c:pt>
                <c:pt idx="26">
                  <c:v>3.588823038E7</c:v>
                </c:pt>
                <c:pt idx="27">
                  <c:v>3.090713049E7</c:v>
                </c:pt>
                <c:pt idx="28">
                  <c:v>3.49306764E7</c:v>
                </c:pt>
                <c:pt idx="29">
                  <c:v>3.909316869E7</c:v>
                </c:pt>
                <c:pt idx="30">
                  <c:v>4.272940895E7</c:v>
                </c:pt>
                <c:pt idx="31">
                  <c:v>4.46556438E7</c:v>
                </c:pt>
                <c:pt idx="32">
                  <c:v>5.015728607E7</c:v>
                </c:pt>
                <c:pt idx="33">
                  <c:v>6.123095444E7</c:v>
                </c:pt>
                <c:pt idx="34">
                  <c:v>7.560951702E7</c:v>
                </c:pt>
                <c:pt idx="35">
                  <c:v>9.607934649E7</c:v>
                </c:pt>
                <c:pt idx="36">
                  <c:v>1.1960443769E8</c:v>
                </c:pt>
                <c:pt idx="37">
                  <c:v>1.8862712917E8</c:v>
                </c:pt>
                <c:pt idx="38">
                  <c:v>2.4556894868E8</c:v>
                </c:pt>
                <c:pt idx="39">
                  <c:v>2.5531821012E8</c:v>
                </c:pt>
                <c:pt idx="40">
                  <c:v>2.2393900466E8</c:v>
                </c:pt>
                <c:pt idx="41">
                  <c:v>2.6599825259E8</c:v>
                </c:pt>
                <c:pt idx="42">
                  <c:v>2.4025777875E8</c:v>
                </c:pt>
                <c:pt idx="43">
                  <c:v>3.1971120813E8</c:v>
                </c:pt>
                <c:pt idx="44">
                  <c:v>3.2804443219E8</c:v>
                </c:pt>
                <c:pt idx="45">
                  <c:v>4.7054018149E8</c:v>
                </c:pt>
                <c:pt idx="46">
                  <c:v>4.4012059958E8</c:v>
                </c:pt>
                <c:pt idx="47">
                  <c:v>5.645021372E8</c:v>
                </c:pt>
                <c:pt idx="48">
                  <c:v>5.3967747788E8</c:v>
                </c:pt>
                <c:pt idx="49">
                  <c:v>8.2457345546E8</c:v>
                </c:pt>
                <c:pt idx="50">
                  <c:v>7.3553572642E8</c:v>
                </c:pt>
                <c:pt idx="51">
                  <c:v>8.1204596024E8</c:v>
                </c:pt>
                <c:pt idx="52">
                  <c:v>7.2289385894E8</c:v>
                </c:pt>
                <c:pt idx="53">
                  <c:v>8.7537508693E8</c:v>
                </c:pt>
                <c:pt idx="54">
                  <c:v>8.1912163282E8</c:v>
                </c:pt>
                <c:pt idx="55">
                  <c:v>9.499338012E8</c:v>
                </c:pt>
                <c:pt idx="56">
                  <c:v>8.7504376485E8</c:v>
                </c:pt>
                <c:pt idx="57">
                  <c:v>9.7305165699E8</c:v>
                </c:pt>
                <c:pt idx="58">
                  <c:v>8.5399172105E8</c:v>
                </c:pt>
                <c:pt idx="59">
                  <c:v>8.3228134666E8</c:v>
                </c:pt>
                <c:pt idx="60">
                  <c:v>7.9431237318E8</c:v>
                </c:pt>
                <c:pt idx="61">
                  <c:v>8.6365398957E8</c:v>
                </c:pt>
                <c:pt idx="62">
                  <c:v>7.8296798313E8</c:v>
                </c:pt>
                <c:pt idx="63">
                  <c:v>7.4917537485E8</c:v>
                </c:pt>
                <c:pt idx="64">
                  <c:v>7.3303410602E8</c:v>
                </c:pt>
                <c:pt idx="65">
                  <c:v>7.4234848483E8</c:v>
                </c:pt>
                <c:pt idx="66">
                  <c:v>7.7400757717E8</c:v>
                </c:pt>
                <c:pt idx="67">
                  <c:v>8.2519192741E8</c:v>
                </c:pt>
                <c:pt idx="68">
                  <c:v>8.1648059668E8</c:v>
                </c:pt>
                <c:pt idx="69">
                  <c:v>9.073519179E8</c:v>
                </c:pt>
                <c:pt idx="70">
                  <c:v>8.67633967E8</c:v>
                </c:pt>
                <c:pt idx="71">
                  <c:v>1.18748746634E9</c:v>
                </c:pt>
                <c:pt idx="72">
                  <c:v>1.41585764238E9</c:v>
                </c:pt>
                <c:pt idx="73">
                  <c:v>1.45308554988E9</c:v>
                </c:pt>
                <c:pt idx="74">
                  <c:v>1.45043142633E9</c:v>
                </c:pt>
                <c:pt idx="75">
                  <c:v>1.71829495252E9</c:v>
                </c:pt>
                <c:pt idx="76">
                  <c:v>1.7304261764E9</c:v>
                </c:pt>
                <c:pt idx="77">
                  <c:v>2.04688897284E9</c:v>
                </c:pt>
                <c:pt idx="78">
                  <c:v>2.29315259103E9</c:v>
                </c:pt>
                <c:pt idx="79">
                  <c:v>2.76901164225E9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2951976"/>
        <c:axId val="-2102948440"/>
      </c:lineChart>
      <c:dateAx>
        <c:axId val="-2102951976"/>
        <c:scaling>
          <c:orientation val="minMax"/>
          <c:max val="14976.0"/>
          <c:min val="547.0"/>
        </c:scaling>
        <c:delete val="0"/>
        <c:axPos val="b"/>
        <c:numFmt formatCode="mmm\-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02948440"/>
        <c:crosses val="autoZero"/>
        <c:auto val="0"/>
        <c:lblOffset val="100"/>
        <c:baseTimeUnit val="days"/>
        <c:majorUnit val="5.0"/>
        <c:majorTimeUnit val="years"/>
        <c:minorUnit val="1.0"/>
        <c:minorTimeUnit val="months"/>
      </c:dateAx>
      <c:valAx>
        <c:axId val="-2102948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  <a:prstDash val="sys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02951976"/>
        <c:crosses val="autoZero"/>
        <c:crossBetween val="midCat"/>
        <c:dispUnits>
          <c:builtInUnit val="million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 lvl="0">
              <a:defRPr sz="1600" b="1" i="0"/>
            </a:pPr>
            <a:r>
              <a:rPr lang="en-US" sz="1600"/>
              <a:t>BAO, Composition of Major Assets, 1901-1955</a:t>
            </a:r>
          </a:p>
        </c:rich>
      </c:tx>
      <c:layout/>
      <c:overlay val="0"/>
    </c:title>
    <c:autoTitleDeleted val="0"/>
    <c:plotArea>
      <c:layout/>
      <c:areaChart>
        <c:grouping val="percentStacked"/>
        <c:varyColors val="1"/>
        <c:ser>
          <c:idx val="0"/>
          <c:order val="0"/>
          <c:tx>
            <c:strRef>
              <c:f>'Asset Composition'!$A$3</c:f>
              <c:strCache>
                <c:ptCount val="1"/>
                <c:pt idx="0">
                  <c:v>Foreign assets (%)</c:v>
                </c:pt>
              </c:strCache>
            </c:strRef>
          </c:tx>
          <c:spPr>
            <a:solidFill>
              <a:srgbClr val="4F81BD">
                <a:alpha val="30000"/>
              </a:srgbClr>
            </a:solidFill>
            <a:ln w="25400" cmpd="sng">
              <a:solidFill>
                <a:srgbClr val="4F81BD"/>
              </a:solidFill>
            </a:ln>
          </c:spPr>
          <c:cat>
            <c:numRef>
              <c:f>'Asset Composition'!$B$2:$DG$2</c:f>
              <c:numCache>
                <c:formatCode>m/d/yy</c:formatCode>
                <c:ptCount val="110"/>
                <c:pt idx="0">
                  <c:v>547.0</c:v>
                </c:pt>
                <c:pt idx="1">
                  <c:v>731.0</c:v>
                </c:pt>
                <c:pt idx="2">
                  <c:v>912.0</c:v>
                </c:pt>
                <c:pt idx="3">
                  <c:v>1096.0</c:v>
                </c:pt>
                <c:pt idx="4">
                  <c:v>1277.0</c:v>
                </c:pt>
                <c:pt idx="5">
                  <c:v>1461.0</c:v>
                </c:pt>
                <c:pt idx="6">
                  <c:v>1643.0</c:v>
                </c:pt>
                <c:pt idx="7">
                  <c:v>1827.0</c:v>
                </c:pt>
                <c:pt idx="8">
                  <c:v>2008.0</c:v>
                </c:pt>
                <c:pt idx="9">
                  <c:v>2192.0</c:v>
                </c:pt>
                <c:pt idx="10">
                  <c:v>2373.0</c:v>
                </c:pt>
                <c:pt idx="11">
                  <c:v>2557.0</c:v>
                </c:pt>
                <c:pt idx="12">
                  <c:v>2738.0</c:v>
                </c:pt>
                <c:pt idx="13">
                  <c:v>2922.0</c:v>
                </c:pt>
                <c:pt idx="14">
                  <c:v>3104.0</c:v>
                </c:pt>
                <c:pt idx="15">
                  <c:v>3288.0</c:v>
                </c:pt>
                <c:pt idx="16">
                  <c:v>3469.0</c:v>
                </c:pt>
                <c:pt idx="17">
                  <c:v>3653.0</c:v>
                </c:pt>
                <c:pt idx="18">
                  <c:v>3834.0</c:v>
                </c:pt>
                <c:pt idx="19">
                  <c:v>4018.0</c:v>
                </c:pt>
                <c:pt idx="20">
                  <c:v>4199.0</c:v>
                </c:pt>
                <c:pt idx="21">
                  <c:v>4383.0</c:v>
                </c:pt>
                <c:pt idx="22">
                  <c:v>4565.0</c:v>
                </c:pt>
                <c:pt idx="23">
                  <c:v>4749.0</c:v>
                </c:pt>
                <c:pt idx="24">
                  <c:v>4930.0</c:v>
                </c:pt>
                <c:pt idx="25">
                  <c:v>5114.0</c:v>
                </c:pt>
                <c:pt idx="26">
                  <c:v>5295.0</c:v>
                </c:pt>
                <c:pt idx="27">
                  <c:v>5479.0</c:v>
                </c:pt>
                <c:pt idx="28">
                  <c:v>5660.0</c:v>
                </c:pt>
                <c:pt idx="29">
                  <c:v>5844.0</c:v>
                </c:pt>
                <c:pt idx="30">
                  <c:v>6026.0</c:v>
                </c:pt>
                <c:pt idx="31">
                  <c:v>6210.0</c:v>
                </c:pt>
                <c:pt idx="32">
                  <c:v>6391.0</c:v>
                </c:pt>
                <c:pt idx="33">
                  <c:v>6575.0</c:v>
                </c:pt>
                <c:pt idx="34">
                  <c:v>6756.0</c:v>
                </c:pt>
                <c:pt idx="35">
                  <c:v>6940.0</c:v>
                </c:pt>
                <c:pt idx="36">
                  <c:v>7121.0</c:v>
                </c:pt>
                <c:pt idx="37">
                  <c:v>7305.0</c:v>
                </c:pt>
                <c:pt idx="38">
                  <c:v>7487.0</c:v>
                </c:pt>
                <c:pt idx="39">
                  <c:v>7671.0</c:v>
                </c:pt>
                <c:pt idx="40">
                  <c:v>7852.0</c:v>
                </c:pt>
                <c:pt idx="41">
                  <c:v>8036.0</c:v>
                </c:pt>
                <c:pt idx="42">
                  <c:v>8217.0</c:v>
                </c:pt>
                <c:pt idx="43">
                  <c:v>8401.0</c:v>
                </c:pt>
                <c:pt idx="44">
                  <c:v>8582.0</c:v>
                </c:pt>
                <c:pt idx="45">
                  <c:v>8766.0</c:v>
                </c:pt>
                <c:pt idx="46">
                  <c:v>8948.0</c:v>
                </c:pt>
                <c:pt idx="47">
                  <c:v>9132.0</c:v>
                </c:pt>
                <c:pt idx="48">
                  <c:v>9313.0</c:v>
                </c:pt>
                <c:pt idx="49">
                  <c:v>9497.0</c:v>
                </c:pt>
                <c:pt idx="50">
                  <c:v>9678.0</c:v>
                </c:pt>
                <c:pt idx="51">
                  <c:v>9862.0</c:v>
                </c:pt>
                <c:pt idx="52">
                  <c:v>10043.0</c:v>
                </c:pt>
                <c:pt idx="53">
                  <c:v>10227.0</c:v>
                </c:pt>
                <c:pt idx="54">
                  <c:v>10409.0</c:v>
                </c:pt>
                <c:pt idx="55">
                  <c:v>10593.0</c:v>
                </c:pt>
                <c:pt idx="56">
                  <c:v>10774.0</c:v>
                </c:pt>
                <c:pt idx="57">
                  <c:v>10958.0</c:v>
                </c:pt>
                <c:pt idx="58">
                  <c:v>11139.0</c:v>
                </c:pt>
                <c:pt idx="59">
                  <c:v>11323.0</c:v>
                </c:pt>
                <c:pt idx="60">
                  <c:v>11504.0</c:v>
                </c:pt>
                <c:pt idx="61">
                  <c:v>11688.0</c:v>
                </c:pt>
                <c:pt idx="62">
                  <c:v>11870.0</c:v>
                </c:pt>
                <c:pt idx="63">
                  <c:v>12054.0</c:v>
                </c:pt>
                <c:pt idx="64">
                  <c:v>12235.0</c:v>
                </c:pt>
                <c:pt idx="65">
                  <c:v>12419.0</c:v>
                </c:pt>
                <c:pt idx="66">
                  <c:v>12600.0</c:v>
                </c:pt>
                <c:pt idx="67">
                  <c:v>12784.0</c:v>
                </c:pt>
                <c:pt idx="68">
                  <c:v>12965.0</c:v>
                </c:pt>
                <c:pt idx="69">
                  <c:v>13149.0</c:v>
                </c:pt>
                <c:pt idx="70">
                  <c:v>13331.0</c:v>
                </c:pt>
                <c:pt idx="71">
                  <c:v>13515.0</c:v>
                </c:pt>
                <c:pt idx="72">
                  <c:v>13696.0</c:v>
                </c:pt>
                <c:pt idx="73">
                  <c:v>13880.0</c:v>
                </c:pt>
                <c:pt idx="74">
                  <c:v>14061.0</c:v>
                </c:pt>
                <c:pt idx="75">
                  <c:v>14245.0</c:v>
                </c:pt>
                <c:pt idx="76">
                  <c:v>14426.0</c:v>
                </c:pt>
                <c:pt idx="77">
                  <c:v>14610.0</c:v>
                </c:pt>
                <c:pt idx="78">
                  <c:v>14792.0</c:v>
                </c:pt>
                <c:pt idx="79">
                  <c:v>14976.0</c:v>
                </c:pt>
                <c:pt idx="80">
                  <c:v>15157.0</c:v>
                </c:pt>
                <c:pt idx="81">
                  <c:v>15341.0</c:v>
                </c:pt>
                <c:pt idx="82">
                  <c:v>15522.0</c:v>
                </c:pt>
                <c:pt idx="83">
                  <c:v>15706.0</c:v>
                </c:pt>
                <c:pt idx="84">
                  <c:v>15887.0</c:v>
                </c:pt>
                <c:pt idx="85">
                  <c:v>16071.0</c:v>
                </c:pt>
                <c:pt idx="86">
                  <c:v>16253.0</c:v>
                </c:pt>
                <c:pt idx="87">
                  <c:v>16437.0</c:v>
                </c:pt>
                <c:pt idx="88">
                  <c:v>16618.0</c:v>
                </c:pt>
                <c:pt idx="89">
                  <c:v>16802.0</c:v>
                </c:pt>
                <c:pt idx="90">
                  <c:v>16983.0</c:v>
                </c:pt>
                <c:pt idx="91">
                  <c:v>17167.0</c:v>
                </c:pt>
                <c:pt idx="92">
                  <c:v>17348.0</c:v>
                </c:pt>
                <c:pt idx="93">
                  <c:v>17532.0</c:v>
                </c:pt>
                <c:pt idx="94">
                  <c:v>17714.0</c:v>
                </c:pt>
                <c:pt idx="95">
                  <c:v>17898.0</c:v>
                </c:pt>
                <c:pt idx="96">
                  <c:v>18079.0</c:v>
                </c:pt>
                <c:pt idx="97">
                  <c:v>18263.0</c:v>
                </c:pt>
                <c:pt idx="98">
                  <c:v>18444.0</c:v>
                </c:pt>
                <c:pt idx="99">
                  <c:v>18628.0</c:v>
                </c:pt>
                <c:pt idx="100">
                  <c:v>18809.0</c:v>
                </c:pt>
                <c:pt idx="101">
                  <c:v>18993.0</c:v>
                </c:pt>
                <c:pt idx="102">
                  <c:v>19175.0</c:v>
                </c:pt>
                <c:pt idx="103">
                  <c:v>19359.0</c:v>
                </c:pt>
                <c:pt idx="104">
                  <c:v>19540.0</c:v>
                </c:pt>
                <c:pt idx="105">
                  <c:v>19724.0</c:v>
                </c:pt>
                <c:pt idx="106">
                  <c:v>19905.0</c:v>
                </c:pt>
                <c:pt idx="107">
                  <c:v>20089.0</c:v>
                </c:pt>
                <c:pt idx="108">
                  <c:v>20270.0</c:v>
                </c:pt>
                <c:pt idx="109">
                  <c:v>20362.0</c:v>
                </c:pt>
              </c:numCache>
            </c:numRef>
          </c:cat>
          <c:val>
            <c:numRef>
              <c:f>'Asset Composition'!$B$3:$DG$3</c:f>
              <c:numCache>
                <c:formatCode>0%</c:formatCode>
                <c:ptCount val="11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0.0293336655850222</c:v>
                </c:pt>
                <c:pt idx="4">
                  <c:v>0.0765898268933037</c:v>
                </c:pt>
                <c:pt idx="5">
                  <c:v>0.0419982831345716</c:v>
                </c:pt>
                <c:pt idx="6">
                  <c:v>0.0486588975962019</c:v>
                </c:pt>
                <c:pt idx="7">
                  <c:v>0.0</c:v>
                </c:pt>
                <c:pt idx="8">
                  <c:v>0.176155115909228</c:v>
                </c:pt>
                <c:pt idx="9">
                  <c:v>0.0</c:v>
                </c:pt>
                <c:pt idx="10">
                  <c:v>0.00374663763114844</c:v>
                </c:pt>
                <c:pt idx="11">
                  <c:v>0.0736180289907515</c:v>
                </c:pt>
                <c:pt idx="12">
                  <c:v>0.0587830653430068</c:v>
                </c:pt>
                <c:pt idx="13">
                  <c:v>0.0814406045954033</c:v>
                </c:pt>
                <c:pt idx="14">
                  <c:v>0.129180969044184</c:v>
                </c:pt>
                <c:pt idx="15">
                  <c:v>0.136784759516907</c:v>
                </c:pt>
                <c:pt idx="16">
                  <c:v>0.111072690905493</c:v>
                </c:pt>
                <c:pt idx="17">
                  <c:v>0.335553376419427</c:v>
                </c:pt>
                <c:pt idx="18">
                  <c:v>0.0284508640807831</c:v>
                </c:pt>
                <c:pt idx="19">
                  <c:v>0.0017390573816699</c:v>
                </c:pt>
                <c:pt idx="20">
                  <c:v>0.0646150952354657</c:v>
                </c:pt>
                <c:pt idx="21">
                  <c:v>0.00113766400053705</c:v>
                </c:pt>
                <c:pt idx="22">
                  <c:v>0.159175196149691</c:v>
                </c:pt>
                <c:pt idx="23">
                  <c:v>0.138709628992915</c:v>
                </c:pt>
                <c:pt idx="24">
                  <c:v>0.184886696990318</c:v>
                </c:pt>
                <c:pt idx="25">
                  <c:v>0.10396749314049</c:v>
                </c:pt>
                <c:pt idx="26">
                  <c:v>0.00208982162691968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0.011196793002008</c:v>
                </c:pt>
                <c:pt idx="32">
                  <c:v>0.0</c:v>
                </c:pt>
                <c:pt idx="33">
                  <c:v>0.0344080411495869</c:v>
                </c:pt>
                <c:pt idx="34">
                  <c:v>0.0245582446917209</c:v>
                </c:pt>
                <c:pt idx="35">
                  <c:v>0.0212268856367822</c:v>
                </c:pt>
                <c:pt idx="36">
                  <c:v>0.0150148040882445</c:v>
                </c:pt>
                <c:pt idx="37">
                  <c:v>0.00952056688718144</c:v>
                </c:pt>
                <c:pt idx="38">
                  <c:v>0.00731296529814992</c:v>
                </c:pt>
                <c:pt idx="39">
                  <c:v>0.0070337215632052</c:v>
                </c:pt>
                <c:pt idx="40">
                  <c:v>0.00801931402136294</c:v>
                </c:pt>
                <c:pt idx="41">
                  <c:v>0.00675131201996292</c:v>
                </c:pt>
                <c:pt idx="42">
                  <c:v>0.00747462666700443</c:v>
                </c:pt>
                <c:pt idx="43">
                  <c:v>0.0229314362886487</c:v>
                </c:pt>
                <c:pt idx="44">
                  <c:v>0.0112403590433882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0.00154510695272789</c:v>
                </c:pt>
                <c:pt idx="55">
                  <c:v>0.0198209154534925</c:v>
                </c:pt>
                <c:pt idx="56">
                  <c:v>0.144751380157212</c:v>
                </c:pt>
                <c:pt idx="57">
                  <c:v>0.260424519643569</c:v>
                </c:pt>
                <c:pt idx="58">
                  <c:v>0.319838746181484</c:v>
                </c:pt>
                <c:pt idx="59">
                  <c:v>0.257523877016023</c:v>
                </c:pt>
                <c:pt idx="60">
                  <c:v>0.298758560791327</c:v>
                </c:pt>
                <c:pt idx="61">
                  <c:v>0.00580286869570907</c:v>
                </c:pt>
                <c:pt idx="62">
                  <c:v>0.00199087489346443</c:v>
                </c:pt>
                <c:pt idx="63">
                  <c:v>0.000693131685093053</c:v>
                </c:pt>
                <c:pt idx="64">
                  <c:v>0.000340701637139358</c:v>
                </c:pt>
                <c:pt idx="65">
                  <c:v>0.000248028148184562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0.012692331580882</c:v>
                </c:pt>
                <c:pt idx="71">
                  <c:v>0.0106090745604492</c:v>
                </c:pt>
                <c:pt idx="72">
                  <c:v>0.00994564151684725</c:v>
                </c:pt>
                <c:pt idx="73">
                  <c:v>0.0</c:v>
                </c:pt>
                <c:pt idx="74">
                  <c:v>0.00773088727012235</c:v>
                </c:pt>
                <c:pt idx="75">
                  <c:v>0.0078571430942051</c:v>
                </c:pt>
                <c:pt idx="76">
                  <c:v>0.00404979312933144</c:v>
                </c:pt>
                <c:pt idx="77">
                  <c:v>0.00647592627440284</c:v>
                </c:pt>
                <c:pt idx="78">
                  <c:v>0.00495027696124714</c:v>
                </c:pt>
                <c:pt idx="79">
                  <c:v>0.00700873967587595</c:v>
                </c:pt>
                <c:pt idx="80">
                  <c:v>0.0203127741743381</c:v>
                </c:pt>
                <c:pt idx="81">
                  <c:v>0.0161379243745694</c:v>
                </c:pt>
                <c:pt idx="82">
                  <c:v>0.0134573349447678</c:v>
                </c:pt>
                <c:pt idx="83">
                  <c:v>0.0123388362287228</c:v>
                </c:pt>
                <c:pt idx="84">
                  <c:v>0.0282066357521549</c:v>
                </c:pt>
                <c:pt idx="85">
                  <c:v>0.0167549413597199</c:v>
                </c:pt>
                <c:pt idx="86">
                  <c:v>0.0145056627505035</c:v>
                </c:pt>
                <c:pt idx="87">
                  <c:v>0.0033615394655656</c:v>
                </c:pt>
                <c:pt idx="88">
                  <c:v>0.00233593798646782</c:v>
                </c:pt>
                <c:pt idx="89">
                  <c:v>0.00142698544302982</c:v>
                </c:pt>
                <c:pt idx="90">
                  <c:v>0.000583037186199899</c:v>
                </c:pt>
                <c:pt idx="91">
                  <c:v>0.00104199346918605</c:v>
                </c:pt>
                <c:pt idx="92">
                  <c:v>0.00263350943580291</c:v>
                </c:pt>
                <c:pt idx="93">
                  <c:v>0.000532325153123171</c:v>
                </c:pt>
                <c:pt idx="94">
                  <c:v>0.00232934337831782</c:v>
                </c:pt>
                <c:pt idx="95">
                  <c:v>0.00183609885420192</c:v>
                </c:pt>
                <c:pt idx="96">
                  <c:v>0.000885090784257432</c:v>
                </c:pt>
                <c:pt idx="97">
                  <c:v>0.00465002224980883</c:v>
                </c:pt>
                <c:pt idx="98">
                  <c:v>0.00631978820022897</c:v>
                </c:pt>
                <c:pt idx="99">
                  <c:v>0.0151847471967231</c:v>
                </c:pt>
                <c:pt idx="100">
                  <c:v>0.0326836113018351</c:v>
                </c:pt>
                <c:pt idx="101">
                  <c:v>0.027993200216815</c:v>
                </c:pt>
                <c:pt idx="102">
                  <c:v>0.0290335637820504</c:v>
                </c:pt>
                <c:pt idx="103">
                  <c:v>0.0240696745753279</c:v>
                </c:pt>
                <c:pt idx="104">
                  <c:v>0.0474917286646988</c:v>
                </c:pt>
                <c:pt idx="105">
                  <c:v>0.0197112475324356</c:v>
                </c:pt>
                <c:pt idx="106">
                  <c:v>0.0518256973745822</c:v>
                </c:pt>
                <c:pt idx="107">
                  <c:v>0.0132383426841143</c:v>
                </c:pt>
                <c:pt idx="108">
                  <c:v>0.0200042955308099</c:v>
                </c:pt>
                <c:pt idx="109">
                  <c:v>0.0211403147100654</c:v>
                </c:pt>
              </c:numCache>
            </c:numRef>
          </c:val>
        </c:ser>
        <c:ser>
          <c:idx val="1"/>
          <c:order val="1"/>
          <c:tx>
            <c:strRef>
              <c:f>'Asset Composition'!$A$4</c:f>
              <c:strCache>
                <c:ptCount val="1"/>
                <c:pt idx="0">
                  <c:v>French assets (%)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25400" cmpd="sng">
              <a:solidFill>
                <a:srgbClr val="FAC090"/>
              </a:solidFill>
            </a:ln>
          </c:spPr>
          <c:cat>
            <c:numRef>
              <c:f>'Asset Composition'!$B$2:$DG$2</c:f>
              <c:numCache>
                <c:formatCode>m/d/yy</c:formatCode>
                <c:ptCount val="110"/>
                <c:pt idx="0">
                  <c:v>547.0</c:v>
                </c:pt>
                <c:pt idx="1">
                  <c:v>731.0</c:v>
                </c:pt>
                <c:pt idx="2">
                  <c:v>912.0</c:v>
                </c:pt>
                <c:pt idx="3">
                  <c:v>1096.0</c:v>
                </c:pt>
                <c:pt idx="4">
                  <c:v>1277.0</c:v>
                </c:pt>
                <c:pt idx="5">
                  <c:v>1461.0</c:v>
                </c:pt>
                <c:pt idx="6">
                  <c:v>1643.0</c:v>
                </c:pt>
                <c:pt idx="7">
                  <c:v>1827.0</c:v>
                </c:pt>
                <c:pt idx="8">
                  <c:v>2008.0</c:v>
                </c:pt>
                <c:pt idx="9">
                  <c:v>2192.0</c:v>
                </c:pt>
                <c:pt idx="10">
                  <c:v>2373.0</c:v>
                </c:pt>
                <c:pt idx="11">
                  <c:v>2557.0</c:v>
                </c:pt>
                <c:pt idx="12">
                  <c:v>2738.0</c:v>
                </c:pt>
                <c:pt idx="13">
                  <c:v>2922.0</c:v>
                </c:pt>
                <c:pt idx="14">
                  <c:v>3104.0</c:v>
                </c:pt>
                <c:pt idx="15">
                  <c:v>3288.0</c:v>
                </c:pt>
                <c:pt idx="16">
                  <c:v>3469.0</c:v>
                </c:pt>
                <c:pt idx="17">
                  <c:v>3653.0</c:v>
                </c:pt>
                <c:pt idx="18">
                  <c:v>3834.0</c:v>
                </c:pt>
                <c:pt idx="19">
                  <c:v>4018.0</c:v>
                </c:pt>
                <c:pt idx="20">
                  <c:v>4199.0</c:v>
                </c:pt>
                <c:pt idx="21">
                  <c:v>4383.0</c:v>
                </c:pt>
                <c:pt idx="22">
                  <c:v>4565.0</c:v>
                </c:pt>
                <c:pt idx="23">
                  <c:v>4749.0</c:v>
                </c:pt>
                <c:pt idx="24">
                  <c:v>4930.0</c:v>
                </c:pt>
                <c:pt idx="25">
                  <c:v>5114.0</c:v>
                </c:pt>
                <c:pt idx="26">
                  <c:v>5295.0</c:v>
                </c:pt>
                <c:pt idx="27">
                  <c:v>5479.0</c:v>
                </c:pt>
                <c:pt idx="28">
                  <c:v>5660.0</c:v>
                </c:pt>
                <c:pt idx="29">
                  <c:v>5844.0</c:v>
                </c:pt>
                <c:pt idx="30">
                  <c:v>6026.0</c:v>
                </c:pt>
                <c:pt idx="31">
                  <c:v>6210.0</c:v>
                </c:pt>
                <c:pt idx="32">
                  <c:v>6391.0</c:v>
                </c:pt>
                <c:pt idx="33">
                  <c:v>6575.0</c:v>
                </c:pt>
                <c:pt idx="34">
                  <c:v>6756.0</c:v>
                </c:pt>
                <c:pt idx="35">
                  <c:v>6940.0</c:v>
                </c:pt>
                <c:pt idx="36">
                  <c:v>7121.0</c:v>
                </c:pt>
                <c:pt idx="37">
                  <c:v>7305.0</c:v>
                </c:pt>
                <c:pt idx="38">
                  <c:v>7487.0</c:v>
                </c:pt>
                <c:pt idx="39">
                  <c:v>7671.0</c:v>
                </c:pt>
                <c:pt idx="40">
                  <c:v>7852.0</c:v>
                </c:pt>
                <c:pt idx="41">
                  <c:v>8036.0</c:v>
                </c:pt>
                <c:pt idx="42">
                  <c:v>8217.0</c:v>
                </c:pt>
                <c:pt idx="43">
                  <c:v>8401.0</c:v>
                </c:pt>
                <c:pt idx="44">
                  <c:v>8582.0</c:v>
                </c:pt>
                <c:pt idx="45">
                  <c:v>8766.0</c:v>
                </c:pt>
                <c:pt idx="46">
                  <c:v>8948.0</c:v>
                </c:pt>
                <c:pt idx="47">
                  <c:v>9132.0</c:v>
                </c:pt>
                <c:pt idx="48">
                  <c:v>9313.0</c:v>
                </c:pt>
                <c:pt idx="49">
                  <c:v>9497.0</c:v>
                </c:pt>
                <c:pt idx="50">
                  <c:v>9678.0</c:v>
                </c:pt>
                <c:pt idx="51">
                  <c:v>9862.0</c:v>
                </c:pt>
                <c:pt idx="52">
                  <c:v>10043.0</c:v>
                </c:pt>
                <c:pt idx="53">
                  <c:v>10227.0</c:v>
                </c:pt>
                <c:pt idx="54">
                  <c:v>10409.0</c:v>
                </c:pt>
                <c:pt idx="55">
                  <c:v>10593.0</c:v>
                </c:pt>
                <c:pt idx="56">
                  <c:v>10774.0</c:v>
                </c:pt>
                <c:pt idx="57">
                  <c:v>10958.0</c:v>
                </c:pt>
                <c:pt idx="58">
                  <c:v>11139.0</c:v>
                </c:pt>
                <c:pt idx="59">
                  <c:v>11323.0</c:v>
                </c:pt>
                <c:pt idx="60">
                  <c:v>11504.0</c:v>
                </c:pt>
                <c:pt idx="61">
                  <c:v>11688.0</c:v>
                </c:pt>
                <c:pt idx="62">
                  <c:v>11870.0</c:v>
                </c:pt>
                <c:pt idx="63">
                  <c:v>12054.0</c:v>
                </c:pt>
                <c:pt idx="64">
                  <c:v>12235.0</c:v>
                </c:pt>
                <c:pt idx="65">
                  <c:v>12419.0</c:v>
                </c:pt>
                <c:pt idx="66">
                  <c:v>12600.0</c:v>
                </c:pt>
                <c:pt idx="67">
                  <c:v>12784.0</c:v>
                </c:pt>
                <c:pt idx="68">
                  <c:v>12965.0</c:v>
                </c:pt>
                <c:pt idx="69">
                  <c:v>13149.0</c:v>
                </c:pt>
                <c:pt idx="70">
                  <c:v>13331.0</c:v>
                </c:pt>
                <c:pt idx="71">
                  <c:v>13515.0</c:v>
                </c:pt>
                <c:pt idx="72">
                  <c:v>13696.0</c:v>
                </c:pt>
                <c:pt idx="73">
                  <c:v>13880.0</c:v>
                </c:pt>
                <c:pt idx="74">
                  <c:v>14061.0</c:v>
                </c:pt>
                <c:pt idx="75">
                  <c:v>14245.0</c:v>
                </c:pt>
                <c:pt idx="76">
                  <c:v>14426.0</c:v>
                </c:pt>
                <c:pt idx="77">
                  <c:v>14610.0</c:v>
                </c:pt>
                <c:pt idx="78">
                  <c:v>14792.0</c:v>
                </c:pt>
                <c:pt idx="79">
                  <c:v>14976.0</c:v>
                </c:pt>
                <c:pt idx="80">
                  <c:v>15157.0</c:v>
                </c:pt>
                <c:pt idx="81">
                  <c:v>15341.0</c:v>
                </c:pt>
                <c:pt idx="82">
                  <c:v>15522.0</c:v>
                </c:pt>
                <c:pt idx="83">
                  <c:v>15706.0</c:v>
                </c:pt>
                <c:pt idx="84">
                  <c:v>15887.0</c:v>
                </c:pt>
                <c:pt idx="85">
                  <c:v>16071.0</c:v>
                </c:pt>
                <c:pt idx="86">
                  <c:v>16253.0</c:v>
                </c:pt>
                <c:pt idx="87">
                  <c:v>16437.0</c:v>
                </c:pt>
                <c:pt idx="88">
                  <c:v>16618.0</c:v>
                </c:pt>
                <c:pt idx="89">
                  <c:v>16802.0</c:v>
                </c:pt>
                <c:pt idx="90">
                  <c:v>16983.0</c:v>
                </c:pt>
                <c:pt idx="91">
                  <c:v>17167.0</c:v>
                </c:pt>
                <c:pt idx="92">
                  <c:v>17348.0</c:v>
                </c:pt>
                <c:pt idx="93">
                  <c:v>17532.0</c:v>
                </c:pt>
                <c:pt idx="94">
                  <c:v>17714.0</c:v>
                </c:pt>
                <c:pt idx="95">
                  <c:v>17898.0</c:v>
                </c:pt>
                <c:pt idx="96">
                  <c:v>18079.0</c:v>
                </c:pt>
                <c:pt idx="97">
                  <c:v>18263.0</c:v>
                </c:pt>
                <c:pt idx="98">
                  <c:v>18444.0</c:v>
                </c:pt>
                <c:pt idx="99">
                  <c:v>18628.0</c:v>
                </c:pt>
                <c:pt idx="100">
                  <c:v>18809.0</c:v>
                </c:pt>
                <c:pt idx="101">
                  <c:v>18993.0</c:v>
                </c:pt>
                <c:pt idx="102">
                  <c:v>19175.0</c:v>
                </c:pt>
                <c:pt idx="103">
                  <c:v>19359.0</c:v>
                </c:pt>
                <c:pt idx="104">
                  <c:v>19540.0</c:v>
                </c:pt>
                <c:pt idx="105">
                  <c:v>19724.0</c:v>
                </c:pt>
                <c:pt idx="106">
                  <c:v>19905.0</c:v>
                </c:pt>
                <c:pt idx="107">
                  <c:v>20089.0</c:v>
                </c:pt>
                <c:pt idx="108">
                  <c:v>20270.0</c:v>
                </c:pt>
                <c:pt idx="109">
                  <c:v>20362.0</c:v>
                </c:pt>
              </c:numCache>
            </c:numRef>
          </c:cat>
          <c:val>
            <c:numRef>
              <c:f>'Asset Composition'!$B$4:$DG$4</c:f>
              <c:numCache>
                <c:formatCode>0%</c:formatCode>
                <c:ptCount val="110"/>
                <c:pt idx="0">
                  <c:v>0.855325178783375</c:v>
                </c:pt>
                <c:pt idx="1">
                  <c:v>0.625637988013778</c:v>
                </c:pt>
                <c:pt idx="2">
                  <c:v>0.842845859398436</c:v>
                </c:pt>
                <c:pt idx="3">
                  <c:v>0.660309262726551</c:v>
                </c:pt>
                <c:pt idx="4">
                  <c:v>0.683747379235825</c:v>
                </c:pt>
                <c:pt idx="5">
                  <c:v>0.517495061553978</c:v>
                </c:pt>
                <c:pt idx="6">
                  <c:v>0.488416003324128</c:v>
                </c:pt>
                <c:pt idx="7">
                  <c:v>0.466802835793202</c:v>
                </c:pt>
                <c:pt idx="8">
                  <c:v>0.361648227740348</c:v>
                </c:pt>
                <c:pt idx="9">
                  <c:v>0.326821372344179</c:v>
                </c:pt>
                <c:pt idx="10">
                  <c:v>0.281685019256991</c:v>
                </c:pt>
                <c:pt idx="11">
                  <c:v>0.284313671330423</c:v>
                </c:pt>
                <c:pt idx="12">
                  <c:v>0.25935924829933</c:v>
                </c:pt>
                <c:pt idx="13">
                  <c:v>0.300246474964529</c:v>
                </c:pt>
                <c:pt idx="14">
                  <c:v>0.357262106732144</c:v>
                </c:pt>
                <c:pt idx="15">
                  <c:v>0.209141968226264</c:v>
                </c:pt>
                <c:pt idx="16">
                  <c:v>0.470983831929184</c:v>
                </c:pt>
                <c:pt idx="17">
                  <c:v>0.183555459698163</c:v>
                </c:pt>
                <c:pt idx="18">
                  <c:v>0.445146693236515</c:v>
                </c:pt>
                <c:pt idx="19">
                  <c:v>0.491548682147516</c:v>
                </c:pt>
                <c:pt idx="20">
                  <c:v>0.542196388819969</c:v>
                </c:pt>
                <c:pt idx="21">
                  <c:v>0.278429526459415</c:v>
                </c:pt>
                <c:pt idx="22">
                  <c:v>0.374833782394738</c:v>
                </c:pt>
                <c:pt idx="23">
                  <c:v>0.368103400809965</c:v>
                </c:pt>
                <c:pt idx="24">
                  <c:v>0.449024568992248</c:v>
                </c:pt>
                <c:pt idx="25">
                  <c:v>0.262166602048402</c:v>
                </c:pt>
                <c:pt idx="26">
                  <c:v>0.67535612381454</c:v>
                </c:pt>
                <c:pt idx="27">
                  <c:v>0.700842388037557</c:v>
                </c:pt>
                <c:pt idx="28">
                  <c:v>0.490123681658795</c:v>
                </c:pt>
                <c:pt idx="29">
                  <c:v>0.390563821804131</c:v>
                </c:pt>
                <c:pt idx="30">
                  <c:v>0.591677116329502</c:v>
                </c:pt>
                <c:pt idx="31">
                  <c:v>0.521587574334781</c:v>
                </c:pt>
                <c:pt idx="32">
                  <c:v>0.508340795281789</c:v>
                </c:pt>
                <c:pt idx="33">
                  <c:v>0.394564615249855</c:v>
                </c:pt>
                <c:pt idx="34">
                  <c:v>0.38674837986685</c:v>
                </c:pt>
                <c:pt idx="35">
                  <c:v>0.346036827732382</c:v>
                </c:pt>
                <c:pt idx="36">
                  <c:v>0.245590473291075</c:v>
                </c:pt>
                <c:pt idx="37">
                  <c:v>0.485777623257033</c:v>
                </c:pt>
                <c:pt idx="38">
                  <c:v>0.616158506819894</c:v>
                </c:pt>
                <c:pt idx="39">
                  <c:v>0.406786327113862</c:v>
                </c:pt>
                <c:pt idx="40">
                  <c:v>0.465782220736249</c:v>
                </c:pt>
                <c:pt idx="41">
                  <c:v>0.319426816464712</c:v>
                </c:pt>
                <c:pt idx="42">
                  <c:v>0.529488381528625</c:v>
                </c:pt>
                <c:pt idx="43">
                  <c:v>0.330021562513058</c:v>
                </c:pt>
                <c:pt idx="44">
                  <c:v>0.446078961813456</c:v>
                </c:pt>
                <c:pt idx="45">
                  <c:v>0.283149128068315</c:v>
                </c:pt>
                <c:pt idx="46">
                  <c:v>0.432077246489877</c:v>
                </c:pt>
                <c:pt idx="47">
                  <c:v>0.26438432536372</c:v>
                </c:pt>
                <c:pt idx="48">
                  <c:v>0.386474910791769</c:v>
                </c:pt>
                <c:pt idx="49">
                  <c:v>0.207796623448682</c:v>
                </c:pt>
                <c:pt idx="50">
                  <c:v>0.372089750761776</c:v>
                </c:pt>
                <c:pt idx="51">
                  <c:v>0.258703910684946</c:v>
                </c:pt>
                <c:pt idx="52">
                  <c:v>0.716224838704811</c:v>
                </c:pt>
                <c:pt idx="53">
                  <c:v>0.573983594520755</c:v>
                </c:pt>
                <c:pt idx="54">
                  <c:v>0.645831347645838</c:v>
                </c:pt>
                <c:pt idx="55">
                  <c:v>0.418638593455285</c:v>
                </c:pt>
                <c:pt idx="56">
                  <c:v>0.385478377001888</c:v>
                </c:pt>
                <c:pt idx="57">
                  <c:v>0.108446579348546</c:v>
                </c:pt>
                <c:pt idx="58">
                  <c:v>0.108693745890032</c:v>
                </c:pt>
                <c:pt idx="59">
                  <c:v>0.0276129666875598</c:v>
                </c:pt>
                <c:pt idx="60">
                  <c:v>0.11953547680477</c:v>
                </c:pt>
                <c:pt idx="61">
                  <c:v>0.259819241582757</c:v>
                </c:pt>
                <c:pt idx="62">
                  <c:v>0.399794864993894</c:v>
                </c:pt>
                <c:pt idx="63">
                  <c:v>0.368509526564827</c:v>
                </c:pt>
                <c:pt idx="64">
                  <c:v>0.422696465615129</c:v>
                </c:pt>
                <c:pt idx="65">
                  <c:v>0.346447380180073</c:v>
                </c:pt>
                <c:pt idx="66">
                  <c:v>0.322219249625282</c:v>
                </c:pt>
                <c:pt idx="67">
                  <c:v>0.340526208917194</c:v>
                </c:pt>
                <c:pt idx="68">
                  <c:v>0.304952779824093</c:v>
                </c:pt>
                <c:pt idx="69">
                  <c:v>0.292582923651524</c:v>
                </c:pt>
                <c:pt idx="70">
                  <c:v>0.32005723830773</c:v>
                </c:pt>
                <c:pt idx="71">
                  <c:v>0.315335420014266</c:v>
                </c:pt>
                <c:pt idx="72">
                  <c:v>0.308407652767965</c:v>
                </c:pt>
                <c:pt idx="73">
                  <c:v>0.314857677868852</c:v>
                </c:pt>
                <c:pt idx="74">
                  <c:v>0.362490876731995</c:v>
                </c:pt>
                <c:pt idx="75">
                  <c:v>0.304964017907106</c:v>
                </c:pt>
                <c:pt idx="76">
                  <c:v>0.32536726369993</c:v>
                </c:pt>
                <c:pt idx="77">
                  <c:v>0.342741924945061</c:v>
                </c:pt>
                <c:pt idx="78">
                  <c:v>0.464374806833807</c:v>
                </c:pt>
                <c:pt idx="79">
                  <c:v>0.343552007523164</c:v>
                </c:pt>
                <c:pt idx="80">
                  <c:v>0.22468204037039</c:v>
                </c:pt>
                <c:pt idx="81">
                  <c:v>0.259551745504767</c:v>
                </c:pt>
                <c:pt idx="82">
                  <c:v>0.296327024570209</c:v>
                </c:pt>
                <c:pt idx="83">
                  <c:v>0.284514623547844</c:v>
                </c:pt>
                <c:pt idx="84">
                  <c:v>0.269588308966704</c:v>
                </c:pt>
                <c:pt idx="85">
                  <c:v>0.250803757805945</c:v>
                </c:pt>
                <c:pt idx="86">
                  <c:v>0.261851150915825</c:v>
                </c:pt>
                <c:pt idx="87">
                  <c:v>0.349621886570055</c:v>
                </c:pt>
                <c:pt idx="88">
                  <c:v>0.240007144371349</c:v>
                </c:pt>
                <c:pt idx="89">
                  <c:v>0.476242268110421</c:v>
                </c:pt>
                <c:pt idx="90">
                  <c:v>0.397480336285621</c:v>
                </c:pt>
                <c:pt idx="91">
                  <c:v>0.310193747024123</c:v>
                </c:pt>
                <c:pt idx="92">
                  <c:v>0.252965034924493</c:v>
                </c:pt>
                <c:pt idx="93">
                  <c:v>0.217445916520901</c:v>
                </c:pt>
                <c:pt idx="94">
                  <c:v>0.212770389491673</c:v>
                </c:pt>
                <c:pt idx="95">
                  <c:v>0.209569502248904</c:v>
                </c:pt>
                <c:pt idx="96">
                  <c:v>0.183275493736117</c:v>
                </c:pt>
                <c:pt idx="97">
                  <c:v>0.140354784766247</c:v>
                </c:pt>
                <c:pt idx="98">
                  <c:v>0.195641351533375</c:v>
                </c:pt>
                <c:pt idx="99">
                  <c:v>0.197228240424233</c:v>
                </c:pt>
                <c:pt idx="100">
                  <c:v>0.208735994379574</c:v>
                </c:pt>
                <c:pt idx="101">
                  <c:v>0.189874853032086</c:v>
                </c:pt>
                <c:pt idx="102">
                  <c:v>0.212502310445872</c:v>
                </c:pt>
                <c:pt idx="103">
                  <c:v>0.228700149275504</c:v>
                </c:pt>
                <c:pt idx="104">
                  <c:v>0.21645492843397</c:v>
                </c:pt>
                <c:pt idx="105">
                  <c:v>0.234888086300238</c:v>
                </c:pt>
                <c:pt idx="106">
                  <c:v>0.21917265505967</c:v>
                </c:pt>
                <c:pt idx="107">
                  <c:v>0.236332651886758</c:v>
                </c:pt>
                <c:pt idx="108">
                  <c:v>0.211591596211496</c:v>
                </c:pt>
                <c:pt idx="109">
                  <c:v>0.202876774770444</c:v>
                </c:pt>
              </c:numCache>
            </c:numRef>
          </c:val>
        </c:ser>
        <c:ser>
          <c:idx val="2"/>
          <c:order val="2"/>
          <c:tx>
            <c:strRef>
              <c:f>'Asset Composition'!$A$5</c:f>
              <c:strCache>
                <c:ptCount val="1"/>
                <c:pt idx="0">
                  <c:v>Credit to African governments (%)</c:v>
                </c:pt>
              </c:strCache>
            </c:strRef>
          </c:tx>
          <c:spPr>
            <a:solidFill>
              <a:srgbClr val="00B050">
                <a:alpha val="30000"/>
              </a:srgbClr>
            </a:solidFill>
            <a:ln w="25400" cmpd="sng">
              <a:solidFill>
                <a:srgbClr val="00B050"/>
              </a:solidFill>
            </a:ln>
          </c:spPr>
          <c:cat>
            <c:numRef>
              <c:f>'Asset Composition'!$B$2:$DG$2</c:f>
              <c:numCache>
                <c:formatCode>m/d/yy</c:formatCode>
                <c:ptCount val="110"/>
                <c:pt idx="0">
                  <c:v>547.0</c:v>
                </c:pt>
                <c:pt idx="1">
                  <c:v>731.0</c:v>
                </c:pt>
                <c:pt idx="2">
                  <c:v>912.0</c:v>
                </c:pt>
                <c:pt idx="3">
                  <c:v>1096.0</c:v>
                </c:pt>
                <c:pt idx="4">
                  <c:v>1277.0</c:v>
                </c:pt>
                <c:pt idx="5">
                  <c:v>1461.0</c:v>
                </c:pt>
                <c:pt idx="6">
                  <c:v>1643.0</c:v>
                </c:pt>
                <c:pt idx="7">
                  <c:v>1827.0</c:v>
                </c:pt>
                <c:pt idx="8">
                  <c:v>2008.0</c:v>
                </c:pt>
                <c:pt idx="9">
                  <c:v>2192.0</c:v>
                </c:pt>
                <c:pt idx="10">
                  <c:v>2373.0</c:v>
                </c:pt>
                <c:pt idx="11">
                  <c:v>2557.0</c:v>
                </c:pt>
                <c:pt idx="12">
                  <c:v>2738.0</c:v>
                </c:pt>
                <c:pt idx="13">
                  <c:v>2922.0</c:v>
                </c:pt>
                <c:pt idx="14">
                  <c:v>3104.0</c:v>
                </c:pt>
                <c:pt idx="15">
                  <c:v>3288.0</c:v>
                </c:pt>
                <c:pt idx="16">
                  <c:v>3469.0</c:v>
                </c:pt>
                <c:pt idx="17">
                  <c:v>3653.0</c:v>
                </c:pt>
                <c:pt idx="18">
                  <c:v>3834.0</c:v>
                </c:pt>
                <c:pt idx="19">
                  <c:v>4018.0</c:v>
                </c:pt>
                <c:pt idx="20">
                  <c:v>4199.0</c:v>
                </c:pt>
                <c:pt idx="21">
                  <c:v>4383.0</c:v>
                </c:pt>
                <c:pt idx="22">
                  <c:v>4565.0</c:v>
                </c:pt>
                <c:pt idx="23">
                  <c:v>4749.0</c:v>
                </c:pt>
                <c:pt idx="24">
                  <c:v>4930.0</c:v>
                </c:pt>
                <c:pt idx="25">
                  <c:v>5114.0</c:v>
                </c:pt>
                <c:pt idx="26">
                  <c:v>5295.0</c:v>
                </c:pt>
                <c:pt idx="27">
                  <c:v>5479.0</c:v>
                </c:pt>
                <c:pt idx="28">
                  <c:v>5660.0</c:v>
                </c:pt>
                <c:pt idx="29">
                  <c:v>5844.0</c:v>
                </c:pt>
                <c:pt idx="30">
                  <c:v>6026.0</c:v>
                </c:pt>
                <c:pt idx="31">
                  <c:v>6210.0</c:v>
                </c:pt>
                <c:pt idx="32">
                  <c:v>6391.0</c:v>
                </c:pt>
                <c:pt idx="33">
                  <c:v>6575.0</c:v>
                </c:pt>
                <c:pt idx="34">
                  <c:v>6756.0</c:v>
                </c:pt>
                <c:pt idx="35">
                  <c:v>6940.0</c:v>
                </c:pt>
                <c:pt idx="36">
                  <c:v>7121.0</c:v>
                </c:pt>
                <c:pt idx="37">
                  <c:v>7305.0</c:v>
                </c:pt>
                <c:pt idx="38">
                  <c:v>7487.0</c:v>
                </c:pt>
                <c:pt idx="39">
                  <c:v>7671.0</c:v>
                </c:pt>
                <c:pt idx="40">
                  <c:v>7852.0</c:v>
                </c:pt>
                <c:pt idx="41">
                  <c:v>8036.0</c:v>
                </c:pt>
                <c:pt idx="42">
                  <c:v>8217.0</c:v>
                </c:pt>
                <c:pt idx="43">
                  <c:v>8401.0</c:v>
                </c:pt>
                <c:pt idx="44">
                  <c:v>8582.0</c:v>
                </c:pt>
                <c:pt idx="45">
                  <c:v>8766.0</c:v>
                </c:pt>
                <c:pt idx="46">
                  <c:v>8948.0</c:v>
                </c:pt>
                <c:pt idx="47">
                  <c:v>9132.0</c:v>
                </c:pt>
                <c:pt idx="48">
                  <c:v>9313.0</c:v>
                </c:pt>
                <c:pt idx="49">
                  <c:v>9497.0</c:v>
                </c:pt>
                <c:pt idx="50">
                  <c:v>9678.0</c:v>
                </c:pt>
                <c:pt idx="51">
                  <c:v>9862.0</c:v>
                </c:pt>
                <c:pt idx="52">
                  <c:v>10043.0</c:v>
                </c:pt>
                <c:pt idx="53">
                  <c:v>10227.0</c:v>
                </c:pt>
                <c:pt idx="54">
                  <c:v>10409.0</c:v>
                </c:pt>
                <c:pt idx="55">
                  <c:v>10593.0</c:v>
                </c:pt>
                <c:pt idx="56">
                  <c:v>10774.0</c:v>
                </c:pt>
                <c:pt idx="57">
                  <c:v>10958.0</c:v>
                </c:pt>
                <c:pt idx="58">
                  <c:v>11139.0</c:v>
                </c:pt>
                <c:pt idx="59">
                  <c:v>11323.0</c:v>
                </c:pt>
                <c:pt idx="60">
                  <c:v>11504.0</c:v>
                </c:pt>
                <c:pt idx="61">
                  <c:v>11688.0</c:v>
                </c:pt>
                <c:pt idx="62">
                  <c:v>11870.0</c:v>
                </c:pt>
                <c:pt idx="63">
                  <c:v>12054.0</c:v>
                </c:pt>
                <c:pt idx="64">
                  <c:v>12235.0</c:v>
                </c:pt>
                <c:pt idx="65">
                  <c:v>12419.0</c:v>
                </c:pt>
                <c:pt idx="66">
                  <c:v>12600.0</c:v>
                </c:pt>
                <c:pt idx="67">
                  <c:v>12784.0</c:v>
                </c:pt>
                <c:pt idx="68">
                  <c:v>12965.0</c:v>
                </c:pt>
                <c:pt idx="69">
                  <c:v>13149.0</c:v>
                </c:pt>
                <c:pt idx="70">
                  <c:v>13331.0</c:v>
                </c:pt>
                <c:pt idx="71">
                  <c:v>13515.0</c:v>
                </c:pt>
                <c:pt idx="72">
                  <c:v>13696.0</c:v>
                </c:pt>
                <c:pt idx="73">
                  <c:v>13880.0</c:v>
                </c:pt>
                <c:pt idx="74">
                  <c:v>14061.0</c:v>
                </c:pt>
                <c:pt idx="75">
                  <c:v>14245.0</c:v>
                </c:pt>
                <c:pt idx="76">
                  <c:v>14426.0</c:v>
                </c:pt>
                <c:pt idx="77">
                  <c:v>14610.0</c:v>
                </c:pt>
                <c:pt idx="78">
                  <c:v>14792.0</c:v>
                </c:pt>
                <c:pt idx="79">
                  <c:v>14976.0</c:v>
                </c:pt>
                <c:pt idx="80">
                  <c:v>15157.0</c:v>
                </c:pt>
                <c:pt idx="81">
                  <c:v>15341.0</c:v>
                </c:pt>
                <c:pt idx="82">
                  <c:v>15522.0</c:v>
                </c:pt>
                <c:pt idx="83">
                  <c:v>15706.0</c:v>
                </c:pt>
                <c:pt idx="84">
                  <c:v>15887.0</c:v>
                </c:pt>
                <c:pt idx="85">
                  <c:v>16071.0</c:v>
                </c:pt>
                <c:pt idx="86">
                  <c:v>16253.0</c:v>
                </c:pt>
                <c:pt idx="87">
                  <c:v>16437.0</c:v>
                </c:pt>
                <c:pt idx="88">
                  <c:v>16618.0</c:v>
                </c:pt>
                <c:pt idx="89">
                  <c:v>16802.0</c:v>
                </c:pt>
                <c:pt idx="90">
                  <c:v>16983.0</c:v>
                </c:pt>
                <c:pt idx="91">
                  <c:v>17167.0</c:v>
                </c:pt>
                <c:pt idx="92">
                  <c:v>17348.0</c:v>
                </c:pt>
                <c:pt idx="93">
                  <c:v>17532.0</c:v>
                </c:pt>
                <c:pt idx="94">
                  <c:v>17714.0</c:v>
                </c:pt>
                <c:pt idx="95">
                  <c:v>17898.0</c:v>
                </c:pt>
                <c:pt idx="96">
                  <c:v>18079.0</c:v>
                </c:pt>
                <c:pt idx="97">
                  <c:v>18263.0</c:v>
                </c:pt>
                <c:pt idx="98">
                  <c:v>18444.0</c:v>
                </c:pt>
                <c:pt idx="99">
                  <c:v>18628.0</c:v>
                </c:pt>
                <c:pt idx="100">
                  <c:v>18809.0</c:v>
                </c:pt>
                <c:pt idx="101">
                  <c:v>18993.0</c:v>
                </c:pt>
                <c:pt idx="102">
                  <c:v>19175.0</c:v>
                </c:pt>
                <c:pt idx="103">
                  <c:v>19359.0</c:v>
                </c:pt>
                <c:pt idx="104">
                  <c:v>19540.0</c:v>
                </c:pt>
                <c:pt idx="105">
                  <c:v>19724.0</c:v>
                </c:pt>
                <c:pt idx="106">
                  <c:v>19905.0</c:v>
                </c:pt>
                <c:pt idx="107">
                  <c:v>20089.0</c:v>
                </c:pt>
                <c:pt idx="108">
                  <c:v>20270.0</c:v>
                </c:pt>
                <c:pt idx="109">
                  <c:v>20362.0</c:v>
                </c:pt>
              </c:numCache>
            </c:numRef>
          </c:cat>
          <c:val>
            <c:numRef>
              <c:f>'Asset Composition'!$B$5:$DG$5</c:f>
              <c:numCache>
                <c:formatCode>0%</c:formatCode>
                <c:ptCount val="11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0.0117097153912743</c:v>
                </c:pt>
                <c:pt idx="59">
                  <c:v>0.0120151677556281</c:v>
                </c:pt>
                <c:pt idx="60">
                  <c:v>0.0125895055114972</c:v>
                </c:pt>
                <c:pt idx="61">
                  <c:v>0.0509425009683627</c:v>
                </c:pt>
                <c:pt idx="62">
                  <c:v>0.0731001764353077</c:v>
                </c:pt>
                <c:pt idx="63">
                  <c:v>0.0788212708564042</c:v>
                </c:pt>
                <c:pt idx="64">
                  <c:v>0.0812925255463818</c:v>
                </c:pt>
                <c:pt idx="65">
                  <c:v>0.0802771476035909</c:v>
                </c:pt>
                <c:pt idx="66">
                  <c:v>0.0770256531053386</c:v>
                </c:pt>
                <c:pt idx="67">
                  <c:v>0.0722565028927807</c:v>
                </c:pt>
                <c:pt idx="68">
                  <c:v>0.0730436112413507</c:v>
                </c:pt>
                <c:pt idx="69">
                  <c:v>0.0657353738536689</c:v>
                </c:pt>
                <c:pt idx="70">
                  <c:v>0.0687445625788876</c:v>
                </c:pt>
                <c:pt idx="71">
                  <c:v>0.0502279975415947</c:v>
                </c:pt>
                <c:pt idx="72">
                  <c:v>0.0421298992953351</c:v>
                </c:pt>
                <c:pt idx="73">
                  <c:v>0.041050535458787</c:v>
                </c:pt>
                <c:pt idx="74">
                  <c:v>0.0411256532416228</c:v>
                </c:pt>
                <c:pt idx="75">
                  <c:v>0.0347146104354897</c:v>
                </c:pt>
                <c:pt idx="76">
                  <c:v>0.0344712422312615</c:v>
                </c:pt>
                <c:pt idx="77">
                  <c:v>0.0291417564320733</c:v>
                </c:pt>
                <c:pt idx="78">
                  <c:v>0.0260121982825432</c:v>
                </c:pt>
                <c:pt idx="79">
                  <c:v>0.0215419606692338</c:v>
                </c:pt>
                <c:pt idx="80">
                  <c:v>0.0148256123588054</c:v>
                </c:pt>
                <c:pt idx="81">
                  <c:v>0.0151472720674863</c:v>
                </c:pt>
                <c:pt idx="82">
                  <c:v>0.012465627950483</c:v>
                </c:pt>
                <c:pt idx="83">
                  <c:v>0.0110224101726254</c:v>
                </c:pt>
                <c:pt idx="84">
                  <c:v>0.00864225293316903</c:v>
                </c:pt>
                <c:pt idx="85">
                  <c:v>0.00801027765141166</c:v>
                </c:pt>
                <c:pt idx="86">
                  <c:v>0.00819549899809594</c:v>
                </c:pt>
                <c:pt idx="87">
                  <c:v>0.00752985222043643</c:v>
                </c:pt>
                <c:pt idx="88">
                  <c:v>0.00658462265322246</c:v>
                </c:pt>
                <c:pt idx="89">
                  <c:v>0.00480142289332686</c:v>
                </c:pt>
                <c:pt idx="90">
                  <c:v>0.00432007024300059</c:v>
                </c:pt>
                <c:pt idx="91">
                  <c:v>0.00364451896551897</c:v>
                </c:pt>
                <c:pt idx="92">
                  <c:v>0.00341852414057148</c:v>
                </c:pt>
                <c:pt idx="93">
                  <c:v>0.00302983582644512</c:v>
                </c:pt>
                <c:pt idx="94">
                  <c:v>0.00250774184068326</c:v>
                </c:pt>
                <c:pt idx="95">
                  <c:v>0.00177376960776832</c:v>
                </c:pt>
                <c:pt idx="96">
                  <c:v>0.00145438348162264</c:v>
                </c:pt>
                <c:pt idx="97">
                  <c:v>0.00135485928314218</c:v>
                </c:pt>
                <c:pt idx="98">
                  <c:v>0.00135624820000989</c:v>
                </c:pt>
                <c:pt idx="99">
                  <c:v>0.00121721699267461</c:v>
                </c:pt>
                <c:pt idx="100">
                  <c:v>0.00108179746175908</c:v>
                </c:pt>
                <c:pt idx="101">
                  <c:v>0.000990996424423402</c:v>
                </c:pt>
                <c:pt idx="102">
                  <c:v>0.000952166058695477</c:v>
                </c:pt>
                <c:pt idx="103">
                  <c:v>0.00106871902139642</c:v>
                </c:pt>
                <c:pt idx="104">
                  <c:v>0.000940437777274419</c:v>
                </c:pt>
                <c:pt idx="105">
                  <c:v>0.000894632692905582</c:v>
                </c:pt>
                <c:pt idx="106">
                  <c:v>0.000794001108791778</c:v>
                </c:pt>
                <c:pt idx="107">
                  <c:v>0.000823818691696798</c:v>
                </c:pt>
                <c:pt idx="108">
                  <c:v>0.000822482763371792</c:v>
                </c:pt>
                <c:pt idx="109">
                  <c:v>0.000884893893591951</c:v>
                </c:pt>
              </c:numCache>
            </c:numRef>
          </c:val>
        </c:ser>
        <c:ser>
          <c:idx val="3"/>
          <c:order val="3"/>
          <c:tx>
            <c:strRef>
              <c:f>'Asset Composition'!$A$6</c:f>
              <c:strCache>
                <c:ptCount val="1"/>
                <c:pt idx="0">
                  <c:v>Credit to nonfinancial private sector (%)</c:v>
                </c:pt>
              </c:strCache>
            </c:strRef>
          </c:tx>
          <c:spPr>
            <a:solidFill>
              <a:srgbClr val="777671">
                <a:alpha val="30000"/>
              </a:srgbClr>
            </a:solidFill>
            <a:ln w="25400" cmpd="sng">
              <a:solidFill>
                <a:srgbClr val="777671"/>
              </a:solidFill>
            </a:ln>
          </c:spPr>
          <c:cat>
            <c:numRef>
              <c:f>'Asset Composition'!$B$2:$DG$2</c:f>
              <c:numCache>
                <c:formatCode>m/d/yy</c:formatCode>
                <c:ptCount val="110"/>
                <c:pt idx="0">
                  <c:v>547.0</c:v>
                </c:pt>
                <c:pt idx="1">
                  <c:v>731.0</c:v>
                </c:pt>
                <c:pt idx="2">
                  <c:v>912.0</c:v>
                </c:pt>
                <c:pt idx="3">
                  <c:v>1096.0</c:v>
                </c:pt>
                <c:pt idx="4">
                  <c:v>1277.0</c:v>
                </c:pt>
                <c:pt idx="5">
                  <c:v>1461.0</c:v>
                </c:pt>
                <c:pt idx="6">
                  <c:v>1643.0</c:v>
                </c:pt>
                <c:pt idx="7">
                  <c:v>1827.0</c:v>
                </c:pt>
                <c:pt idx="8">
                  <c:v>2008.0</c:v>
                </c:pt>
                <c:pt idx="9">
                  <c:v>2192.0</c:v>
                </c:pt>
                <c:pt idx="10">
                  <c:v>2373.0</c:v>
                </c:pt>
                <c:pt idx="11">
                  <c:v>2557.0</c:v>
                </c:pt>
                <c:pt idx="12">
                  <c:v>2738.0</c:v>
                </c:pt>
                <c:pt idx="13">
                  <c:v>2922.0</c:v>
                </c:pt>
                <c:pt idx="14">
                  <c:v>3104.0</c:v>
                </c:pt>
                <c:pt idx="15">
                  <c:v>3288.0</c:v>
                </c:pt>
                <c:pt idx="16">
                  <c:v>3469.0</c:v>
                </c:pt>
                <c:pt idx="17">
                  <c:v>3653.0</c:v>
                </c:pt>
                <c:pt idx="18">
                  <c:v>3834.0</c:v>
                </c:pt>
                <c:pt idx="19">
                  <c:v>4018.0</c:v>
                </c:pt>
                <c:pt idx="20">
                  <c:v>4199.0</c:v>
                </c:pt>
                <c:pt idx="21">
                  <c:v>4383.0</c:v>
                </c:pt>
                <c:pt idx="22">
                  <c:v>4565.0</c:v>
                </c:pt>
                <c:pt idx="23">
                  <c:v>4749.0</c:v>
                </c:pt>
                <c:pt idx="24">
                  <c:v>4930.0</c:v>
                </c:pt>
                <c:pt idx="25">
                  <c:v>5114.0</c:v>
                </c:pt>
                <c:pt idx="26">
                  <c:v>5295.0</c:v>
                </c:pt>
                <c:pt idx="27">
                  <c:v>5479.0</c:v>
                </c:pt>
                <c:pt idx="28">
                  <c:v>5660.0</c:v>
                </c:pt>
                <c:pt idx="29">
                  <c:v>5844.0</c:v>
                </c:pt>
                <c:pt idx="30">
                  <c:v>6026.0</c:v>
                </c:pt>
                <c:pt idx="31">
                  <c:v>6210.0</c:v>
                </c:pt>
                <c:pt idx="32">
                  <c:v>6391.0</c:v>
                </c:pt>
                <c:pt idx="33">
                  <c:v>6575.0</c:v>
                </c:pt>
                <c:pt idx="34">
                  <c:v>6756.0</c:v>
                </c:pt>
                <c:pt idx="35">
                  <c:v>6940.0</c:v>
                </c:pt>
                <c:pt idx="36">
                  <c:v>7121.0</c:v>
                </c:pt>
                <c:pt idx="37">
                  <c:v>7305.0</c:v>
                </c:pt>
                <c:pt idx="38">
                  <c:v>7487.0</c:v>
                </c:pt>
                <c:pt idx="39">
                  <c:v>7671.0</c:v>
                </c:pt>
                <c:pt idx="40">
                  <c:v>7852.0</c:v>
                </c:pt>
                <c:pt idx="41">
                  <c:v>8036.0</c:v>
                </c:pt>
                <c:pt idx="42">
                  <c:v>8217.0</c:v>
                </c:pt>
                <c:pt idx="43">
                  <c:v>8401.0</c:v>
                </c:pt>
                <c:pt idx="44">
                  <c:v>8582.0</c:v>
                </c:pt>
                <c:pt idx="45">
                  <c:v>8766.0</c:v>
                </c:pt>
                <c:pt idx="46">
                  <c:v>8948.0</c:v>
                </c:pt>
                <c:pt idx="47">
                  <c:v>9132.0</c:v>
                </c:pt>
                <c:pt idx="48">
                  <c:v>9313.0</c:v>
                </c:pt>
                <c:pt idx="49">
                  <c:v>9497.0</c:v>
                </c:pt>
                <c:pt idx="50">
                  <c:v>9678.0</c:v>
                </c:pt>
                <c:pt idx="51">
                  <c:v>9862.0</c:v>
                </c:pt>
                <c:pt idx="52">
                  <c:v>10043.0</c:v>
                </c:pt>
                <c:pt idx="53">
                  <c:v>10227.0</c:v>
                </c:pt>
                <c:pt idx="54">
                  <c:v>10409.0</c:v>
                </c:pt>
                <c:pt idx="55">
                  <c:v>10593.0</c:v>
                </c:pt>
                <c:pt idx="56">
                  <c:v>10774.0</c:v>
                </c:pt>
                <c:pt idx="57">
                  <c:v>10958.0</c:v>
                </c:pt>
                <c:pt idx="58">
                  <c:v>11139.0</c:v>
                </c:pt>
                <c:pt idx="59">
                  <c:v>11323.0</c:v>
                </c:pt>
                <c:pt idx="60">
                  <c:v>11504.0</c:v>
                </c:pt>
                <c:pt idx="61">
                  <c:v>11688.0</c:v>
                </c:pt>
                <c:pt idx="62">
                  <c:v>11870.0</c:v>
                </c:pt>
                <c:pt idx="63">
                  <c:v>12054.0</c:v>
                </c:pt>
                <c:pt idx="64">
                  <c:v>12235.0</c:v>
                </c:pt>
                <c:pt idx="65">
                  <c:v>12419.0</c:v>
                </c:pt>
                <c:pt idx="66">
                  <c:v>12600.0</c:v>
                </c:pt>
                <c:pt idx="67">
                  <c:v>12784.0</c:v>
                </c:pt>
                <c:pt idx="68">
                  <c:v>12965.0</c:v>
                </c:pt>
                <c:pt idx="69">
                  <c:v>13149.0</c:v>
                </c:pt>
                <c:pt idx="70">
                  <c:v>13331.0</c:v>
                </c:pt>
                <c:pt idx="71">
                  <c:v>13515.0</c:v>
                </c:pt>
                <c:pt idx="72">
                  <c:v>13696.0</c:v>
                </c:pt>
                <c:pt idx="73">
                  <c:v>13880.0</c:v>
                </c:pt>
                <c:pt idx="74">
                  <c:v>14061.0</c:v>
                </c:pt>
                <c:pt idx="75">
                  <c:v>14245.0</c:v>
                </c:pt>
                <c:pt idx="76">
                  <c:v>14426.0</c:v>
                </c:pt>
                <c:pt idx="77">
                  <c:v>14610.0</c:v>
                </c:pt>
                <c:pt idx="78">
                  <c:v>14792.0</c:v>
                </c:pt>
                <c:pt idx="79">
                  <c:v>14976.0</c:v>
                </c:pt>
                <c:pt idx="80">
                  <c:v>15157.0</c:v>
                </c:pt>
                <c:pt idx="81">
                  <c:v>15341.0</c:v>
                </c:pt>
                <c:pt idx="82">
                  <c:v>15522.0</c:v>
                </c:pt>
                <c:pt idx="83">
                  <c:v>15706.0</c:v>
                </c:pt>
                <c:pt idx="84">
                  <c:v>15887.0</c:v>
                </c:pt>
                <c:pt idx="85">
                  <c:v>16071.0</c:v>
                </c:pt>
                <c:pt idx="86">
                  <c:v>16253.0</c:v>
                </c:pt>
                <c:pt idx="87">
                  <c:v>16437.0</c:v>
                </c:pt>
                <c:pt idx="88">
                  <c:v>16618.0</c:v>
                </c:pt>
                <c:pt idx="89">
                  <c:v>16802.0</c:v>
                </c:pt>
                <c:pt idx="90">
                  <c:v>16983.0</c:v>
                </c:pt>
                <c:pt idx="91">
                  <c:v>17167.0</c:v>
                </c:pt>
                <c:pt idx="92">
                  <c:v>17348.0</c:v>
                </c:pt>
                <c:pt idx="93">
                  <c:v>17532.0</c:v>
                </c:pt>
                <c:pt idx="94">
                  <c:v>17714.0</c:v>
                </c:pt>
                <c:pt idx="95">
                  <c:v>17898.0</c:v>
                </c:pt>
                <c:pt idx="96">
                  <c:v>18079.0</c:v>
                </c:pt>
                <c:pt idx="97">
                  <c:v>18263.0</c:v>
                </c:pt>
                <c:pt idx="98">
                  <c:v>18444.0</c:v>
                </c:pt>
                <c:pt idx="99">
                  <c:v>18628.0</c:v>
                </c:pt>
                <c:pt idx="100">
                  <c:v>18809.0</c:v>
                </c:pt>
                <c:pt idx="101">
                  <c:v>18993.0</c:v>
                </c:pt>
                <c:pt idx="102">
                  <c:v>19175.0</c:v>
                </c:pt>
                <c:pt idx="103">
                  <c:v>19359.0</c:v>
                </c:pt>
                <c:pt idx="104">
                  <c:v>19540.0</c:v>
                </c:pt>
                <c:pt idx="105">
                  <c:v>19724.0</c:v>
                </c:pt>
                <c:pt idx="106">
                  <c:v>19905.0</c:v>
                </c:pt>
                <c:pt idx="107">
                  <c:v>20089.0</c:v>
                </c:pt>
                <c:pt idx="108">
                  <c:v>20270.0</c:v>
                </c:pt>
                <c:pt idx="109">
                  <c:v>20362.0</c:v>
                </c:pt>
              </c:numCache>
            </c:numRef>
          </c:cat>
          <c:val>
            <c:numRef>
              <c:f>'Asset Composition'!$B$6:$DG$6</c:f>
              <c:numCache>
                <c:formatCode>0%</c:formatCode>
                <c:ptCount val="110"/>
                <c:pt idx="0">
                  <c:v>0.126839490787651</c:v>
                </c:pt>
                <c:pt idx="1">
                  <c:v>0.35930536990055</c:v>
                </c:pt>
                <c:pt idx="2">
                  <c:v>0.118597724948914</c:v>
                </c:pt>
                <c:pt idx="3">
                  <c:v>0.270815825132835</c:v>
                </c:pt>
                <c:pt idx="4">
                  <c:v>0.182341837037451</c:v>
                </c:pt>
                <c:pt idx="5">
                  <c:v>0.386079970629815</c:v>
                </c:pt>
                <c:pt idx="6">
                  <c:v>0.119829985783591</c:v>
                </c:pt>
                <c:pt idx="7">
                  <c:v>0.192660936449598</c:v>
                </c:pt>
                <c:pt idx="8">
                  <c:v>0.171503097677525</c:v>
                </c:pt>
                <c:pt idx="9">
                  <c:v>0.351094318840328</c:v>
                </c:pt>
                <c:pt idx="10">
                  <c:v>0.436858289530674</c:v>
                </c:pt>
                <c:pt idx="11">
                  <c:v>0.350632165317852</c:v>
                </c:pt>
                <c:pt idx="12">
                  <c:v>0.411338679020503</c:v>
                </c:pt>
                <c:pt idx="13">
                  <c:v>0.36041303634616</c:v>
                </c:pt>
                <c:pt idx="14">
                  <c:v>0.256755180572193</c:v>
                </c:pt>
                <c:pt idx="15">
                  <c:v>0.380143555688957</c:v>
                </c:pt>
                <c:pt idx="16">
                  <c:v>0.203302352564314</c:v>
                </c:pt>
                <c:pt idx="17">
                  <c:v>0.297259421599307</c:v>
                </c:pt>
                <c:pt idx="18">
                  <c:v>0.338604413719339</c:v>
                </c:pt>
                <c:pt idx="19">
                  <c:v>0.321183085703498</c:v>
                </c:pt>
                <c:pt idx="20">
                  <c:v>0.209446901239881</c:v>
                </c:pt>
                <c:pt idx="21">
                  <c:v>0.501666578594408</c:v>
                </c:pt>
                <c:pt idx="22">
                  <c:v>0.264308115584629</c:v>
                </c:pt>
                <c:pt idx="23">
                  <c:v>0.283296359998526</c:v>
                </c:pt>
                <c:pt idx="24">
                  <c:v>0.175367810677165</c:v>
                </c:pt>
                <c:pt idx="25">
                  <c:v>0.442760395933405</c:v>
                </c:pt>
                <c:pt idx="26">
                  <c:v>0.153402067800703</c:v>
                </c:pt>
                <c:pt idx="27">
                  <c:v>0.102605185267071</c:v>
                </c:pt>
                <c:pt idx="28">
                  <c:v>0.335927190920357</c:v>
                </c:pt>
                <c:pt idx="29">
                  <c:v>0.45399082332612</c:v>
                </c:pt>
                <c:pt idx="30">
                  <c:v>0.265776036202345</c:v>
                </c:pt>
                <c:pt idx="31">
                  <c:v>0.329666923982406</c:v>
                </c:pt>
                <c:pt idx="32">
                  <c:v>0.368612744800369</c:v>
                </c:pt>
                <c:pt idx="33">
                  <c:v>0.469818661053032</c:v>
                </c:pt>
                <c:pt idx="34">
                  <c:v>0.484803052244123</c:v>
                </c:pt>
                <c:pt idx="35">
                  <c:v>0.56761155047694</c:v>
                </c:pt>
                <c:pt idx="36">
                  <c:v>0.690379783767035</c:v>
                </c:pt>
                <c:pt idx="37">
                  <c:v>0.471224628297724</c:v>
                </c:pt>
                <c:pt idx="38">
                  <c:v>0.347815917603252</c:v>
                </c:pt>
                <c:pt idx="39">
                  <c:v>0.540280809328744</c:v>
                </c:pt>
                <c:pt idx="40">
                  <c:v>0.500477759960407</c:v>
                </c:pt>
                <c:pt idx="41">
                  <c:v>0.649809901407217</c:v>
                </c:pt>
                <c:pt idx="42">
                  <c:v>0.436348398730045</c:v>
                </c:pt>
                <c:pt idx="43">
                  <c:v>0.628402230735394</c:v>
                </c:pt>
                <c:pt idx="44">
                  <c:v>0.521262343879564</c:v>
                </c:pt>
                <c:pt idx="45">
                  <c:v>0.700931286475073</c:v>
                </c:pt>
                <c:pt idx="46">
                  <c:v>0.54928011286156</c:v>
                </c:pt>
                <c:pt idx="47">
                  <c:v>0.722261228296373</c:v>
                </c:pt>
                <c:pt idx="48">
                  <c:v>0.598129318659052</c:v>
                </c:pt>
                <c:pt idx="49">
                  <c:v>0.780337920471918</c:v>
                </c:pt>
                <c:pt idx="50">
                  <c:v>0.612265895188955</c:v>
                </c:pt>
                <c:pt idx="51">
                  <c:v>0.724140418402188</c:v>
                </c:pt>
                <c:pt idx="52">
                  <c:v>0.263980724486745</c:v>
                </c:pt>
                <c:pt idx="53">
                  <c:v>0.410275809481335</c:v>
                </c:pt>
                <c:pt idx="54">
                  <c:v>0.331913532077042</c:v>
                </c:pt>
                <c:pt idx="55">
                  <c:v>0.544965727954981</c:v>
                </c:pt>
                <c:pt idx="56">
                  <c:v>0.42334642539108</c:v>
                </c:pt>
                <c:pt idx="57">
                  <c:v>0.588568688595209</c:v>
                </c:pt>
                <c:pt idx="58">
                  <c:v>0.512368216628627</c:v>
                </c:pt>
                <c:pt idx="59">
                  <c:v>0.643042521339403</c:v>
                </c:pt>
                <c:pt idx="60">
                  <c:v>0.504201728215108</c:v>
                </c:pt>
                <c:pt idx="61">
                  <c:v>0.651126789167019</c:v>
                </c:pt>
                <c:pt idx="62">
                  <c:v>0.48428090176076</c:v>
                </c:pt>
                <c:pt idx="63">
                  <c:v>0.503656113077059</c:v>
                </c:pt>
                <c:pt idx="64">
                  <c:v>0.447868351709467</c:v>
                </c:pt>
                <c:pt idx="65">
                  <c:v>0.520017814057239</c:v>
                </c:pt>
                <c:pt idx="66">
                  <c:v>0.556328936215858</c:v>
                </c:pt>
                <c:pt idx="67">
                  <c:v>0.546189929383619</c:v>
                </c:pt>
                <c:pt idx="68">
                  <c:v>0.588222065500267</c:v>
                </c:pt>
                <c:pt idx="69">
                  <c:v>0.604985708599669</c:v>
                </c:pt>
                <c:pt idx="70">
                  <c:v>0.57442711320222</c:v>
                </c:pt>
                <c:pt idx="71">
                  <c:v>0.593659630002491</c:v>
                </c:pt>
                <c:pt idx="72">
                  <c:v>0.609896980411424</c:v>
                </c:pt>
                <c:pt idx="73">
                  <c:v>0.622852587918682</c:v>
                </c:pt>
                <c:pt idx="74">
                  <c:v>0.567837910327112</c:v>
                </c:pt>
                <c:pt idx="75">
                  <c:v>0.641586047641706</c:v>
                </c:pt>
                <c:pt idx="76">
                  <c:v>0.620842559608658</c:v>
                </c:pt>
                <c:pt idx="77">
                  <c:v>0.611825615740367</c:v>
                </c:pt>
                <c:pt idx="78">
                  <c:v>0.486248634618407</c:v>
                </c:pt>
                <c:pt idx="79">
                  <c:v>0.597380470403474</c:v>
                </c:pt>
                <c:pt idx="80">
                  <c:v>0.732492364224264</c:v>
                </c:pt>
                <c:pt idx="81">
                  <c:v>0.671669229714778</c:v>
                </c:pt>
                <c:pt idx="82">
                  <c:v>0.647863705021865</c:v>
                </c:pt>
                <c:pt idx="83">
                  <c:v>0.67775092500388</c:v>
                </c:pt>
                <c:pt idx="84">
                  <c:v>0.639215694018089</c:v>
                </c:pt>
                <c:pt idx="85">
                  <c:v>0.67362783665659</c:v>
                </c:pt>
                <c:pt idx="86">
                  <c:v>0.659578427659977</c:v>
                </c:pt>
                <c:pt idx="87">
                  <c:v>0.634981630934535</c:v>
                </c:pt>
                <c:pt idx="88">
                  <c:v>0.701068073619276</c:v>
                </c:pt>
                <c:pt idx="89">
                  <c:v>0.454361779312736</c:v>
                </c:pt>
                <c:pt idx="90">
                  <c:v>0.462131021910288</c:v>
                </c:pt>
                <c:pt idx="91">
                  <c:v>0.566519809644634</c:v>
                </c:pt>
                <c:pt idx="92">
                  <c:v>0.633120696708072</c:v>
                </c:pt>
                <c:pt idx="93">
                  <c:v>0.625777857610039</c:v>
                </c:pt>
                <c:pt idx="94">
                  <c:v>0.640799711927101</c:v>
                </c:pt>
                <c:pt idx="95">
                  <c:v>0.652773117206328</c:v>
                </c:pt>
                <c:pt idx="96">
                  <c:v>0.718570731203077</c:v>
                </c:pt>
                <c:pt idx="97">
                  <c:v>0.745206837993741</c:v>
                </c:pt>
                <c:pt idx="98">
                  <c:v>0.712031332950579</c:v>
                </c:pt>
                <c:pt idx="99">
                  <c:v>0.694980685930586</c:v>
                </c:pt>
                <c:pt idx="100">
                  <c:v>0.693433191037137</c:v>
                </c:pt>
                <c:pt idx="101">
                  <c:v>0.70565958319683</c:v>
                </c:pt>
                <c:pt idx="102">
                  <c:v>0.730738702073311</c:v>
                </c:pt>
                <c:pt idx="103">
                  <c:v>0.717308102168453</c:v>
                </c:pt>
                <c:pt idx="104">
                  <c:v>0.681399318033547</c:v>
                </c:pt>
                <c:pt idx="105">
                  <c:v>0.72062988510956</c:v>
                </c:pt>
                <c:pt idx="106">
                  <c:v>0.670586869372138</c:v>
                </c:pt>
                <c:pt idx="107">
                  <c:v>0.728798628007027</c:v>
                </c:pt>
                <c:pt idx="108">
                  <c:v>0.746497814965172</c:v>
                </c:pt>
                <c:pt idx="109">
                  <c:v>0.746579402837704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02872008"/>
        <c:axId val="-2102868536"/>
      </c:areaChart>
      <c:dateAx>
        <c:axId val="-2102872008"/>
        <c:scaling>
          <c:orientation val="minMax"/>
        </c:scaling>
        <c:delete val="0"/>
        <c:axPos val="b"/>
        <c:numFmt formatCode="mmm\-yyyy" sourceLinked="0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 lvl="0">
              <a:defRPr sz="1100">
                <a:solidFill>
                  <a:schemeClr val="tx1"/>
                </a:solidFill>
              </a:defRPr>
            </a:pPr>
            <a:endParaRPr lang="en-US"/>
          </a:p>
        </c:txPr>
        <c:crossAx val="-2102868536"/>
        <c:crosses val="autoZero"/>
        <c:auto val="1"/>
        <c:lblOffset val="100"/>
        <c:baseTimeUnit val="days"/>
        <c:majorUnit val="5.0"/>
        <c:majorTimeUnit val="years"/>
      </c:dateAx>
      <c:valAx>
        <c:axId val="-21028685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%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100" b="0" i="0">
                <a:solidFill>
                  <a:schemeClr val="tx1"/>
                </a:solidFill>
              </a:defRPr>
            </a:pPr>
            <a:endParaRPr lang="en-US"/>
          </a:p>
        </c:txPr>
        <c:crossAx val="-2102872008"/>
        <c:crosses val="autoZero"/>
        <c:crossBetween val="midCat"/>
      </c:valAx>
      <c:spPr>
        <a:solidFill>
          <a:srgbClr val="FFFFFF"/>
        </a:solidFill>
      </c:spPr>
    </c:plotArea>
    <c:legend>
      <c:legendPos val="b"/>
      <c:layout/>
      <c:overlay val="0"/>
      <c:txPr>
        <a:bodyPr/>
        <a:lstStyle/>
        <a:p>
          <a:pPr lvl="0">
            <a:defRPr sz="1400" b="1"/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600" b="1" i="0"/>
            </a:pPr>
            <a:r>
              <a:rPr lang="en-US" sz="1600"/>
              <a:t>BAO, Composition</a:t>
            </a:r>
            <a:r>
              <a:rPr lang="en-US" sz="1600" baseline="0"/>
              <a:t> of Major</a:t>
            </a:r>
            <a:r>
              <a:rPr lang="en-US" sz="1600"/>
              <a:t> Liabilities, 1901-1955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776803556750384"/>
          <c:y val="0.117021048839483"/>
          <c:w val="0.882961796442112"/>
          <c:h val="0.527669825170159"/>
        </c:manualLayout>
      </c:layout>
      <c:areaChart>
        <c:grouping val="percentStacked"/>
        <c:varyColors val="1"/>
        <c:ser>
          <c:idx val="0"/>
          <c:order val="0"/>
          <c:tx>
            <c:strRef>
              <c:f>'Liability Composition'!$A$3</c:f>
              <c:strCache>
                <c:ptCount val="1"/>
                <c:pt idx="0">
                  <c:v>Foreign liabilities (%)</c:v>
                </c:pt>
              </c:strCache>
            </c:strRef>
          </c:tx>
          <c:spPr>
            <a:solidFill>
              <a:srgbClr val="4F81BD">
                <a:alpha val="30000"/>
              </a:srgbClr>
            </a:solidFill>
            <a:ln w="25400" cmpd="sng">
              <a:solidFill>
                <a:srgbClr val="4F81BD"/>
              </a:solidFill>
            </a:ln>
          </c:spPr>
          <c:cat>
            <c:numRef>
              <c:f>'Liability Composition'!$B$2:$DG$2</c:f>
              <c:numCache>
                <c:formatCode>m/d/yy</c:formatCode>
                <c:ptCount val="110"/>
                <c:pt idx="0">
                  <c:v>547.0</c:v>
                </c:pt>
                <c:pt idx="1">
                  <c:v>731.0</c:v>
                </c:pt>
                <c:pt idx="2">
                  <c:v>912.0</c:v>
                </c:pt>
                <c:pt idx="3">
                  <c:v>1096.0</c:v>
                </c:pt>
                <c:pt idx="4">
                  <c:v>1277.0</c:v>
                </c:pt>
                <c:pt idx="5">
                  <c:v>1461.0</c:v>
                </c:pt>
                <c:pt idx="6">
                  <c:v>1643.0</c:v>
                </c:pt>
                <c:pt idx="7">
                  <c:v>1827.0</c:v>
                </c:pt>
                <c:pt idx="8">
                  <c:v>2008.0</c:v>
                </c:pt>
                <c:pt idx="9">
                  <c:v>2192.0</c:v>
                </c:pt>
                <c:pt idx="10">
                  <c:v>2373.0</c:v>
                </c:pt>
                <c:pt idx="11">
                  <c:v>2557.0</c:v>
                </c:pt>
                <c:pt idx="12">
                  <c:v>2738.0</c:v>
                </c:pt>
                <c:pt idx="13">
                  <c:v>2922.0</c:v>
                </c:pt>
                <c:pt idx="14">
                  <c:v>3104.0</c:v>
                </c:pt>
                <c:pt idx="15">
                  <c:v>3288.0</c:v>
                </c:pt>
                <c:pt idx="16">
                  <c:v>3469.0</c:v>
                </c:pt>
                <c:pt idx="17">
                  <c:v>3653.0</c:v>
                </c:pt>
                <c:pt idx="18">
                  <c:v>3834.0</c:v>
                </c:pt>
                <c:pt idx="19">
                  <c:v>4018.0</c:v>
                </c:pt>
                <c:pt idx="20">
                  <c:v>4199.0</c:v>
                </c:pt>
                <c:pt idx="21">
                  <c:v>4383.0</c:v>
                </c:pt>
                <c:pt idx="22">
                  <c:v>4565.0</c:v>
                </c:pt>
                <c:pt idx="23">
                  <c:v>4749.0</c:v>
                </c:pt>
                <c:pt idx="24">
                  <c:v>4930.0</c:v>
                </c:pt>
                <c:pt idx="25">
                  <c:v>5114.0</c:v>
                </c:pt>
                <c:pt idx="26">
                  <c:v>5295.0</c:v>
                </c:pt>
                <c:pt idx="27">
                  <c:v>5479.0</c:v>
                </c:pt>
                <c:pt idx="28">
                  <c:v>5660.0</c:v>
                </c:pt>
                <c:pt idx="29">
                  <c:v>5844.0</c:v>
                </c:pt>
                <c:pt idx="30">
                  <c:v>6026.0</c:v>
                </c:pt>
                <c:pt idx="31">
                  <c:v>6210.0</c:v>
                </c:pt>
                <c:pt idx="32">
                  <c:v>6391.0</c:v>
                </c:pt>
                <c:pt idx="33">
                  <c:v>6575.0</c:v>
                </c:pt>
                <c:pt idx="34">
                  <c:v>6756.0</c:v>
                </c:pt>
                <c:pt idx="35">
                  <c:v>6940.0</c:v>
                </c:pt>
                <c:pt idx="36">
                  <c:v>7121.0</c:v>
                </c:pt>
                <c:pt idx="37">
                  <c:v>7305.0</c:v>
                </c:pt>
                <c:pt idx="38">
                  <c:v>7487.0</c:v>
                </c:pt>
                <c:pt idx="39">
                  <c:v>7671.0</c:v>
                </c:pt>
                <c:pt idx="40">
                  <c:v>7852.0</c:v>
                </c:pt>
                <c:pt idx="41">
                  <c:v>8036.0</c:v>
                </c:pt>
                <c:pt idx="42">
                  <c:v>8217.0</c:v>
                </c:pt>
                <c:pt idx="43">
                  <c:v>8401.0</c:v>
                </c:pt>
                <c:pt idx="44">
                  <c:v>8582.0</c:v>
                </c:pt>
                <c:pt idx="45">
                  <c:v>8766.0</c:v>
                </c:pt>
                <c:pt idx="46">
                  <c:v>8948.0</c:v>
                </c:pt>
                <c:pt idx="47">
                  <c:v>9132.0</c:v>
                </c:pt>
                <c:pt idx="48">
                  <c:v>9313.0</c:v>
                </c:pt>
                <c:pt idx="49">
                  <c:v>9497.0</c:v>
                </c:pt>
                <c:pt idx="50">
                  <c:v>9678.0</c:v>
                </c:pt>
                <c:pt idx="51">
                  <c:v>9862.0</c:v>
                </c:pt>
                <c:pt idx="52">
                  <c:v>10043.0</c:v>
                </c:pt>
                <c:pt idx="53">
                  <c:v>10227.0</c:v>
                </c:pt>
                <c:pt idx="54">
                  <c:v>10409.0</c:v>
                </c:pt>
                <c:pt idx="55">
                  <c:v>10593.0</c:v>
                </c:pt>
                <c:pt idx="56">
                  <c:v>10774.0</c:v>
                </c:pt>
                <c:pt idx="57">
                  <c:v>10958.0</c:v>
                </c:pt>
                <c:pt idx="58">
                  <c:v>11139.0</c:v>
                </c:pt>
                <c:pt idx="59">
                  <c:v>11323.0</c:v>
                </c:pt>
                <c:pt idx="60">
                  <c:v>11504.0</c:v>
                </c:pt>
                <c:pt idx="61">
                  <c:v>11688.0</c:v>
                </c:pt>
                <c:pt idx="62">
                  <c:v>11870.0</c:v>
                </c:pt>
                <c:pt idx="63">
                  <c:v>12054.0</c:v>
                </c:pt>
                <c:pt idx="64">
                  <c:v>12235.0</c:v>
                </c:pt>
                <c:pt idx="65">
                  <c:v>12419.0</c:v>
                </c:pt>
                <c:pt idx="66">
                  <c:v>12600.0</c:v>
                </c:pt>
                <c:pt idx="67">
                  <c:v>12784.0</c:v>
                </c:pt>
                <c:pt idx="68">
                  <c:v>12965.0</c:v>
                </c:pt>
                <c:pt idx="69">
                  <c:v>13149.0</c:v>
                </c:pt>
                <c:pt idx="70">
                  <c:v>13331.0</c:v>
                </c:pt>
                <c:pt idx="71">
                  <c:v>13515.0</c:v>
                </c:pt>
                <c:pt idx="72">
                  <c:v>13696.0</c:v>
                </c:pt>
                <c:pt idx="73">
                  <c:v>13880.0</c:v>
                </c:pt>
                <c:pt idx="74">
                  <c:v>14061.0</c:v>
                </c:pt>
                <c:pt idx="75">
                  <c:v>14245.0</c:v>
                </c:pt>
                <c:pt idx="76">
                  <c:v>14426.0</c:v>
                </c:pt>
                <c:pt idx="77">
                  <c:v>14610.0</c:v>
                </c:pt>
                <c:pt idx="78">
                  <c:v>14792.0</c:v>
                </c:pt>
                <c:pt idx="79">
                  <c:v>14976.0</c:v>
                </c:pt>
                <c:pt idx="80">
                  <c:v>15157.0</c:v>
                </c:pt>
                <c:pt idx="81">
                  <c:v>15341.0</c:v>
                </c:pt>
                <c:pt idx="82">
                  <c:v>15522.0</c:v>
                </c:pt>
                <c:pt idx="83">
                  <c:v>15706.0</c:v>
                </c:pt>
                <c:pt idx="84">
                  <c:v>15887.0</c:v>
                </c:pt>
                <c:pt idx="85">
                  <c:v>16071.0</c:v>
                </c:pt>
                <c:pt idx="86">
                  <c:v>16253.0</c:v>
                </c:pt>
                <c:pt idx="87">
                  <c:v>16437.0</c:v>
                </c:pt>
                <c:pt idx="88">
                  <c:v>16618.0</c:v>
                </c:pt>
                <c:pt idx="89">
                  <c:v>16802.0</c:v>
                </c:pt>
                <c:pt idx="90">
                  <c:v>16983.0</c:v>
                </c:pt>
                <c:pt idx="91">
                  <c:v>17167.0</c:v>
                </c:pt>
                <c:pt idx="92">
                  <c:v>17348.0</c:v>
                </c:pt>
                <c:pt idx="93">
                  <c:v>17532.0</c:v>
                </c:pt>
                <c:pt idx="94">
                  <c:v>17714.0</c:v>
                </c:pt>
                <c:pt idx="95">
                  <c:v>17898.0</c:v>
                </c:pt>
                <c:pt idx="96">
                  <c:v>18079.0</c:v>
                </c:pt>
                <c:pt idx="97">
                  <c:v>18263.0</c:v>
                </c:pt>
                <c:pt idx="98">
                  <c:v>18444.0</c:v>
                </c:pt>
                <c:pt idx="99">
                  <c:v>18628.0</c:v>
                </c:pt>
                <c:pt idx="100">
                  <c:v>18809.0</c:v>
                </c:pt>
                <c:pt idx="101">
                  <c:v>18993.0</c:v>
                </c:pt>
                <c:pt idx="102">
                  <c:v>19175.0</c:v>
                </c:pt>
                <c:pt idx="103">
                  <c:v>19359.0</c:v>
                </c:pt>
                <c:pt idx="104">
                  <c:v>19540.0</c:v>
                </c:pt>
                <c:pt idx="105">
                  <c:v>19724.0</c:v>
                </c:pt>
                <c:pt idx="106">
                  <c:v>19905.0</c:v>
                </c:pt>
                <c:pt idx="107">
                  <c:v>20089.0</c:v>
                </c:pt>
                <c:pt idx="108">
                  <c:v>20270.0</c:v>
                </c:pt>
                <c:pt idx="109">
                  <c:v>20362.0</c:v>
                </c:pt>
              </c:numCache>
            </c:numRef>
          </c:cat>
          <c:val>
            <c:numRef>
              <c:f>'Liability Composition'!$B$3:$DG$3</c:f>
              <c:numCache>
                <c:formatCode>0%</c:formatCode>
                <c:ptCount val="11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0.0262422367035701</c:v>
                </c:pt>
                <c:pt idx="34">
                  <c:v>0.0212517850044587</c:v>
                </c:pt>
                <c:pt idx="35">
                  <c:v>0.0186911887476973</c:v>
                </c:pt>
                <c:pt idx="36">
                  <c:v>0.0150148040882445</c:v>
                </c:pt>
                <c:pt idx="37">
                  <c:v>0.00952056688718145</c:v>
                </c:pt>
                <c:pt idx="38">
                  <c:v>0.00731296529814992</c:v>
                </c:pt>
                <c:pt idx="39">
                  <c:v>0.0070337215632052</c:v>
                </c:pt>
                <c:pt idx="40">
                  <c:v>0.00801931402136294</c:v>
                </c:pt>
                <c:pt idx="41">
                  <c:v>0.00675131201996292</c:v>
                </c:pt>
                <c:pt idx="42">
                  <c:v>0.00747462666700443</c:v>
                </c:pt>
                <c:pt idx="43">
                  <c:v>0.00561706050439677</c:v>
                </c:pt>
                <c:pt idx="44">
                  <c:v>0.00547437183436135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'Liability Composition'!$A$4</c:f>
              <c:strCache>
                <c:ptCount val="1"/>
                <c:pt idx="0">
                  <c:v>Notes in circulation (%)</c:v>
                </c:pt>
              </c:strCache>
            </c:strRef>
          </c:tx>
          <c:spPr>
            <a:solidFill>
              <a:srgbClr val="FF0000">
                <a:alpha val="30000"/>
              </a:srgbClr>
            </a:solidFill>
            <a:ln w="25400" cmpd="sng">
              <a:solidFill>
                <a:srgbClr val="FF0000"/>
              </a:solidFill>
            </a:ln>
          </c:spPr>
          <c:cat>
            <c:numRef>
              <c:f>'Liability Composition'!$B$2:$DG$2</c:f>
              <c:numCache>
                <c:formatCode>m/d/yy</c:formatCode>
                <c:ptCount val="110"/>
                <c:pt idx="0">
                  <c:v>547.0</c:v>
                </c:pt>
                <c:pt idx="1">
                  <c:v>731.0</c:v>
                </c:pt>
                <c:pt idx="2">
                  <c:v>912.0</c:v>
                </c:pt>
                <c:pt idx="3">
                  <c:v>1096.0</c:v>
                </c:pt>
                <c:pt idx="4">
                  <c:v>1277.0</c:v>
                </c:pt>
                <c:pt idx="5">
                  <c:v>1461.0</c:v>
                </c:pt>
                <c:pt idx="6">
                  <c:v>1643.0</c:v>
                </c:pt>
                <c:pt idx="7">
                  <c:v>1827.0</c:v>
                </c:pt>
                <c:pt idx="8">
                  <c:v>2008.0</c:v>
                </c:pt>
                <c:pt idx="9">
                  <c:v>2192.0</c:v>
                </c:pt>
                <c:pt idx="10">
                  <c:v>2373.0</c:v>
                </c:pt>
                <c:pt idx="11">
                  <c:v>2557.0</c:v>
                </c:pt>
                <c:pt idx="12">
                  <c:v>2738.0</c:v>
                </c:pt>
                <c:pt idx="13">
                  <c:v>2922.0</c:v>
                </c:pt>
                <c:pt idx="14">
                  <c:v>3104.0</c:v>
                </c:pt>
                <c:pt idx="15">
                  <c:v>3288.0</c:v>
                </c:pt>
                <c:pt idx="16">
                  <c:v>3469.0</c:v>
                </c:pt>
                <c:pt idx="17">
                  <c:v>3653.0</c:v>
                </c:pt>
                <c:pt idx="18">
                  <c:v>3834.0</c:v>
                </c:pt>
                <c:pt idx="19">
                  <c:v>4018.0</c:v>
                </c:pt>
                <c:pt idx="20">
                  <c:v>4199.0</c:v>
                </c:pt>
                <c:pt idx="21">
                  <c:v>4383.0</c:v>
                </c:pt>
                <c:pt idx="22">
                  <c:v>4565.0</c:v>
                </c:pt>
                <c:pt idx="23">
                  <c:v>4749.0</c:v>
                </c:pt>
                <c:pt idx="24">
                  <c:v>4930.0</c:v>
                </c:pt>
                <c:pt idx="25">
                  <c:v>5114.0</c:v>
                </c:pt>
                <c:pt idx="26">
                  <c:v>5295.0</c:v>
                </c:pt>
                <c:pt idx="27">
                  <c:v>5479.0</c:v>
                </c:pt>
                <c:pt idx="28">
                  <c:v>5660.0</c:v>
                </c:pt>
                <c:pt idx="29">
                  <c:v>5844.0</c:v>
                </c:pt>
                <c:pt idx="30">
                  <c:v>6026.0</c:v>
                </c:pt>
                <c:pt idx="31">
                  <c:v>6210.0</c:v>
                </c:pt>
                <c:pt idx="32">
                  <c:v>6391.0</c:v>
                </c:pt>
                <c:pt idx="33">
                  <c:v>6575.0</c:v>
                </c:pt>
                <c:pt idx="34">
                  <c:v>6756.0</c:v>
                </c:pt>
                <c:pt idx="35">
                  <c:v>6940.0</c:v>
                </c:pt>
                <c:pt idx="36">
                  <c:v>7121.0</c:v>
                </c:pt>
                <c:pt idx="37">
                  <c:v>7305.0</c:v>
                </c:pt>
                <c:pt idx="38">
                  <c:v>7487.0</c:v>
                </c:pt>
                <c:pt idx="39">
                  <c:v>7671.0</c:v>
                </c:pt>
                <c:pt idx="40">
                  <c:v>7852.0</c:v>
                </c:pt>
                <c:pt idx="41">
                  <c:v>8036.0</c:v>
                </c:pt>
                <c:pt idx="42">
                  <c:v>8217.0</c:v>
                </c:pt>
                <c:pt idx="43">
                  <c:v>8401.0</c:v>
                </c:pt>
                <c:pt idx="44">
                  <c:v>8582.0</c:v>
                </c:pt>
                <c:pt idx="45">
                  <c:v>8766.0</c:v>
                </c:pt>
                <c:pt idx="46">
                  <c:v>8948.0</c:v>
                </c:pt>
                <c:pt idx="47">
                  <c:v>9132.0</c:v>
                </c:pt>
                <c:pt idx="48">
                  <c:v>9313.0</c:v>
                </c:pt>
                <c:pt idx="49">
                  <c:v>9497.0</c:v>
                </c:pt>
                <c:pt idx="50">
                  <c:v>9678.0</c:v>
                </c:pt>
                <c:pt idx="51">
                  <c:v>9862.0</c:v>
                </c:pt>
                <c:pt idx="52">
                  <c:v>10043.0</c:v>
                </c:pt>
                <c:pt idx="53">
                  <c:v>10227.0</c:v>
                </c:pt>
                <c:pt idx="54">
                  <c:v>10409.0</c:v>
                </c:pt>
                <c:pt idx="55">
                  <c:v>10593.0</c:v>
                </c:pt>
                <c:pt idx="56">
                  <c:v>10774.0</c:v>
                </c:pt>
                <c:pt idx="57">
                  <c:v>10958.0</c:v>
                </c:pt>
                <c:pt idx="58">
                  <c:v>11139.0</c:v>
                </c:pt>
                <c:pt idx="59">
                  <c:v>11323.0</c:v>
                </c:pt>
                <c:pt idx="60">
                  <c:v>11504.0</c:v>
                </c:pt>
                <c:pt idx="61">
                  <c:v>11688.0</c:v>
                </c:pt>
                <c:pt idx="62">
                  <c:v>11870.0</c:v>
                </c:pt>
                <c:pt idx="63">
                  <c:v>12054.0</c:v>
                </c:pt>
                <c:pt idx="64">
                  <c:v>12235.0</c:v>
                </c:pt>
                <c:pt idx="65">
                  <c:v>12419.0</c:v>
                </c:pt>
                <c:pt idx="66">
                  <c:v>12600.0</c:v>
                </c:pt>
                <c:pt idx="67">
                  <c:v>12784.0</c:v>
                </c:pt>
                <c:pt idx="68">
                  <c:v>12965.0</c:v>
                </c:pt>
                <c:pt idx="69">
                  <c:v>13149.0</c:v>
                </c:pt>
                <c:pt idx="70">
                  <c:v>13331.0</c:v>
                </c:pt>
                <c:pt idx="71">
                  <c:v>13515.0</c:v>
                </c:pt>
                <c:pt idx="72">
                  <c:v>13696.0</c:v>
                </c:pt>
                <c:pt idx="73">
                  <c:v>13880.0</c:v>
                </c:pt>
                <c:pt idx="74">
                  <c:v>14061.0</c:v>
                </c:pt>
                <c:pt idx="75">
                  <c:v>14245.0</c:v>
                </c:pt>
                <c:pt idx="76">
                  <c:v>14426.0</c:v>
                </c:pt>
                <c:pt idx="77">
                  <c:v>14610.0</c:v>
                </c:pt>
                <c:pt idx="78">
                  <c:v>14792.0</c:v>
                </c:pt>
                <c:pt idx="79">
                  <c:v>14976.0</c:v>
                </c:pt>
                <c:pt idx="80">
                  <c:v>15157.0</c:v>
                </c:pt>
                <c:pt idx="81">
                  <c:v>15341.0</c:v>
                </c:pt>
                <c:pt idx="82">
                  <c:v>15522.0</c:v>
                </c:pt>
                <c:pt idx="83">
                  <c:v>15706.0</c:v>
                </c:pt>
                <c:pt idx="84">
                  <c:v>15887.0</c:v>
                </c:pt>
                <c:pt idx="85">
                  <c:v>16071.0</c:v>
                </c:pt>
                <c:pt idx="86">
                  <c:v>16253.0</c:v>
                </c:pt>
                <c:pt idx="87">
                  <c:v>16437.0</c:v>
                </c:pt>
                <c:pt idx="88">
                  <c:v>16618.0</c:v>
                </c:pt>
                <c:pt idx="89">
                  <c:v>16802.0</c:v>
                </c:pt>
                <c:pt idx="90">
                  <c:v>16983.0</c:v>
                </c:pt>
                <c:pt idx="91">
                  <c:v>17167.0</c:v>
                </c:pt>
                <c:pt idx="92">
                  <c:v>17348.0</c:v>
                </c:pt>
                <c:pt idx="93">
                  <c:v>17532.0</c:v>
                </c:pt>
                <c:pt idx="94">
                  <c:v>17714.0</c:v>
                </c:pt>
                <c:pt idx="95">
                  <c:v>17898.0</c:v>
                </c:pt>
                <c:pt idx="96">
                  <c:v>18079.0</c:v>
                </c:pt>
                <c:pt idx="97">
                  <c:v>18263.0</c:v>
                </c:pt>
                <c:pt idx="98">
                  <c:v>18444.0</c:v>
                </c:pt>
                <c:pt idx="99">
                  <c:v>18628.0</c:v>
                </c:pt>
                <c:pt idx="100">
                  <c:v>18809.0</c:v>
                </c:pt>
                <c:pt idx="101">
                  <c:v>18993.0</c:v>
                </c:pt>
                <c:pt idx="102">
                  <c:v>19175.0</c:v>
                </c:pt>
                <c:pt idx="103">
                  <c:v>19359.0</c:v>
                </c:pt>
                <c:pt idx="104">
                  <c:v>19540.0</c:v>
                </c:pt>
                <c:pt idx="105">
                  <c:v>19724.0</c:v>
                </c:pt>
                <c:pt idx="106">
                  <c:v>19905.0</c:v>
                </c:pt>
                <c:pt idx="107">
                  <c:v>20089.0</c:v>
                </c:pt>
                <c:pt idx="108">
                  <c:v>20270.0</c:v>
                </c:pt>
                <c:pt idx="109">
                  <c:v>20362.0</c:v>
                </c:pt>
              </c:numCache>
            </c:numRef>
          </c:cat>
          <c:val>
            <c:numRef>
              <c:f>'Liability Composition'!$B$4:$DG$4</c:f>
              <c:numCache>
                <c:formatCode>0%</c:formatCode>
                <c:ptCount val="110"/>
                <c:pt idx="0">
                  <c:v>0.310863452991064</c:v>
                </c:pt>
                <c:pt idx="1">
                  <c:v>0.145634664082076</c:v>
                </c:pt>
                <c:pt idx="2">
                  <c:v>0.256638942703517</c:v>
                </c:pt>
                <c:pt idx="3">
                  <c:v>0.163268581631551</c:v>
                </c:pt>
                <c:pt idx="4">
                  <c:v>0.238760353516869</c:v>
                </c:pt>
                <c:pt idx="5">
                  <c:v>0.419542526764466</c:v>
                </c:pt>
                <c:pt idx="6">
                  <c:v>0.257997937472036</c:v>
                </c:pt>
                <c:pt idx="7">
                  <c:v>0.388805051868513</c:v>
                </c:pt>
                <c:pt idx="8">
                  <c:v>0.296348326078036</c:v>
                </c:pt>
                <c:pt idx="9">
                  <c:v>0.396470576939529</c:v>
                </c:pt>
                <c:pt idx="10">
                  <c:v>0.394164728148787</c:v>
                </c:pt>
                <c:pt idx="11">
                  <c:v>0.365717288643328</c:v>
                </c:pt>
                <c:pt idx="12">
                  <c:v>0.338100824179433</c:v>
                </c:pt>
                <c:pt idx="13">
                  <c:v>0.343158172968792</c:v>
                </c:pt>
                <c:pt idx="14">
                  <c:v>0.335628413852867</c:v>
                </c:pt>
                <c:pt idx="15">
                  <c:v>0.404384048630054</c:v>
                </c:pt>
                <c:pt idx="16">
                  <c:v>0.306091883918929</c:v>
                </c:pt>
                <c:pt idx="17">
                  <c:v>0.348100009408557</c:v>
                </c:pt>
                <c:pt idx="18">
                  <c:v>0.35207034338784</c:v>
                </c:pt>
                <c:pt idx="19">
                  <c:v>0.440767919310475</c:v>
                </c:pt>
                <c:pt idx="20">
                  <c:v>0.45201321519985</c:v>
                </c:pt>
                <c:pt idx="21">
                  <c:v>0.42400964832816</c:v>
                </c:pt>
                <c:pt idx="22">
                  <c:v>0.411417400752463</c:v>
                </c:pt>
                <c:pt idx="23">
                  <c:v>0.391267786787308</c:v>
                </c:pt>
                <c:pt idx="24">
                  <c:v>0.448342474833924</c:v>
                </c:pt>
                <c:pt idx="25">
                  <c:v>0.443259736050309</c:v>
                </c:pt>
                <c:pt idx="26">
                  <c:v>0.460086909417571</c:v>
                </c:pt>
                <c:pt idx="27">
                  <c:v>0.443700847752172</c:v>
                </c:pt>
                <c:pt idx="28">
                  <c:v>0.462638908418046</c:v>
                </c:pt>
                <c:pt idx="29">
                  <c:v>0.451074589011526</c:v>
                </c:pt>
                <c:pt idx="30">
                  <c:v>0.494612271017617</c:v>
                </c:pt>
                <c:pt idx="31">
                  <c:v>0.541028478017374</c:v>
                </c:pt>
                <c:pt idx="32">
                  <c:v>0.556796872163781</c:v>
                </c:pt>
                <c:pt idx="33">
                  <c:v>0.569137216930829</c:v>
                </c:pt>
                <c:pt idx="34">
                  <c:v>0.578382414325333</c:v>
                </c:pt>
                <c:pt idx="35">
                  <c:v>0.620523839701649</c:v>
                </c:pt>
                <c:pt idx="36">
                  <c:v>0.663174891600462</c:v>
                </c:pt>
                <c:pt idx="37">
                  <c:v>0.757105198114382</c:v>
                </c:pt>
                <c:pt idx="38">
                  <c:v>0.796182278138016</c:v>
                </c:pt>
                <c:pt idx="39">
                  <c:v>0.809855767447286</c:v>
                </c:pt>
                <c:pt idx="40">
                  <c:v>0.779347306044242</c:v>
                </c:pt>
                <c:pt idx="41">
                  <c:v>0.805818225920399</c:v>
                </c:pt>
                <c:pt idx="42">
                  <c:v>0.793358287884362</c:v>
                </c:pt>
                <c:pt idx="43">
                  <c:v>0.816216208140854</c:v>
                </c:pt>
                <c:pt idx="44">
                  <c:v>0.783507155674368</c:v>
                </c:pt>
                <c:pt idx="45">
                  <c:v>0.811491101123135</c:v>
                </c:pt>
                <c:pt idx="46">
                  <c:v>0.809975743785203</c:v>
                </c:pt>
                <c:pt idx="47">
                  <c:v>0.842008902495259</c:v>
                </c:pt>
                <c:pt idx="48">
                  <c:v>0.796362582497029</c:v>
                </c:pt>
                <c:pt idx="49">
                  <c:v>0.835342218984896</c:v>
                </c:pt>
                <c:pt idx="50">
                  <c:v>0.783969417510976</c:v>
                </c:pt>
                <c:pt idx="51">
                  <c:v>0.819428206752408</c:v>
                </c:pt>
                <c:pt idx="52">
                  <c:v>0.76048073060976</c:v>
                </c:pt>
                <c:pt idx="53">
                  <c:v>0.847975480548898</c:v>
                </c:pt>
                <c:pt idx="54">
                  <c:v>0.73993785625387</c:v>
                </c:pt>
                <c:pt idx="55">
                  <c:v>0.805864486591553</c:v>
                </c:pt>
                <c:pt idx="56">
                  <c:v>0.732139666305514</c:v>
                </c:pt>
                <c:pt idx="57">
                  <c:v>0.804520674083848</c:v>
                </c:pt>
                <c:pt idx="58">
                  <c:v>0.752020580726916</c:v>
                </c:pt>
                <c:pt idx="59">
                  <c:v>0.743504612332483</c:v>
                </c:pt>
                <c:pt idx="60">
                  <c:v>0.695184984704836</c:v>
                </c:pt>
                <c:pt idx="61">
                  <c:v>0.483070106823359</c:v>
                </c:pt>
                <c:pt idx="62">
                  <c:v>0.463725673109312</c:v>
                </c:pt>
                <c:pt idx="63">
                  <c:v>0.526141425936379</c:v>
                </c:pt>
                <c:pt idx="64">
                  <c:v>0.468176681250676</c:v>
                </c:pt>
                <c:pt idx="65">
                  <c:v>0.540543913269915</c:v>
                </c:pt>
                <c:pt idx="66">
                  <c:v>0.446109134050714</c:v>
                </c:pt>
                <c:pt idx="67">
                  <c:v>0.490650097936348</c:v>
                </c:pt>
                <c:pt idx="68">
                  <c:v>0.463421092354868</c:v>
                </c:pt>
                <c:pt idx="69">
                  <c:v>0.513914536136343</c:v>
                </c:pt>
                <c:pt idx="70">
                  <c:v>0.501546339298632</c:v>
                </c:pt>
                <c:pt idx="71">
                  <c:v>0.615018322888886</c:v>
                </c:pt>
                <c:pt idx="72">
                  <c:v>0.495030816672944</c:v>
                </c:pt>
                <c:pt idx="73">
                  <c:v>0.659362915747888</c:v>
                </c:pt>
                <c:pt idx="74">
                  <c:v>0.597468490594353</c:v>
                </c:pt>
                <c:pt idx="75">
                  <c:v>0.676809248199467</c:v>
                </c:pt>
                <c:pt idx="76">
                  <c:v>0.594056270079433</c:v>
                </c:pt>
                <c:pt idx="77">
                  <c:v>0.666123489398748</c:v>
                </c:pt>
                <c:pt idx="78">
                  <c:v>0.632883862886826</c:v>
                </c:pt>
                <c:pt idx="79">
                  <c:v>0.536488459395895</c:v>
                </c:pt>
                <c:pt idx="80">
                  <c:v>0.440842610096986</c:v>
                </c:pt>
                <c:pt idx="81">
                  <c:v>0.564361030334634</c:v>
                </c:pt>
                <c:pt idx="82">
                  <c:v>0.647349829586699</c:v>
                </c:pt>
                <c:pt idx="83">
                  <c:v>0.613206088997385</c:v>
                </c:pt>
                <c:pt idx="84">
                  <c:v>0.681843413276753</c:v>
                </c:pt>
                <c:pt idx="85">
                  <c:v>0.632701363470677</c:v>
                </c:pt>
                <c:pt idx="86">
                  <c:v>0.646746691728354</c:v>
                </c:pt>
                <c:pt idx="87">
                  <c:v>0.648797365126874</c:v>
                </c:pt>
                <c:pt idx="88">
                  <c:v>0.598492224877173</c:v>
                </c:pt>
                <c:pt idx="89">
                  <c:v>0.632636559912417</c:v>
                </c:pt>
                <c:pt idx="90">
                  <c:v>0.586274037976382</c:v>
                </c:pt>
                <c:pt idx="91">
                  <c:v>0.576518865309431</c:v>
                </c:pt>
                <c:pt idx="92">
                  <c:v>0.552567243897248</c:v>
                </c:pt>
                <c:pt idx="93">
                  <c:v>0.566066628630658</c:v>
                </c:pt>
                <c:pt idx="94">
                  <c:v>0.57075883590123</c:v>
                </c:pt>
                <c:pt idx="95">
                  <c:v>0.659949383035097</c:v>
                </c:pt>
                <c:pt idx="96">
                  <c:v>0.512543352211881</c:v>
                </c:pt>
                <c:pt idx="97">
                  <c:v>0.540694287603927</c:v>
                </c:pt>
                <c:pt idx="98">
                  <c:v>0.545231424596358</c:v>
                </c:pt>
                <c:pt idx="99">
                  <c:v>0.584487398882124</c:v>
                </c:pt>
                <c:pt idx="100">
                  <c:v>0.590023858097353</c:v>
                </c:pt>
                <c:pt idx="101">
                  <c:v>0.530137276070438</c:v>
                </c:pt>
                <c:pt idx="102">
                  <c:v>0.581037220078681</c:v>
                </c:pt>
                <c:pt idx="103">
                  <c:v>0.641872417156107</c:v>
                </c:pt>
                <c:pt idx="104">
                  <c:v>0.607976438271863</c:v>
                </c:pt>
                <c:pt idx="105">
                  <c:v>0.694545286863389</c:v>
                </c:pt>
                <c:pt idx="106">
                  <c:v>0.628869514471825</c:v>
                </c:pt>
                <c:pt idx="107">
                  <c:v>0.668539482657084</c:v>
                </c:pt>
                <c:pt idx="108">
                  <c:v>0.613184734331298</c:v>
                </c:pt>
                <c:pt idx="109">
                  <c:v>0.578209144313326</c:v>
                </c:pt>
              </c:numCache>
            </c:numRef>
          </c:val>
        </c:ser>
        <c:ser>
          <c:idx val="2"/>
          <c:order val="2"/>
          <c:tx>
            <c:strRef>
              <c:f>'Liability Composition'!$A$5</c:f>
              <c:strCache>
                <c:ptCount val="1"/>
                <c:pt idx="0">
                  <c:v>Nongovernment deposits (%)</c:v>
                </c:pt>
              </c:strCache>
            </c:strRef>
          </c:tx>
          <c:spPr>
            <a:solidFill>
              <a:srgbClr val="272F16">
                <a:alpha val="30000"/>
              </a:srgbClr>
            </a:solidFill>
            <a:ln w="25400" cmpd="sng">
              <a:solidFill>
                <a:srgbClr val="272F16"/>
              </a:solidFill>
            </a:ln>
          </c:spPr>
          <c:cat>
            <c:numRef>
              <c:f>'Liability Composition'!$B$2:$DG$2</c:f>
              <c:numCache>
                <c:formatCode>m/d/yy</c:formatCode>
                <c:ptCount val="110"/>
                <c:pt idx="0">
                  <c:v>547.0</c:v>
                </c:pt>
                <c:pt idx="1">
                  <c:v>731.0</c:v>
                </c:pt>
                <c:pt idx="2">
                  <c:v>912.0</c:v>
                </c:pt>
                <c:pt idx="3">
                  <c:v>1096.0</c:v>
                </c:pt>
                <c:pt idx="4">
                  <c:v>1277.0</c:v>
                </c:pt>
                <c:pt idx="5">
                  <c:v>1461.0</c:v>
                </c:pt>
                <c:pt idx="6">
                  <c:v>1643.0</c:v>
                </c:pt>
                <c:pt idx="7">
                  <c:v>1827.0</c:v>
                </c:pt>
                <c:pt idx="8">
                  <c:v>2008.0</c:v>
                </c:pt>
                <c:pt idx="9">
                  <c:v>2192.0</c:v>
                </c:pt>
                <c:pt idx="10">
                  <c:v>2373.0</c:v>
                </c:pt>
                <c:pt idx="11">
                  <c:v>2557.0</c:v>
                </c:pt>
                <c:pt idx="12">
                  <c:v>2738.0</c:v>
                </c:pt>
                <c:pt idx="13">
                  <c:v>2922.0</c:v>
                </c:pt>
                <c:pt idx="14">
                  <c:v>3104.0</c:v>
                </c:pt>
                <c:pt idx="15">
                  <c:v>3288.0</c:v>
                </c:pt>
                <c:pt idx="16">
                  <c:v>3469.0</c:v>
                </c:pt>
                <c:pt idx="17">
                  <c:v>3653.0</c:v>
                </c:pt>
                <c:pt idx="18">
                  <c:v>3834.0</c:v>
                </c:pt>
                <c:pt idx="19">
                  <c:v>4018.0</c:v>
                </c:pt>
                <c:pt idx="20">
                  <c:v>4199.0</c:v>
                </c:pt>
                <c:pt idx="21">
                  <c:v>4383.0</c:v>
                </c:pt>
                <c:pt idx="22">
                  <c:v>4565.0</c:v>
                </c:pt>
                <c:pt idx="23">
                  <c:v>4749.0</c:v>
                </c:pt>
                <c:pt idx="24">
                  <c:v>4930.0</c:v>
                </c:pt>
                <c:pt idx="25">
                  <c:v>5114.0</c:v>
                </c:pt>
                <c:pt idx="26">
                  <c:v>5295.0</c:v>
                </c:pt>
                <c:pt idx="27">
                  <c:v>5479.0</c:v>
                </c:pt>
                <c:pt idx="28">
                  <c:v>5660.0</c:v>
                </c:pt>
                <c:pt idx="29">
                  <c:v>5844.0</c:v>
                </c:pt>
                <c:pt idx="30">
                  <c:v>6026.0</c:v>
                </c:pt>
                <c:pt idx="31">
                  <c:v>6210.0</c:v>
                </c:pt>
                <c:pt idx="32">
                  <c:v>6391.0</c:v>
                </c:pt>
                <c:pt idx="33">
                  <c:v>6575.0</c:v>
                </c:pt>
                <c:pt idx="34">
                  <c:v>6756.0</c:v>
                </c:pt>
                <c:pt idx="35">
                  <c:v>6940.0</c:v>
                </c:pt>
                <c:pt idx="36">
                  <c:v>7121.0</c:v>
                </c:pt>
                <c:pt idx="37">
                  <c:v>7305.0</c:v>
                </c:pt>
                <c:pt idx="38">
                  <c:v>7487.0</c:v>
                </c:pt>
                <c:pt idx="39">
                  <c:v>7671.0</c:v>
                </c:pt>
                <c:pt idx="40">
                  <c:v>7852.0</c:v>
                </c:pt>
                <c:pt idx="41">
                  <c:v>8036.0</c:v>
                </c:pt>
                <c:pt idx="42">
                  <c:v>8217.0</c:v>
                </c:pt>
                <c:pt idx="43">
                  <c:v>8401.0</c:v>
                </c:pt>
                <c:pt idx="44">
                  <c:v>8582.0</c:v>
                </c:pt>
                <c:pt idx="45">
                  <c:v>8766.0</c:v>
                </c:pt>
                <c:pt idx="46">
                  <c:v>8948.0</c:v>
                </c:pt>
                <c:pt idx="47">
                  <c:v>9132.0</c:v>
                </c:pt>
                <c:pt idx="48">
                  <c:v>9313.0</c:v>
                </c:pt>
                <c:pt idx="49">
                  <c:v>9497.0</c:v>
                </c:pt>
                <c:pt idx="50">
                  <c:v>9678.0</c:v>
                </c:pt>
                <c:pt idx="51">
                  <c:v>9862.0</c:v>
                </c:pt>
                <c:pt idx="52">
                  <c:v>10043.0</c:v>
                </c:pt>
                <c:pt idx="53">
                  <c:v>10227.0</c:v>
                </c:pt>
                <c:pt idx="54">
                  <c:v>10409.0</c:v>
                </c:pt>
                <c:pt idx="55">
                  <c:v>10593.0</c:v>
                </c:pt>
                <c:pt idx="56">
                  <c:v>10774.0</c:v>
                </c:pt>
                <c:pt idx="57">
                  <c:v>10958.0</c:v>
                </c:pt>
                <c:pt idx="58">
                  <c:v>11139.0</c:v>
                </c:pt>
                <c:pt idx="59">
                  <c:v>11323.0</c:v>
                </c:pt>
                <c:pt idx="60">
                  <c:v>11504.0</c:v>
                </c:pt>
                <c:pt idx="61">
                  <c:v>11688.0</c:v>
                </c:pt>
                <c:pt idx="62">
                  <c:v>11870.0</c:v>
                </c:pt>
                <c:pt idx="63">
                  <c:v>12054.0</c:v>
                </c:pt>
                <c:pt idx="64">
                  <c:v>12235.0</c:v>
                </c:pt>
                <c:pt idx="65">
                  <c:v>12419.0</c:v>
                </c:pt>
                <c:pt idx="66">
                  <c:v>12600.0</c:v>
                </c:pt>
                <c:pt idx="67">
                  <c:v>12784.0</c:v>
                </c:pt>
                <c:pt idx="68">
                  <c:v>12965.0</c:v>
                </c:pt>
                <c:pt idx="69">
                  <c:v>13149.0</c:v>
                </c:pt>
                <c:pt idx="70">
                  <c:v>13331.0</c:v>
                </c:pt>
                <c:pt idx="71">
                  <c:v>13515.0</c:v>
                </c:pt>
                <c:pt idx="72">
                  <c:v>13696.0</c:v>
                </c:pt>
                <c:pt idx="73">
                  <c:v>13880.0</c:v>
                </c:pt>
                <c:pt idx="74">
                  <c:v>14061.0</c:v>
                </c:pt>
                <c:pt idx="75">
                  <c:v>14245.0</c:v>
                </c:pt>
                <c:pt idx="76">
                  <c:v>14426.0</c:v>
                </c:pt>
                <c:pt idx="77">
                  <c:v>14610.0</c:v>
                </c:pt>
                <c:pt idx="78">
                  <c:v>14792.0</c:v>
                </c:pt>
                <c:pt idx="79">
                  <c:v>14976.0</c:v>
                </c:pt>
                <c:pt idx="80">
                  <c:v>15157.0</c:v>
                </c:pt>
                <c:pt idx="81">
                  <c:v>15341.0</c:v>
                </c:pt>
                <c:pt idx="82">
                  <c:v>15522.0</c:v>
                </c:pt>
                <c:pt idx="83">
                  <c:v>15706.0</c:v>
                </c:pt>
                <c:pt idx="84">
                  <c:v>15887.0</c:v>
                </c:pt>
                <c:pt idx="85">
                  <c:v>16071.0</c:v>
                </c:pt>
                <c:pt idx="86">
                  <c:v>16253.0</c:v>
                </c:pt>
                <c:pt idx="87">
                  <c:v>16437.0</c:v>
                </c:pt>
                <c:pt idx="88">
                  <c:v>16618.0</c:v>
                </c:pt>
                <c:pt idx="89">
                  <c:v>16802.0</c:v>
                </c:pt>
                <c:pt idx="90">
                  <c:v>16983.0</c:v>
                </c:pt>
                <c:pt idx="91">
                  <c:v>17167.0</c:v>
                </c:pt>
                <c:pt idx="92">
                  <c:v>17348.0</c:v>
                </c:pt>
                <c:pt idx="93">
                  <c:v>17532.0</c:v>
                </c:pt>
                <c:pt idx="94">
                  <c:v>17714.0</c:v>
                </c:pt>
                <c:pt idx="95">
                  <c:v>17898.0</c:v>
                </c:pt>
                <c:pt idx="96">
                  <c:v>18079.0</c:v>
                </c:pt>
                <c:pt idx="97">
                  <c:v>18263.0</c:v>
                </c:pt>
                <c:pt idx="98">
                  <c:v>18444.0</c:v>
                </c:pt>
                <c:pt idx="99">
                  <c:v>18628.0</c:v>
                </c:pt>
                <c:pt idx="100">
                  <c:v>18809.0</c:v>
                </c:pt>
                <c:pt idx="101">
                  <c:v>18993.0</c:v>
                </c:pt>
                <c:pt idx="102">
                  <c:v>19175.0</c:v>
                </c:pt>
                <c:pt idx="103">
                  <c:v>19359.0</c:v>
                </c:pt>
                <c:pt idx="104">
                  <c:v>19540.0</c:v>
                </c:pt>
                <c:pt idx="105">
                  <c:v>19724.0</c:v>
                </c:pt>
                <c:pt idx="106">
                  <c:v>19905.0</c:v>
                </c:pt>
                <c:pt idx="107">
                  <c:v>20089.0</c:v>
                </c:pt>
                <c:pt idx="108">
                  <c:v>20270.0</c:v>
                </c:pt>
                <c:pt idx="109">
                  <c:v>20362.0</c:v>
                </c:pt>
              </c:numCache>
            </c:numRef>
          </c:cat>
          <c:val>
            <c:numRef>
              <c:f>'Liability Composition'!$B$5:$DG$5</c:f>
              <c:numCache>
                <c:formatCode>0%</c:formatCode>
                <c:ptCount val="110"/>
                <c:pt idx="0">
                  <c:v>0.0211409161073537</c:v>
                </c:pt>
                <c:pt idx="1">
                  <c:v>0.0289828818622209</c:v>
                </c:pt>
                <c:pt idx="2">
                  <c:v>0.0388204141860056</c:v>
                </c:pt>
                <c:pt idx="3">
                  <c:v>0.107015636560426</c:v>
                </c:pt>
                <c:pt idx="4">
                  <c:v>0.152304479091522</c:v>
                </c:pt>
                <c:pt idx="5">
                  <c:v>0.169246639037604</c:v>
                </c:pt>
                <c:pt idx="6">
                  <c:v>0.104687355892091</c:v>
                </c:pt>
                <c:pt idx="7">
                  <c:v>0.0875115464602742</c:v>
                </c:pt>
                <c:pt idx="8">
                  <c:v>0.21318791774012</c:v>
                </c:pt>
                <c:pt idx="9">
                  <c:v>0.112179783552532</c:v>
                </c:pt>
                <c:pt idx="10">
                  <c:v>0.0980767840321265</c:v>
                </c:pt>
                <c:pt idx="11">
                  <c:v>0.150991783028874</c:v>
                </c:pt>
                <c:pt idx="12">
                  <c:v>0.158558342172496</c:v>
                </c:pt>
                <c:pt idx="13">
                  <c:v>0.152342742631091</c:v>
                </c:pt>
                <c:pt idx="14">
                  <c:v>0.187950187309485</c:v>
                </c:pt>
                <c:pt idx="15">
                  <c:v>0.110643191993737</c:v>
                </c:pt>
                <c:pt idx="16">
                  <c:v>0.284782048926917</c:v>
                </c:pt>
                <c:pt idx="17">
                  <c:v>0.213960254999708</c:v>
                </c:pt>
                <c:pt idx="18">
                  <c:v>0.286613663028463</c:v>
                </c:pt>
                <c:pt idx="19">
                  <c:v>0.202002219822577</c:v>
                </c:pt>
                <c:pt idx="20">
                  <c:v>0.172025437925946</c:v>
                </c:pt>
                <c:pt idx="21">
                  <c:v>0.145233590172624</c:v>
                </c:pt>
                <c:pt idx="22">
                  <c:v>0.19486889374156</c:v>
                </c:pt>
                <c:pt idx="23">
                  <c:v>0.206508508451937</c:v>
                </c:pt>
                <c:pt idx="24">
                  <c:v>0.135722602924978</c:v>
                </c:pt>
                <c:pt idx="25">
                  <c:v>0.183526703949324</c:v>
                </c:pt>
                <c:pt idx="26">
                  <c:v>0.173597309871036</c:v>
                </c:pt>
                <c:pt idx="27">
                  <c:v>0.193457838537763</c:v>
                </c:pt>
                <c:pt idx="28">
                  <c:v>0.216920167912924</c:v>
                </c:pt>
                <c:pt idx="29">
                  <c:v>0.253414279066464</c:v>
                </c:pt>
                <c:pt idx="30">
                  <c:v>0.21361839010413</c:v>
                </c:pt>
                <c:pt idx="31">
                  <c:v>0.174426702588487</c:v>
                </c:pt>
                <c:pt idx="32">
                  <c:v>0.172574225166804</c:v>
                </c:pt>
                <c:pt idx="33">
                  <c:v>0.162063767595258</c:v>
                </c:pt>
                <c:pt idx="34">
                  <c:v>0.166326609475279</c:v>
                </c:pt>
                <c:pt idx="35">
                  <c:v>0.168654716044374</c:v>
                </c:pt>
                <c:pt idx="36">
                  <c:v>0.143325905217924</c:v>
                </c:pt>
                <c:pt idx="37">
                  <c:v>0.119906372214444</c:v>
                </c:pt>
                <c:pt idx="38">
                  <c:v>0.107582126290838</c:v>
                </c:pt>
                <c:pt idx="39">
                  <c:v>0.0721554332585261</c:v>
                </c:pt>
                <c:pt idx="40">
                  <c:v>0.0883693770544599</c:v>
                </c:pt>
                <c:pt idx="41">
                  <c:v>0.0870045008741912</c:v>
                </c:pt>
                <c:pt idx="42">
                  <c:v>0.0744318173298687</c:v>
                </c:pt>
                <c:pt idx="43">
                  <c:v>0.0819719961126406</c:v>
                </c:pt>
                <c:pt idx="44">
                  <c:v>0.0837975082414399</c:v>
                </c:pt>
                <c:pt idx="45">
                  <c:v>0.0621837154849268</c:v>
                </c:pt>
                <c:pt idx="46">
                  <c:v>0.0726755075325348</c:v>
                </c:pt>
                <c:pt idx="47">
                  <c:v>0.0522321204242909</c:v>
                </c:pt>
                <c:pt idx="48">
                  <c:v>0.0678465056459917</c:v>
                </c:pt>
                <c:pt idx="49">
                  <c:v>0.0396929842978528</c:v>
                </c:pt>
                <c:pt idx="50">
                  <c:v>0.0415700035385373</c:v>
                </c:pt>
                <c:pt idx="51">
                  <c:v>0.0350495146008584</c:v>
                </c:pt>
                <c:pt idx="52">
                  <c:v>0.0579557832756155</c:v>
                </c:pt>
                <c:pt idx="53">
                  <c:v>0.0494874781871238</c:v>
                </c:pt>
                <c:pt idx="54">
                  <c:v>0.062303793020706</c:v>
                </c:pt>
                <c:pt idx="55">
                  <c:v>0.0339386040051145</c:v>
                </c:pt>
                <c:pt idx="56">
                  <c:v>0.0419891086205252</c:v>
                </c:pt>
                <c:pt idx="57">
                  <c:v>0.0372471795712409</c:v>
                </c:pt>
                <c:pt idx="58">
                  <c:v>0.0645914276337234</c:v>
                </c:pt>
                <c:pt idx="59">
                  <c:v>0.116051624114384</c:v>
                </c:pt>
                <c:pt idx="60">
                  <c:v>0.122233073861482</c:v>
                </c:pt>
                <c:pt idx="61">
                  <c:v>0.137164446480448</c:v>
                </c:pt>
                <c:pt idx="62">
                  <c:v>0.212478140261807</c:v>
                </c:pt>
                <c:pt idx="63">
                  <c:v>0.19399272798989</c:v>
                </c:pt>
                <c:pt idx="64">
                  <c:v>0.198098245630658</c:v>
                </c:pt>
                <c:pt idx="65">
                  <c:v>0.181624306448037</c:v>
                </c:pt>
                <c:pt idx="66">
                  <c:v>0.176136284257663</c:v>
                </c:pt>
                <c:pt idx="67">
                  <c:v>0.179598635295864</c:v>
                </c:pt>
                <c:pt idx="68">
                  <c:v>0.171178775403008</c:v>
                </c:pt>
                <c:pt idx="69">
                  <c:v>0.132658726537531</c:v>
                </c:pt>
                <c:pt idx="70">
                  <c:v>0.130108650794673</c:v>
                </c:pt>
                <c:pt idx="71">
                  <c:v>0.117270490802913</c:v>
                </c:pt>
                <c:pt idx="72">
                  <c:v>0.115382805919237</c:v>
                </c:pt>
                <c:pt idx="73">
                  <c:v>0.129936876672948</c:v>
                </c:pt>
                <c:pt idx="74">
                  <c:v>0.15519755922524</c:v>
                </c:pt>
                <c:pt idx="75">
                  <c:v>0.137237977615054</c:v>
                </c:pt>
                <c:pt idx="76">
                  <c:v>0.143911760938616</c:v>
                </c:pt>
                <c:pt idx="77">
                  <c:v>0.176393628345675</c:v>
                </c:pt>
                <c:pt idx="78">
                  <c:v>0.189487472355613</c:v>
                </c:pt>
                <c:pt idx="79">
                  <c:v>0.285663934900344</c:v>
                </c:pt>
                <c:pt idx="80">
                  <c:v>0.270797483398525</c:v>
                </c:pt>
                <c:pt idx="81">
                  <c:v>0.289680679575885</c:v>
                </c:pt>
                <c:pt idx="82">
                  <c:v>0.210609029407195</c:v>
                </c:pt>
                <c:pt idx="83">
                  <c:v>0.188641488112649</c:v>
                </c:pt>
                <c:pt idx="84">
                  <c:v>0.229394576908976</c:v>
                </c:pt>
                <c:pt idx="85">
                  <c:v>0.26102806900027</c:v>
                </c:pt>
                <c:pt idx="86">
                  <c:v>0.264207919511596</c:v>
                </c:pt>
                <c:pt idx="87">
                  <c:v>0.290681637419724</c:v>
                </c:pt>
                <c:pt idx="88">
                  <c:v>0.292649381813382</c:v>
                </c:pt>
                <c:pt idx="89">
                  <c:v>0.247074214881169</c:v>
                </c:pt>
                <c:pt idx="90">
                  <c:v>0.229745420899018</c:v>
                </c:pt>
                <c:pt idx="91">
                  <c:v>0.216090548380949</c:v>
                </c:pt>
                <c:pt idx="92">
                  <c:v>0.269421037146154</c:v>
                </c:pt>
                <c:pt idx="93">
                  <c:v>0.226220181404045</c:v>
                </c:pt>
                <c:pt idx="94">
                  <c:v>0.230504464986553</c:v>
                </c:pt>
                <c:pt idx="95">
                  <c:v>0.187888170439592</c:v>
                </c:pt>
                <c:pt idx="96">
                  <c:v>0.28430486186343</c:v>
                </c:pt>
                <c:pt idx="97">
                  <c:v>0.267772398211897</c:v>
                </c:pt>
                <c:pt idx="98">
                  <c:v>0.304177827274155</c:v>
                </c:pt>
                <c:pt idx="99">
                  <c:v>0.275166334282277</c:v>
                </c:pt>
                <c:pt idx="100">
                  <c:v>0.289278515029082</c:v>
                </c:pt>
                <c:pt idx="101">
                  <c:v>0.252464538760718</c:v>
                </c:pt>
                <c:pt idx="102">
                  <c:v>0.255620200096436</c:v>
                </c:pt>
                <c:pt idx="103">
                  <c:v>0.269220212377888</c:v>
                </c:pt>
                <c:pt idx="104">
                  <c:v>0.24578404430174</c:v>
                </c:pt>
                <c:pt idx="105">
                  <c:v>0.224133483320042</c:v>
                </c:pt>
                <c:pt idx="106">
                  <c:v>0.22207523580522</c:v>
                </c:pt>
                <c:pt idx="107">
                  <c:v>0.227318247491233</c:v>
                </c:pt>
                <c:pt idx="108">
                  <c:v>0.235675876601217</c:v>
                </c:pt>
                <c:pt idx="109">
                  <c:v>0.251275556786184</c:v>
                </c:pt>
              </c:numCache>
            </c:numRef>
          </c:val>
        </c:ser>
        <c:ser>
          <c:idx val="3"/>
          <c:order val="3"/>
          <c:tx>
            <c:strRef>
              <c:f>'Liability Composition'!$A$6</c:f>
              <c:strCache>
                <c:ptCount val="1"/>
                <c:pt idx="0">
                  <c:v>Government deposits (%)</c:v>
                </c:pt>
              </c:strCache>
            </c:strRef>
          </c:tx>
          <c:spPr>
            <a:solidFill>
              <a:srgbClr val="8064A2">
                <a:alpha val="30000"/>
              </a:srgbClr>
            </a:solidFill>
            <a:ln w="25400" cmpd="sng">
              <a:solidFill>
                <a:srgbClr val="8064A2"/>
              </a:solidFill>
            </a:ln>
          </c:spPr>
          <c:cat>
            <c:numRef>
              <c:f>'Liability Composition'!$B$2:$DG$2</c:f>
              <c:numCache>
                <c:formatCode>m/d/yy</c:formatCode>
                <c:ptCount val="110"/>
                <c:pt idx="0">
                  <c:v>547.0</c:v>
                </c:pt>
                <c:pt idx="1">
                  <c:v>731.0</c:v>
                </c:pt>
                <c:pt idx="2">
                  <c:v>912.0</c:v>
                </c:pt>
                <c:pt idx="3">
                  <c:v>1096.0</c:v>
                </c:pt>
                <c:pt idx="4">
                  <c:v>1277.0</c:v>
                </c:pt>
                <c:pt idx="5">
                  <c:v>1461.0</c:v>
                </c:pt>
                <c:pt idx="6">
                  <c:v>1643.0</c:v>
                </c:pt>
                <c:pt idx="7">
                  <c:v>1827.0</c:v>
                </c:pt>
                <c:pt idx="8">
                  <c:v>2008.0</c:v>
                </c:pt>
                <c:pt idx="9">
                  <c:v>2192.0</c:v>
                </c:pt>
                <c:pt idx="10">
                  <c:v>2373.0</c:v>
                </c:pt>
                <c:pt idx="11">
                  <c:v>2557.0</c:v>
                </c:pt>
                <c:pt idx="12">
                  <c:v>2738.0</c:v>
                </c:pt>
                <c:pt idx="13">
                  <c:v>2922.0</c:v>
                </c:pt>
                <c:pt idx="14">
                  <c:v>3104.0</c:v>
                </c:pt>
                <c:pt idx="15">
                  <c:v>3288.0</c:v>
                </c:pt>
                <c:pt idx="16">
                  <c:v>3469.0</c:v>
                </c:pt>
                <c:pt idx="17">
                  <c:v>3653.0</c:v>
                </c:pt>
                <c:pt idx="18">
                  <c:v>3834.0</c:v>
                </c:pt>
                <c:pt idx="19">
                  <c:v>4018.0</c:v>
                </c:pt>
                <c:pt idx="20">
                  <c:v>4199.0</c:v>
                </c:pt>
                <c:pt idx="21">
                  <c:v>4383.0</c:v>
                </c:pt>
                <c:pt idx="22">
                  <c:v>4565.0</c:v>
                </c:pt>
                <c:pt idx="23">
                  <c:v>4749.0</c:v>
                </c:pt>
                <c:pt idx="24">
                  <c:v>4930.0</c:v>
                </c:pt>
                <c:pt idx="25">
                  <c:v>5114.0</c:v>
                </c:pt>
                <c:pt idx="26">
                  <c:v>5295.0</c:v>
                </c:pt>
                <c:pt idx="27">
                  <c:v>5479.0</c:v>
                </c:pt>
                <c:pt idx="28">
                  <c:v>5660.0</c:v>
                </c:pt>
                <c:pt idx="29">
                  <c:v>5844.0</c:v>
                </c:pt>
                <c:pt idx="30">
                  <c:v>6026.0</c:v>
                </c:pt>
                <c:pt idx="31">
                  <c:v>6210.0</c:v>
                </c:pt>
                <c:pt idx="32">
                  <c:v>6391.0</c:v>
                </c:pt>
                <c:pt idx="33">
                  <c:v>6575.0</c:v>
                </c:pt>
                <c:pt idx="34">
                  <c:v>6756.0</c:v>
                </c:pt>
                <c:pt idx="35">
                  <c:v>6940.0</c:v>
                </c:pt>
                <c:pt idx="36">
                  <c:v>7121.0</c:v>
                </c:pt>
                <c:pt idx="37">
                  <c:v>7305.0</c:v>
                </c:pt>
                <c:pt idx="38">
                  <c:v>7487.0</c:v>
                </c:pt>
                <c:pt idx="39">
                  <c:v>7671.0</c:v>
                </c:pt>
                <c:pt idx="40">
                  <c:v>7852.0</c:v>
                </c:pt>
                <c:pt idx="41">
                  <c:v>8036.0</c:v>
                </c:pt>
                <c:pt idx="42">
                  <c:v>8217.0</c:v>
                </c:pt>
                <c:pt idx="43">
                  <c:v>8401.0</c:v>
                </c:pt>
                <c:pt idx="44">
                  <c:v>8582.0</c:v>
                </c:pt>
                <c:pt idx="45">
                  <c:v>8766.0</c:v>
                </c:pt>
                <c:pt idx="46">
                  <c:v>8948.0</c:v>
                </c:pt>
                <c:pt idx="47">
                  <c:v>9132.0</c:v>
                </c:pt>
                <c:pt idx="48">
                  <c:v>9313.0</c:v>
                </c:pt>
                <c:pt idx="49">
                  <c:v>9497.0</c:v>
                </c:pt>
                <c:pt idx="50">
                  <c:v>9678.0</c:v>
                </c:pt>
                <c:pt idx="51">
                  <c:v>9862.0</c:v>
                </c:pt>
                <c:pt idx="52">
                  <c:v>10043.0</c:v>
                </c:pt>
                <c:pt idx="53">
                  <c:v>10227.0</c:v>
                </c:pt>
                <c:pt idx="54">
                  <c:v>10409.0</c:v>
                </c:pt>
                <c:pt idx="55">
                  <c:v>10593.0</c:v>
                </c:pt>
                <c:pt idx="56">
                  <c:v>10774.0</c:v>
                </c:pt>
                <c:pt idx="57">
                  <c:v>10958.0</c:v>
                </c:pt>
                <c:pt idx="58">
                  <c:v>11139.0</c:v>
                </c:pt>
                <c:pt idx="59">
                  <c:v>11323.0</c:v>
                </c:pt>
                <c:pt idx="60">
                  <c:v>11504.0</c:v>
                </c:pt>
                <c:pt idx="61">
                  <c:v>11688.0</c:v>
                </c:pt>
                <c:pt idx="62">
                  <c:v>11870.0</c:v>
                </c:pt>
                <c:pt idx="63">
                  <c:v>12054.0</c:v>
                </c:pt>
                <c:pt idx="64">
                  <c:v>12235.0</c:v>
                </c:pt>
                <c:pt idx="65">
                  <c:v>12419.0</c:v>
                </c:pt>
                <c:pt idx="66">
                  <c:v>12600.0</c:v>
                </c:pt>
                <c:pt idx="67">
                  <c:v>12784.0</c:v>
                </c:pt>
                <c:pt idx="68">
                  <c:v>12965.0</c:v>
                </c:pt>
                <c:pt idx="69">
                  <c:v>13149.0</c:v>
                </c:pt>
                <c:pt idx="70">
                  <c:v>13331.0</c:v>
                </c:pt>
                <c:pt idx="71">
                  <c:v>13515.0</c:v>
                </c:pt>
                <c:pt idx="72">
                  <c:v>13696.0</c:v>
                </c:pt>
                <c:pt idx="73">
                  <c:v>13880.0</c:v>
                </c:pt>
                <c:pt idx="74">
                  <c:v>14061.0</c:v>
                </c:pt>
                <c:pt idx="75">
                  <c:v>14245.0</c:v>
                </c:pt>
                <c:pt idx="76">
                  <c:v>14426.0</c:v>
                </c:pt>
                <c:pt idx="77">
                  <c:v>14610.0</c:v>
                </c:pt>
                <c:pt idx="78">
                  <c:v>14792.0</c:v>
                </c:pt>
                <c:pt idx="79">
                  <c:v>14976.0</c:v>
                </c:pt>
                <c:pt idx="80">
                  <c:v>15157.0</c:v>
                </c:pt>
                <c:pt idx="81">
                  <c:v>15341.0</c:v>
                </c:pt>
                <c:pt idx="82">
                  <c:v>15522.0</c:v>
                </c:pt>
                <c:pt idx="83">
                  <c:v>15706.0</c:v>
                </c:pt>
                <c:pt idx="84">
                  <c:v>15887.0</c:v>
                </c:pt>
                <c:pt idx="85">
                  <c:v>16071.0</c:v>
                </c:pt>
                <c:pt idx="86">
                  <c:v>16253.0</c:v>
                </c:pt>
                <c:pt idx="87">
                  <c:v>16437.0</c:v>
                </c:pt>
                <c:pt idx="88">
                  <c:v>16618.0</c:v>
                </c:pt>
                <c:pt idx="89">
                  <c:v>16802.0</c:v>
                </c:pt>
                <c:pt idx="90">
                  <c:v>16983.0</c:v>
                </c:pt>
                <c:pt idx="91">
                  <c:v>17167.0</c:v>
                </c:pt>
                <c:pt idx="92">
                  <c:v>17348.0</c:v>
                </c:pt>
                <c:pt idx="93">
                  <c:v>17532.0</c:v>
                </c:pt>
                <c:pt idx="94">
                  <c:v>17714.0</c:v>
                </c:pt>
                <c:pt idx="95">
                  <c:v>17898.0</c:v>
                </c:pt>
                <c:pt idx="96">
                  <c:v>18079.0</c:v>
                </c:pt>
                <c:pt idx="97">
                  <c:v>18263.0</c:v>
                </c:pt>
                <c:pt idx="98">
                  <c:v>18444.0</c:v>
                </c:pt>
                <c:pt idx="99">
                  <c:v>18628.0</c:v>
                </c:pt>
                <c:pt idx="100">
                  <c:v>18809.0</c:v>
                </c:pt>
                <c:pt idx="101">
                  <c:v>18993.0</c:v>
                </c:pt>
                <c:pt idx="102">
                  <c:v>19175.0</c:v>
                </c:pt>
                <c:pt idx="103">
                  <c:v>19359.0</c:v>
                </c:pt>
                <c:pt idx="104">
                  <c:v>19540.0</c:v>
                </c:pt>
                <c:pt idx="105">
                  <c:v>19724.0</c:v>
                </c:pt>
                <c:pt idx="106">
                  <c:v>19905.0</c:v>
                </c:pt>
                <c:pt idx="107">
                  <c:v>20089.0</c:v>
                </c:pt>
                <c:pt idx="108">
                  <c:v>20270.0</c:v>
                </c:pt>
                <c:pt idx="109">
                  <c:v>20362.0</c:v>
                </c:pt>
              </c:numCache>
            </c:numRef>
          </c:cat>
          <c:val>
            <c:numRef>
              <c:f>'Liability Composition'!$B$6:$DG$6</c:f>
              <c:numCache>
                <c:formatCode>0%</c:formatCode>
                <c:ptCount val="11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0.000861775499630987</c:v>
                </c:pt>
                <c:pt idx="46">
                  <c:v>0.000740126684165325</c:v>
                </c:pt>
                <c:pt idx="47">
                  <c:v>0.00511152213579254</c:v>
                </c:pt>
                <c:pt idx="48">
                  <c:v>0.0217487885284882</c:v>
                </c:pt>
                <c:pt idx="49">
                  <c:v>0.00423519677583098</c:v>
                </c:pt>
                <c:pt idx="50">
                  <c:v>0.0307690343338632</c:v>
                </c:pt>
                <c:pt idx="51">
                  <c:v>0.0349608106437835</c:v>
                </c:pt>
                <c:pt idx="52">
                  <c:v>0.04329892026735</c:v>
                </c:pt>
                <c:pt idx="53">
                  <c:v>0.0132665955695957</c:v>
                </c:pt>
                <c:pt idx="54">
                  <c:v>0.0608831625875994</c:v>
                </c:pt>
                <c:pt idx="55">
                  <c:v>0.0199344517545103</c:v>
                </c:pt>
                <c:pt idx="56">
                  <c:v>0.087470648571641</c:v>
                </c:pt>
                <c:pt idx="57">
                  <c:v>0.0556598058088057</c:v>
                </c:pt>
                <c:pt idx="58">
                  <c:v>0.0812255883168435</c:v>
                </c:pt>
                <c:pt idx="59">
                  <c:v>0.0271912604683726</c:v>
                </c:pt>
                <c:pt idx="60">
                  <c:v>0.0654569358549042</c:v>
                </c:pt>
                <c:pt idx="61">
                  <c:v>0.0634814421656258</c:v>
                </c:pt>
                <c:pt idx="62">
                  <c:v>0.0968412236562815</c:v>
                </c:pt>
                <c:pt idx="63">
                  <c:v>0.0521247601975955</c:v>
                </c:pt>
                <c:pt idx="64">
                  <c:v>0.120888294272057</c:v>
                </c:pt>
                <c:pt idx="65">
                  <c:v>0.0662507556424293</c:v>
                </c:pt>
                <c:pt idx="66">
                  <c:v>0.110108617452567</c:v>
                </c:pt>
                <c:pt idx="67">
                  <c:v>0.0367291951523673</c:v>
                </c:pt>
                <c:pt idx="68">
                  <c:v>0.10620772669015</c:v>
                </c:pt>
                <c:pt idx="69">
                  <c:v>0.0750640672228197</c:v>
                </c:pt>
                <c:pt idx="70">
                  <c:v>0.121391693197738</c:v>
                </c:pt>
                <c:pt idx="71">
                  <c:v>0.0517908663739876</c:v>
                </c:pt>
                <c:pt idx="72">
                  <c:v>0.197044644637461</c:v>
                </c:pt>
                <c:pt idx="73">
                  <c:v>0.0507922600263247</c:v>
                </c:pt>
                <c:pt idx="74">
                  <c:v>0.093661586969153</c:v>
                </c:pt>
                <c:pt idx="75">
                  <c:v>0.0387654933876812</c:v>
                </c:pt>
                <c:pt idx="76">
                  <c:v>0.118738501937978</c:v>
                </c:pt>
                <c:pt idx="77">
                  <c:v>0.0322303370507028</c:v>
                </c:pt>
                <c:pt idx="78">
                  <c:v>0.0584638000124459</c:v>
                </c:pt>
                <c:pt idx="79">
                  <c:v>0.0429342160487985</c:v>
                </c:pt>
                <c:pt idx="80">
                  <c:v>0.0781596235956246</c:v>
                </c:pt>
                <c:pt idx="81">
                  <c:v>0.0291220085952144</c:v>
                </c:pt>
                <c:pt idx="82">
                  <c:v>0.0530890983014337</c:v>
                </c:pt>
                <c:pt idx="83">
                  <c:v>0.027465953883007</c:v>
                </c:pt>
                <c:pt idx="84">
                  <c:v>0.031995450761677</c:v>
                </c:pt>
                <c:pt idx="85">
                  <c:v>0.0572225951689956</c:v>
                </c:pt>
                <c:pt idx="86">
                  <c:v>0.038910530466438</c:v>
                </c:pt>
                <c:pt idx="87">
                  <c:v>0.005857371384471</c:v>
                </c:pt>
                <c:pt idx="88">
                  <c:v>0.00484893586744224</c:v>
                </c:pt>
                <c:pt idx="89">
                  <c:v>0.0287459345214487</c:v>
                </c:pt>
                <c:pt idx="90">
                  <c:v>0.0222144657794098</c:v>
                </c:pt>
                <c:pt idx="91">
                  <c:v>0.047721456522977</c:v>
                </c:pt>
                <c:pt idx="92">
                  <c:v>0.0118388195516883</c:v>
                </c:pt>
                <c:pt idx="93">
                  <c:v>0.0187888597841451</c:v>
                </c:pt>
                <c:pt idx="94">
                  <c:v>0.0167093469963641</c:v>
                </c:pt>
                <c:pt idx="95">
                  <c:v>0.0164707407694084</c:v>
                </c:pt>
                <c:pt idx="96">
                  <c:v>0.089863214813556</c:v>
                </c:pt>
                <c:pt idx="97">
                  <c:v>0.0526385892175912</c:v>
                </c:pt>
                <c:pt idx="98">
                  <c:v>0.0149873406251122</c:v>
                </c:pt>
                <c:pt idx="99">
                  <c:v>0.019419642482804</c:v>
                </c:pt>
                <c:pt idx="100">
                  <c:v>0.0145759722086164</c:v>
                </c:pt>
                <c:pt idx="101">
                  <c:v>0.105508778543348</c:v>
                </c:pt>
                <c:pt idx="102">
                  <c:v>0.117675482306023</c:v>
                </c:pt>
                <c:pt idx="103">
                  <c:v>0.0320357864650408</c:v>
                </c:pt>
                <c:pt idx="104">
                  <c:v>0.0687286378838274</c:v>
                </c:pt>
                <c:pt idx="105">
                  <c:v>0.0331811097288984</c:v>
                </c:pt>
                <c:pt idx="106">
                  <c:v>0.07042095856923</c:v>
                </c:pt>
                <c:pt idx="107">
                  <c:v>0.057458825291934</c:v>
                </c:pt>
                <c:pt idx="108">
                  <c:v>0.109801148245639</c:v>
                </c:pt>
                <c:pt idx="109">
                  <c:v>0.127885528510675</c:v>
                </c:pt>
              </c:numCache>
            </c:numRef>
          </c:val>
        </c:ser>
        <c:ser>
          <c:idx val="4"/>
          <c:order val="4"/>
          <c:tx>
            <c:strRef>
              <c:f>'Liability Composition'!$A$7</c:f>
              <c:strCache>
                <c:ptCount val="1"/>
                <c:pt idx="0">
                  <c:v>Capital (%)</c:v>
                </c:pt>
              </c:strCache>
            </c:strRef>
          </c:tx>
          <c:spPr>
            <a:solidFill>
              <a:srgbClr val="FAC090">
                <a:alpha val="30000"/>
              </a:srgbClr>
            </a:solidFill>
            <a:ln w="25400" cmpd="sng">
              <a:solidFill>
                <a:srgbClr val="FAC090"/>
              </a:solidFill>
            </a:ln>
          </c:spPr>
          <c:cat>
            <c:numRef>
              <c:f>'Liability Composition'!$B$2:$DG$2</c:f>
              <c:numCache>
                <c:formatCode>m/d/yy</c:formatCode>
                <c:ptCount val="110"/>
                <c:pt idx="0">
                  <c:v>547.0</c:v>
                </c:pt>
                <c:pt idx="1">
                  <c:v>731.0</c:v>
                </c:pt>
                <c:pt idx="2">
                  <c:v>912.0</c:v>
                </c:pt>
                <c:pt idx="3">
                  <c:v>1096.0</c:v>
                </c:pt>
                <c:pt idx="4">
                  <c:v>1277.0</c:v>
                </c:pt>
                <c:pt idx="5">
                  <c:v>1461.0</c:v>
                </c:pt>
                <c:pt idx="6">
                  <c:v>1643.0</c:v>
                </c:pt>
                <c:pt idx="7">
                  <c:v>1827.0</c:v>
                </c:pt>
                <c:pt idx="8">
                  <c:v>2008.0</c:v>
                </c:pt>
                <c:pt idx="9">
                  <c:v>2192.0</c:v>
                </c:pt>
                <c:pt idx="10">
                  <c:v>2373.0</c:v>
                </c:pt>
                <c:pt idx="11">
                  <c:v>2557.0</c:v>
                </c:pt>
                <c:pt idx="12">
                  <c:v>2738.0</c:v>
                </c:pt>
                <c:pt idx="13">
                  <c:v>2922.0</c:v>
                </c:pt>
                <c:pt idx="14">
                  <c:v>3104.0</c:v>
                </c:pt>
                <c:pt idx="15">
                  <c:v>3288.0</c:v>
                </c:pt>
                <c:pt idx="16">
                  <c:v>3469.0</c:v>
                </c:pt>
                <c:pt idx="17">
                  <c:v>3653.0</c:v>
                </c:pt>
                <c:pt idx="18">
                  <c:v>3834.0</c:v>
                </c:pt>
                <c:pt idx="19">
                  <c:v>4018.0</c:v>
                </c:pt>
                <c:pt idx="20">
                  <c:v>4199.0</c:v>
                </c:pt>
                <c:pt idx="21">
                  <c:v>4383.0</c:v>
                </c:pt>
                <c:pt idx="22">
                  <c:v>4565.0</c:v>
                </c:pt>
                <c:pt idx="23">
                  <c:v>4749.0</c:v>
                </c:pt>
                <c:pt idx="24">
                  <c:v>4930.0</c:v>
                </c:pt>
                <c:pt idx="25">
                  <c:v>5114.0</c:v>
                </c:pt>
                <c:pt idx="26">
                  <c:v>5295.0</c:v>
                </c:pt>
                <c:pt idx="27">
                  <c:v>5479.0</c:v>
                </c:pt>
                <c:pt idx="28">
                  <c:v>5660.0</c:v>
                </c:pt>
                <c:pt idx="29">
                  <c:v>5844.0</c:v>
                </c:pt>
                <c:pt idx="30">
                  <c:v>6026.0</c:v>
                </c:pt>
                <c:pt idx="31">
                  <c:v>6210.0</c:v>
                </c:pt>
                <c:pt idx="32">
                  <c:v>6391.0</c:v>
                </c:pt>
                <c:pt idx="33">
                  <c:v>6575.0</c:v>
                </c:pt>
                <c:pt idx="34">
                  <c:v>6756.0</c:v>
                </c:pt>
                <c:pt idx="35">
                  <c:v>6940.0</c:v>
                </c:pt>
                <c:pt idx="36">
                  <c:v>7121.0</c:v>
                </c:pt>
                <c:pt idx="37">
                  <c:v>7305.0</c:v>
                </c:pt>
                <c:pt idx="38">
                  <c:v>7487.0</c:v>
                </c:pt>
                <c:pt idx="39">
                  <c:v>7671.0</c:v>
                </c:pt>
                <c:pt idx="40">
                  <c:v>7852.0</c:v>
                </c:pt>
                <c:pt idx="41">
                  <c:v>8036.0</c:v>
                </c:pt>
                <c:pt idx="42">
                  <c:v>8217.0</c:v>
                </c:pt>
                <c:pt idx="43">
                  <c:v>8401.0</c:v>
                </c:pt>
                <c:pt idx="44">
                  <c:v>8582.0</c:v>
                </c:pt>
                <c:pt idx="45">
                  <c:v>8766.0</c:v>
                </c:pt>
                <c:pt idx="46">
                  <c:v>8948.0</c:v>
                </c:pt>
                <c:pt idx="47">
                  <c:v>9132.0</c:v>
                </c:pt>
                <c:pt idx="48">
                  <c:v>9313.0</c:v>
                </c:pt>
                <c:pt idx="49">
                  <c:v>9497.0</c:v>
                </c:pt>
                <c:pt idx="50">
                  <c:v>9678.0</c:v>
                </c:pt>
                <c:pt idx="51">
                  <c:v>9862.0</c:v>
                </c:pt>
                <c:pt idx="52">
                  <c:v>10043.0</c:v>
                </c:pt>
                <c:pt idx="53">
                  <c:v>10227.0</c:v>
                </c:pt>
                <c:pt idx="54">
                  <c:v>10409.0</c:v>
                </c:pt>
                <c:pt idx="55">
                  <c:v>10593.0</c:v>
                </c:pt>
                <c:pt idx="56">
                  <c:v>10774.0</c:v>
                </c:pt>
                <c:pt idx="57">
                  <c:v>10958.0</c:v>
                </c:pt>
                <c:pt idx="58">
                  <c:v>11139.0</c:v>
                </c:pt>
                <c:pt idx="59">
                  <c:v>11323.0</c:v>
                </c:pt>
                <c:pt idx="60">
                  <c:v>11504.0</c:v>
                </c:pt>
                <c:pt idx="61">
                  <c:v>11688.0</c:v>
                </c:pt>
                <c:pt idx="62">
                  <c:v>11870.0</c:v>
                </c:pt>
                <c:pt idx="63">
                  <c:v>12054.0</c:v>
                </c:pt>
                <c:pt idx="64">
                  <c:v>12235.0</c:v>
                </c:pt>
                <c:pt idx="65">
                  <c:v>12419.0</c:v>
                </c:pt>
                <c:pt idx="66">
                  <c:v>12600.0</c:v>
                </c:pt>
                <c:pt idx="67">
                  <c:v>12784.0</c:v>
                </c:pt>
                <c:pt idx="68">
                  <c:v>12965.0</c:v>
                </c:pt>
                <c:pt idx="69">
                  <c:v>13149.0</c:v>
                </c:pt>
                <c:pt idx="70">
                  <c:v>13331.0</c:v>
                </c:pt>
                <c:pt idx="71">
                  <c:v>13515.0</c:v>
                </c:pt>
                <c:pt idx="72">
                  <c:v>13696.0</c:v>
                </c:pt>
                <c:pt idx="73">
                  <c:v>13880.0</c:v>
                </c:pt>
                <c:pt idx="74">
                  <c:v>14061.0</c:v>
                </c:pt>
                <c:pt idx="75">
                  <c:v>14245.0</c:v>
                </c:pt>
                <c:pt idx="76">
                  <c:v>14426.0</c:v>
                </c:pt>
                <c:pt idx="77">
                  <c:v>14610.0</c:v>
                </c:pt>
                <c:pt idx="78">
                  <c:v>14792.0</c:v>
                </c:pt>
                <c:pt idx="79">
                  <c:v>14976.0</c:v>
                </c:pt>
                <c:pt idx="80">
                  <c:v>15157.0</c:v>
                </c:pt>
                <c:pt idx="81">
                  <c:v>15341.0</c:v>
                </c:pt>
                <c:pt idx="82">
                  <c:v>15522.0</c:v>
                </c:pt>
                <c:pt idx="83">
                  <c:v>15706.0</c:v>
                </c:pt>
                <c:pt idx="84">
                  <c:v>15887.0</c:v>
                </c:pt>
                <c:pt idx="85">
                  <c:v>16071.0</c:v>
                </c:pt>
                <c:pt idx="86">
                  <c:v>16253.0</c:v>
                </c:pt>
                <c:pt idx="87">
                  <c:v>16437.0</c:v>
                </c:pt>
                <c:pt idx="88">
                  <c:v>16618.0</c:v>
                </c:pt>
                <c:pt idx="89">
                  <c:v>16802.0</c:v>
                </c:pt>
                <c:pt idx="90">
                  <c:v>16983.0</c:v>
                </c:pt>
                <c:pt idx="91">
                  <c:v>17167.0</c:v>
                </c:pt>
                <c:pt idx="92">
                  <c:v>17348.0</c:v>
                </c:pt>
                <c:pt idx="93">
                  <c:v>17532.0</c:v>
                </c:pt>
                <c:pt idx="94">
                  <c:v>17714.0</c:v>
                </c:pt>
                <c:pt idx="95">
                  <c:v>17898.0</c:v>
                </c:pt>
                <c:pt idx="96">
                  <c:v>18079.0</c:v>
                </c:pt>
                <c:pt idx="97">
                  <c:v>18263.0</c:v>
                </c:pt>
                <c:pt idx="98">
                  <c:v>18444.0</c:v>
                </c:pt>
                <c:pt idx="99">
                  <c:v>18628.0</c:v>
                </c:pt>
                <c:pt idx="100">
                  <c:v>18809.0</c:v>
                </c:pt>
                <c:pt idx="101">
                  <c:v>18993.0</c:v>
                </c:pt>
                <c:pt idx="102">
                  <c:v>19175.0</c:v>
                </c:pt>
                <c:pt idx="103">
                  <c:v>19359.0</c:v>
                </c:pt>
                <c:pt idx="104">
                  <c:v>19540.0</c:v>
                </c:pt>
                <c:pt idx="105">
                  <c:v>19724.0</c:v>
                </c:pt>
                <c:pt idx="106">
                  <c:v>19905.0</c:v>
                </c:pt>
                <c:pt idx="107">
                  <c:v>20089.0</c:v>
                </c:pt>
                <c:pt idx="108">
                  <c:v>20270.0</c:v>
                </c:pt>
                <c:pt idx="109">
                  <c:v>20362.0</c:v>
                </c:pt>
              </c:numCache>
            </c:numRef>
          </c:cat>
          <c:val>
            <c:numRef>
              <c:f>'Liability Composition'!$B$7:$DG$7</c:f>
              <c:numCache>
                <c:formatCode>0%</c:formatCode>
                <c:ptCount val="110"/>
                <c:pt idx="0">
                  <c:v>0.345031968868069</c:v>
                </c:pt>
                <c:pt idx="1">
                  <c:v>0.263074732198648</c:v>
                </c:pt>
                <c:pt idx="2">
                  <c:v>0.274679919838511</c:v>
                </c:pt>
                <c:pt idx="3">
                  <c:v>0.216751223534647</c:v>
                </c:pt>
                <c:pt idx="4">
                  <c:v>0.184302142199335</c:v>
                </c:pt>
                <c:pt idx="5">
                  <c:v>0.203217499038249</c:v>
                </c:pt>
                <c:pt idx="6">
                  <c:v>0.41571623381103</c:v>
                </c:pt>
                <c:pt idx="7">
                  <c:v>0.411433548042623</c:v>
                </c:pt>
                <c:pt idx="8">
                  <c:v>0.34671113228214</c:v>
                </c:pt>
                <c:pt idx="9">
                  <c:v>0.385350327414818</c:v>
                </c:pt>
                <c:pt idx="10">
                  <c:v>0.339837063316214</c:v>
                </c:pt>
                <c:pt idx="11">
                  <c:v>0.352571464442507</c:v>
                </c:pt>
                <c:pt idx="12">
                  <c:v>0.325687015896261</c:v>
                </c:pt>
                <c:pt idx="13">
                  <c:v>0.310142607767418</c:v>
                </c:pt>
                <c:pt idx="14">
                  <c:v>0.297333199092597</c:v>
                </c:pt>
                <c:pt idx="15">
                  <c:v>0.316178179583171</c:v>
                </c:pt>
                <c:pt idx="16">
                  <c:v>0.246519357915594</c:v>
                </c:pt>
                <c:pt idx="17">
                  <c:v>0.210785969353085</c:v>
                </c:pt>
                <c:pt idx="18">
                  <c:v>0.21155272366117</c:v>
                </c:pt>
                <c:pt idx="19">
                  <c:v>0.208686885800388</c:v>
                </c:pt>
                <c:pt idx="20">
                  <c:v>0.192402268691213</c:v>
                </c:pt>
                <c:pt idx="21">
                  <c:v>0.22753280010741</c:v>
                </c:pt>
                <c:pt idx="22">
                  <c:v>0.204270888658685</c:v>
                </c:pt>
                <c:pt idx="23">
                  <c:v>0.208064443489372</c:v>
                </c:pt>
                <c:pt idx="24">
                  <c:v>0.18877571264035</c:v>
                </c:pt>
                <c:pt idx="25">
                  <c:v>0.189031805709982</c:v>
                </c:pt>
                <c:pt idx="26">
                  <c:v>0.167185730153575</c:v>
                </c:pt>
                <c:pt idx="27">
                  <c:v>0.194129959814331</c:v>
                </c:pt>
                <c:pt idx="28">
                  <c:v>0.171768789452929</c:v>
                </c:pt>
                <c:pt idx="29">
                  <c:v>0.153479500410382</c:v>
                </c:pt>
                <c:pt idx="30">
                  <c:v>0.140418511452403</c:v>
                </c:pt>
                <c:pt idx="31">
                  <c:v>0.134361516024095</c:v>
                </c:pt>
                <c:pt idx="32">
                  <c:v>0.119623697175847</c:v>
                </c:pt>
                <c:pt idx="33">
                  <c:v>0.0979896533522008</c:v>
                </c:pt>
                <c:pt idx="34">
                  <c:v>0.0793550896299588</c:v>
                </c:pt>
                <c:pt idx="35">
                  <c:v>0.0624483847902159</c:v>
                </c:pt>
                <c:pt idx="36">
                  <c:v>0.0501653627230058</c:v>
                </c:pt>
                <c:pt idx="37">
                  <c:v>0.0318087860765378</c:v>
                </c:pt>
                <c:pt idx="38">
                  <c:v>0.0244330565091867</c:v>
                </c:pt>
                <c:pt idx="39">
                  <c:v>0.0235000864105227</c:v>
                </c:pt>
                <c:pt idx="40">
                  <c:v>0.0267930100390936</c:v>
                </c:pt>
                <c:pt idx="41">
                  <c:v>0.0225565391560981</c:v>
                </c:pt>
                <c:pt idx="42">
                  <c:v>0.0249731768570261</c:v>
                </c:pt>
                <c:pt idx="43">
                  <c:v>0.0187669366835594</c:v>
                </c:pt>
                <c:pt idx="44">
                  <c:v>0.0182902052625751</c:v>
                </c:pt>
                <c:pt idx="45">
                  <c:v>0.0127513020907174</c:v>
                </c:pt>
                <c:pt idx="46">
                  <c:v>0.0136326270702296</c:v>
                </c:pt>
                <c:pt idx="47">
                  <c:v>0.0106288348698921</c:v>
                </c:pt>
                <c:pt idx="48">
                  <c:v>0.0111177513346854</c:v>
                </c:pt>
                <c:pt idx="49">
                  <c:v>0.00727648939008449</c:v>
                </c:pt>
                <c:pt idx="50">
                  <c:v>0.00815731960322744</c:v>
                </c:pt>
                <c:pt idx="51">
                  <c:v>0.00738874434918277</c:v>
                </c:pt>
                <c:pt idx="52">
                  <c:v>0.00829997367635405</c:v>
                </c:pt>
                <c:pt idx="53">
                  <c:v>0.0068542046599046</c:v>
                </c:pt>
                <c:pt idx="54">
                  <c:v>0.00732491947422232</c:v>
                </c:pt>
                <c:pt idx="55">
                  <c:v>0.00631622960717949</c:v>
                </c:pt>
                <c:pt idx="56">
                  <c:v>0.0399979994212057</c:v>
                </c:pt>
                <c:pt idx="57">
                  <c:v>0.0359693133952083</c:v>
                </c:pt>
                <c:pt idx="58">
                  <c:v>0.04098400386946</c:v>
                </c:pt>
                <c:pt idx="59">
                  <c:v>0.0420530871446985</c:v>
                </c:pt>
                <c:pt idx="60">
                  <c:v>0.0440632692902401</c:v>
                </c:pt>
                <c:pt idx="61">
                  <c:v>0.0405254887057558</c:v>
                </c:pt>
                <c:pt idx="62">
                  <c:v>0.0638595716265683</c:v>
                </c:pt>
                <c:pt idx="63">
                  <c:v>0.0667400473620893</c:v>
                </c:pt>
                <c:pt idx="64">
                  <c:v>0.0682096502596235</c:v>
                </c:pt>
                <c:pt idx="65">
                  <c:v>0.0673538116151071</c:v>
                </c:pt>
                <c:pt idx="66">
                  <c:v>0.0645988508055887</c:v>
                </c:pt>
                <c:pt idx="67">
                  <c:v>0.0605919645347637</c:v>
                </c:pt>
                <c:pt idx="68">
                  <c:v>0.0612384424116282</c:v>
                </c:pt>
                <c:pt idx="69">
                  <c:v>0.0551054106059767</c:v>
                </c:pt>
                <c:pt idx="70">
                  <c:v>0.0576279881859443</c:v>
                </c:pt>
                <c:pt idx="71">
                  <c:v>0.0421057075693665</c:v>
                </c:pt>
                <c:pt idx="72">
                  <c:v>0.0353142847863942</c:v>
                </c:pt>
                <c:pt idx="73">
                  <c:v>0.0344095363167909</c:v>
                </c:pt>
                <c:pt idx="74">
                  <c:v>0.0344725018310683</c:v>
                </c:pt>
                <c:pt idx="75">
                  <c:v>0.0290986130912341</c:v>
                </c:pt>
                <c:pt idx="76">
                  <c:v>0.0288946160673671</c:v>
                </c:pt>
                <c:pt idx="77">
                  <c:v>0.0244273141647866</c:v>
                </c:pt>
                <c:pt idx="78">
                  <c:v>0.0218040440028205</c:v>
                </c:pt>
                <c:pt idx="79">
                  <c:v>0.018056984390059</c:v>
                </c:pt>
                <c:pt idx="80">
                  <c:v>0.0124271813065908</c:v>
                </c:pt>
                <c:pt idx="81">
                  <c:v>0.0126968041337672</c:v>
                </c:pt>
                <c:pt idx="82">
                  <c:v>0.0104489861795928</c:v>
                </c:pt>
                <c:pt idx="83">
                  <c:v>0.00923924667229483</c:v>
                </c:pt>
                <c:pt idx="84">
                  <c:v>0.00724414219788498</c:v>
                </c:pt>
                <c:pt idx="85">
                  <c:v>0.00671440546812231</c:v>
                </c:pt>
                <c:pt idx="86">
                  <c:v>0.00686966241140326</c:v>
                </c:pt>
                <c:pt idx="87">
                  <c:v>0.00631170143198985</c:v>
                </c:pt>
                <c:pt idx="88">
                  <c:v>0.00551938750094728</c:v>
                </c:pt>
                <c:pt idx="89">
                  <c:v>0.00286122921226811</c:v>
                </c:pt>
                <c:pt idx="90">
                  <c:v>0.00270977192974904</c:v>
                </c:pt>
                <c:pt idx="91">
                  <c:v>0.00228603116030398</c:v>
                </c:pt>
                <c:pt idx="92">
                  <c:v>0.00214427549466325</c:v>
                </c:pt>
                <c:pt idx="93">
                  <c:v>0.00190047005990477</c:v>
                </c:pt>
                <c:pt idx="94">
                  <c:v>0.00157298565308101</c:v>
                </c:pt>
                <c:pt idx="95">
                  <c:v>0.000989954669953854</c:v>
                </c:pt>
                <c:pt idx="96">
                  <c:v>0.000811702778777193</c:v>
                </c:pt>
                <c:pt idx="97">
                  <c:v>0.000756157546393207</c:v>
                </c:pt>
                <c:pt idx="98">
                  <c:v>0.000756932711743513</c:v>
                </c:pt>
                <c:pt idx="99">
                  <c:v>0.000679338316400489</c:v>
                </c:pt>
                <c:pt idx="100">
                  <c:v>0.000603759617866421</c:v>
                </c:pt>
                <c:pt idx="101">
                  <c:v>0.00055308284930152</c:v>
                </c:pt>
                <c:pt idx="102">
                  <c:v>0.000531411318721865</c:v>
                </c:pt>
                <c:pt idx="103">
                  <c:v>0.000596460438089452</c:v>
                </c:pt>
                <c:pt idx="104">
                  <c:v>0.00052486567320196</c:v>
                </c:pt>
                <c:pt idx="105">
                  <c:v>0.000499301497640022</c:v>
                </c:pt>
                <c:pt idx="106">
                  <c:v>0.000443138224090602</c:v>
                </c:pt>
                <c:pt idx="107">
                  <c:v>0.000459779650140134</c:v>
                </c:pt>
                <c:pt idx="108">
                  <c:v>0.000459034058101407</c:v>
                </c:pt>
                <c:pt idx="109">
                  <c:v>0.000493866197632464</c:v>
                </c:pt>
              </c:numCache>
            </c:numRef>
          </c:val>
        </c:ser>
        <c:ser>
          <c:idx val="5"/>
          <c:order val="5"/>
          <c:tx>
            <c:strRef>
              <c:f>'Liability Composition'!$A$8</c:f>
              <c:strCache>
                <c:ptCount val="1"/>
                <c:pt idx="0">
                  <c:v>Reserve (%)</c:v>
                </c:pt>
              </c:strCache>
            </c:strRef>
          </c:tx>
          <c:spPr>
            <a:solidFill>
              <a:srgbClr val="000000">
                <a:alpha val="30000"/>
              </a:srgbClr>
            </a:solidFill>
            <a:ln w="25400" cmpd="sng">
              <a:solidFill>
                <a:srgbClr val="000000"/>
              </a:solidFill>
            </a:ln>
          </c:spPr>
          <c:cat>
            <c:numRef>
              <c:f>'Liability Composition'!$B$2:$DG$2</c:f>
              <c:numCache>
                <c:formatCode>m/d/yy</c:formatCode>
                <c:ptCount val="110"/>
                <c:pt idx="0">
                  <c:v>547.0</c:v>
                </c:pt>
                <c:pt idx="1">
                  <c:v>731.0</c:v>
                </c:pt>
                <c:pt idx="2">
                  <c:v>912.0</c:v>
                </c:pt>
                <c:pt idx="3">
                  <c:v>1096.0</c:v>
                </c:pt>
                <c:pt idx="4">
                  <c:v>1277.0</c:v>
                </c:pt>
                <c:pt idx="5">
                  <c:v>1461.0</c:v>
                </c:pt>
                <c:pt idx="6">
                  <c:v>1643.0</c:v>
                </c:pt>
                <c:pt idx="7">
                  <c:v>1827.0</c:v>
                </c:pt>
                <c:pt idx="8">
                  <c:v>2008.0</c:v>
                </c:pt>
                <c:pt idx="9">
                  <c:v>2192.0</c:v>
                </c:pt>
                <c:pt idx="10">
                  <c:v>2373.0</c:v>
                </c:pt>
                <c:pt idx="11">
                  <c:v>2557.0</c:v>
                </c:pt>
                <c:pt idx="12">
                  <c:v>2738.0</c:v>
                </c:pt>
                <c:pt idx="13">
                  <c:v>2922.0</c:v>
                </c:pt>
                <c:pt idx="14">
                  <c:v>3104.0</c:v>
                </c:pt>
                <c:pt idx="15">
                  <c:v>3288.0</c:v>
                </c:pt>
                <c:pt idx="16">
                  <c:v>3469.0</c:v>
                </c:pt>
                <c:pt idx="17">
                  <c:v>3653.0</c:v>
                </c:pt>
                <c:pt idx="18">
                  <c:v>3834.0</c:v>
                </c:pt>
                <c:pt idx="19">
                  <c:v>4018.0</c:v>
                </c:pt>
                <c:pt idx="20">
                  <c:v>4199.0</c:v>
                </c:pt>
                <c:pt idx="21">
                  <c:v>4383.0</c:v>
                </c:pt>
                <c:pt idx="22">
                  <c:v>4565.0</c:v>
                </c:pt>
                <c:pt idx="23">
                  <c:v>4749.0</c:v>
                </c:pt>
                <c:pt idx="24">
                  <c:v>4930.0</c:v>
                </c:pt>
                <c:pt idx="25">
                  <c:v>5114.0</c:v>
                </c:pt>
                <c:pt idx="26">
                  <c:v>5295.0</c:v>
                </c:pt>
                <c:pt idx="27">
                  <c:v>5479.0</c:v>
                </c:pt>
                <c:pt idx="28">
                  <c:v>5660.0</c:v>
                </c:pt>
                <c:pt idx="29">
                  <c:v>5844.0</c:v>
                </c:pt>
                <c:pt idx="30">
                  <c:v>6026.0</c:v>
                </c:pt>
                <c:pt idx="31">
                  <c:v>6210.0</c:v>
                </c:pt>
                <c:pt idx="32">
                  <c:v>6391.0</c:v>
                </c:pt>
                <c:pt idx="33">
                  <c:v>6575.0</c:v>
                </c:pt>
                <c:pt idx="34">
                  <c:v>6756.0</c:v>
                </c:pt>
                <c:pt idx="35">
                  <c:v>6940.0</c:v>
                </c:pt>
                <c:pt idx="36">
                  <c:v>7121.0</c:v>
                </c:pt>
                <c:pt idx="37">
                  <c:v>7305.0</c:v>
                </c:pt>
                <c:pt idx="38">
                  <c:v>7487.0</c:v>
                </c:pt>
                <c:pt idx="39">
                  <c:v>7671.0</c:v>
                </c:pt>
                <c:pt idx="40">
                  <c:v>7852.0</c:v>
                </c:pt>
                <c:pt idx="41">
                  <c:v>8036.0</c:v>
                </c:pt>
                <c:pt idx="42">
                  <c:v>8217.0</c:v>
                </c:pt>
                <c:pt idx="43">
                  <c:v>8401.0</c:v>
                </c:pt>
                <c:pt idx="44">
                  <c:v>8582.0</c:v>
                </c:pt>
                <c:pt idx="45">
                  <c:v>8766.0</c:v>
                </c:pt>
                <c:pt idx="46">
                  <c:v>8948.0</c:v>
                </c:pt>
                <c:pt idx="47">
                  <c:v>9132.0</c:v>
                </c:pt>
                <c:pt idx="48">
                  <c:v>9313.0</c:v>
                </c:pt>
                <c:pt idx="49">
                  <c:v>9497.0</c:v>
                </c:pt>
                <c:pt idx="50">
                  <c:v>9678.0</c:v>
                </c:pt>
                <c:pt idx="51">
                  <c:v>9862.0</c:v>
                </c:pt>
                <c:pt idx="52">
                  <c:v>10043.0</c:v>
                </c:pt>
                <c:pt idx="53">
                  <c:v>10227.0</c:v>
                </c:pt>
                <c:pt idx="54">
                  <c:v>10409.0</c:v>
                </c:pt>
                <c:pt idx="55">
                  <c:v>10593.0</c:v>
                </c:pt>
                <c:pt idx="56">
                  <c:v>10774.0</c:v>
                </c:pt>
                <c:pt idx="57">
                  <c:v>10958.0</c:v>
                </c:pt>
                <c:pt idx="58">
                  <c:v>11139.0</c:v>
                </c:pt>
                <c:pt idx="59">
                  <c:v>11323.0</c:v>
                </c:pt>
                <c:pt idx="60">
                  <c:v>11504.0</c:v>
                </c:pt>
                <c:pt idx="61">
                  <c:v>11688.0</c:v>
                </c:pt>
                <c:pt idx="62">
                  <c:v>11870.0</c:v>
                </c:pt>
                <c:pt idx="63">
                  <c:v>12054.0</c:v>
                </c:pt>
                <c:pt idx="64">
                  <c:v>12235.0</c:v>
                </c:pt>
                <c:pt idx="65">
                  <c:v>12419.0</c:v>
                </c:pt>
                <c:pt idx="66">
                  <c:v>12600.0</c:v>
                </c:pt>
                <c:pt idx="67">
                  <c:v>12784.0</c:v>
                </c:pt>
                <c:pt idx="68">
                  <c:v>12965.0</c:v>
                </c:pt>
                <c:pt idx="69">
                  <c:v>13149.0</c:v>
                </c:pt>
                <c:pt idx="70">
                  <c:v>13331.0</c:v>
                </c:pt>
                <c:pt idx="71">
                  <c:v>13515.0</c:v>
                </c:pt>
                <c:pt idx="72">
                  <c:v>13696.0</c:v>
                </c:pt>
                <c:pt idx="73">
                  <c:v>13880.0</c:v>
                </c:pt>
                <c:pt idx="74">
                  <c:v>14061.0</c:v>
                </c:pt>
                <c:pt idx="75">
                  <c:v>14245.0</c:v>
                </c:pt>
                <c:pt idx="76">
                  <c:v>14426.0</c:v>
                </c:pt>
                <c:pt idx="77">
                  <c:v>14610.0</c:v>
                </c:pt>
                <c:pt idx="78">
                  <c:v>14792.0</c:v>
                </c:pt>
                <c:pt idx="79">
                  <c:v>14976.0</c:v>
                </c:pt>
                <c:pt idx="80">
                  <c:v>15157.0</c:v>
                </c:pt>
                <c:pt idx="81">
                  <c:v>15341.0</c:v>
                </c:pt>
                <c:pt idx="82">
                  <c:v>15522.0</c:v>
                </c:pt>
                <c:pt idx="83">
                  <c:v>15706.0</c:v>
                </c:pt>
                <c:pt idx="84">
                  <c:v>15887.0</c:v>
                </c:pt>
                <c:pt idx="85">
                  <c:v>16071.0</c:v>
                </c:pt>
                <c:pt idx="86">
                  <c:v>16253.0</c:v>
                </c:pt>
                <c:pt idx="87">
                  <c:v>16437.0</c:v>
                </c:pt>
                <c:pt idx="88">
                  <c:v>16618.0</c:v>
                </c:pt>
                <c:pt idx="89">
                  <c:v>16802.0</c:v>
                </c:pt>
                <c:pt idx="90">
                  <c:v>16983.0</c:v>
                </c:pt>
                <c:pt idx="91">
                  <c:v>17167.0</c:v>
                </c:pt>
                <c:pt idx="92">
                  <c:v>17348.0</c:v>
                </c:pt>
                <c:pt idx="93">
                  <c:v>17532.0</c:v>
                </c:pt>
                <c:pt idx="94">
                  <c:v>17714.0</c:v>
                </c:pt>
                <c:pt idx="95">
                  <c:v>17898.0</c:v>
                </c:pt>
                <c:pt idx="96">
                  <c:v>18079.0</c:v>
                </c:pt>
                <c:pt idx="97">
                  <c:v>18263.0</c:v>
                </c:pt>
                <c:pt idx="98">
                  <c:v>18444.0</c:v>
                </c:pt>
                <c:pt idx="99">
                  <c:v>18628.0</c:v>
                </c:pt>
                <c:pt idx="100">
                  <c:v>18809.0</c:v>
                </c:pt>
                <c:pt idx="101">
                  <c:v>18993.0</c:v>
                </c:pt>
                <c:pt idx="102">
                  <c:v>19175.0</c:v>
                </c:pt>
                <c:pt idx="103">
                  <c:v>19359.0</c:v>
                </c:pt>
                <c:pt idx="104">
                  <c:v>19540.0</c:v>
                </c:pt>
                <c:pt idx="105">
                  <c:v>19724.0</c:v>
                </c:pt>
                <c:pt idx="106">
                  <c:v>19905.0</c:v>
                </c:pt>
                <c:pt idx="107">
                  <c:v>20089.0</c:v>
                </c:pt>
                <c:pt idx="108">
                  <c:v>20270.0</c:v>
                </c:pt>
                <c:pt idx="109">
                  <c:v>20362.0</c:v>
                </c:pt>
              </c:numCache>
            </c:numRef>
          </c:cat>
          <c:val>
            <c:numRef>
              <c:f>'Liability Composition'!$B$8:$DG$8</c:f>
              <c:numCache>
                <c:formatCode>0%</c:formatCode>
                <c:ptCount val="110"/>
                <c:pt idx="0">
                  <c:v>0.0</c:v>
                </c:pt>
                <c:pt idx="1">
                  <c:v>0.0</c:v>
                </c:pt>
                <c:pt idx="2">
                  <c:v>0.00137339959919255</c:v>
                </c:pt>
                <c:pt idx="3">
                  <c:v>0.0109644545680303</c:v>
                </c:pt>
                <c:pt idx="4">
                  <c:v>0.0102445144384117</c:v>
                </c:pt>
                <c:pt idx="5">
                  <c:v>0.0159622942448732</c:v>
                </c:pt>
                <c:pt idx="6">
                  <c:v>0.0088377075359809</c:v>
                </c:pt>
                <c:pt idx="7">
                  <c:v>0.0157756806339427</c:v>
                </c:pt>
                <c:pt idx="8">
                  <c:v>0.0138686234990432</c:v>
                </c:pt>
                <c:pt idx="9">
                  <c:v>0.0166104268291621</c:v>
                </c:pt>
                <c:pt idx="10">
                  <c:v>0.0176664880648292</c:v>
                </c:pt>
                <c:pt idx="11">
                  <c:v>0.023178273049147</c:v>
                </c:pt>
                <c:pt idx="12">
                  <c:v>0.0221252053624198</c:v>
                </c:pt>
                <c:pt idx="13">
                  <c:v>0.0282480720997485</c:v>
                </c:pt>
                <c:pt idx="14">
                  <c:v>0.0282718396971305</c:v>
                </c:pt>
                <c:pt idx="15">
                  <c:v>0.0374772368413506</c:v>
                </c:pt>
                <c:pt idx="16">
                  <c:v>0.0298258489908025</c:v>
                </c:pt>
                <c:pt idx="17">
                  <c:v>0.0315655909764006</c:v>
                </c:pt>
                <c:pt idx="18">
                  <c:v>0.0328372660673685</c:v>
                </c:pt>
                <c:pt idx="19">
                  <c:v>0.0437203644688218</c:v>
                </c:pt>
                <c:pt idx="20">
                  <c:v>0.0414978555482869</c:v>
                </c:pt>
                <c:pt idx="21">
                  <c:v>0.0612974618711976</c:v>
                </c:pt>
                <c:pt idx="22">
                  <c:v>0.0562110993839345</c:v>
                </c:pt>
                <c:pt idx="23">
                  <c:v>0.0685531834618075</c:v>
                </c:pt>
                <c:pt idx="24">
                  <c:v>0.0633710137731169</c:v>
                </c:pt>
                <c:pt idx="25">
                  <c:v>0.0729279845161175</c:v>
                </c:pt>
                <c:pt idx="26">
                  <c:v>0.0658313278471548</c:v>
                </c:pt>
                <c:pt idx="27">
                  <c:v>0.0854481479881958</c:v>
                </c:pt>
                <c:pt idx="28">
                  <c:v>0.0759081496057145</c:v>
                </c:pt>
                <c:pt idx="29">
                  <c:v>0.0736323241747432</c:v>
                </c:pt>
                <c:pt idx="30">
                  <c:v>0.0684189183009984</c:v>
                </c:pt>
                <c:pt idx="31">
                  <c:v>0.0718876018085759</c:v>
                </c:pt>
                <c:pt idx="32">
                  <c:v>0.0646041212333082</c:v>
                </c:pt>
                <c:pt idx="33">
                  <c:v>0.0577901097959759</c:v>
                </c:pt>
                <c:pt idx="34">
                  <c:v>0.0473044566473545</c:v>
                </c:pt>
                <c:pt idx="35">
                  <c:v>0.040192385159509</c:v>
                </c:pt>
                <c:pt idx="36">
                  <c:v>0.0327753164992117</c:v>
                </c:pt>
                <c:pt idx="37">
                  <c:v>0.0260907636226842</c:v>
                </c:pt>
                <c:pt idx="38">
                  <c:v>0.0209798230097631</c:v>
                </c:pt>
                <c:pt idx="39">
                  <c:v>0.0289461389633213</c:v>
                </c:pt>
                <c:pt idx="40">
                  <c:v>0.0339450072645509</c:v>
                </c:pt>
                <c:pt idx="41">
                  <c:v>0.0329099789745352</c:v>
                </c:pt>
                <c:pt idx="42">
                  <c:v>0.0372728867992999</c:v>
                </c:pt>
                <c:pt idx="43">
                  <c:v>0.0318382984116748</c:v>
                </c:pt>
                <c:pt idx="44">
                  <c:v>0.0391753272390756</c:v>
                </c:pt>
                <c:pt idx="45">
                  <c:v>0.027311690872617</c:v>
                </c:pt>
                <c:pt idx="46">
                  <c:v>0.0360122880981376</c:v>
                </c:pt>
                <c:pt idx="47">
                  <c:v>0.0280773956120285</c:v>
                </c:pt>
                <c:pt idx="48">
                  <c:v>0.0314153684096668</c:v>
                </c:pt>
                <c:pt idx="49">
                  <c:v>0.020561135794193</c:v>
                </c:pt>
                <c:pt idx="50">
                  <c:v>0.0265964443293805</c:v>
                </c:pt>
                <c:pt idx="51">
                  <c:v>0.0240905514685625</c:v>
                </c:pt>
                <c:pt idx="52">
                  <c:v>0.0299432560981219</c:v>
                </c:pt>
                <c:pt idx="53">
                  <c:v>0.0247274525779723</c:v>
                </c:pt>
                <c:pt idx="54">
                  <c:v>0.0281760237005872</c:v>
                </c:pt>
                <c:pt idx="55">
                  <c:v>0.023222195348911</c:v>
                </c:pt>
                <c:pt idx="56">
                  <c:v>0.0210005606441297</c:v>
                </c:pt>
                <c:pt idx="57">
                  <c:v>0.0188853382222737</c:v>
                </c:pt>
                <c:pt idx="58">
                  <c:v>0.0241271308048121</c:v>
                </c:pt>
                <c:pt idx="59">
                  <c:v>0.0247564961568425</c:v>
                </c:pt>
                <c:pt idx="60">
                  <c:v>0.0259398829172347</c:v>
                </c:pt>
                <c:pt idx="61">
                  <c:v>0.174380448395756</c:v>
                </c:pt>
                <c:pt idx="62">
                  <c:v>0.0965612535748438</c:v>
                </c:pt>
                <c:pt idx="63">
                  <c:v>0.10165633214419</c:v>
                </c:pt>
                <c:pt idx="64">
                  <c:v>0.103894784860013</c:v>
                </c:pt>
                <c:pt idx="65">
                  <c:v>0.10259119846852</c:v>
                </c:pt>
                <c:pt idx="66">
                  <c:v>0.0983949291794502</c:v>
                </c:pt>
                <c:pt idx="67">
                  <c:v>0.0922917665700338</c:v>
                </c:pt>
                <c:pt idx="68">
                  <c:v>0.0932764612529408</c:v>
                </c:pt>
                <c:pt idx="69">
                  <c:v>0.0839348209196087</c:v>
                </c:pt>
                <c:pt idx="70">
                  <c:v>0.0884145891097876</c:v>
                </c:pt>
                <c:pt idx="71">
                  <c:v>0.0645998403052079</c:v>
                </c:pt>
                <c:pt idx="72">
                  <c:v>0.054647942302969</c:v>
                </c:pt>
                <c:pt idx="73">
                  <c:v>0.0532478674475771</c:v>
                </c:pt>
                <c:pt idx="74">
                  <c:v>0.0540087561176278</c:v>
                </c:pt>
                <c:pt idx="75">
                  <c:v>0.0455893774553168</c:v>
                </c:pt>
                <c:pt idx="76">
                  <c:v>0.046089194608649</c:v>
                </c:pt>
                <c:pt idx="77">
                  <c:v>0.0389634952643981</c:v>
                </c:pt>
                <c:pt idx="78">
                  <c:v>0.0351050068342124</c:v>
                </c:pt>
                <c:pt idx="79">
                  <c:v>0.0290721556210532</c:v>
                </c:pt>
                <c:pt idx="80">
                  <c:v>0.0201587165650389</c:v>
                </c:pt>
                <c:pt idx="81">
                  <c:v>0.02236487083698</c:v>
                </c:pt>
                <c:pt idx="82">
                  <c:v>0.0191133457205001</c:v>
                </c:pt>
                <c:pt idx="83">
                  <c:v>0.0176312500896857</c:v>
                </c:pt>
                <c:pt idx="84">
                  <c:v>0.0143871899819968</c:v>
                </c:pt>
                <c:pt idx="85">
                  <c:v>0.0133351091747257</c:v>
                </c:pt>
                <c:pt idx="86">
                  <c:v>0.0129648036405826</c:v>
                </c:pt>
                <c:pt idx="87">
                  <c:v>0.0125353209712244</c:v>
                </c:pt>
                <c:pt idx="88">
                  <c:v>0.0113999490019578</c:v>
                </c:pt>
                <c:pt idx="89">
                  <c:v>0.00590968963443324</c:v>
                </c:pt>
                <c:pt idx="90">
                  <c:v>0.00481376430218415</c:v>
                </c:pt>
                <c:pt idx="91">
                  <c:v>0.00457811635286775</c:v>
                </c:pt>
                <c:pt idx="92">
                  <c:v>0.00439024444404636</c:v>
                </c:pt>
                <c:pt idx="93">
                  <c:v>0.00389107096655213</c:v>
                </c:pt>
                <c:pt idx="94">
                  <c:v>0.00330456036199678</c:v>
                </c:pt>
                <c:pt idx="95">
                  <c:v>0.00207971697395681</c:v>
                </c:pt>
                <c:pt idx="96">
                  <c:v>0.0018743372110475</c:v>
                </c:pt>
                <c:pt idx="97">
                  <c:v>0.00174607535173416</c:v>
                </c:pt>
                <c:pt idx="98">
                  <c:v>0.00185503427397172</c:v>
                </c:pt>
                <c:pt idx="99">
                  <c:v>0.00166487170024927</c:v>
                </c:pt>
                <c:pt idx="100">
                  <c:v>0.00158823060935441</c:v>
                </c:pt>
                <c:pt idx="101">
                  <c:v>0.00145492193378851</c:v>
                </c:pt>
                <c:pt idx="102">
                  <c:v>0.00145332291367191</c:v>
                </c:pt>
                <c:pt idx="103">
                  <c:v>0.00170482363636656</c:v>
                </c:pt>
                <c:pt idx="104">
                  <c:v>0.00156997664192926</c:v>
                </c:pt>
                <c:pt idx="105">
                  <c:v>0.00156467340650432</c:v>
                </c:pt>
                <c:pt idx="106">
                  <c:v>0.00152770760798317</c:v>
                </c:pt>
                <c:pt idx="107">
                  <c:v>0.00158507849544324</c:v>
                </c:pt>
                <c:pt idx="108">
                  <c:v>0.00165671424134304</c:v>
                </c:pt>
                <c:pt idx="109">
                  <c:v>0.00189517352656354</c:v>
                </c:pt>
              </c:numCache>
            </c:numRef>
          </c:val>
        </c:ser>
        <c:ser>
          <c:idx val="6"/>
          <c:order val="6"/>
          <c:tx>
            <c:strRef>
              <c:f>'Liability Composition'!$A$9</c:f>
              <c:strCache>
                <c:ptCount val="1"/>
                <c:pt idx="0">
                  <c:v>Amortization, profit and loss(%)</c:v>
                </c:pt>
              </c:strCache>
            </c:strRef>
          </c:tx>
          <c:cat>
            <c:numRef>
              <c:f>'Liability Composition'!$B$2:$DG$2</c:f>
              <c:numCache>
                <c:formatCode>m/d/yy</c:formatCode>
                <c:ptCount val="110"/>
                <c:pt idx="0">
                  <c:v>547.0</c:v>
                </c:pt>
                <c:pt idx="1">
                  <c:v>731.0</c:v>
                </c:pt>
                <c:pt idx="2">
                  <c:v>912.0</c:v>
                </c:pt>
                <c:pt idx="3">
                  <c:v>1096.0</c:v>
                </c:pt>
                <c:pt idx="4">
                  <c:v>1277.0</c:v>
                </c:pt>
                <c:pt idx="5">
                  <c:v>1461.0</c:v>
                </c:pt>
                <c:pt idx="6">
                  <c:v>1643.0</c:v>
                </c:pt>
                <c:pt idx="7">
                  <c:v>1827.0</c:v>
                </c:pt>
                <c:pt idx="8">
                  <c:v>2008.0</c:v>
                </c:pt>
                <c:pt idx="9">
                  <c:v>2192.0</c:v>
                </c:pt>
                <c:pt idx="10">
                  <c:v>2373.0</c:v>
                </c:pt>
                <c:pt idx="11">
                  <c:v>2557.0</c:v>
                </c:pt>
                <c:pt idx="12">
                  <c:v>2738.0</c:v>
                </c:pt>
                <c:pt idx="13">
                  <c:v>2922.0</c:v>
                </c:pt>
                <c:pt idx="14">
                  <c:v>3104.0</c:v>
                </c:pt>
                <c:pt idx="15">
                  <c:v>3288.0</c:v>
                </c:pt>
                <c:pt idx="16">
                  <c:v>3469.0</c:v>
                </c:pt>
                <c:pt idx="17">
                  <c:v>3653.0</c:v>
                </c:pt>
                <c:pt idx="18">
                  <c:v>3834.0</c:v>
                </c:pt>
                <c:pt idx="19">
                  <c:v>4018.0</c:v>
                </c:pt>
                <c:pt idx="20">
                  <c:v>4199.0</c:v>
                </c:pt>
                <c:pt idx="21">
                  <c:v>4383.0</c:v>
                </c:pt>
                <c:pt idx="22">
                  <c:v>4565.0</c:v>
                </c:pt>
                <c:pt idx="23">
                  <c:v>4749.0</c:v>
                </c:pt>
                <c:pt idx="24">
                  <c:v>4930.0</c:v>
                </c:pt>
                <c:pt idx="25">
                  <c:v>5114.0</c:v>
                </c:pt>
                <c:pt idx="26">
                  <c:v>5295.0</c:v>
                </c:pt>
                <c:pt idx="27">
                  <c:v>5479.0</c:v>
                </c:pt>
                <c:pt idx="28">
                  <c:v>5660.0</c:v>
                </c:pt>
                <c:pt idx="29">
                  <c:v>5844.0</c:v>
                </c:pt>
                <c:pt idx="30">
                  <c:v>6026.0</c:v>
                </c:pt>
                <c:pt idx="31">
                  <c:v>6210.0</c:v>
                </c:pt>
                <c:pt idx="32">
                  <c:v>6391.0</c:v>
                </c:pt>
                <c:pt idx="33">
                  <c:v>6575.0</c:v>
                </c:pt>
                <c:pt idx="34">
                  <c:v>6756.0</c:v>
                </c:pt>
                <c:pt idx="35">
                  <c:v>6940.0</c:v>
                </c:pt>
                <c:pt idx="36">
                  <c:v>7121.0</c:v>
                </c:pt>
                <c:pt idx="37">
                  <c:v>7305.0</c:v>
                </c:pt>
                <c:pt idx="38">
                  <c:v>7487.0</c:v>
                </c:pt>
                <c:pt idx="39">
                  <c:v>7671.0</c:v>
                </c:pt>
                <c:pt idx="40">
                  <c:v>7852.0</c:v>
                </c:pt>
                <c:pt idx="41">
                  <c:v>8036.0</c:v>
                </c:pt>
                <c:pt idx="42">
                  <c:v>8217.0</c:v>
                </c:pt>
                <c:pt idx="43">
                  <c:v>8401.0</c:v>
                </c:pt>
                <c:pt idx="44">
                  <c:v>8582.0</c:v>
                </c:pt>
                <c:pt idx="45">
                  <c:v>8766.0</c:v>
                </c:pt>
                <c:pt idx="46">
                  <c:v>8948.0</c:v>
                </c:pt>
                <c:pt idx="47">
                  <c:v>9132.0</c:v>
                </c:pt>
                <c:pt idx="48">
                  <c:v>9313.0</c:v>
                </c:pt>
                <c:pt idx="49">
                  <c:v>9497.0</c:v>
                </c:pt>
                <c:pt idx="50">
                  <c:v>9678.0</c:v>
                </c:pt>
                <c:pt idx="51">
                  <c:v>9862.0</c:v>
                </c:pt>
                <c:pt idx="52">
                  <c:v>10043.0</c:v>
                </c:pt>
                <c:pt idx="53">
                  <c:v>10227.0</c:v>
                </c:pt>
                <c:pt idx="54">
                  <c:v>10409.0</c:v>
                </c:pt>
                <c:pt idx="55">
                  <c:v>10593.0</c:v>
                </c:pt>
                <c:pt idx="56">
                  <c:v>10774.0</c:v>
                </c:pt>
                <c:pt idx="57">
                  <c:v>10958.0</c:v>
                </c:pt>
                <c:pt idx="58">
                  <c:v>11139.0</c:v>
                </c:pt>
                <c:pt idx="59">
                  <c:v>11323.0</c:v>
                </c:pt>
                <c:pt idx="60">
                  <c:v>11504.0</c:v>
                </c:pt>
                <c:pt idx="61">
                  <c:v>11688.0</c:v>
                </c:pt>
                <c:pt idx="62">
                  <c:v>11870.0</c:v>
                </c:pt>
                <c:pt idx="63">
                  <c:v>12054.0</c:v>
                </c:pt>
                <c:pt idx="64">
                  <c:v>12235.0</c:v>
                </c:pt>
                <c:pt idx="65">
                  <c:v>12419.0</c:v>
                </c:pt>
                <c:pt idx="66">
                  <c:v>12600.0</c:v>
                </c:pt>
                <c:pt idx="67">
                  <c:v>12784.0</c:v>
                </c:pt>
                <c:pt idx="68">
                  <c:v>12965.0</c:v>
                </c:pt>
                <c:pt idx="69">
                  <c:v>13149.0</c:v>
                </c:pt>
                <c:pt idx="70">
                  <c:v>13331.0</c:v>
                </c:pt>
                <c:pt idx="71">
                  <c:v>13515.0</c:v>
                </c:pt>
                <c:pt idx="72">
                  <c:v>13696.0</c:v>
                </c:pt>
                <c:pt idx="73">
                  <c:v>13880.0</c:v>
                </c:pt>
                <c:pt idx="74">
                  <c:v>14061.0</c:v>
                </c:pt>
                <c:pt idx="75">
                  <c:v>14245.0</c:v>
                </c:pt>
                <c:pt idx="76">
                  <c:v>14426.0</c:v>
                </c:pt>
                <c:pt idx="77">
                  <c:v>14610.0</c:v>
                </c:pt>
                <c:pt idx="78">
                  <c:v>14792.0</c:v>
                </c:pt>
                <c:pt idx="79">
                  <c:v>14976.0</c:v>
                </c:pt>
                <c:pt idx="80">
                  <c:v>15157.0</c:v>
                </c:pt>
                <c:pt idx="81">
                  <c:v>15341.0</c:v>
                </c:pt>
                <c:pt idx="82">
                  <c:v>15522.0</c:v>
                </c:pt>
                <c:pt idx="83">
                  <c:v>15706.0</c:v>
                </c:pt>
                <c:pt idx="84">
                  <c:v>15887.0</c:v>
                </c:pt>
                <c:pt idx="85">
                  <c:v>16071.0</c:v>
                </c:pt>
                <c:pt idx="86">
                  <c:v>16253.0</c:v>
                </c:pt>
                <c:pt idx="87">
                  <c:v>16437.0</c:v>
                </c:pt>
                <c:pt idx="88">
                  <c:v>16618.0</c:v>
                </c:pt>
                <c:pt idx="89">
                  <c:v>16802.0</c:v>
                </c:pt>
                <c:pt idx="90">
                  <c:v>16983.0</c:v>
                </c:pt>
                <c:pt idx="91">
                  <c:v>17167.0</c:v>
                </c:pt>
                <c:pt idx="92">
                  <c:v>17348.0</c:v>
                </c:pt>
                <c:pt idx="93">
                  <c:v>17532.0</c:v>
                </c:pt>
                <c:pt idx="94">
                  <c:v>17714.0</c:v>
                </c:pt>
                <c:pt idx="95">
                  <c:v>17898.0</c:v>
                </c:pt>
                <c:pt idx="96">
                  <c:v>18079.0</c:v>
                </c:pt>
                <c:pt idx="97">
                  <c:v>18263.0</c:v>
                </c:pt>
                <c:pt idx="98">
                  <c:v>18444.0</c:v>
                </c:pt>
                <c:pt idx="99">
                  <c:v>18628.0</c:v>
                </c:pt>
                <c:pt idx="100">
                  <c:v>18809.0</c:v>
                </c:pt>
                <c:pt idx="101">
                  <c:v>18993.0</c:v>
                </c:pt>
                <c:pt idx="102">
                  <c:v>19175.0</c:v>
                </c:pt>
                <c:pt idx="103">
                  <c:v>19359.0</c:v>
                </c:pt>
                <c:pt idx="104">
                  <c:v>19540.0</c:v>
                </c:pt>
                <c:pt idx="105">
                  <c:v>19724.0</c:v>
                </c:pt>
                <c:pt idx="106">
                  <c:v>19905.0</c:v>
                </c:pt>
                <c:pt idx="107">
                  <c:v>20089.0</c:v>
                </c:pt>
                <c:pt idx="108">
                  <c:v>20270.0</c:v>
                </c:pt>
                <c:pt idx="109">
                  <c:v>20362.0</c:v>
                </c:pt>
              </c:numCache>
            </c:numRef>
          </c:cat>
          <c:val>
            <c:numRef>
              <c:f>'Liability Composition'!$B$9:$DG$9</c:f>
              <c:numCache>
                <c:formatCode>0%</c:formatCode>
                <c:ptCount val="110"/>
                <c:pt idx="0">
                  <c:v>0.00430574594802966</c:v>
                </c:pt>
                <c:pt idx="1">
                  <c:v>0.0148786527371917</c:v>
                </c:pt>
                <c:pt idx="2">
                  <c:v>0.0531913874184383</c:v>
                </c:pt>
                <c:pt idx="3">
                  <c:v>0.02504366612349</c:v>
                </c:pt>
                <c:pt idx="4">
                  <c:v>0.0367041991999675</c:v>
                </c:pt>
                <c:pt idx="5">
                  <c:v>0.0352093704033175</c:v>
                </c:pt>
                <c:pt idx="6">
                  <c:v>0.027681360681503</c:v>
                </c:pt>
                <c:pt idx="7">
                  <c:v>0.0246133172158958</c:v>
                </c:pt>
                <c:pt idx="8">
                  <c:v>0.0247629212950267</c:v>
                </c:pt>
                <c:pt idx="9">
                  <c:v>0.0281596801076913</c:v>
                </c:pt>
                <c:pt idx="10">
                  <c:v>0.0162305704595034</c:v>
                </c:pt>
                <c:pt idx="11">
                  <c:v>0.0145777125330176</c:v>
                </c:pt>
                <c:pt idx="12">
                  <c:v>0.0219400574758235</c:v>
                </c:pt>
                <c:pt idx="13">
                  <c:v>0.0212839735796048</c:v>
                </c:pt>
                <c:pt idx="14">
                  <c:v>0.0219429174196413</c:v>
                </c:pt>
                <c:pt idx="15">
                  <c:v>0.0191762855504395</c:v>
                </c:pt>
                <c:pt idx="16">
                  <c:v>0.021786987179305</c:v>
                </c:pt>
                <c:pt idx="17">
                  <c:v>0.0206701834071271</c:v>
                </c:pt>
                <c:pt idx="18">
                  <c:v>0.0271910710568649</c:v>
                </c:pt>
                <c:pt idx="19">
                  <c:v>0.02364108516261</c:v>
                </c:pt>
                <c:pt idx="20">
                  <c:v>0.0270314073073433</c:v>
                </c:pt>
                <c:pt idx="21">
                  <c:v>0.0261689584162788</c:v>
                </c:pt>
                <c:pt idx="22">
                  <c:v>0.0281763821546413</c:v>
                </c:pt>
                <c:pt idx="23">
                  <c:v>0.0247546291076399</c:v>
                </c:pt>
                <c:pt idx="24">
                  <c:v>0.02690511119901</c:v>
                </c:pt>
                <c:pt idx="25">
                  <c:v>0.0265200924210902</c:v>
                </c:pt>
                <c:pt idx="26">
                  <c:v>0.0272617047327369</c:v>
                </c:pt>
                <c:pt idx="27">
                  <c:v>0.0198096565515228</c:v>
                </c:pt>
                <c:pt idx="28">
                  <c:v>0.02565101315931</c:v>
                </c:pt>
                <c:pt idx="29">
                  <c:v>0.0234773043668566</c:v>
                </c:pt>
                <c:pt idx="30">
                  <c:v>0.0266484736854756</c:v>
                </c:pt>
                <c:pt idx="31">
                  <c:v>0.0200180643235962</c:v>
                </c:pt>
                <c:pt idx="32">
                  <c:v>0.0256041941385685</c:v>
                </c:pt>
                <c:pt idx="33">
                  <c:v>0.0172488485547768</c:v>
                </c:pt>
                <c:pt idx="34">
                  <c:v>0.0189288753110461</c:v>
                </c:pt>
                <c:pt idx="35">
                  <c:v>0.00720673407236452</c:v>
                </c:pt>
                <c:pt idx="36">
                  <c:v>0.0223879023363686</c:v>
                </c:pt>
                <c:pt idx="37">
                  <c:v>0.0172711205664584</c:v>
                </c:pt>
                <c:pt idx="38">
                  <c:v>0.0209370955800274</c:v>
                </c:pt>
                <c:pt idx="39">
                  <c:v>0.0109897427946139</c:v>
                </c:pt>
                <c:pt idx="40">
                  <c:v>0.0128046905198743</c:v>
                </c:pt>
                <c:pt idx="41">
                  <c:v>0.00960058592541297</c:v>
                </c:pt>
                <c:pt idx="42">
                  <c:v>0.0133237292322216</c:v>
                </c:pt>
                <c:pt idx="43">
                  <c:v>0.0114369971931456</c:v>
                </c:pt>
                <c:pt idx="44">
                  <c:v>0.00161458359913034</c:v>
                </c:pt>
                <c:pt idx="45">
                  <c:v>0.00729385469086223</c:v>
                </c:pt>
                <c:pt idx="46">
                  <c:v>0.000905503242475611</c:v>
                </c:pt>
                <c:pt idx="47">
                  <c:v>0.00755850153404875</c:v>
                </c:pt>
                <c:pt idx="48">
                  <c:v>0.0107255476414138</c:v>
                </c:pt>
                <c:pt idx="49">
                  <c:v>0.0238959222971929</c:v>
                </c:pt>
                <c:pt idx="50">
                  <c:v>0.0246569782113399</c:v>
                </c:pt>
                <c:pt idx="51">
                  <c:v>0.0328354692782653</c:v>
                </c:pt>
                <c:pt idx="52">
                  <c:v>0.0305458066864457</c:v>
                </c:pt>
                <c:pt idx="53">
                  <c:v>0.0299173462450779</c:v>
                </c:pt>
                <c:pt idx="54">
                  <c:v>0.0283617620987738</c:v>
                </c:pt>
                <c:pt idx="55">
                  <c:v>0.0427410166358022</c:v>
                </c:pt>
                <c:pt idx="56">
                  <c:v>0.0</c:v>
                </c:pt>
                <c:pt idx="57">
                  <c:v>0.00725503350134324</c:v>
                </c:pt>
                <c:pt idx="58">
                  <c:v>0.00566406328161207</c:v>
                </c:pt>
                <c:pt idx="59">
                  <c:v>0.00581181251918171</c:v>
                </c:pt>
                <c:pt idx="60">
                  <c:v>0.00764098150164988</c:v>
                </c:pt>
                <c:pt idx="61">
                  <c:v>0.00772994081035146</c:v>
                </c:pt>
                <c:pt idx="62">
                  <c:v>0.0108953818340023</c:v>
                </c:pt>
                <c:pt idx="63">
                  <c:v>0.000331329056363738</c:v>
                </c:pt>
                <c:pt idx="64">
                  <c:v>0.000529719377053658</c:v>
                </c:pt>
                <c:pt idx="65">
                  <c:v>0.000830257800204366</c:v>
                </c:pt>
                <c:pt idx="66">
                  <c:v>0.00130802520525924</c:v>
                </c:pt>
                <c:pt idx="67">
                  <c:v>0.00156174633705509</c:v>
                </c:pt>
                <c:pt idx="68">
                  <c:v>0.00216494218869084</c:v>
                </c:pt>
                <c:pt idx="69">
                  <c:v>0.00295298651729449</c:v>
                </c:pt>
                <c:pt idx="70">
                  <c:v>0.0</c:v>
                </c:pt>
                <c:pt idx="71">
                  <c:v>0.00116018667906137</c:v>
                </c:pt>
                <c:pt idx="72">
                  <c:v>0.0</c:v>
                </c:pt>
                <c:pt idx="73">
                  <c:v>0.00219912382327654</c:v>
                </c:pt>
                <c:pt idx="74">
                  <c:v>0.0</c:v>
                </c:pt>
                <c:pt idx="75">
                  <c:v>0.0025960091330409</c:v>
                </c:pt>
                <c:pt idx="76">
                  <c:v>0.0</c:v>
                </c:pt>
                <c:pt idx="77">
                  <c:v>0.00243357469608557</c:v>
                </c:pt>
                <c:pt idx="78">
                  <c:v>0.00176240469378652</c:v>
                </c:pt>
                <c:pt idx="79">
                  <c:v>0.00418726781537785</c:v>
                </c:pt>
                <c:pt idx="80">
                  <c:v>0.00377795433768525</c:v>
                </c:pt>
                <c:pt idx="81">
                  <c:v>0.0019035162901613</c:v>
                </c:pt>
                <c:pt idx="82">
                  <c:v>0.00171750751953633</c:v>
                </c:pt>
                <c:pt idx="83">
                  <c:v>0.00150340207319595</c:v>
                </c:pt>
                <c:pt idx="84">
                  <c:v>0.00172556305880404</c:v>
                </c:pt>
                <c:pt idx="85">
                  <c:v>0.00108141073557801</c:v>
                </c:pt>
                <c:pt idx="86">
                  <c:v>0.0</c:v>
                </c:pt>
                <c:pt idx="87">
                  <c:v>0.000691577444369248</c:v>
                </c:pt>
                <c:pt idx="88">
                  <c:v>0.000606770000241511</c:v>
                </c:pt>
                <c:pt idx="89">
                  <c:v>0.00062851596641344</c:v>
                </c:pt>
                <c:pt idx="90">
                  <c:v>0.0</c:v>
                </c:pt>
                <c:pt idx="91">
                  <c:v>0.000313421817108926</c:v>
                </c:pt>
                <c:pt idx="92">
                  <c:v>0.0</c:v>
                </c:pt>
                <c:pt idx="93">
                  <c:v>0.000322499771291159</c:v>
                </c:pt>
                <c:pt idx="94">
                  <c:v>0.0</c:v>
                </c:pt>
                <c:pt idx="95">
                  <c:v>0.000195189102604384</c:v>
                </c:pt>
                <c:pt idx="96">
                  <c:v>0.0</c:v>
                </c:pt>
                <c:pt idx="97">
                  <c:v>0.000332755641429353</c:v>
                </c:pt>
                <c:pt idx="98">
                  <c:v>0.0</c:v>
                </c:pt>
                <c:pt idx="99">
                  <c:v>0.000385586978657547</c:v>
                </c:pt>
                <c:pt idx="100">
                  <c:v>0.0</c:v>
                </c:pt>
                <c:pt idx="101">
                  <c:v>0.000384460410535618</c:v>
                </c:pt>
                <c:pt idx="102">
                  <c:v>0.000437167326980817</c:v>
                </c:pt>
                <c:pt idx="103">
                  <c:v>0.00052871370912037</c:v>
                </c:pt>
                <c:pt idx="104">
                  <c:v>0.000498718996459585</c:v>
                </c:pt>
                <c:pt idx="105">
                  <c:v>0.000506266444964069</c:v>
                </c:pt>
                <c:pt idx="106">
                  <c:v>0.0</c:v>
                </c:pt>
                <c:pt idx="107">
                  <c:v>0.000495511280696066</c:v>
                </c:pt>
                <c:pt idx="108">
                  <c:v>0.000494707745207112</c:v>
                </c:pt>
                <c:pt idx="109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6749016"/>
        <c:axId val="2133472552"/>
      </c:areaChart>
      <c:dateAx>
        <c:axId val="2126749016"/>
        <c:scaling>
          <c:orientation val="minMax"/>
        </c:scaling>
        <c:delete val="0"/>
        <c:axPos val="b"/>
        <c:numFmt formatCode="mmm\-yyyy" sourceLinked="0"/>
        <c:majorTickMark val="out"/>
        <c:minorTickMark val="none"/>
        <c:tickLblPos val="nextTo"/>
        <c:txPr>
          <a:bodyPr/>
          <a:lstStyle/>
          <a:p>
            <a:pPr lvl="0">
              <a:defRPr sz="1100"/>
            </a:pPr>
            <a:endParaRPr lang="en-US"/>
          </a:p>
        </c:txPr>
        <c:crossAx val="2133472552"/>
        <c:crosses val="autoZero"/>
        <c:auto val="1"/>
        <c:lblOffset val="100"/>
        <c:baseTimeUnit val="days"/>
        <c:majorUnit val="5.0"/>
        <c:majorTimeUnit val="years"/>
      </c:dateAx>
      <c:valAx>
        <c:axId val="21334725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%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100" b="0" i="0"/>
            </a:pPr>
            <a:endParaRPr lang="en-US"/>
          </a:p>
        </c:txPr>
        <c:crossAx val="2126749016"/>
        <c:crosses val="autoZero"/>
        <c:crossBetween val="midCat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00326609173853268"/>
          <c:y val="0.750915521153076"/>
          <c:w val="0.838256828736124"/>
          <c:h val="0.19017652205239"/>
        </c:manualLayout>
      </c:layout>
      <c:overlay val="0"/>
      <c:txPr>
        <a:bodyPr/>
        <a:lstStyle/>
        <a:p>
          <a:pPr lvl="0">
            <a:defRPr sz="1400" b="1"/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BAO Major Assets, 1901-1929</a:t>
            </a:r>
          </a:p>
          <a:p>
            <a:pPr>
              <a:defRPr sz="1400"/>
            </a:pPr>
            <a:r>
              <a:rPr lang="en-US" sz="1400"/>
              <a:t> (mn French francs)</a:t>
            </a:r>
          </a:p>
        </c:rich>
      </c:tx>
      <c:layout>
        <c:manualLayout>
          <c:xMode val="edge"/>
          <c:yMode val="edge"/>
          <c:x val="0.353370770596242"/>
          <c:y val="0.00552867882424591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742275598031271"/>
          <c:y val="0.123622332632361"/>
          <c:w val="0.876043657994261"/>
          <c:h val="0.636634827795985"/>
        </c:manualLayout>
      </c:layout>
      <c:lineChart>
        <c:grouping val="standard"/>
        <c:varyColors val="1"/>
        <c:ser>
          <c:idx val="0"/>
          <c:order val="0"/>
          <c:tx>
            <c:v>Foreign assets</c:v>
          </c:tx>
          <c:marker>
            <c:symbol val="none"/>
          </c:marker>
          <c:cat>
            <c:numRef>
              <c:f>'1901-29'!$B$3:$BG$3</c:f>
              <c:numCache>
                <c:formatCode>m/d/yy</c:formatCode>
                <c:ptCount val="58"/>
                <c:pt idx="0">
                  <c:v>547.0</c:v>
                </c:pt>
                <c:pt idx="1">
                  <c:v>731.0</c:v>
                </c:pt>
                <c:pt idx="2">
                  <c:v>912.0</c:v>
                </c:pt>
                <c:pt idx="3">
                  <c:v>1096.0</c:v>
                </c:pt>
                <c:pt idx="4">
                  <c:v>1277.0</c:v>
                </c:pt>
                <c:pt idx="5">
                  <c:v>1461.0</c:v>
                </c:pt>
                <c:pt idx="6">
                  <c:v>1643.0</c:v>
                </c:pt>
                <c:pt idx="7">
                  <c:v>1827.0</c:v>
                </c:pt>
                <c:pt idx="8">
                  <c:v>2008.0</c:v>
                </c:pt>
                <c:pt idx="9">
                  <c:v>2192.0</c:v>
                </c:pt>
                <c:pt idx="10">
                  <c:v>2373.0</c:v>
                </c:pt>
                <c:pt idx="11">
                  <c:v>2557.0</c:v>
                </c:pt>
                <c:pt idx="12">
                  <c:v>2738.0</c:v>
                </c:pt>
                <c:pt idx="13">
                  <c:v>2922.0</c:v>
                </c:pt>
                <c:pt idx="14">
                  <c:v>3104.0</c:v>
                </c:pt>
                <c:pt idx="15">
                  <c:v>3288.0</c:v>
                </c:pt>
                <c:pt idx="16">
                  <c:v>3469.0</c:v>
                </c:pt>
                <c:pt idx="17">
                  <c:v>3653.0</c:v>
                </c:pt>
                <c:pt idx="18">
                  <c:v>3834.0</c:v>
                </c:pt>
                <c:pt idx="19">
                  <c:v>4018.0</c:v>
                </c:pt>
                <c:pt idx="20">
                  <c:v>4199.0</c:v>
                </c:pt>
                <c:pt idx="21">
                  <c:v>4383.0</c:v>
                </c:pt>
                <c:pt idx="22">
                  <c:v>4565.0</c:v>
                </c:pt>
                <c:pt idx="23">
                  <c:v>4749.0</c:v>
                </c:pt>
                <c:pt idx="24">
                  <c:v>4930.0</c:v>
                </c:pt>
                <c:pt idx="25">
                  <c:v>5114.0</c:v>
                </c:pt>
                <c:pt idx="26">
                  <c:v>5295.0</c:v>
                </c:pt>
                <c:pt idx="27">
                  <c:v>5479.0</c:v>
                </c:pt>
                <c:pt idx="28">
                  <c:v>5660.0</c:v>
                </c:pt>
                <c:pt idx="29">
                  <c:v>5844.0</c:v>
                </c:pt>
                <c:pt idx="30">
                  <c:v>6026.0</c:v>
                </c:pt>
                <c:pt idx="31">
                  <c:v>6210.0</c:v>
                </c:pt>
                <c:pt idx="32">
                  <c:v>6391.0</c:v>
                </c:pt>
                <c:pt idx="33">
                  <c:v>6575.0</c:v>
                </c:pt>
                <c:pt idx="34">
                  <c:v>6756.0</c:v>
                </c:pt>
                <c:pt idx="35">
                  <c:v>6940.0</c:v>
                </c:pt>
                <c:pt idx="36">
                  <c:v>7121.0</c:v>
                </c:pt>
                <c:pt idx="37">
                  <c:v>7305.0</c:v>
                </c:pt>
                <c:pt idx="38">
                  <c:v>7487.0</c:v>
                </c:pt>
                <c:pt idx="39">
                  <c:v>7671.0</c:v>
                </c:pt>
                <c:pt idx="40">
                  <c:v>7852.0</c:v>
                </c:pt>
                <c:pt idx="41">
                  <c:v>8036.0</c:v>
                </c:pt>
                <c:pt idx="42">
                  <c:v>8217.0</c:v>
                </c:pt>
                <c:pt idx="43">
                  <c:v>8401.0</c:v>
                </c:pt>
                <c:pt idx="44">
                  <c:v>8582.0</c:v>
                </c:pt>
                <c:pt idx="45">
                  <c:v>8766.0</c:v>
                </c:pt>
                <c:pt idx="46">
                  <c:v>8948.0</c:v>
                </c:pt>
                <c:pt idx="47">
                  <c:v>9132.0</c:v>
                </c:pt>
                <c:pt idx="48">
                  <c:v>9313.0</c:v>
                </c:pt>
                <c:pt idx="49">
                  <c:v>9497.0</c:v>
                </c:pt>
                <c:pt idx="50">
                  <c:v>9678.0</c:v>
                </c:pt>
                <c:pt idx="51">
                  <c:v>9862.0</c:v>
                </c:pt>
                <c:pt idx="52">
                  <c:v>10043.0</c:v>
                </c:pt>
                <c:pt idx="53">
                  <c:v>10227.0</c:v>
                </c:pt>
                <c:pt idx="54">
                  <c:v>10409.0</c:v>
                </c:pt>
                <c:pt idx="55">
                  <c:v>10593.0</c:v>
                </c:pt>
                <c:pt idx="56">
                  <c:v>10774.0</c:v>
                </c:pt>
                <c:pt idx="57">
                  <c:v>10958.0</c:v>
                </c:pt>
              </c:numCache>
            </c:numRef>
          </c:cat>
          <c:val>
            <c:numRef>
              <c:f>'1901-29'!$B$5:$BG$5</c:f>
              <c:numCache>
                <c:formatCode>#,##0</c:formatCode>
                <c:ptCount val="5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0.203</c:v>
                </c:pt>
                <c:pt idx="4">
                  <c:v>0.62335</c:v>
                </c:pt>
                <c:pt idx="5">
                  <c:v>0.31</c:v>
                </c:pt>
                <c:pt idx="6">
                  <c:v>0.69</c:v>
                </c:pt>
                <c:pt idx="7">
                  <c:v>0.0</c:v>
                </c:pt>
                <c:pt idx="8">
                  <c:v>2.9950997</c:v>
                </c:pt>
                <c:pt idx="9">
                  <c:v>0.0</c:v>
                </c:pt>
                <c:pt idx="10">
                  <c:v>0.066</c:v>
                </c:pt>
                <c:pt idx="11">
                  <c:v>1.25</c:v>
                </c:pt>
                <c:pt idx="12">
                  <c:v>1.0805</c:v>
                </c:pt>
                <c:pt idx="13">
                  <c:v>1.572</c:v>
                </c:pt>
                <c:pt idx="14">
                  <c:v>2.60092675</c:v>
                </c:pt>
                <c:pt idx="15">
                  <c:v>2.589875</c:v>
                </c:pt>
                <c:pt idx="16">
                  <c:v>2.6973</c:v>
                </c:pt>
                <c:pt idx="17">
                  <c:v>9.53</c:v>
                </c:pt>
                <c:pt idx="18">
                  <c:v>0.8051</c:v>
                </c:pt>
                <c:pt idx="19">
                  <c:v>0.05</c:v>
                </c:pt>
                <c:pt idx="20">
                  <c:v>2.015</c:v>
                </c:pt>
                <c:pt idx="21">
                  <c:v>0.03</c:v>
                </c:pt>
                <c:pt idx="22">
                  <c:v>4.675415</c:v>
                </c:pt>
                <c:pt idx="23">
                  <c:v>4.0</c:v>
                </c:pt>
                <c:pt idx="24">
                  <c:v>5.8763925</c:v>
                </c:pt>
                <c:pt idx="25">
                  <c:v>3.3</c:v>
                </c:pt>
                <c:pt idx="26">
                  <c:v>0.075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0.5</c:v>
                </c:pt>
                <c:pt idx="32">
                  <c:v>0.0</c:v>
                </c:pt>
                <c:pt idx="33">
                  <c:v>2.1068372</c:v>
                </c:pt>
                <c:pt idx="34">
                  <c:v>1.85683702</c:v>
                </c:pt>
                <c:pt idx="35">
                  <c:v>2.0394653</c:v>
                </c:pt>
                <c:pt idx="36">
                  <c:v>1.7958372</c:v>
                </c:pt>
                <c:pt idx="37">
                  <c:v>1.7958372</c:v>
                </c:pt>
                <c:pt idx="38">
                  <c:v>1.7958372</c:v>
                </c:pt>
                <c:pt idx="39">
                  <c:v>1.7958372</c:v>
                </c:pt>
                <c:pt idx="40">
                  <c:v>1.7958372</c:v>
                </c:pt>
                <c:pt idx="41">
                  <c:v>1.7958372</c:v>
                </c:pt>
                <c:pt idx="42">
                  <c:v>1.7958372</c:v>
                </c:pt>
                <c:pt idx="43">
                  <c:v>7.3314372</c:v>
                </c:pt>
                <c:pt idx="44">
                  <c:v>3.6873372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1.26563053</c:v>
                </c:pt>
                <c:pt idx="55">
                  <c:v>18.82855756</c:v>
                </c:pt>
                <c:pt idx="56">
                  <c:v>126.66379266</c:v>
                </c:pt>
                <c:pt idx="57">
                  <c:v>253.40651036</c:v>
                </c:pt>
              </c:numCache>
            </c:numRef>
          </c:val>
          <c:smooth val="0"/>
        </c:ser>
        <c:ser>
          <c:idx val="1"/>
          <c:order val="1"/>
          <c:tx>
            <c:v>French assets</c:v>
          </c:tx>
          <c:spPr>
            <a:ln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numRef>
              <c:f>'1901-29'!$B$3:$BG$3</c:f>
              <c:numCache>
                <c:formatCode>m/d/yy</c:formatCode>
                <c:ptCount val="58"/>
                <c:pt idx="0">
                  <c:v>547.0</c:v>
                </c:pt>
                <c:pt idx="1">
                  <c:v>731.0</c:v>
                </c:pt>
                <c:pt idx="2">
                  <c:v>912.0</c:v>
                </c:pt>
                <c:pt idx="3">
                  <c:v>1096.0</c:v>
                </c:pt>
                <c:pt idx="4">
                  <c:v>1277.0</c:v>
                </c:pt>
                <c:pt idx="5">
                  <c:v>1461.0</c:v>
                </c:pt>
                <c:pt idx="6">
                  <c:v>1643.0</c:v>
                </c:pt>
                <c:pt idx="7">
                  <c:v>1827.0</c:v>
                </c:pt>
                <c:pt idx="8">
                  <c:v>2008.0</c:v>
                </c:pt>
                <c:pt idx="9">
                  <c:v>2192.0</c:v>
                </c:pt>
                <c:pt idx="10">
                  <c:v>2373.0</c:v>
                </c:pt>
                <c:pt idx="11">
                  <c:v>2557.0</c:v>
                </c:pt>
                <c:pt idx="12">
                  <c:v>2738.0</c:v>
                </c:pt>
                <c:pt idx="13">
                  <c:v>2922.0</c:v>
                </c:pt>
                <c:pt idx="14">
                  <c:v>3104.0</c:v>
                </c:pt>
                <c:pt idx="15">
                  <c:v>3288.0</c:v>
                </c:pt>
                <c:pt idx="16">
                  <c:v>3469.0</c:v>
                </c:pt>
                <c:pt idx="17">
                  <c:v>3653.0</c:v>
                </c:pt>
                <c:pt idx="18">
                  <c:v>3834.0</c:v>
                </c:pt>
                <c:pt idx="19">
                  <c:v>4018.0</c:v>
                </c:pt>
                <c:pt idx="20">
                  <c:v>4199.0</c:v>
                </c:pt>
                <c:pt idx="21">
                  <c:v>4383.0</c:v>
                </c:pt>
                <c:pt idx="22">
                  <c:v>4565.0</c:v>
                </c:pt>
                <c:pt idx="23">
                  <c:v>4749.0</c:v>
                </c:pt>
                <c:pt idx="24">
                  <c:v>4930.0</c:v>
                </c:pt>
                <c:pt idx="25">
                  <c:v>5114.0</c:v>
                </c:pt>
                <c:pt idx="26">
                  <c:v>5295.0</c:v>
                </c:pt>
                <c:pt idx="27">
                  <c:v>5479.0</c:v>
                </c:pt>
                <c:pt idx="28">
                  <c:v>5660.0</c:v>
                </c:pt>
                <c:pt idx="29">
                  <c:v>5844.0</c:v>
                </c:pt>
                <c:pt idx="30">
                  <c:v>6026.0</c:v>
                </c:pt>
                <c:pt idx="31">
                  <c:v>6210.0</c:v>
                </c:pt>
                <c:pt idx="32">
                  <c:v>6391.0</c:v>
                </c:pt>
                <c:pt idx="33">
                  <c:v>6575.0</c:v>
                </c:pt>
                <c:pt idx="34">
                  <c:v>6756.0</c:v>
                </c:pt>
                <c:pt idx="35">
                  <c:v>6940.0</c:v>
                </c:pt>
                <c:pt idx="36">
                  <c:v>7121.0</c:v>
                </c:pt>
                <c:pt idx="37">
                  <c:v>7305.0</c:v>
                </c:pt>
                <c:pt idx="38">
                  <c:v>7487.0</c:v>
                </c:pt>
                <c:pt idx="39">
                  <c:v>7671.0</c:v>
                </c:pt>
                <c:pt idx="40">
                  <c:v>7852.0</c:v>
                </c:pt>
                <c:pt idx="41">
                  <c:v>8036.0</c:v>
                </c:pt>
                <c:pt idx="42">
                  <c:v>8217.0</c:v>
                </c:pt>
                <c:pt idx="43">
                  <c:v>8401.0</c:v>
                </c:pt>
                <c:pt idx="44">
                  <c:v>8582.0</c:v>
                </c:pt>
                <c:pt idx="45">
                  <c:v>8766.0</c:v>
                </c:pt>
                <c:pt idx="46">
                  <c:v>8948.0</c:v>
                </c:pt>
                <c:pt idx="47">
                  <c:v>9132.0</c:v>
                </c:pt>
                <c:pt idx="48">
                  <c:v>9313.0</c:v>
                </c:pt>
                <c:pt idx="49">
                  <c:v>9497.0</c:v>
                </c:pt>
                <c:pt idx="50">
                  <c:v>9678.0</c:v>
                </c:pt>
                <c:pt idx="51">
                  <c:v>9862.0</c:v>
                </c:pt>
                <c:pt idx="52">
                  <c:v>10043.0</c:v>
                </c:pt>
                <c:pt idx="53">
                  <c:v>10227.0</c:v>
                </c:pt>
                <c:pt idx="54">
                  <c:v>10409.0</c:v>
                </c:pt>
                <c:pt idx="55">
                  <c:v>10593.0</c:v>
                </c:pt>
                <c:pt idx="56">
                  <c:v>10774.0</c:v>
                </c:pt>
                <c:pt idx="57">
                  <c:v>10958.0</c:v>
                </c:pt>
              </c:numCache>
            </c:numRef>
          </c:cat>
          <c:val>
            <c:numRef>
              <c:f>'1901-29'!$B$6:$BG$6</c:f>
              <c:numCache>
                <c:formatCode>#,##0</c:formatCode>
                <c:ptCount val="58"/>
                <c:pt idx="0">
                  <c:v>3.71846056</c:v>
                </c:pt>
                <c:pt idx="1">
                  <c:v>3.56726385</c:v>
                </c:pt>
                <c:pt idx="2">
                  <c:v>4.602698259999999</c:v>
                </c:pt>
                <c:pt idx="3">
                  <c:v>4.56958848</c:v>
                </c:pt>
                <c:pt idx="4">
                  <c:v>5.56488957</c:v>
                </c:pt>
                <c:pt idx="5">
                  <c:v>3.81976255</c:v>
                </c:pt>
                <c:pt idx="6">
                  <c:v>6.92590788</c:v>
                </c:pt>
                <c:pt idx="7">
                  <c:v>6.68832848</c:v>
                </c:pt>
                <c:pt idx="8">
                  <c:v>6.14896986</c:v>
                </c:pt>
                <c:pt idx="9">
                  <c:v>4.99963761</c:v>
                </c:pt>
                <c:pt idx="10">
                  <c:v>4.962105520000001</c:v>
                </c:pt>
                <c:pt idx="11">
                  <c:v>4.827514320000001</c:v>
                </c:pt>
                <c:pt idx="12">
                  <c:v>4.76731974</c:v>
                </c:pt>
                <c:pt idx="13">
                  <c:v>5.79548078</c:v>
                </c:pt>
                <c:pt idx="14">
                  <c:v>7.19310729</c:v>
                </c:pt>
                <c:pt idx="15">
                  <c:v>3.95988235</c:v>
                </c:pt>
                <c:pt idx="16">
                  <c:v>11.43741706</c:v>
                </c:pt>
                <c:pt idx="17">
                  <c:v>5.213130469999999</c:v>
                </c:pt>
                <c:pt idx="18">
                  <c:v>12.5967212</c:v>
                </c:pt>
                <c:pt idx="19">
                  <c:v>14.13261826</c:v>
                </c:pt>
                <c:pt idx="20">
                  <c:v>16.90821192</c:v>
                </c:pt>
                <c:pt idx="21">
                  <c:v>7.34213774</c:v>
                </c:pt>
                <c:pt idx="22">
                  <c:v>11.00990312</c:v>
                </c:pt>
                <c:pt idx="23">
                  <c:v>10.61507852</c:v>
                </c:pt>
                <c:pt idx="24">
                  <c:v>14.27168451</c:v>
                </c:pt>
                <c:pt idx="25">
                  <c:v>8.32134892</c:v>
                </c:pt>
                <c:pt idx="26">
                  <c:v>24.23733616</c:v>
                </c:pt>
                <c:pt idx="27">
                  <c:v>21.66102714</c:v>
                </c:pt>
                <c:pt idx="28">
                  <c:v>17.12035172</c:v>
                </c:pt>
                <c:pt idx="29">
                  <c:v>15.26837737</c:v>
                </c:pt>
                <c:pt idx="30">
                  <c:v>25.28201347</c:v>
                </c:pt>
                <c:pt idx="31">
                  <c:v>23.29182893</c:v>
                </c:pt>
                <c:pt idx="32">
                  <c:v>25.49699469</c:v>
                </c:pt>
                <c:pt idx="33">
                  <c:v>24.15956798</c:v>
                </c:pt>
                <c:pt idx="34">
                  <c:v>29.24185821</c:v>
                </c:pt>
                <c:pt idx="35">
                  <c:v>33.24699227</c:v>
                </c:pt>
                <c:pt idx="36">
                  <c:v>29.37371046</c:v>
                </c:pt>
                <c:pt idx="37">
                  <c:v>91.63083848999999</c:v>
                </c:pt>
                <c:pt idx="38">
                  <c:v>151.30939674</c:v>
                </c:pt>
                <c:pt idx="39">
                  <c:v>103.85995694</c:v>
                </c:pt>
                <c:pt idx="40">
                  <c:v>104.3068069</c:v>
                </c:pt>
                <c:pt idx="41">
                  <c:v>84.96697500999998</c:v>
                </c:pt>
                <c:pt idx="42">
                  <c:v>127.21370242</c:v>
                </c:pt>
                <c:pt idx="43">
                  <c:v>105.51159246</c:v>
                </c:pt>
                <c:pt idx="44">
                  <c:v>146.33371974</c:v>
                </c:pt>
                <c:pt idx="45">
                  <c:v>133.23304211</c:v>
                </c:pt>
                <c:pt idx="46">
                  <c:v>190.16609679</c:v>
                </c:pt>
                <c:pt idx="47">
                  <c:v>149.24551671</c:v>
                </c:pt>
                <c:pt idx="48">
                  <c:v>208.57180512</c:v>
                </c:pt>
                <c:pt idx="49">
                  <c:v>171.34357983</c:v>
                </c:pt>
                <c:pt idx="50">
                  <c:v>273.68530512</c:v>
                </c:pt>
                <c:pt idx="51">
                  <c:v>210.07946557</c:v>
                </c:pt>
                <c:pt idx="52">
                  <c:v>517.75453752</c:v>
                </c:pt>
                <c:pt idx="53">
                  <c:v>502.45093895</c:v>
                </c:pt>
                <c:pt idx="54">
                  <c:v>529.01442801</c:v>
                </c:pt>
                <c:pt idx="55">
                  <c:v>397.67895041</c:v>
                </c:pt>
                <c:pt idx="56">
                  <c:v>337.31045028</c:v>
                </c:pt>
                <c:pt idx="57">
                  <c:v>105.52412373</c:v>
                </c:pt>
              </c:numCache>
            </c:numRef>
          </c:val>
          <c:smooth val="0"/>
        </c:ser>
        <c:ser>
          <c:idx val="2"/>
          <c:order val="2"/>
          <c:tx>
            <c:v>Credits to African governments</c:v>
          </c:tx>
          <c:spPr>
            <a:ln>
              <a:solidFill>
                <a:schemeClr val="accent5">
                  <a:lumMod val="50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'1901-29'!$B$3:$BG$3</c:f>
              <c:numCache>
                <c:formatCode>m/d/yy</c:formatCode>
                <c:ptCount val="58"/>
                <c:pt idx="0">
                  <c:v>547.0</c:v>
                </c:pt>
                <c:pt idx="1">
                  <c:v>731.0</c:v>
                </c:pt>
                <c:pt idx="2">
                  <c:v>912.0</c:v>
                </c:pt>
                <c:pt idx="3">
                  <c:v>1096.0</c:v>
                </c:pt>
                <c:pt idx="4">
                  <c:v>1277.0</c:v>
                </c:pt>
                <c:pt idx="5">
                  <c:v>1461.0</c:v>
                </c:pt>
                <c:pt idx="6">
                  <c:v>1643.0</c:v>
                </c:pt>
                <c:pt idx="7">
                  <c:v>1827.0</c:v>
                </c:pt>
                <c:pt idx="8">
                  <c:v>2008.0</c:v>
                </c:pt>
                <c:pt idx="9">
                  <c:v>2192.0</c:v>
                </c:pt>
                <c:pt idx="10">
                  <c:v>2373.0</c:v>
                </c:pt>
                <c:pt idx="11">
                  <c:v>2557.0</c:v>
                </c:pt>
                <c:pt idx="12">
                  <c:v>2738.0</c:v>
                </c:pt>
                <c:pt idx="13">
                  <c:v>2922.0</c:v>
                </c:pt>
                <c:pt idx="14">
                  <c:v>3104.0</c:v>
                </c:pt>
                <c:pt idx="15">
                  <c:v>3288.0</c:v>
                </c:pt>
                <c:pt idx="16">
                  <c:v>3469.0</c:v>
                </c:pt>
                <c:pt idx="17">
                  <c:v>3653.0</c:v>
                </c:pt>
                <c:pt idx="18">
                  <c:v>3834.0</c:v>
                </c:pt>
                <c:pt idx="19">
                  <c:v>4018.0</c:v>
                </c:pt>
                <c:pt idx="20">
                  <c:v>4199.0</c:v>
                </c:pt>
                <c:pt idx="21">
                  <c:v>4383.0</c:v>
                </c:pt>
                <c:pt idx="22">
                  <c:v>4565.0</c:v>
                </c:pt>
                <c:pt idx="23">
                  <c:v>4749.0</c:v>
                </c:pt>
                <c:pt idx="24">
                  <c:v>4930.0</c:v>
                </c:pt>
                <c:pt idx="25">
                  <c:v>5114.0</c:v>
                </c:pt>
                <c:pt idx="26">
                  <c:v>5295.0</c:v>
                </c:pt>
                <c:pt idx="27">
                  <c:v>5479.0</c:v>
                </c:pt>
                <c:pt idx="28">
                  <c:v>5660.0</c:v>
                </c:pt>
                <c:pt idx="29">
                  <c:v>5844.0</c:v>
                </c:pt>
                <c:pt idx="30">
                  <c:v>6026.0</c:v>
                </c:pt>
                <c:pt idx="31">
                  <c:v>6210.0</c:v>
                </c:pt>
                <c:pt idx="32">
                  <c:v>6391.0</c:v>
                </c:pt>
                <c:pt idx="33">
                  <c:v>6575.0</c:v>
                </c:pt>
                <c:pt idx="34">
                  <c:v>6756.0</c:v>
                </c:pt>
                <c:pt idx="35">
                  <c:v>6940.0</c:v>
                </c:pt>
                <c:pt idx="36">
                  <c:v>7121.0</c:v>
                </c:pt>
                <c:pt idx="37">
                  <c:v>7305.0</c:v>
                </c:pt>
                <c:pt idx="38">
                  <c:v>7487.0</c:v>
                </c:pt>
                <c:pt idx="39">
                  <c:v>7671.0</c:v>
                </c:pt>
                <c:pt idx="40">
                  <c:v>7852.0</c:v>
                </c:pt>
                <c:pt idx="41">
                  <c:v>8036.0</c:v>
                </c:pt>
                <c:pt idx="42">
                  <c:v>8217.0</c:v>
                </c:pt>
                <c:pt idx="43">
                  <c:v>8401.0</c:v>
                </c:pt>
                <c:pt idx="44">
                  <c:v>8582.0</c:v>
                </c:pt>
                <c:pt idx="45">
                  <c:v>8766.0</c:v>
                </c:pt>
                <c:pt idx="46">
                  <c:v>8948.0</c:v>
                </c:pt>
                <c:pt idx="47">
                  <c:v>9132.0</c:v>
                </c:pt>
                <c:pt idx="48">
                  <c:v>9313.0</c:v>
                </c:pt>
                <c:pt idx="49">
                  <c:v>9497.0</c:v>
                </c:pt>
                <c:pt idx="50">
                  <c:v>9678.0</c:v>
                </c:pt>
                <c:pt idx="51">
                  <c:v>9862.0</c:v>
                </c:pt>
                <c:pt idx="52">
                  <c:v>10043.0</c:v>
                </c:pt>
                <c:pt idx="53">
                  <c:v>10227.0</c:v>
                </c:pt>
                <c:pt idx="54">
                  <c:v>10409.0</c:v>
                </c:pt>
                <c:pt idx="55">
                  <c:v>10593.0</c:v>
                </c:pt>
                <c:pt idx="56">
                  <c:v>10774.0</c:v>
                </c:pt>
                <c:pt idx="57">
                  <c:v>10958.0</c:v>
                </c:pt>
              </c:numCache>
            </c:numRef>
          </c:cat>
          <c:val>
            <c:numRef>
              <c:f>'1901-29'!$B$7:$BG$7</c:f>
              <c:numCache>
                <c:formatCode>#,##0</c:formatCode>
                <c:ptCount val="5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</c:numCache>
            </c:numRef>
          </c:val>
          <c:smooth val="0"/>
        </c:ser>
        <c:ser>
          <c:idx val="3"/>
          <c:order val="3"/>
          <c:tx>
            <c:v>Credits to private sector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'1901-29'!$B$3:$BG$3</c:f>
              <c:numCache>
                <c:formatCode>m/d/yy</c:formatCode>
                <c:ptCount val="58"/>
                <c:pt idx="0">
                  <c:v>547.0</c:v>
                </c:pt>
                <c:pt idx="1">
                  <c:v>731.0</c:v>
                </c:pt>
                <c:pt idx="2">
                  <c:v>912.0</c:v>
                </c:pt>
                <c:pt idx="3">
                  <c:v>1096.0</c:v>
                </c:pt>
                <c:pt idx="4">
                  <c:v>1277.0</c:v>
                </c:pt>
                <c:pt idx="5">
                  <c:v>1461.0</c:v>
                </c:pt>
                <c:pt idx="6">
                  <c:v>1643.0</c:v>
                </c:pt>
                <c:pt idx="7">
                  <c:v>1827.0</c:v>
                </c:pt>
                <c:pt idx="8">
                  <c:v>2008.0</c:v>
                </c:pt>
                <c:pt idx="9">
                  <c:v>2192.0</c:v>
                </c:pt>
                <c:pt idx="10">
                  <c:v>2373.0</c:v>
                </c:pt>
                <c:pt idx="11">
                  <c:v>2557.0</c:v>
                </c:pt>
                <c:pt idx="12">
                  <c:v>2738.0</c:v>
                </c:pt>
                <c:pt idx="13">
                  <c:v>2922.0</c:v>
                </c:pt>
                <c:pt idx="14">
                  <c:v>3104.0</c:v>
                </c:pt>
                <c:pt idx="15">
                  <c:v>3288.0</c:v>
                </c:pt>
                <c:pt idx="16">
                  <c:v>3469.0</c:v>
                </c:pt>
                <c:pt idx="17">
                  <c:v>3653.0</c:v>
                </c:pt>
                <c:pt idx="18">
                  <c:v>3834.0</c:v>
                </c:pt>
                <c:pt idx="19">
                  <c:v>4018.0</c:v>
                </c:pt>
                <c:pt idx="20">
                  <c:v>4199.0</c:v>
                </c:pt>
                <c:pt idx="21">
                  <c:v>4383.0</c:v>
                </c:pt>
                <c:pt idx="22">
                  <c:v>4565.0</c:v>
                </c:pt>
                <c:pt idx="23">
                  <c:v>4749.0</c:v>
                </c:pt>
                <c:pt idx="24">
                  <c:v>4930.0</c:v>
                </c:pt>
                <c:pt idx="25">
                  <c:v>5114.0</c:v>
                </c:pt>
                <c:pt idx="26">
                  <c:v>5295.0</c:v>
                </c:pt>
                <c:pt idx="27">
                  <c:v>5479.0</c:v>
                </c:pt>
                <c:pt idx="28">
                  <c:v>5660.0</c:v>
                </c:pt>
                <c:pt idx="29">
                  <c:v>5844.0</c:v>
                </c:pt>
                <c:pt idx="30">
                  <c:v>6026.0</c:v>
                </c:pt>
                <c:pt idx="31">
                  <c:v>6210.0</c:v>
                </c:pt>
                <c:pt idx="32">
                  <c:v>6391.0</c:v>
                </c:pt>
                <c:pt idx="33">
                  <c:v>6575.0</c:v>
                </c:pt>
                <c:pt idx="34">
                  <c:v>6756.0</c:v>
                </c:pt>
                <c:pt idx="35">
                  <c:v>6940.0</c:v>
                </c:pt>
                <c:pt idx="36">
                  <c:v>7121.0</c:v>
                </c:pt>
                <c:pt idx="37">
                  <c:v>7305.0</c:v>
                </c:pt>
                <c:pt idx="38">
                  <c:v>7487.0</c:v>
                </c:pt>
                <c:pt idx="39">
                  <c:v>7671.0</c:v>
                </c:pt>
                <c:pt idx="40">
                  <c:v>7852.0</c:v>
                </c:pt>
                <c:pt idx="41">
                  <c:v>8036.0</c:v>
                </c:pt>
                <c:pt idx="42">
                  <c:v>8217.0</c:v>
                </c:pt>
                <c:pt idx="43">
                  <c:v>8401.0</c:v>
                </c:pt>
                <c:pt idx="44">
                  <c:v>8582.0</c:v>
                </c:pt>
                <c:pt idx="45">
                  <c:v>8766.0</c:v>
                </c:pt>
                <c:pt idx="46">
                  <c:v>8948.0</c:v>
                </c:pt>
                <c:pt idx="47">
                  <c:v>9132.0</c:v>
                </c:pt>
                <c:pt idx="48">
                  <c:v>9313.0</c:v>
                </c:pt>
                <c:pt idx="49">
                  <c:v>9497.0</c:v>
                </c:pt>
                <c:pt idx="50">
                  <c:v>9678.0</c:v>
                </c:pt>
                <c:pt idx="51">
                  <c:v>9862.0</c:v>
                </c:pt>
                <c:pt idx="52">
                  <c:v>10043.0</c:v>
                </c:pt>
                <c:pt idx="53">
                  <c:v>10227.0</c:v>
                </c:pt>
                <c:pt idx="54">
                  <c:v>10409.0</c:v>
                </c:pt>
                <c:pt idx="55">
                  <c:v>10593.0</c:v>
                </c:pt>
                <c:pt idx="56">
                  <c:v>10774.0</c:v>
                </c:pt>
                <c:pt idx="57">
                  <c:v>10958.0</c:v>
                </c:pt>
              </c:numCache>
            </c:numRef>
          </c:cat>
          <c:val>
            <c:numRef>
              <c:f>'1901-29'!$B$8:$BG$8</c:f>
              <c:numCache>
                <c:formatCode>#,##0</c:formatCode>
                <c:ptCount val="58"/>
                <c:pt idx="0">
                  <c:v>0.55142495</c:v>
                </c:pt>
                <c:pt idx="1">
                  <c:v>2.04868803</c:v>
                </c:pt>
                <c:pt idx="2">
                  <c:v>0.6476505</c:v>
                </c:pt>
                <c:pt idx="3">
                  <c:v>1.87414738</c:v>
                </c:pt>
                <c:pt idx="4">
                  <c:v>1.48404545</c:v>
                </c:pt>
                <c:pt idx="5">
                  <c:v>2.84975437</c:v>
                </c:pt>
                <c:pt idx="6">
                  <c:v>1.69923065</c:v>
                </c:pt>
                <c:pt idx="7">
                  <c:v>2.76043659</c:v>
                </c:pt>
                <c:pt idx="8">
                  <c:v>2.916003169999999</c:v>
                </c:pt>
                <c:pt idx="9">
                  <c:v>5.37095952</c:v>
                </c:pt>
                <c:pt idx="10">
                  <c:v>7.695606019999999</c:v>
                </c:pt>
                <c:pt idx="11">
                  <c:v>5.953571599999999</c:v>
                </c:pt>
                <c:pt idx="12">
                  <c:v>7.56087557</c:v>
                </c:pt>
                <c:pt idx="13">
                  <c:v>6.95684046</c:v>
                </c:pt>
                <c:pt idx="14">
                  <c:v>5.169503079999999</c:v>
                </c:pt>
                <c:pt idx="15">
                  <c:v>7.197616859999999</c:v>
                </c:pt>
                <c:pt idx="16">
                  <c:v>4.93701405</c:v>
                </c:pt>
                <c:pt idx="17">
                  <c:v>8.44241926</c:v>
                </c:pt>
                <c:pt idx="18">
                  <c:v>9.58179733</c:v>
                </c:pt>
                <c:pt idx="19">
                  <c:v>9.23440161</c:v>
                </c:pt>
                <c:pt idx="20">
                  <c:v>6.53153113</c:v>
                </c:pt>
                <c:pt idx="21">
                  <c:v>13.22885962</c:v>
                </c:pt>
                <c:pt idx="22">
                  <c:v>7.76345912</c:v>
                </c:pt>
                <c:pt idx="23">
                  <c:v>8.16947928</c:v>
                </c:pt>
                <c:pt idx="24">
                  <c:v>5.5738466</c:v>
                </c:pt>
                <c:pt idx="25">
                  <c:v>14.0535206</c:v>
                </c:pt>
                <c:pt idx="26">
                  <c:v>5.50532875</c:v>
                </c:pt>
                <c:pt idx="27">
                  <c:v>3.17123185</c:v>
                </c:pt>
                <c:pt idx="28">
                  <c:v>11.734164</c:v>
                </c:pt>
                <c:pt idx="29">
                  <c:v>17.74793984</c:v>
                </c:pt>
                <c:pt idx="30">
                  <c:v>11.35645294</c:v>
                </c:pt>
                <c:pt idx="31">
                  <c:v>14.72148873</c:v>
                </c:pt>
                <c:pt idx="32">
                  <c:v>18.48861489</c:v>
                </c:pt>
                <c:pt idx="33">
                  <c:v>28.76744503</c:v>
                </c:pt>
                <c:pt idx="34">
                  <c:v>36.65572463</c:v>
                </c:pt>
                <c:pt idx="35">
                  <c:v>54.53574683</c:v>
                </c:pt>
                <c:pt idx="36">
                  <c:v>82.57248583000001</c:v>
                </c:pt>
                <c:pt idx="37">
                  <c:v>88.88574883000001</c:v>
                </c:pt>
                <c:pt idx="38">
                  <c:v>85.41278921999999</c:v>
                </c:pt>
                <c:pt idx="39">
                  <c:v>137.9435292</c:v>
                </c:pt>
                <c:pt idx="40">
                  <c:v>112.07649142</c:v>
                </c:pt>
                <c:pt idx="41">
                  <c:v>172.84829829</c:v>
                </c:pt>
                <c:pt idx="42">
                  <c:v>104.83609704</c:v>
                </c:pt>
                <c:pt idx="43">
                  <c:v>200.90723638</c:v>
                </c:pt>
                <c:pt idx="44">
                  <c:v>170.99720962</c:v>
                </c:pt>
                <c:pt idx="45">
                  <c:v>329.81633475</c:v>
                </c:pt>
                <c:pt idx="46">
                  <c:v>241.74949261</c:v>
                </c:pt>
                <c:pt idx="47">
                  <c:v>407.71800699</c:v>
                </c:pt>
                <c:pt idx="48">
                  <c:v>322.79692214</c:v>
                </c:pt>
                <c:pt idx="49">
                  <c:v>643.44593551</c:v>
                </c:pt>
                <c:pt idx="50">
                  <c:v>450.34343998</c:v>
                </c:pt>
                <c:pt idx="51">
                  <c:v>588.03530141</c:v>
                </c:pt>
                <c:pt idx="52">
                  <c:v>190.83004461</c:v>
                </c:pt>
                <c:pt idx="53">
                  <c:v>359.14522239</c:v>
                </c:pt>
                <c:pt idx="54">
                  <c:v>271.87755435</c:v>
                </c:pt>
                <c:pt idx="55">
                  <c:v>517.6813654800001</c:v>
                </c:pt>
                <c:pt idx="56">
                  <c:v>370.44664991</c:v>
                </c:pt>
                <c:pt idx="57">
                  <c:v>572.70773769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3430104"/>
        <c:axId val="2133307480"/>
      </c:lineChart>
      <c:dateAx>
        <c:axId val="2133430104"/>
        <c:scaling>
          <c:orientation val="minMax"/>
        </c:scaling>
        <c:delete val="0"/>
        <c:axPos val="b"/>
        <c:numFmt formatCode="mmm\-yyyy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133307480"/>
        <c:crosses val="autoZero"/>
        <c:auto val="1"/>
        <c:lblOffset val="100"/>
        <c:baseTimeUnit val="days"/>
        <c:majorUnit val="2.0"/>
        <c:majorTimeUnit val="years"/>
      </c:dateAx>
      <c:valAx>
        <c:axId val="21333074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133430104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0"/>
          <c:y val="0.851139069191164"/>
          <c:w val="1.0"/>
          <c:h val="0.147665656793158"/>
        </c:manualLayout>
      </c:layout>
      <c:overlay val="0"/>
      <c:txPr>
        <a:bodyPr/>
        <a:lstStyle/>
        <a:p>
          <a:pPr>
            <a:defRPr sz="1400" b="1"/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BAO Major Liabilities, 1901-1929 </a:t>
            </a:r>
          </a:p>
          <a:p>
            <a:pPr>
              <a:defRPr sz="1400"/>
            </a:pPr>
            <a:r>
              <a:rPr lang="en-US" sz="1400"/>
              <a:t>(mn French francs; all items except notes in circulation use</a:t>
            </a:r>
            <a:r>
              <a:rPr lang="en-US" sz="1400" baseline="0"/>
              <a:t> left scale </a:t>
            </a:r>
            <a:r>
              <a:rPr lang="en-US" sz="1400"/>
              <a:t>)</a:t>
            </a:r>
          </a:p>
        </c:rich>
      </c:tx>
      <c:layout>
        <c:manualLayout>
          <c:xMode val="edge"/>
          <c:yMode val="edge"/>
          <c:x val="0.167559841209533"/>
          <c:y val="0.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735380776643906"/>
          <c:y val="0.117857478115232"/>
          <c:w val="0.859776330140896"/>
          <c:h val="0.608012995999173"/>
        </c:manualLayout>
      </c:layout>
      <c:lineChart>
        <c:grouping val="standard"/>
        <c:varyColors val="1"/>
        <c:ser>
          <c:idx val="0"/>
          <c:order val="0"/>
          <c:tx>
            <c:v>Foreign liabilities</c:v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'1901-29'!$B$3:$BG$3</c:f>
              <c:numCache>
                <c:formatCode>m/d/yy</c:formatCode>
                <c:ptCount val="58"/>
                <c:pt idx="0">
                  <c:v>547.0</c:v>
                </c:pt>
                <c:pt idx="1">
                  <c:v>731.0</c:v>
                </c:pt>
                <c:pt idx="2">
                  <c:v>912.0</c:v>
                </c:pt>
                <c:pt idx="3">
                  <c:v>1096.0</c:v>
                </c:pt>
                <c:pt idx="4">
                  <c:v>1277.0</c:v>
                </c:pt>
                <c:pt idx="5">
                  <c:v>1461.0</c:v>
                </c:pt>
                <c:pt idx="6">
                  <c:v>1643.0</c:v>
                </c:pt>
                <c:pt idx="7">
                  <c:v>1827.0</c:v>
                </c:pt>
                <c:pt idx="8">
                  <c:v>2008.0</c:v>
                </c:pt>
                <c:pt idx="9">
                  <c:v>2192.0</c:v>
                </c:pt>
                <c:pt idx="10">
                  <c:v>2373.0</c:v>
                </c:pt>
                <c:pt idx="11">
                  <c:v>2557.0</c:v>
                </c:pt>
                <c:pt idx="12">
                  <c:v>2738.0</c:v>
                </c:pt>
                <c:pt idx="13">
                  <c:v>2922.0</c:v>
                </c:pt>
                <c:pt idx="14">
                  <c:v>3104.0</c:v>
                </c:pt>
                <c:pt idx="15">
                  <c:v>3288.0</c:v>
                </c:pt>
                <c:pt idx="16">
                  <c:v>3469.0</c:v>
                </c:pt>
                <c:pt idx="17">
                  <c:v>3653.0</c:v>
                </c:pt>
                <c:pt idx="18">
                  <c:v>3834.0</c:v>
                </c:pt>
                <c:pt idx="19">
                  <c:v>4018.0</c:v>
                </c:pt>
                <c:pt idx="20">
                  <c:v>4199.0</c:v>
                </c:pt>
                <c:pt idx="21">
                  <c:v>4383.0</c:v>
                </c:pt>
                <c:pt idx="22">
                  <c:v>4565.0</c:v>
                </c:pt>
                <c:pt idx="23">
                  <c:v>4749.0</c:v>
                </c:pt>
                <c:pt idx="24">
                  <c:v>4930.0</c:v>
                </c:pt>
                <c:pt idx="25">
                  <c:v>5114.0</c:v>
                </c:pt>
                <c:pt idx="26">
                  <c:v>5295.0</c:v>
                </c:pt>
                <c:pt idx="27">
                  <c:v>5479.0</c:v>
                </c:pt>
                <c:pt idx="28">
                  <c:v>5660.0</c:v>
                </c:pt>
                <c:pt idx="29">
                  <c:v>5844.0</c:v>
                </c:pt>
                <c:pt idx="30">
                  <c:v>6026.0</c:v>
                </c:pt>
                <c:pt idx="31">
                  <c:v>6210.0</c:v>
                </c:pt>
                <c:pt idx="32">
                  <c:v>6391.0</c:v>
                </c:pt>
                <c:pt idx="33">
                  <c:v>6575.0</c:v>
                </c:pt>
                <c:pt idx="34">
                  <c:v>6756.0</c:v>
                </c:pt>
                <c:pt idx="35">
                  <c:v>6940.0</c:v>
                </c:pt>
                <c:pt idx="36">
                  <c:v>7121.0</c:v>
                </c:pt>
                <c:pt idx="37">
                  <c:v>7305.0</c:v>
                </c:pt>
                <c:pt idx="38">
                  <c:v>7487.0</c:v>
                </c:pt>
                <c:pt idx="39">
                  <c:v>7671.0</c:v>
                </c:pt>
                <c:pt idx="40">
                  <c:v>7852.0</c:v>
                </c:pt>
                <c:pt idx="41">
                  <c:v>8036.0</c:v>
                </c:pt>
                <c:pt idx="42">
                  <c:v>8217.0</c:v>
                </c:pt>
                <c:pt idx="43">
                  <c:v>8401.0</c:v>
                </c:pt>
                <c:pt idx="44">
                  <c:v>8582.0</c:v>
                </c:pt>
                <c:pt idx="45">
                  <c:v>8766.0</c:v>
                </c:pt>
                <c:pt idx="46">
                  <c:v>8948.0</c:v>
                </c:pt>
                <c:pt idx="47">
                  <c:v>9132.0</c:v>
                </c:pt>
                <c:pt idx="48">
                  <c:v>9313.0</c:v>
                </c:pt>
                <c:pt idx="49">
                  <c:v>9497.0</c:v>
                </c:pt>
                <c:pt idx="50">
                  <c:v>9678.0</c:v>
                </c:pt>
                <c:pt idx="51">
                  <c:v>9862.0</c:v>
                </c:pt>
                <c:pt idx="52">
                  <c:v>10043.0</c:v>
                </c:pt>
                <c:pt idx="53">
                  <c:v>10227.0</c:v>
                </c:pt>
                <c:pt idx="54">
                  <c:v>10409.0</c:v>
                </c:pt>
                <c:pt idx="55">
                  <c:v>10593.0</c:v>
                </c:pt>
                <c:pt idx="56">
                  <c:v>10774.0</c:v>
                </c:pt>
                <c:pt idx="57">
                  <c:v>10958.0</c:v>
                </c:pt>
              </c:numCache>
            </c:numRef>
          </c:cat>
          <c:val>
            <c:numRef>
              <c:f>'1901-29'!$B$11:$BG$11</c:f>
              <c:numCache>
                <c:formatCode>#,##0</c:formatCode>
                <c:ptCount val="5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1.6068372</c:v>
                </c:pt>
                <c:pt idx="34">
                  <c:v>1.6068372</c:v>
                </c:pt>
                <c:pt idx="35">
                  <c:v>1.7958372</c:v>
                </c:pt>
                <c:pt idx="36">
                  <c:v>1.7958372</c:v>
                </c:pt>
                <c:pt idx="37">
                  <c:v>1.7958372</c:v>
                </c:pt>
                <c:pt idx="38">
                  <c:v>1.7958372</c:v>
                </c:pt>
                <c:pt idx="39">
                  <c:v>1.7958372</c:v>
                </c:pt>
                <c:pt idx="40">
                  <c:v>1.7958372</c:v>
                </c:pt>
                <c:pt idx="41">
                  <c:v>1.7958372</c:v>
                </c:pt>
                <c:pt idx="42">
                  <c:v>1.7958372</c:v>
                </c:pt>
                <c:pt idx="43">
                  <c:v>1.7958372</c:v>
                </c:pt>
                <c:pt idx="44">
                  <c:v>1.7958372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</c:numCache>
            </c:numRef>
          </c:val>
          <c:smooth val="0"/>
        </c:ser>
        <c:ser>
          <c:idx val="2"/>
          <c:order val="2"/>
          <c:tx>
            <c:v>Nongovernment deposits</c:v>
          </c:tx>
          <c:spPr>
            <a:ln w="5080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numRef>
              <c:f>'1901-29'!$B$3:$BG$3</c:f>
              <c:numCache>
                <c:formatCode>m/d/yy</c:formatCode>
                <c:ptCount val="58"/>
                <c:pt idx="0">
                  <c:v>547.0</c:v>
                </c:pt>
                <c:pt idx="1">
                  <c:v>731.0</c:v>
                </c:pt>
                <c:pt idx="2">
                  <c:v>912.0</c:v>
                </c:pt>
                <c:pt idx="3">
                  <c:v>1096.0</c:v>
                </c:pt>
                <c:pt idx="4">
                  <c:v>1277.0</c:v>
                </c:pt>
                <c:pt idx="5">
                  <c:v>1461.0</c:v>
                </c:pt>
                <c:pt idx="6">
                  <c:v>1643.0</c:v>
                </c:pt>
                <c:pt idx="7">
                  <c:v>1827.0</c:v>
                </c:pt>
                <c:pt idx="8">
                  <c:v>2008.0</c:v>
                </c:pt>
                <c:pt idx="9">
                  <c:v>2192.0</c:v>
                </c:pt>
                <c:pt idx="10">
                  <c:v>2373.0</c:v>
                </c:pt>
                <c:pt idx="11">
                  <c:v>2557.0</c:v>
                </c:pt>
                <c:pt idx="12">
                  <c:v>2738.0</c:v>
                </c:pt>
                <c:pt idx="13">
                  <c:v>2922.0</c:v>
                </c:pt>
                <c:pt idx="14">
                  <c:v>3104.0</c:v>
                </c:pt>
                <c:pt idx="15">
                  <c:v>3288.0</c:v>
                </c:pt>
                <c:pt idx="16">
                  <c:v>3469.0</c:v>
                </c:pt>
                <c:pt idx="17">
                  <c:v>3653.0</c:v>
                </c:pt>
                <c:pt idx="18">
                  <c:v>3834.0</c:v>
                </c:pt>
                <c:pt idx="19">
                  <c:v>4018.0</c:v>
                </c:pt>
                <c:pt idx="20">
                  <c:v>4199.0</c:v>
                </c:pt>
                <c:pt idx="21">
                  <c:v>4383.0</c:v>
                </c:pt>
                <c:pt idx="22">
                  <c:v>4565.0</c:v>
                </c:pt>
                <c:pt idx="23">
                  <c:v>4749.0</c:v>
                </c:pt>
                <c:pt idx="24">
                  <c:v>4930.0</c:v>
                </c:pt>
                <c:pt idx="25">
                  <c:v>5114.0</c:v>
                </c:pt>
                <c:pt idx="26">
                  <c:v>5295.0</c:v>
                </c:pt>
                <c:pt idx="27">
                  <c:v>5479.0</c:v>
                </c:pt>
                <c:pt idx="28">
                  <c:v>5660.0</c:v>
                </c:pt>
                <c:pt idx="29">
                  <c:v>5844.0</c:v>
                </c:pt>
                <c:pt idx="30">
                  <c:v>6026.0</c:v>
                </c:pt>
                <c:pt idx="31">
                  <c:v>6210.0</c:v>
                </c:pt>
                <c:pt idx="32">
                  <c:v>6391.0</c:v>
                </c:pt>
                <c:pt idx="33">
                  <c:v>6575.0</c:v>
                </c:pt>
                <c:pt idx="34">
                  <c:v>6756.0</c:v>
                </c:pt>
                <c:pt idx="35">
                  <c:v>6940.0</c:v>
                </c:pt>
                <c:pt idx="36">
                  <c:v>7121.0</c:v>
                </c:pt>
                <c:pt idx="37">
                  <c:v>7305.0</c:v>
                </c:pt>
                <c:pt idx="38">
                  <c:v>7487.0</c:v>
                </c:pt>
                <c:pt idx="39">
                  <c:v>7671.0</c:v>
                </c:pt>
                <c:pt idx="40">
                  <c:v>7852.0</c:v>
                </c:pt>
                <c:pt idx="41">
                  <c:v>8036.0</c:v>
                </c:pt>
                <c:pt idx="42">
                  <c:v>8217.0</c:v>
                </c:pt>
                <c:pt idx="43">
                  <c:v>8401.0</c:v>
                </c:pt>
                <c:pt idx="44">
                  <c:v>8582.0</c:v>
                </c:pt>
                <c:pt idx="45">
                  <c:v>8766.0</c:v>
                </c:pt>
                <c:pt idx="46">
                  <c:v>8948.0</c:v>
                </c:pt>
                <c:pt idx="47">
                  <c:v>9132.0</c:v>
                </c:pt>
                <c:pt idx="48">
                  <c:v>9313.0</c:v>
                </c:pt>
                <c:pt idx="49">
                  <c:v>9497.0</c:v>
                </c:pt>
                <c:pt idx="50">
                  <c:v>9678.0</c:v>
                </c:pt>
                <c:pt idx="51">
                  <c:v>9862.0</c:v>
                </c:pt>
                <c:pt idx="52">
                  <c:v>10043.0</c:v>
                </c:pt>
                <c:pt idx="53">
                  <c:v>10227.0</c:v>
                </c:pt>
                <c:pt idx="54">
                  <c:v>10409.0</c:v>
                </c:pt>
                <c:pt idx="55">
                  <c:v>10593.0</c:v>
                </c:pt>
                <c:pt idx="56">
                  <c:v>10774.0</c:v>
                </c:pt>
                <c:pt idx="57">
                  <c:v>10958.0</c:v>
                </c:pt>
              </c:numCache>
            </c:numRef>
          </c:cat>
          <c:val>
            <c:numRef>
              <c:f>'1901-29'!$B$13:$BG$13</c:f>
              <c:numCache>
                <c:formatCode>#,##0</c:formatCode>
                <c:ptCount val="58"/>
                <c:pt idx="0">
                  <c:v>0.09190851</c:v>
                </c:pt>
                <c:pt idx="1">
                  <c:v>0.16525465</c:v>
                </c:pt>
                <c:pt idx="2">
                  <c:v>0.21199446</c:v>
                </c:pt>
                <c:pt idx="3">
                  <c:v>0.74058846</c:v>
                </c:pt>
                <c:pt idx="4">
                  <c:v>1.23957712</c:v>
                </c:pt>
                <c:pt idx="5">
                  <c:v>1.24925245</c:v>
                </c:pt>
                <c:pt idx="6">
                  <c:v>1.48450292</c:v>
                </c:pt>
                <c:pt idx="7">
                  <c:v>1.25386121</c:v>
                </c:pt>
                <c:pt idx="8">
                  <c:v>3.62475461</c:v>
                </c:pt>
                <c:pt idx="9">
                  <c:v>1.71610033</c:v>
                </c:pt>
                <c:pt idx="10">
                  <c:v>1.72770051</c:v>
                </c:pt>
                <c:pt idx="11">
                  <c:v>2.56377047</c:v>
                </c:pt>
                <c:pt idx="12">
                  <c:v>2.91448375</c:v>
                </c:pt>
                <c:pt idx="13">
                  <c:v>2.94058219</c:v>
                </c:pt>
                <c:pt idx="14">
                  <c:v>3.78418488</c:v>
                </c:pt>
                <c:pt idx="15">
                  <c:v>2.09491202</c:v>
                </c:pt>
                <c:pt idx="16">
                  <c:v>6.9156749</c:v>
                </c:pt>
                <c:pt idx="17">
                  <c:v>6.0766524</c:v>
                </c:pt>
                <c:pt idx="18">
                  <c:v>8.11056773</c:v>
                </c:pt>
                <c:pt idx="19">
                  <c:v>5.80780778</c:v>
                </c:pt>
                <c:pt idx="20">
                  <c:v>5.36455539</c:v>
                </c:pt>
                <c:pt idx="21">
                  <c:v>3.82978428</c:v>
                </c:pt>
                <c:pt idx="22">
                  <c:v>5.72383745</c:v>
                </c:pt>
                <c:pt idx="23">
                  <c:v>5.955131160000001</c:v>
                </c:pt>
                <c:pt idx="24">
                  <c:v>4.313773240000001</c:v>
                </c:pt>
                <c:pt idx="25">
                  <c:v>5.82526427</c:v>
                </c:pt>
                <c:pt idx="26">
                  <c:v>6.23010025</c:v>
                </c:pt>
                <c:pt idx="27">
                  <c:v>5.97922666</c:v>
                </c:pt>
                <c:pt idx="28">
                  <c:v>7.57716819</c:v>
                </c:pt>
                <c:pt idx="29">
                  <c:v>9.90676716</c:v>
                </c:pt>
                <c:pt idx="30">
                  <c:v>9.12778755</c:v>
                </c:pt>
                <c:pt idx="31">
                  <c:v>7.7891367</c:v>
                </c:pt>
                <c:pt idx="32">
                  <c:v>8.655854779999998</c:v>
                </c:pt>
                <c:pt idx="33">
                  <c:v>9.92331917</c:v>
                </c:pt>
                <c:pt idx="34">
                  <c:v>12.57587461</c:v>
                </c:pt>
                <c:pt idx="35">
                  <c:v>16.2042349</c:v>
                </c:pt>
                <c:pt idx="36">
                  <c:v>17.1424143</c:v>
                </c:pt>
                <c:pt idx="37">
                  <c:v>22.61759476</c:v>
                </c:pt>
                <c:pt idx="38">
                  <c:v>26.41882965</c:v>
                </c:pt>
                <c:pt idx="39">
                  <c:v>18.42259607</c:v>
                </c:pt>
                <c:pt idx="40">
                  <c:v>19.78935034</c:v>
                </c:pt>
                <c:pt idx="41">
                  <c:v>23.1430452</c:v>
                </c:pt>
                <c:pt idx="42">
                  <c:v>17.8828231</c:v>
                </c:pt>
                <c:pt idx="43">
                  <c:v>26.20736591</c:v>
                </c:pt>
                <c:pt idx="44">
                  <c:v>27.48930601</c:v>
                </c:pt>
                <c:pt idx="45">
                  <c:v>29.25993677</c:v>
                </c:pt>
                <c:pt idx="46">
                  <c:v>31.98598795</c:v>
                </c:pt>
                <c:pt idx="47">
                  <c:v>29.48514361</c:v>
                </c:pt>
                <c:pt idx="48">
                  <c:v>36.61523105</c:v>
                </c:pt>
                <c:pt idx="49">
                  <c:v>32.72978122</c:v>
                </c:pt>
                <c:pt idx="50">
                  <c:v>30.57622275</c:v>
                </c:pt>
                <c:pt idx="51">
                  <c:v>28.46181674</c:v>
                </c:pt>
                <c:pt idx="52">
                  <c:v>41.89587982</c:v>
                </c:pt>
                <c:pt idx="53">
                  <c:v>43.32010552</c:v>
                </c:pt>
                <c:pt idx="54">
                  <c:v>51.03438467</c:v>
                </c:pt>
                <c:pt idx="55">
                  <c:v>32.23942711</c:v>
                </c:pt>
                <c:pt idx="56">
                  <c:v>36.74230769</c:v>
                </c:pt>
                <c:pt idx="57">
                  <c:v>36.2434298</c:v>
                </c:pt>
              </c:numCache>
            </c:numRef>
          </c:val>
          <c:smooth val="0"/>
        </c:ser>
        <c:ser>
          <c:idx val="3"/>
          <c:order val="3"/>
          <c:tx>
            <c:v>Government deposits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'1901-29'!$B$3:$BG$3</c:f>
              <c:numCache>
                <c:formatCode>m/d/yy</c:formatCode>
                <c:ptCount val="58"/>
                <c:pt idx="0">
                  <c:v>547.0</c:v>
                </c:pt>
                <c:pt idx="1">
                  <c:v>731.0</c:v>
                </c:pt>
                <c:pt idx="2">
                  <c:v>912.0</c:v>
                </c:pt>
                <c:pt idx="3">
                  <c:v>1096.0</c:v>
                </c:pt>
                <c:pt idx="4">
                  <c:v>1277.0</c:v>
                </c:pt>
                <c:pt idx="5">
                  <c:v>1461.0</c:v>
                </c:pt>
                <c:pt idx="6">
                  <c:v>1643.0</c:v>
                </c:pt>
                <c:pt idx="7">
                  <c:v>1827.0</c:v>
                </c:pt>
                <c:pt idx="8">
                  <c:v>2008.0</c:v>
                </c:pt>
                <c:pt idx="9">
                  <c:v>2192.0</c:v>
                </c:pt>
                <c:pt idx="10">
                  <c:v>2373.0</c:v>
                </c:pt>
                <c:pt idx="11">
                  <c:v>2557.0</c:v>
                </c:pt>
                <c:pt idx="12">
                  <c:v>2738.0</c:v>
                </c:pt>
                <c:pt idx="13">
                  <c:v>2922.0</c:v>
                </c:pt>
                <c:pt idx="14">
                  <c:v>3104.0</c:v>
                </c:pt>
                <c:pt idx="15">
                  <c:v>3288.0</c:v>
                </c:pt>
                <c:pt idx="16">
                  <c:v>3469.0</c:v>
                </c:pt>
                <c:pt idx="17">
                  <c:v>3653.0</c:v>
                </c:pt>
                <c:pt idx="18">
                  <c:v>3834.0</c:v>
                </c:pt>
                <c:pt idx="19">
                  <c:v>4018.0</c:v>
                </c:pt>
                <c:pt idx="20">
                  <c:v>4199.0</c:v>
                </c:pt>
                <c:pt idx="21">
                  <c:v>4383.0</c:v>
                </c:pt>
                <c:pt idx="22">
                  <c:v>4565.0</c:v>
                </c:pt>
                <c:pt idx="23">
                  <c:v>4749.0</c:v>
                </c:pt>
                <c:pt idx="24">
                  <c:v>4930.0</c:v>
                </c:pt>
                <c:pt idx="25">
                  <c:v>5114.0</c:v>
                </c:pt>
                <c:pt idx="26">
                  <c:v>5295.0</c:v>
                </c:pt>
                <c:pt idx="27">
                  <c:v>5479.0</c:v>
                </c:pt>
                <c:pt idx="28">
                  <c:v>5660.0</c:v>
                </c:pt>
                <c:pt idx="29">
                  <c:v>5844.0</c:v>
                </c:pt>
                <c:pt idx="30">
                  <c:v>6026.0</c:v>
                </c:pt>
                <c:pt idx="31">
                  <c:v>6210.0</c:v>
                </c:pt>
                <c:pt idx="32">
                  <c:v>6391.0</c:v>
                </c:pt>
                <c:pt idx="33">
                  <c:v>6575.0</c:v>
                </c:pt>
                <c:pt idx="34">
                  <c:v>6756.0</c:v>
                </c:pt>
                <c:pt idx="35">
                  <c:v>6940.0</c:v>
                </c:pt>
                <c:pt idx="36">
                  <c:v>7121.0</c:v>
                </c:pt>
                <c:pt idx="37">
                  <c:v>7305.0</c:v>
                </c:pt>
                <c:pt idx="38">
                  <c:v>7487.0</c:v>
                </c:pt>
                <c:pt idx="39">
                  <c:v>7671.0</c:v>
                </c:pt>
                <c:pt idx="40">
                  <c:v>7852.0</c:v>
                </c:pt>
                <c:pt idx="41">
                  <c:v>8036.0</c:v>
                </c:pt>
                <c:pt idx="42">
                  <c:v>8217.0</c:v>
                </c:pt>
                <c:pt idx="43">
                  <c:v>8401.0</c:v>
                </c:pt>
                <c:pt idx="44">
                  <c:v>8582.0</c:v>
                </c:pt>
                <c:pt idx="45">
                  <c:v>8766.0</c:v>
                </c:pt>
                <c:pt idx="46">
                  <c:v>8948.0</c:v>
                </c:pt>
                <c:pt idx="47">
                  <c:v>9132.0</c:v>
                </c:pt>
                <c:pt idx="48">
                  <c:v>9313.0</c:v>
                </c:pt>
                <c:pt idx="49">
                  <c:v>9497.0</c:v>
                </c:pt>
                <c:pt idx="50">
                  <c:v>9678.0</c:v>
                </c:pt>
                <c:pt idx="51">
                  <c:v>9862.0</c:v>
                </c:pt>
                <c:pt idx="52">
                  <c:v>10043.0</c:v>
                </c:pt>
                <c:pt idx="53">
                  <c:v>10227.0</c:v>
                </c:pt>
                <c:pt idx="54">
                  <c:v>10409.0</c:v>
                </c:pt>
                <c:pt idx="55">
                  <c:v>10593.0</c:v>
                </c:pt>
                <c:pt idx="56">
                  <c:v>10774.0</c:v>
                </c:pt>
                <c:pt idx="57">
                  <c:v>10958.0</c:v>
                </c:pt>
              </c:numCache>
            </c:numRef>
          </c:cat>
          <c:val>
            <c:numRef>
              <c:f>'1901-29'!$B$14:$BG$14</c:f>
              <c:numCache>
                <c:formatCode>#,##0</c:formatCode>
                <c:ptCount val="5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0.4055</c:v>
                </c:pt>
                <c:pt idx="46">
                  <c:v>0.325745</c:v>
                </c:pt>
                <c:pt idx="47">
                  <c:v>2.88546517</c:v>
                </c:pt>
                <c:pt idx="48">
                  <c:v>11.73733134</c:v>
                </c:pt>
                <c:pt idx="49">
                  <c:v>3.49223084</c:v>
                </c:pt>
                <c:pt idx="50">
                  <c:v>22.63172402</c:v>
                </c:pt>
                <c:pt idx="51">
                  <c:v>28.38978505</c:v>
                </c:pt>
                <c:pt idx="52">
                  <c:v>31.30052356</c:v>
                </c:pt>
                <c:pt idx="53">
                  <c:v>11.61324725</c:v>
                </c:pt>
                <c:pt idx="54">
                  <c:v>49.87071555</c:v>
                </c:pt>
                <c:pt idx="55">
                  <c:v>18.93640953</c:v>
                </c:pt>
                <c:pt idx="56">
                  <c:v>76.54064564</c:v>
                </c:pt>
                <c:pt idx="57">
                  <c:v>54.15986627</c:v>
                </c:pt>
              </c:numCache>
            </c:numRef>
          </c:val>
          <c:smooth val="0"/>
        </c:ser>
        <c:ser>
          <c:idx val="4"/>
          <c:order val="4"/>
          <c:tx>
            <c:v>Capital </c:v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'1901-29'!$B$3:$BG$3</c:f>
              <c:numCache>
                <c:formatCode>m/d/yy</c:formatCode>
                <c:ptCount val="58"/>
                <c:pt idx="0">
                  <c:v>547.0</c:v>
                </c:pt>
                <c:pt idx="1">
                  <c:v>731.0</c:v>
                </c:pt>
                <c:pt idx="2">
                  <c:v>912.0</c:v>
                </c:pt>
                <c:pt idx="3">
                  <c:v>1096.0</c:v>
                </c:pt>
                <c:pt idx="4">
                  <c:v>1277.0</c:v>
                </c:pt>
                <c:pt idx="5">
                  <c:v>1461.0</c:v>
                </c:pt>
                <c:pt idx="6">
                  <c:v>1643.0</c:v>
                </c:pt>
                <c:pt idx="7">
                  <c:v>1827.0</c:v>
                </c:pt>
                <c:pt idx="8">
                  <c:v>2008.0</c:v>
                </c:pt>
                <c:pt idx="9">
                  <c:v>2192.0</c:v>
                </c:pt>
                <c:pt idx="10">
                  <c:v>2373.0</c:v>
                </c:pt>
                <c:pt idx="11">
                  <c:v>2557.0</c:v>
                </c:pt>
                <c:pt idx="12">
                  <c:v>2738.0</c:v>
                </c:pt>
                <c:pt idx="13">
                  <c:v>2922.0</c:v>
                </c:pt>
                <c:pt idx="14">
                  <c:v>3104.0</c:v>
                </c:pt>
                <c:pt idx="15">
                  <c:v>3288.0</c:v>
                </c:pt>
                <c:pt idx="16">
                  <c:v>3469.0</c:v>
                </c:pt>
                <c:pt idx="17">
                  <c:v>3653.0</c:v>
                </c:pt>
                <c:pt idx="18">
                  <c:v>3834.0</c:v>
                </c:pt>
                <c:pt idx="19">
                  <c:v>4018.0</c:v>
                </c:pt>
                <c:pt idx="20">
                  <c:v>4199.0</c:v>
                </c:pt>
                <c:pt idx="21">
                  <c:v>4383.0</c:v>
                </c:pt>
                <c:pt idx="22">
                  <c:v>4565.0</c:v>
                </c:pt>
                <c:pt idx="23">
                  <c:v>4749.0</c:v>
                </c:pt>
                <c:pt idx="24">
                  <c:v>4930.0</c:v>
                </c:pt>
                <c:pt idx="25">
                  <c:v>5114.0</c:v>
                </c:pt>
                <c:pt idx="26">
                  <c:v>5295.0</c:v>
                </c:pt>
                <c:pt idx="27">
                  <c:v>5479.0</c:v>
                </c:pt>
                <c:pt idx="28">
                  <c:v>5660.0</c:v>
                </c:pt>
                <c:pt idx="29">
                  <c:v>5844.0</c:v>
                </c:pt>
                <c:pt idx="30">
                  <c:v>6026.0</c:v>
                </c:pt>
                <c:pt idx="31">
                  <c:v>6210.0</c:v>
                </c:pt>
                <c:pt idx="32">
                  <c:v>6391.0</c:v>
                </c:pt>
                <c:pt idx="33">
                  <c:v>6575.0</c:v>
                </c:pt>
                <c:pt idx="34">
                  <c:v>6756.0</c:v>
                </c:pt>
                <c:pt idx="35">
                  <c:v>6940.0</c:v>
                </c:pt>
                <c:pt idx="36">
                  <c:v>7121.0</c:v>
                </c:pt>
                <c:pt idx="37">
                  <c:v>7305.0</c:v>
                </c:pt>
                <c:pt idx="38">
                  <c:v>7487.0</c:v>
                </c:pt>
                <c:pt idx="39">
                  <c:v>7671.0</c:v>
                </c:pt>
                <c:pt idx="40">
                  <c:v>7852.0</c:v>
                </c:pt>
                <c:pt idx="41">
                  <c:v>8036.0</c:v>
                </c:pt>
                <c:pt idx="42">
                  <c:v>8217.0</c:v>
                </c:pt>
                <c:pt idx="43">
                  <c:v>8401.0</c:v>
                </c:pt>
                <c:pt idx="44">
                  <c:v>8582.0</c:v>
                </c:pt>
                <c:pt idx="45">
                  <c:v>8766.0</c:v>
                </c:pt>
                <c:pt idx="46">
                  <c:v>8948.0</c:v>
                </c:pt>
                <c:pt idx="47">
                  <c:v>9132.0</c:v>
                </c:pt>
                <c:pt idx="48">
                  <c:v>9313.0</c:v>
                </c:pt>
                <c:pt idx="49">
                  <c:v>9497.0</c:v>
                </c:pt>
                <c:pt idx="50">
                  <c:v>9678.0</c:v>
                </c:pt>
                <c:pt idx="51">
                  <c:v>9862.0</c:v>
                </c:pt>
                <c:pt idx="52">
                  <c:v>10043.0</c:v>
                </c:pt>
                <c:pt idx="53">
                  <c:v>10227.0</c:v>
                </c:pt>
                <c:pt idx="54">
                  <c:v>10409.0</c:v>
                </c:pt>
                <c:pt idx="55">
                  <c:v>10593.0</c:v>
                </c:pt>
                <c:pt idx="56">
                  <c:v>10774.0</c:v>
                </c:pt>
                <c:pt idx="57">
                  <c:v>10958.0</c:v>
                </c:pt>
              </c:numCache>
            </c:numRef>
          </c:cat>
          <c:val>
            <c:numRef>
              <c:f>'1901-29'!$B$15:$BG$15</c:f>
              <c:numCache>
                <c:formatCode>#,##0</c:formatCode>
                <c:ptCount val="58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5.895</c:v>
                </c:pt>
                <c:pt idx="7">
                  <c:v>5.895</c:v>
                </c:pt>
                <c:pt idx="8">
                  <c:v>5.895</c:v>
                </c:pt>
                <c:pt idx="9">
                  <c:v>5.895</c:v>
                </c:pt>
                <c:pt idx="10">
                  <c:v>5.9865</c:v>
                </c:pt>
                <c:pt idx="11">
                  <c:v>5.9865</c:v>
                </c:pt>
                <c:pt idx="12">
                  <c:v>5.9865</c:v>
                </c:pt>
                <c:pt idx="13">
                  <c:v>5.9865</c:v>
                </c:pt>
                <c:pt idx="14">
                  <c:v>5.9865</c:v>
                </c:pt>
                <c:pt idx="15">
                  <c:v>5.9865</c:v>
                </c:pt>
                <c:pt idx="16">
                  <c:v>5.9865</c:v>
                </c:pt>
                <c:pt idx="17">
                  <c:v>5.9865</c:v>
                </c:pt>
                <c:pt idx="18">
                  <c:v>5.9865</c:v>
                </c:pt>
                <c:pt idx="19">
                  <c:v>6.0</c:v>
                </c:pt>
                <c:pt idx="20">
                  <c:v>6.0</c:v>
                </c:pt>
                <c:pt idx="21">
                  <c:v>6.0</c:v>
                </c:pt>
                <c:pt idx="22">
                  <c:v>6.0</c:v>
                </c:pt>
                <c:pt idx="23">
                  <c:v>6.0</c:v>
                </c:pt>
                <c:pt idx="24">
                  <c:v>6.0</c:v>
                </c:pt>
                <c:pt idx="25">
                  <c:v>6.0</c:v>
                </c:pt>
                <c:pt idx="26">
                  <c:v>6.0</c:v>
                </c:pt>
                <c:pt idx="27">
                  <c:v>6.0</c:v>
                </c:pt>
                <c:pt idx="28">
                  <c:v>6.0</c:v>
                </c:pt>
                <c:pt idx="29">
                  <c:v>6.0</c:v>
                </c:pt>
                <c:pt idx="30">
                  <c:v>6.0</c:v>
                </c:pt>
                <c:pt idx="31">
                  <c:v>6.0</c:v>
                </c:pt>
                <c:pt idx="32">
                  <c:v>6.0</c:v>
                </c:pt>
                <c:pt idx="33">
                  <c:v>6.0</c:v>
                </c:pt>
                <c:pt idx="34">
                  <c:v>6.0</c:v>
                </c:pt>
                <c:pt idx="35">
                  <c:v>6.0</c:v>
                </c:pt>
                <c:pt idx="36">
                  <c:v>6.0</c:v>
                </c:pt>
                <c:pt idx="37">
                  <c:v>6.0</c:v>
                </c:pt>
                <c:pt idx="38">
                  <c:v>6.0</c:v>
                </c:pt>
                <c:pt idx="39">
                  <c:v>6.0</c:v>
                </c:pt>
                <c:pt idx="40">
                  <c:v>6.0</c:v>
                </c:pt>
                <c:pt idx="41">
                  <c:v>6.0</c:v>
                </c:pt>
                <c:pt idx="42">
                  <c:v>6.0</c:v>
                </c:pt>
                <c:pt idx="43">
                  <c:v>6.0</c:v>
                </c:pt>
                <c:pt idx="44">
                  <c:v>6.0</c:v>
                </c:pt>
                <c:pt idx="45">
                  <c:v>6.0</c:v>
                </c:pt>
                <c:pt idx="46">
                  <c:v>6.0</c:v>
                </c:pt>
                <c:pt idx="47">
                  <c:v>6.0</c:v>
                </c:pt>
                <c:pt idx="48">
                  <c:v>6.0</c:v>
                </c:pt>
                <c:pt idx="49">
                  <c:v>6.0</c:v>
                </c:pt>
                <c:pt idx="50">
                  <c:v>6.0</c:v>
                </c:pt>
                <c:pt idx="51">
                  <c:v>6.0</c:v>
                </c:pt>
                <c:pt idx="52">
                  <c:v>6.0</c:v>
                </c:pt>
                <c:pt idx="53">
                  <c:v>6.0</c:v>
                </c:pt>
                <c:pt idx="54">
                  <c:v>6.0</c:v>
                </c:pt>
                <c:pt idx="55">
                  <c:v>6.0</c:v>
                </c:pt>
                <c:pt idx="56">
                  <c:v>35.0</c:v>
                </c:pt>
                <c:pt idx="57">
                  <c:v>35.0</c:v>
                </c:pt>
              </c:numCache>
            </c:numRef>
          </c:val>
          <c:smooth val="0"/>
        </c:ser>
        <c:ser>
          <c:idx val="5"/>
          <c:order val="5"/>
          <c:tx>
            <c:v>Reserve</c:v>
          </c:tx>
          <c:spPr>
            <a:ln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'1901-29'!$B$3:$BG$3</c:f>
              <c:numCache>
                <c:formatCode>m/d/yy</c:formatCode>
                <c:ptCount val="58"/>
                <c:pt idx="0">
                  <c:v>547.0</c:v>
                </c:pt>
                <c:pt idx="1">
                  <c:v>731.0</c:v>
                </c:pt>
                <c:pt idx="2">
                  <c:v>912.0</c:v>
                </c:pt>
                <c:pt idx="3">
                  <c:v>1096.0</c:v>
                </c:pt>
                <c:pt idx="4">
                  <c:v>1277.0</c:v>
                </c:pt>
                <c:pt idx="5">
                  <c:v>1461.0</c:v>
                </c:pt>
                <c:pt idx="6">
                  <c:v>1643.0</c:v>
                </c:pt>
                <c:pt idx="7">
                  <c:v>1827.0</c:v>
                </c:pt>
                <c:pt idx="8">
                  <c:v>2008.0</c:v>
                </c:pt>
                <c:pt idx="9">
                  <c:v>2192.0</c:v>
                </c:pt>
                <c:pt idx="10">
                  <c:v>2373.0</c:v>
                </c:pt>
                <c:pt idx="11">
                  <c:v>2557.0</c:v>
                </c:pt>
                <c:pt idx="12">
                  <c:v>2738.0</c:v>
                </c:pt>
                <c:pt idx="13">
                  <c:v>2922.0</c:v>
                </c:pt>
                <c:pt idx="14">
                  <c:v>3104.0</c:v>
                </c:pt>
                <c:pt idx="15">
                  <c:v>3288.0</c:v>
                </c:pt>
                <c:pt idx="16">
                  <c:v>3469.0</c:v>
                </c:pt>
                <c:pt idx="17">
                  <c:v>3653.0</c:v>
                </c:pt>
                <c:pt idx="18">
                  <c:v>3834.0</c:v>
                </c:pt>
                <c:pt idx="19">
                  <c:v>4018.0</c:v>
                </c:pt>
                <c:pt idx="20">
                  <c:v>4199.0</c:v>
                </c:pt>
                <c:pt idx="21">
                  <c:v>4383.0</c:v>
                </c:pt>
                <c:pt idx="22">
                  <c:v>4565.0</c:v>
                </c:pt>
                <c:pt idx="23">
                  <c:v>4749.0</c:v>
                </c:pt>
                <c:pt idx="24">
                  <c:v>4930.0</c:v>
                </c:pt>
                <c:pt idx="25">
                  <c:v>5114.0</c:v>
                </c:pt>
                <c:pt idx="26">
                  <c:v>5295.0</c:v>
                </c:pt>
                <c:pt idx="27">
                  <c:v>5479.0</c:v>
                </c:pt>
                <c:pt idx="28">
                  <c:v>5660.0</c:v>
                </c:pt>
                <c:pt idx="29">
                  <c:v>5844.0</c:v>
                </c:pt>
                <c:pt idx="30">
                  <c:v>6026.0</c:v>
                </c:pt>
                <c:pt idx="31">
                  <c:v>6210.0</c:v>
                </c:pt>
                <c:pt idx="32">
                  <c:v>6391.0</c:v>
                </c:pt>
                <c:pt idx="33">
                  <c:v>6575.0</c:v>
                </c:pt>
                <c:pt idx="34">
                  <c:v>6756.0</c:v>
                </c:pt>
                <c:pt idx="35">
                  <c:v>6940.0</c:v>
                </c:pt>
                <c:pt idx="36">
                  <c:v>7121.0</c:v>
                </c:pt>
                <c:pt idx="37">
                  <c:v>7305.0</c:v>
                </c:pt>
                <c:pt idx="38">
                  <c:v>7487.0</c:v>
                </c:pt>
                <c:pt idx="39">
                  <c:v>7671.0</c:v>
                </c:pt>
                <c:pt idx="40">
                  <c:v>7852.0</c:v>
                </c:pt>
                <c:pt idx="41">
                  <c:v>8036.0</c:v>
                </c:pt>
                <c:pt idx="42">
                  <c:v>8217.0</c:v>
                </c:pt>
                <c:pt idx="43">
                  <c:v>8401.0</c:v>
                </c:pt>
                <c:pt idx="44">
                  <c:v>8582.0</c:v>
                </c:pt>
                <c:pt idx="45">
                  <c:v>8766.0</c:v>
                </c:pt>
                <c:pt idx="46">
                  <c:v>8948.0</c:v>
                </c:pt>
                <c:pt idx="47">
                  <c:v>9132.0</c:v>
                </c:pt>
                <c:pt idx="48">
                  <c:v>9313.0</c:v>
                </c:pt>
                <c:pt idx="49">
                  <c:v>9497.0</c:v>
                </c:pt>
                <c:pt idx="50">
                  <c:v>9678.0</c:v>
                </c:pt>
                <c:pt idx="51">
                  <c:v>9862.0</c:v>
                </c:pt>
                <c:pt idx="52">
                  <c:v>10043.0</c:v>
                </c:pt>
                <c:pt idx="53">
                  <c:v>10227.0</c:v>
                </c:pt>
                <c:pt idx="54">
                  <c:v>10409.0</c:v>
                </c:pt>
                <c:pt idx="55">
                  <c:v>10593.0</c:v>
                </c:pt>
                <c:pt idx="56">
                  <c:v>10774.0</c:v>
                </c:pt>
                <c:pt idx="57">
                  <c:v>10958.0</c:v>
                </c:pt>
              </c:numCache>
            </c:numRef>
          </c:cat>
          <c:val>
            <c:numRef>
              <c:f>'1901-29'!$B$16:$BG$16</c:f>
              <c:numCache>
                <c:formatCode>#,##0</c:formatCode>
                <c:ptCount val="58"/>
                <c:pt idx="0">
                  <c:v>0.0</c:v>
                </c:pt>
                <c:pt idx="1">
                  <c:v>0.0</c:v>
                </c:pt>
                <c:pt idx="2">
                  <c:v>0.0075</c:v>
                </c:pt>
                <c:pt idx="3">
                  <c:v>0.07587815</c:v>
                </c:pt>
                <c:pt idx="4">
                  <c:v>0.08337815</c:v>
                </c:pt>
                <c:pt idx="5">
                  <c:v>0.11782175</c:v>
                </c:pt>
                <c:pt idx="6">
                  <c:v>0.12532175</c:v>
                </c:pt>
                <c:pt idx="7">
                  <c:v>0.22603319</c:v>
                </c:pt>
                <c:pt idx="8">
                  <c:v>0.23580303</c:v>
                </c:pt>
                <c:pt idx="9">
                  <c:v>0.25410246</c:v>
                </c:pt>
                <c:pt idx="10">
                  <c:v>0.31120923</c:v>
                </c:pt>
                <c:pt idx="11">
                  <c:v>0.39355633</c:v>
                </c:pt>
                <c:pt idx="12">
                  <c:v>0.40668659</c:v>
                </c:pt>
                <c:pt idx="13">
                  <c:v>0.54525589</c:v>
                </c:pt>
                <c:pt idx="14">
                  <c:v>0.56922459</c:v>
                </c:pt>
                <c:pt idx="15">
                  <c:v>0.70959191</c:v>
                </c:pt>
                <c:pt idx="16">
                  <c:v>0.72429381</c:v>
                </c:pt>
                <c:pt idx="17">
                  <c:v>0.89648951</c:v>
                </c:pt>
                <c:pt idx="18">
                  <c:v>0.92922601</c:v>
                </c:pt>
                <c:pt idx="19">
                  <c:v>1.25701328</c:v>
                </c:pt>
                <c:pt idx="20">
                  <c:v>1.29409666</c:v>
                </c:pt>
                <c:pt idx="21">
                  <c:v>1.61640331</c:v>
                </c:pt>
                <c:pt idx="22">
                  <c:v>1.65107519</c:v>
                </c:pt>
                <c:pt idx="23">
                  <c:v>1.97688319</c:v>
                </c:pt>
                <c:pt idx="24">
                  <c:v>2.01416844</c:v>
                </c:pt>
                <c:pt idx="25">
                  <c:v>2.31478457</c:v>
                </c:pt>
                <c:pt idx="26">
                  <c:v>2.36256986</c:v>
                </c:pt>
                <c:pt idx="27">
                  <c:v>2.64095706</c:v>
                </c:pt>
                <c:pt idx="28">
                  <c:v>2.651523009999999</c:v>
                </c:pt>
                <c:pt idx="29">
                  <c:v>2.87852087</c:v>
                </c:pt>
                <c:pt idx="30">
                  <c:v>2.92349994</c:v>
                </c:pt>
                <c:pt idx="31">
                  <c:v>3.21018714</c:v>
                </c:pt>
                <c:pt idx="32">
                  <c:v>3.24036739</c:v>
                </c:pt>
                <c:pt idx="33">
                  <c:v>3.53854358</c:v>
                </c:pt>
                <c:pt idx="34">
                  <c:v>3.57666712</c:v>
                </c:pt>
                <c:pt idx="35">
                  <c:v>3.8616581</c:v>
                </c:pt>
                <c:pt idx="36">
                  <c:v>3.9200733</c:v>
                </c:pt>
                <c:pt idx="37">
                  <c:v>4.921425839999999</c:v>
                </c:pt>
                <c:pt idx="38">
                  <c:v>5.15199308</c:v>
                </c:pt>
                <c:pt idx="39">
                  <c:v>7.39047639</c:v>
                </c:pt>
                <c:pt idx="40">
                  <c:v>7.601611139999999</c:v>
                </c:pt>
                <c:pt idx="41">
                  <c:v>8.7539969</c:v>
                </c:pt>
                <c:pt idx="42">
                  <c:v>8.95510099</c:v>
                </c:pt>
                <c:pt idx="43">
                  <c:v>10.17906085</c:v>
                </c:pt>
                <c:pt idx="44">
                  <c:v>12.85124798</c:v>
                </c:pt>
                <c:pt idx="45">
                  <c:v>12.85124798</c:v>
                </c:pt>
                <c:pt idx="46">
                  <c:v>15.84974983</c:v>
                </c:pt>
                <c:pt idx="47">
                  <c:v>15.84974983</c:v>
                </c:pt>
                <c:pt idx="48">
                  <c:v>16.95416679</c:v>
                </c:pt>
                <c:pt idx="49">
                  <c:v>16.95416679</c:v>
                </c:pt>
                <c:pt idx="50">
                  <c:v>19.562635</c:v>
                </c:pt>
                <c:pt idx="51">
                  <c:v>19.562635</c:v>
                </c:pt>
                <c:pt idx="52">
                  <c:v>21.64579595</c:v>
                </c:pt>
                <c:pt idx="53">
                  <c:v>21.64579595</c:v>
                </c:pt>
                <c:pt idx="54">
                  <c:v>23.07959054</c:v>
                </c:pt>
                <c:pt idx="55">
                  <c:v>22.0595483</c:v>
                </c:pt>
                <c:pt idx="56">
                  <c:v>18.37640965</c:v>
                </c:pt>
                <c:pt idx="57">
                  <c:v>18.37640965</c:v>
                </c:pt>
              </c:numCache>
            </c:numRef>
          </c:val>
          <c:smooth val="0"/>
        </c:ser>
        <c:ser>
          <c:idx val="6"/>
          <c:order val="6"/>
          <c:tx>
            <c:v>Amortization, profit and loss</c:v>
          </c:tx>
          <c:spPr>
            <a:ln>
              <a:solidFill>
                <a:srgbClr val="7030A0"/>
              </a:solidFill>
              <a:prstDash val="sysDash"/>
            </a:ln>
          </c:spPr>
          <c:marker>
            <c:symbol val="none"/>
          </c:marker>
          <c:cat>
            <c:numRef>
              <c:f>'1901-29'!$B$3:$BG$3</c:f>
              <c:numCache>
                <c:formatCode>m/d/yy</c:formatCode>
                <c:ptCount val="58"/>
                <c:pt idx="0">
                  <c:v>547.0</c:v>
                </c:pt>
                <c:pt idx="1">
                  <c:v>731.0</c:v>
                </c:pt>
                <c:pt idx="2">
                  <c:v>912.0</c:v>
                </c:pt>
                <c:pt idx="3">
                  <c:v>1096.0</c:v>
                </c:pt>
                <c:pt idx="4">
                  <c:v>1277.0</c:v>
                </c:pt>
                <c:pt idx="5">
                  <c:v>1461.0</c:v>
                </c:pt>
                <c:pt idx="6">
                  <c:v>1643.0</c:v>
                </c:pt>
                <c:pt idx="7">
                  <c:v>1827.0</c:v>
                </c:pt>
                <c:pt idx="8">
                  <c:v>2008.0</c:v>
                </c:pt>
                <c:pt idx="9">
                  <c:v>2192.0</c:v>
                </c:pt>
                <c:pt idx="10">
                  <c:v>2373.0</c:v>
                </c:pt>
                <c:pt idx="11">
                  <c:v>2557.0</c:v>
                </c:pt>
                <c:pt idx="12">
                  <c:v>2738.0</c:v>
                </c:pt>
                <c:pt idx="13">
                  <c:v>2922.0</c:v>
                </c:pt>
                <c:pt idx="14">
                  <c:v>3104.0</c:v>
                </c:pt>
                <c:pt idx="15">
                  <c:v>3288.0</c:v>
                </c:pt>
                <c:pt idx="16">
                  <c:v>3469.0</c:v>
                </c:pt>
                <c:pt idx="17">
                  <c:v>3653.0</c:v>
                </c:pt>
                <c:pt idx="18">
                  <c:v>3834.0</c:v>
                </c:pt>
                <c:pt idx="19">
                  <c:v>4018.0</c:v>
                </c:pt>
                <c:pt idx="20">
                  <c:v>4199.0</c:v>
                </c:pt>
                <c:pt idx="21">
                  <c:v>4383.0</c:v>
                </c:pt>
                <c:pt idx="22">
                  <c:v>4565.0</c:v>
                </c:pt>
                <c:pt idx="23">
                  <c:v>4749.0</c:v>
                </c:pt>
                <c:pt idx="24">
                  <c:v>4930.0</c:v>
                </c:pt>
                <c:pt idx="25">
                  <c:v>5114.0</c:v>
                </c:pt>
                <c:pt idx="26">
                  <c:v>5295.0</c:v>
                </c:pt>
                <c:pt idx="27">
                  <c:v>5479.0</c:v>
                </c:pt>
                <c:pt idx="28">
                  <c:v>5660.0</c:v>
                </c:pt>
                <c:pt idx="29">
                  <c:v>5844.0</c:v>
                </c:pt>
                <c:pt idx="30">
                  <c:v>6026.0</c:v>
                </c:pt>
                <c:pt idx="31">
                  <c:v>6210.0</c:v>
                </c:pt>
                <c:pt idx="32">
                  <c:v>6391.0</c:v>
                </c:pt>
                <c:pt idx="33">
                  <c:v>6575.0</c:v>
                </c:pt>
                <c:pt idx="34">
                  <c:v>6756.0</c:v>
                </c:pt>
                <c:pt idx="35">
                  <c:v>6940.0</c:v>
                </c:pt>
                <c:pt idx="36">
                  <c:v>7121.0</c:v>
                </c:pt>
                <c:pt idx="37">
                  <c:v>7305.0</c:v>
                </c:pt>
                <c:pt idx="38">
                  <c:v>7487.0</c:v>
                </c:pt>
                <c:pt idx="39">
                  <c:v>7671.0</c:v>
                </c:pt>
                <c:pt idx="40">
                  <c:v>7852.0</c:v>
                </c:pt>
                <c:pt idx="41">
                  <c:v>8036.0</c:v>
                </c:pt>
                <c:pt idx="42">
                  <c:v>8217.0</c:v>
                </c:pt>
                <c:pt idx="43">
                  <c:v>8401.0</c:v>
                </c:pt>
                <c:pt idx="44">
                  <c:v>8582.0</c:v>
                </c:pt>
                <c:pt idx="45">
                  <c:v>8766.0</c:v>
                </c:pt>
                <c:pt idx="46">
                  <c:v>8948.0</c:v>
                </c:pt>
                <c:pt idx="47">
                  <c:v>9132.0</c:v>
                </c:pt>
                <c:pt idx="48">
                  <c:v>9313.0</c:v>
                </c:pt>
                <c:pt idx="49">
                  <c:v>9497.0</c:v>
                </c:pt>
                <c:pt idx="50">
                  <c:v>9678.0</c:v>
                </c:pt>
                <c:pt idx="51">
                  <c:v>9862.0</c:v>
                </c:pt>
                <c:pt idx="52">
                  <c:v>10043.0</c:v>
                </c:pt>
                <c:pt idx="53">
                  <c:v>10227.0</c:v>
                </c:pt>
                <c:pt idx="54">
                  <c:v>10409.0</c:v>
                </c:pt>
                <c:pt idx="55">
                  <c:v>10593.0</c:v>
                </c:pt>
                <c:pt idx="56">
                  <c:v>10774.0</c:v>
                </c:pt>
                <c:pt idx="57">
                  <c:v>10958.0</c:v>
                </c:pt>
              </c:numCache>
            </c:numRef>
          </c:cat>
          <c:val>
            <c:numRef>
              <c:f>'1901-29'!$B$17:$BG$17</c:f>
              <c:numCache>
                <c:formatCode>#,##0</c:formatCode>
                <c:ptCount val="58"/>
                <c:pt idx="0">
                  <c:v>0.0187189</c:v>
                </c:pt>
                <c:pt idx="1">
                  <c:v>0.08483513</c:v>
                </c:pt>
                <c:pt idx="2">
                  <c:v>0.29047293</c:v>
                </c:pt>
                <c:pt idx="3">
                  <c:v>0.17331159</c:v>
                </c:pt>
                <c:pt idx="4">
                  <c:v>0.29872848</c:v>
                </c:pt>
                <c:pt idx="5">
                  <c:v>0.25988931</c:v>
                </c:pt>
                <c:pt idx="6">
                  <c:v>0.39253127</c:v>
                </c:pt>
                <c:pt idx="7">
                  <c:v>0.35265842</c:v>
                </c:pt>
                <c:pt idx="8">
                  <c:v>0.42103471</c:v>
                </c:pt>
                <c:pt idx="9">
                  <c:v>0.43078026</c:v>
                </c:pt>
                <c:pt idx="10">
                  <c:v>0.2859144</c:v>
                </c:pt>
                <c:pt idx="11">
                  <c:v>0.2475228</c:v>
                </c:pt>
                <c:pt idx="12">
                  <c:v>0.40328336</c:v>
                </c:pt>
                <c:pt idx="13">
                  <c:v>0.410832</c:v>
                </c:pt>
                <c:pt idx="14">
                  <c:v>0.44179821</c:v>
                </c:pt>
                <c:pt idx="15">
                  <c:v>0.36308272</c:v>
                </c:pt>
                <c:pt idx="16">
                  <c:v>0.52907731</c:v>
                </c:pt>
                <c:pt idx="17">
                  <c:v>0.58705071</c:v>
                </c:pt>
                <c:pt idx="18">
                  <c:v>0.76945049</c:v>
                </c:pt>
                <c:pt idx="19">
                  <c:v>0.67970975</c:v>
                </c:pt>
                <c:pt idx="20">
                  <c:v>0.84296534</c:v>
                </c:pt>
                <c:pt idx="21">
                  <c:v>0.69007084</c:v>
                </c:pt>
                <c:pt idx="22">
                  <c:v>0.82761814</c:v>
                </c:pt>
                <c:pt idx="23">
                  <c:v>0.71385467</c:v>
                </c:pt>
                <c:pt idx="24">
                  <c:v>0.85514532</c:v>
                </c:pt>
                <c:pt idx="25">
                  <c:v>0.84176604</c:v>
                </c:pt>
                <c:pt idx="26">
                  <c:v>0.97837434</c:v>
                </c:pt>
                <c:pt idx="27">
                  <c:v>0.61225964</c:v>
                </c:pt>
                <c:pt idx="28">
                  <c:v>0.89600724</c:v>
                </c:pt>
                <c:pt idx="29">
                  <c:v>0.91780222</c:v>
                </c:pt>
                <c:pt idx="30">
                  <c:v>1.13867353</c:v>
                </c:pt>
                <c:pt idx="31">
                  <c:v>0.89391955</c:v>
                </c:pt>
                <c:pt idx="32">
                  <c:v>1.28423689</c:v>
                </c:pt>
                <c:pt idx="33">
                  <c:v>1.05616346</c:v>
                </c:pt>
                <c:pt idx="34">
                  <c:v>1.43120312</c:v>
                </c:pt>
                <c:pt idx="35">
                  <c:v>0.6924183</c:v>
                </c:pt>
                <c:pt idx="36">
                  <c:v>2.67769247</c:v>
                </c:pt>
                <c:pt idx="37">
                  <c:v>3.25780189</c:v>
                </c:pt>
                <c:pt idx="38">
                  <c:v>5.14150055</c:v>
                </c:pt>
                <c:pt idx="39">
                  <c:v>2.80588146</c:v>
                </c:pt>
                <c:pt idx="40">
                  <c:v>2.86746965</c:v>
                </c:pt>
                <c:pt idx="41">
                  <c:v>2.55373908</c:v>
                </c:pt>
                <c:pt idx="42">
                  <c:v>3.20112959</c:v>
                </c:pt>
                <c:pt idx="43">
                  <c:v>3.65653619</c:v>
                </c:pt>
                <c:pt idx="44">
                  <c:v>0.52965516</c:v>
                </c:pt>
                <c:pt idx="45">
                  <c:v>3.43205171</c:v>
                </c:pt>
                <c:pt idx="46">
                  <c:v>0.39853063</c:v>
                </c:pt>
                <c:pt idx="47">
                  <c:v>4.26679027</c:v>
                </c:pt>
                <c:pt idx="48">
                  <c:v>5.7883365</c:v>
                </c:pt>
                <c:pt idx="49">
                  <c:v>19.70394322</c:v>
                </c:pt>
                <c:pt idx="50">
                  <c:v>18.13608838</c:v>
                </c:pt>
                <c:pt idx="51">
                  <c:v>26.66391018</c:v>
                </c:pt>
                <c:pt idx="52">
                  <c:v>22.08137607</c:v>
                </c:pt>
                <c:pt idx="53">
                  <c:v>26.18889957</c:v>
                </c:pt>
                <c:pt idx="54">
                  <c:v>23.23173288</c:v>
                </c:pt>
                <c:pt idx="55">
                  <c:v>40.6011364</c:v>
                </c:pt>
                <c:pt idx="56">
                  <c:v>0.0</c:v>
                </c:pt>
                <c:pt idx="57">
                  <c:v>7.05952237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4601464"/>
        <c:axId val="2104604504"/>
      </c:lineChart>
      <c:lineChart>
        <c:grouping val="standard"/>
        <c:varyColors val="1"/>
        <c:ser>
          <c:idx val="1"/>
          <c:order val="1"/>
          <c:tx>
            <c:v>Notes in circulation (right scale) </c:v>
          </c:tx>
          <c:spPr>
            <a:ln w="63500" cmpd="dbl"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'1901-29'!$B$2:$BG$2</c:f>
              <c:numCache>
                <c:formatCode>General</c:formatCode>
                <c:ptCount val="58"/>
              </c:numCache>
            </c:numRef>
          </c:cat>
          <c:val>
            <c:numRef>
              <c:f>'1901-29'!$B$12:$BG$12</c:f>
              <c:numCache>
                <c:formatCode>#,##0</c:formatCode>
                <c:ptCount val="58"/>
                <c:pt idx="0">
                  <c:v>1.351455</c:v>
                </c:pt>
                <c:pt idx="1">
                  <c:v>0.83038</c:v>
                </c:pt>
                <c:pt idx="2">
                  <c:v>1.40148</c:v>
                </c:pt>
                <c:pt idx="3">
                  <c:v>1.12988</c:v>
                </c:pt>
                <c:pt idx="4">
                  <c:v>1.943225</c:v>
                </c:pt>
                <c:pt idx="5">
                  <c:v>3.09675</c:v>
                </c:pt>
                <c:pt idx="6">
                  <c:v>3.6585</c:v>
                </c:pt>
                <c:pt idx="7">
                  <c:v>5.57078</c:v>
                </c:pt>
                <c:pt idx="8">
                  <c:v>5.0387</c:v>
                </c:pt>
                <c:pt idx="9">
                  <c:v>6.065115</c:v>
                </c:pt>
                <c:pt idx="10">
                  <c:v>6.943525</c:v>
                </c:pt>
                <c:pt idx="11">
                  <c:v>6.20971</c:v>
                </c:pt>
                <c:pt idx="12">
                  <c:v>6.21468</c:v>
                </c:pt>
                <c:pt idx="13">
                  <c:v>6.62378</c:v>
                </c:pt>
                <c:pt idx="14">
                  <c:v>6.757535</c:v>
                </c:pt>
                <c:pt idx="15">
                  <c:v>7.656585</c:v>
                </c:pt>
                <c:pt idx="16">
                  <c:v>7.433165</c:v>
                </c:pt>
                <c:pt idx="17">
                  <c:v>9.886335</c:v>
                </c:pt>
                <c:pt idx="18">
                  <c:v>9.962855</c:v>
                </c:pt>
                <c:pt idx="19">
                  <c:v>12.67261</c:v>
                </c:pt>
                <c:pt idx="20">
                  <c:v>14.09588</c:v>
                </c:pt>
                <c:pt idx="21">
                  <c:v>11.18106</c:v>
                </c:pt>
                <c:pt idx="22">
                  <c:v>12.084465</c:v>
                </c:pt>
                <c:pt idx="23">
                  <c:v>11.283075</c:v>
                </c:pt>
                <c:pt idx="24">
                  <c:v>14.250005</c:v>
                </c:pt>
                <c:pt idx="25">
                  <c:v>14.06937</c:v>
                </c:pt>
                <c:pt idx="26">
                  <c:v>16.511705</c:v>
                </c:pt>
                <c:pt idx="27">
                  <c:v>13.71352</c:v>
                </c:pt>
                <c:pt idx="28">
                  <c:v>16.16029</c:v>
                </c:pt>
                <c:pt idx="29">
                  <c:v>17.633935</c:v>
                </c:pt>
                <c:pt idx="30">
                  <c:v>21.13449</c:v>
                </c:pt>
                <c:pt idx="31">
                  <c:v>24.159975</c:v>
                </c:pt>
                <c:pt idx="32">
                  <c:v>27.92742</c:v>
                </c:pt>
                <c:pt idx="33">
                  <c:v>34.848815</c:v>
                </c:pt>
                <c:pt idx="34">
                  <c:v>43.731215</c:v>
                </c:pt>
                <c:pt idx="35">
                  <c:v>59.619525</c:v>
                </c:pt>
                <c:pt idx="36">
                  <c:v>79.31866</c:v>
                </c:pt>
                <c:pt idx="37">
                  <c:v>142.81058</c:v>
                </c:pt>
                <c:pt idx="38">
                  <c:v>195.517645</c:v>
                </c:pt>
                <c:pt idx="39">
                  <c:v>206.770925</c:v>
                </c:pt>
                <c:pt idx="40">
                  <c:v>174.52626</c:v>
                </c:pt>
                <c:pt idx="41">
                  <c:v>214.34624</c:v>
                </c:pt>
                <c:pt idx="42">
                  <c:v>190.6105</c:v>
                </c:pt>
                <c:pt idx="43">
                  <c:v>260.95347</c:v>
                </c:pt>
                <c:pt idx="44">
                  <c:v>257.02516</c:v>
                </c:pt>
                <c:pt idx="45">
                  <c:v>381.83917</c:v>
                </c:pt>
                <c:pt idx="46">
                  <c:v>356.48701</c:v>
                </c:pt>
                <c:pt idx="47">
                  <c:v>475.315825</c:v>
                </c:pt>
                <c:pt idx="48">
                  <c:v>429.77895</c:v>
                </c:pt>
                <c:pt idx="49">
                  <c:v>688.80102</c:v>
                </c:pt>
                <c:pt idx="50">
                  <c:v>576.637515</c:v>
                </c:pt>
                <c:pt idx="51">
                  <c:v>665.413365</c:v>
                </c:pt>
                <c:pt idx="52">
                  <c:v>549.74685</c:v>
                </c:pt>
                <c:pt idx="53">
                  <c:v>742.29661</c:v>
                </c:pt>
                <c:pt idx="54">
                  <c:v>606.099105</c:v>
                </c:pt>
                <c:pt idx="55">
                  <c:v>765.517915</c:v>
                </c:pt>
                <c:pt idx="56">
                  <c:v>640.65425</c:v>
                </c:pt>
                <c:pt idx="57">
                  <c:v>782.840175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4610712"/>
        <c:axId val="2104607848"/>
      </c:lineChart>
      <c:dateAx>
        <c:axId val="2104601464"/>
        <c:scaling>
          <c:orientation val="minMax"/>
        </c:scaling>
        <c:delete val="0"/>
        <c:axPos val="b"/>
        <c:numFmt formatCode="mmm\-yyyy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104604504"/>
        <c:crosses val="autoZero"/>
        <c:auto val="1"/>
        <c:lblOffset val="100"/>
        <c:baseTimeUnit val="days"/>
        <c:majorUnit val="24.0"/>
        <c:majorTimeUnit val="months"/>
      </c:dateAx>
      <c:valAx>
        <c:axId val="2104604504"/>
        <c:scaling>
          <c:orientation val="minMax"/>
          <c:max val="400.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104601464"/>
        <c:crosses val="autoZero"/>
        <c:crossBetween val="midCat"/>
        <c:majorUnit val="50.0"/>
        <c:minorUnit val="10.0"/>
      </c:valAx>
      <c:valAx>
        <c:axId val="2104607848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en-US"/>
          </a:p>
        </c:txPr>
        <c:crossAx val="2104610712"/>
        <c:crosses val="max"/>
        <c:crossBetween val="between"/>
      </c:valAx>
      <c:catAx>
        <c:axId val="2104610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04607848"/>
        <c:crosses val="autoZero"/>
        <c:auto val="1"/>
        <c:lblAlgn val="ctr"/>
        <c:lblOffset val="100"/>
        <c:tickLblSkip val="1"/>
        <c:tickMarkSkip val="1"/>
        <c:noMultiLvlLbl val="0"/>
      </c:catAx>
    </c:plotArea>
    <c:legend>
      <c:legendPos val="b"/>
      <c:layout>
        <c:manualLayout>
          <c:xMode val="edge"/>
          <c:yMode val="edge"/>
          <c:x val="0.000270585247052847"/>
          <c:y val="0.835458290818782"/>
          <c:w val="0.999729453535446"/>
          <c:h val="0.164541709181218"/>
        </c:manualLayout>
      </c:layout>
      <c:overlay val="0"/>
      <c:txPr>
        <a:bodyPr/>
        <a:lstStyle/>
        <a:p>
          <a:pPr>
            <a:defRPr sz="1400" b="1"/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BAO Major Assets, 1929-1939</a:t>
            </a:r>
          </a:p>
          <a:p>
            <a:pPr>
              <a:defRPr sz="1400"/>
            </a:pPr>
            <a:r>
              <a:rPr lang="en-US" sz="1400"/>
              <a:t> (mn French francs)</a:t>
            </a:r>
          </a:p>
        </c:rich>
      </c:tx>
      <c:layout>
        <c:manualLayout>
          <c:xMode val="edge"/>
          <c:yMode val="edge"/>
          <c:x val="0.353370770596242"/>
          <c:y val="0.00552867882424591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742275598031271"/>
          <c:y val="0.123622332632361"/>
          <c:w val="0.876043657994261"/>
          <c:h val="0.636634827795985"/>
        </c:manualLayout>
      </c:layout>
      <c:lineChart>
        <c:grouping val="standard"/>
        <c:varyColors val="1"/>
        <c:ser>
          <c:idx val="0"/>
          <c:order val="0"/>
          <c:tx>
            <c:v>Foreign assets</c:v>
          </c:tx>
          <c:marker>
            <c:symbol val="none"/>
          </c:marker>
          <c:cat>
            <c:numRef>
              <c:f>'1929-39'!$B$2:$W$2</c:f>
              <c:numCache>
                <c:formatCode>m/d/yy</c:formatCode>
                <c:ptCount val="22"/>
                <c:pt idx="0">
                  <c:v>10774.0</c:v>
                </c:pt>
                <c:pt idx="1">
                  <c:v>10958.0</c:v>
                </c:pt>
                <c:pt idx="2">
                  <c:v>11139.0</c:v>
                </c:pt>
                <c:pt idx="3">
                  <c:v>11323.0</c:v>
                </c:pt>
                <c:pt idx="4">
                  <c:v>11504.0</c:v>
                </c:pt>
                <c:pt idx="5">
                  <c:v>11688.0</c:v>
                </c:pt>
                <c:pt idx="6">
                  <c:v>11870.0</c:v>
                </c:pt>
                <c:pt idx="7">
                  <c:v>12054.0</c:v>
                </c:pt>
                <c:pt idx="8">
                  <c:v>12235.0</c:v>
                </c:pt>
                <c:pt idx="9">
                  <c:v>12419.0</c:v>
                </c:pt>
                <c:pt idx="10">
                  <c:v>12600.0</c:v>
                </c:pt>
                <c:pt idx="11">
                  <c:v>12784.0</c:v>
                </c:pt>
                <c:pt idx="12">
                  <c:v>12965.0</c:v>
                </c:pt>
                <c:pt idx="13">
                  <c:v>13149.0</c:v>
                </c:pt>
                <c:pt idx="14">
                  <c:v>13331.0</c:v>
                </c:pt>
                <c:pt idx="15">
                  <c:v>13515.0</c:v>
                </c:pt>
                <c:pt idx="16">
                  <c:v>13696.0</c:v>
                </c:pt>
                <c:pt idx="17">
                  <c:v>13880.0</c:v>
                </c:pt>
                <c:pt idx="18">
                  <c:v>14061.0</c:v>
                </c:pt>
                <c:pt idx="19">
                  <c:v>14245.0</c:v>
                </c:pt>
                <c:pt idx="20">
                  <c:v>10774.0</c:v>
                </c:pt>
                <c:pt idx="21">
                  <c:v>14610.0</c:v>
                </c:pt>
              </c:numCache>
            </c:numRef>
          </c:cat>
          <c:val>
            <c:numRef>
              <c:f>'1929-39'!$B$4:$W$4</c:f>
              <c:numCache>
                <c:formatCode>#,##0</c:formatCode>
                <c:ptCount val="22"/>
                <c:pt idx="0">
                  <c:v>126.66379266</c:v>
                </c:pt>
                <c:pt idx="1">
                  <c:v>253.40651036</c:v>
                </c:pt>
                <c:pt idx="2">
                  <c:v>273.13964131</c:v>
                </c:pt>
                <c:pt idx="3">
                  <c:v>214.33231916</c:v>
                </c:pt>
                <c:pt idx="4">
                  <c:v>237.30762143</c:v>
                </c:pt>
                <c:pt idx="5">
                  <c:v>5.0116707</c:v>
                </c:pt>
                <c:pt idx="6">
                  <c:v>1.5587913</c:v>
                </c:pt>
                <c:pt idx="7">
                  <c:v>0.51927719</c:v>
                </c:pt>
                <c:pt idx="8">
                  <c:v>0.24974592</c:v>
                </c:pt>
                <c:pt idx="9">
                  <c:v>0.18412332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11.012298</c:v>
                </c:pt>
                <c:pt idx="15">
                  <c:v>12.59814307</c:v>
                </c:pt>
                <c:pt idx="16">
                  <c:v>14.08161255</c:v>
                </c:pt>
                <c:pt idx="17">
                  <c:v>0.0</c:v>
                </c:pt>
                <c:pt idx="18">
                  <c:v>11.21312185</c:v>
                </c:pt>
                <c:pt idx="19">
                  <c:v>13.50088932</c:v>
                </c:pt>
                <c:pt idx="20">
                  <c:v>7.00786804</c:v>
                </c:pt>
                <c:pt idx="21">
                  <c:v>13.25550208</c:v>
                </c:pt>
              </c:numCache>
            </c:numRef>
          </c:val>
          <c:smooth val="0"/>
        </c:ser>
        <c:ser>
          <c:idx val="1"/>
          <c:order val="1"/>
          <c:tx>
            <c:v>French assets</c:v>
          </c:tx>
          <c:spPr>
            <a:ln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numRef>
              <c:f>'1929-39'!$B$2:$W$2</c:f>
              <c:numCache>
                <c:formatCode>m/d/yy</c:formatCode>
                <c:ptCount val="22"/>
                <c:pt idx="0">
                  <c:v>10774.0</c:v>
                </c:pt>
                <c:pt idx="1">
                  <c:v>10958.0</c:v>
                </c:pt>
                <c:pt idx="2">
                  <c:v>11139.0</c:v>
                </c:pt>
                <c:pt idx="3">
                  <c:v>11323.0</c:v>
                </c:pt>
                <c:pt idx="4">
                  <c:v>11504.0</c:v>
                </c:pt>
                <c:pt idx="5">
                  <c:v>11688.0</c:v>
                </c:pt>
                <c:pt idx="6">
                  <c:v>11870.0</c:v>
                </c:pt>
                <c:pt idx="7">
                  <c:v>12054.0</c:v>
                </c:pt>
                <c:pt idx="8">
                  <c:v>12235.0</c:v>
                </c:pt>
                <c:pt idx="9">
                  <c:v>12419.0</c:v>
                </c:pt>
                <c:pt idx="10">
                  <c:v>12600.0</c:v>
                </c:pt>
                <c:pt idx="11">
                  <c:v>12784.0</c:v>
                </c:pt>
                <c:pt idx="12">
                  <c:v>12965.0</c:v>
                </c:pt>
                <c:pt idx="13">
                  <c:v>13149.0</c:v>
                </c:pt>
                <c:pt idx="14">
                  <c:v>13331.0</c:v>
                </c:pt>
                <c:pt idx="15">
                  <c:v>13515.0</c:v>
                </c:pt>
                <c:pt idx="16">
                  <c:v>13696.0</c:v>
                </c:pt>
                <c:pt idx="17">
                  <c:v>13880.0</c:v>
                </c:pt>
                <c:pt idx="18">
                  <c:v>14061.0</c:v>
                </c:pt>
                <c:pt idx="19">
                  <c:v>14245.0</c:v>
                </c:pt>
                <c:pt idx="20">
                  <c:v>10774.0</c:v>
                </c:pt>
                <c:pt idx="21">
                  <c:v>14610.0</c:v>
                </c:pt>
              </c:numCache>
            </c:numRef>
          </c:cat>
          <c:val>
            <c:numRef>
              <c:f>'1929-39'!$B$5:$W$5</c:f>
              <c:numCache>
                <c:formatCode>#,##0</c:formatCode>
                <c:ptCount val="22"/>
                <c:pt idx="0">
                  <c:v>337.31045028</c:v>
                </c:pt>
                <c:pt idx="1">
                  <c:v>105.52412373</c:v>
                </c:pt>
                <c:pt idx="2">
                  <c:v>92.82355912</c:v>
                </c:pt>
                <c:pt idx="3">
                  <c:v>22.9817571</c:v>
                </c:pt>
                <c:pt idx="4">
                  <c:v>94.94850826</c:v>
                </c:pt>
                <c:pt idx="5">
                  <c:v>224.39392456</c:v>
                </c:pt>
                <c:pt idx="6">
                  <c:v>313.02657911</c:v>
                </c:pt>
                <c:pt idx="7">
                  <c:v>276.0782627</c:v>
                </c:pt>
                <c:pt idx="8">
                  <c:v>309.85092579</c:v>
                </c:pt>
                <c:pt idx="9">
                  <c:v>257.18468775</c:v>
                </c:pt>
                <c:pt idx="10">
                  <c:v>249.40014072</c:v>
                </c:pt>
                <c:pt idx="11">
                  <c:v>280.99947867</c:v>
                </c:pt>
                <c:pt idx="12">
                  <c:v>248.98802763</c:v>
                </c:pt>
                <c:pt idx="13">
                  <c:v>265.47567692</c:v>
                </c:pt>
                <c:pt idx="14">
                  <c:v>277.69253134</c:v>
                </c:pt>
                <c:pt idx="15">
                  <c:v>374.45685896</c:v>
                </c:pt>
                <c:pt idx="16">
                  <c:v>436.66133214</c:v>
                </c:pt>
                <c:pt idx="17">
                  <c:v>457.51514198</c:v>
                </c:pt>
                <c:pt idx="18">
                  <c:v>525.76815937</c:v>
                </c:pt>
                <c:pt idx="19">
                  <c:v>524.01813267</c:v>
                </c:pt>
                <c:pt idx="20">
                  <c:v>563.02403005</c:v>
                </c:pt>
                <c:pt idx="21">
                  <c:v>701.5546667000001</c:v>
                </c:pt>
              </c:numCache>
            </c:numRef>
          </c:val>
          <c:smooth val="0"/>
        </c:ser>
        <c:ser>
          <c:idx val="2"/>
          <c:order val="2"/>
          <c:tx>
            <c:v>Credits to African governments</c:v>
          </c:tx>
          <c:spPr>
            <a:ln>
              <a:solidFill>
                <a:schemeClr val="accent5">
                  <a:lumMod val="50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'1929-39'!$B$2:$W$2</c:f>
              <c:numCache>
                <c:formatCode>m/d/yy</c:formatCode>
                <c:ptCount val="22"/>
                <c:pt idx="0">
                  <c:v>10774.0</c:v>
                </c:pt>
                <c:pt idx="1">
                  <c:v>10958.0</c:v>
                </c:pt>
                <c:pt idx="2">
                  <c:v>11139.0</c:v>
                </c:pt>
                <c:pt idx="3">
                  <c:v>11323.0</c:v>
                </c:pt>
                <c:pt idx="4">
                  <c:v>11504.0</c:v>
                </c:pt>
                <c:pt idx="5">
                  <c:v>11688.0</c:v>
                </c:pt>
                <c:pt idx="6">
                  <c:v>11870.0</c:v>
                </c:pt>
                <c:pt idx="7">
                  <c:v>12054.0</c:v>
                </c:pt>
                <c:pt idx="8">
                  <c:v>12235.0</c:v>
                </c:pt>
                <c:pt idx="9">
                  <c:v>12419.0</c:v>
                </c:pt>
                <c:pt idx="10">
                  <c:v>12600.0</c:v>
                </c:pt>
                <c:pt idx="11">
                  <c:v>12784.0</c:v>
                </c:pt>
                <c:pt idx="12">
                  <c:v>12965.0</c:v>
                </c:pt>
                <c:pt idx="13">
                  <c:v>13149.0</c:v>
                </c:pt>
                <c:pt idx="14">
                  <c:v>13331.0</c:v>
                </c:pt>
                <c:pt idx="15">
                  <c:v>13515.0</c:v>
                </c:pt>
                <c:pt idx="16">
                  <c:v>13696.0</c:v>
                </c:pt>
                <c:pt idx="17">
                  <c:v>13880.0</c:v>
                </c:pt>
                <c:pt idx="18">
                  <c:v>14061.0</c:v>
                </c:pt>
                <c:pt idx="19">
                  <c:v>14245.0</c:v>
                </c:pt>
                <c:pt idx="20">
                  <c:v>10774.0</c:v>
                </c:pt>
                <c:pt idx="21">
                  <c:v>14610.0</c:v>
                </c:pt>
              </c:numCache>
            </c:numRef>
          </c:cat>
          <c:val>
            <c:numRef>
              <c:f>'1929-39'!$B$6:$W$6</c:f>
              <c:numCache>
                <c:formatCode>#,##0</c:formatCode>
                <c:ptCount val="22"/>
                <c:pt idx="0">
                  <c:v>0.0</c:v>
                </c:pt>
                <c:pt idx="1">
                  <c:v>0.0</c:v>
                </c:pt>
                <c:pt idx="2">
                  <c:v>10.0</c:v>
                </c:pt>
                <c:pt idx="3">
                  <c:v>10.0</c:v>
                </c:pt>
                <c:pt idx="4">
                  <c:v>10.0</c:v>
                </c:pt>
                <c:pt idx="5">
                  <c:v>43.9966942</c:v>
                </c:pt>
                <c:pt idx="6">
                  <c:v>57.23509771</c:v>
                </c:pt>
                <c:pt idx="7">
                  <c:v>59.05095514</c:v>
                </c:pt>
                <c:pt idx="8">
                  <c:v>59.59019379</c:v>
                </c:pt>
                <c:pt idx="9">
                  <c:v>59.59361889</c:v>
                </c:pt>
                <c:pt idx="10">
                  <c:v>59.61843914</c:v>
                </c:pt>
                <c:pt idx="11">
                  <c:v>59.62548289</c:v>
                </c:pt>
                <c:pt idx="12">
                  <c:v>59.63869129</c:v>
                </c:pt>
                <c:pt idx="13">
                  <c:v>59.64511754</c:v>
                </c:pt>
                <c:pt idx="14">
                  <c:v>59.64511754</c:v>
                </c:pt>
                <c:pt idx="15">
                  <c:v>59.64511754</c:v>
                </c:pt>
                <c:pt idx="16">
                  <c:v>59.64993989</c:v>
                </c:pt>
                <c:pt idx="17">
                  <c:v>59.64993989</c:v>
                </c:pt>
                <c:pt idx="18">
                  <c:v>59.64993989</c:v>
                </c:pt>
                <c:pt idx="19">
                  <c:v>59.64993989</c:v>
                </c:pt>
                <c:pt idx="20">
                  <c:v>59.64993989</c:v>
                </c:pt>
                <c:pt idx="21">
                  <c:v>59.64993989</c:v>
                </c:pt>
              </c:numCache>
            </c:numRef>
          </c:val>
          <c:smooth val="0"/>
        </c:ser>
        <c:ser>
          <c:idx val="3"/>
          <c:order val="3"/>
          <c:tx>
            <c:v>Credits to private sector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'1929-39'!$B$2:$W$2</c:f>
              <c:numCache>
                <c:formatCode>m/d/yy</c:formatCode>
                <c:ptCount val="22"/>
                <c:pt idx="0">
                  <c:v>10774.0</c:v>
                </c:pt>
                <c:pt idx="1">
                  <c:v>10958.0</c:v>
                </c:pt>
                <c:pt idx="2">
                  <c:v>11139.0</c:v>
                </c:pt>
                <c:pt idx="3">
                  <c:v>11323.0</c:v>
                </c:pt>
                <c:pt idx="4">
                  <c:v>11504.0</c:v>
                </c:pt>
                <c:pt idx="5">
                  <c:v>11688.0</c:v>
                </c:pt>
                <c:pt idx="6">
                  <c:v>11870.0</c:v>
                </c:pt>
                <c:pt idx="7">
                  <c:v>12054.0</c:v>
                </c:pt>
                <c:pt idx="8">
                  <c:v>12235.0</c:v>
                </c:pt>
                <c:pt idx="9">
                  <c:v>12419.0</c:v>
                </c:pt>
                <c:pt idx="10">
                  <c:v>12600.0</c:v>
                </c:pt>
                <c:pt idx="11">
                  <c:v>12784.0</c:v>
                </c:pt>
                <c:pt idx="12">
                  <c:v>12965.0</c:v>
                </c:pt>
                <c:pt idx="13">
                  <c:v>13149.0</c:v>
                </c:pt>
                <c:pt idx="14">
                  <c:v>13331.0</c:v>
                </c:pt>
                <c:pt idx="15">
                  <c:v>13515.0</c:v>
                </c:pt>
                <c:pt idx="16">
                  <c:v>13696.0</c:v>
                </c:pt>
                <c:pt idx="17">
                  <c:v>13880.0</c:v>
                </c:pt>
                <c:pt idx="18">
                  <c:v>14061.0</c:v>
                </c:pt>
                <c:pt idx="19">
                  <c:v>14245.0</c:v>
                </c:pt>
                <c:pt idx="20">
                  <c:v>10774.0</c:v>
                </c:pt>
                <c:pt idx="21">
                  <c:v>14610.0</c:v>
                </c:pt>
              </c:numCache>
            </c:numRef>
          </c:cat>
          <c:val>
            <c:numRef>
              <c:f>'1929-39'!$B$7:$W$7</c:f>
              <c:numCache>
                <c:formatCode>#,##0</c:formatCode>
                <c:ptCount val="22"/>
                <c:pt idx="0">
                  <c:v>370.44664991</c:v>
                </c:pt>
                <c:pt idx="1">
                  <c:v>572.70773769</c:v>
                </c:pt>
                <c:pt idx="2">
                  <c:v>437.55821513</c:v>
                </c:pt>
                <c:pt idx="3">
                  <c:v>535.19229562</c:v>
                </c:pt>
                <c:pt idx="4">
                  <c:v>400.4936713</c:v>
                </c:pt>
                <c:pt idx="5">
                  <c:v>562.34824918</c:v>
                </c:pt>
                <c:pt idx="6">
                  <c:v>379.1764409199999</c:v>
                </c:pt>
                <c:pt idx="7">
                  <c:v>377.3267573099999</c:v>
                </c:pt>
                <c:pt idx="8">
                  <c:v>328.30277681</c:v>
                </c:pt>
                <c:pt idx="9">
                  <c:v>386.03443635</c:v>
                </c:pt>
                <c:pt idx="10">
                  <c:v>430.60281203</c:v>
                </c:pt>
                <c:pt idx="11">
                  <c:v>450.7115205600001</c:v>
                </c:pt>
                <c:pt idx="12">
                  <c:v>480.27190302</c:v>
                </c:pt>
                <c:pt idx="13">
                  <c:v>548.934943</c:v>
                </c:pt>
                <c:pt idx="14">
                  <c:v>498.39247498</c:v>
                </c:pt>
                <c:pt idx="15">
                  <c:v>704.9633699</c:v>
                </c:pt>
                <c:pt idx="16">
                  <c:v>863.52730078</c:v>
                </c:pt>
                <c:pt idx="17">
                  <c:v>905.05809521</c:v>
                </c:pt>
                <c:pt idx="18">
                  <c:v>823.6099502</c:v>
                </c:pt>
                <c:pt idx="19">
                  <c:v>1102.43406727</c:v>
                </c:pt>
                <c:pt idx="20">
                  <c:v>1074.32221657</c:v>
                </c:pt>
                <c:pt idx="21">
                  <c:v>1252.33910616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8015032"/>
        <c:axId val="2097655944"/>
      </c:lineChart>
      <c:dateAx>
        <c:axId val="2128015032"/>
        <c:scaling>
          <c:orientation val="minMax"/>
        </c:scaling>
        <c:delete val="0"/>
        <c:axPos val="b"/>
        <c:numFmt formatCode="mmm\-yyyy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097655944"/>
        <c:crosses val="autoZero"/>
        <c:auto val="1"/>
        <c:lblOffset val="100"/>
        <c:baseTimeUnit val="days"/>
        <c:majorUnit val="2.0"/>
        <c:majorTimeUnit val="years"/>
      </c:dateAx>
      <c:valAx>
        <c:axId val="20976559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128015032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0"/>
          <c:y val="0.851139069191164"/>
          <c:w val="1.0"/>
          <c:h val="0.147665656793158"/>
        </c:manualLayout>
      </c:layout>
      <c:overlay val="0"/>
      <c:txPr>
        <a:bodyPr/>
        <a:lstStyle/>
        <a:p>
          <a:pPr>
            <a:defRPr sz="1400" b="1"/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BAO Major Liabilities, 1929-1939 </a:t>
            </a:r>
          </a:p>
          <a:p>
            <a:pPr>
              <a:defRPr sz="1400"/>
            </a:pPr>
            <a:r>
              <a:rPr lang="en-US" sz="1400"/>
              <a:t>(mn French francs; all items except notes in circulation use</a:t>
            </a:r>
            <a:r>
              <a:rPr lang="en-US" sz="1400" baseline="0"/>
              <a:t> left scale </a:t>
            </a:r>
            <a:r>
              <a:rPr lang="en-US" sz="1400"/>
              <a:t>)</a:t>
            </a:r>
          </a:p>
        </c:rich>
      </c:tx>
      <c:layout>
        <c:manualLayout>
          <c:xMode val="edge"/>
          <c:yMode val="edge"/>
          <c:x val="0.125962506196055"/>
          <c:y val="0.00269723476094217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735380776643906"/>
          <c:y val="0.117857478115232"/>
          <c:w val="0.859776330140896"/>
          <c:h val="0.608012995999173"/>
        </c:manualLayout>
      </c:layout>
      <c:lineChart>
        <c:grouping val="standard"/>
        <c:varyColors val="1"/>
        <c:ser>
          <c:idx val="0"/>
          <c:order val="0"/>
          <c:tx>
            <c:v>Foreign liabilities</c:v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'1929-39'!$B$2:$W$2</c:f>
              <c:numCache>
                <c:formatCode>m/d/yy</c:formatCode>
                <c:ptCount val="22"/>
                <c:pt idx="0">
                  <c:v>10774.0</c:v>
                </c:pt>
                <c:pt idx="1">
                  <c:v>10958.0</c:v>
                </c:pt>
                <c:pt idx="2">
                  <c:v>11139.0</c:v>
                </c:pt>
                <c:pt idx="3">
                  <c:v>11323.0</c:v>
                </c:pt>
                <c:pt idx="4">
                  <c:v>11504.0</c:v>
                </c:pt>
                <c:pt idx="5">
                  <c:v>11688.0</c:v>
                </c:pt>
                <c:pt idx="6">
                  <c:v>11870.0</c:v>
                </c:pt>
                <c:pt idx="7">
                  <c:v>12054.0</c:v>
                </c:pt>
                <c:pt idx="8">
                  <c:v>12235.0</c:v>
                </c:pt>
                <c:pt idx="9">
                  <c:v>12419.0</c:v>
                </c:pt>
                <c:pt idx="10">
                  <c:v>12600.0</c:v>
                </c:pt>
                <c:pt idx="11">
                  <c:v>12784.0</c:v>
                </c:pt>
                <c:pt idx="12">
                  <c:v>12965.0</c:v>
                </c:pt>
                <c:pt idx="13">
                  <c:v>13149.0</c:v>
                </c:pt>
                <c:pt idx="14">
                  <c:v>13331.0</c:v>
                </c:pt>
                <c:pt idx="15">
                  <c:v>13515.0</c:v>
                </c:pt>
                <c:pt idx="16">
                  <c:v>13696.0</c:v>
                </c:pt>
                <c:pt idx="17">
                  <c:v>13880.0</c:v>
                </c:pt>
                <c:pt idx="18">
                  <c:v>14061.0</c:v>
                </c:pt>
                <c:pt idx="19">
                  <c:v>14245.0</c:v>
                </c:pt>
                <c:pt idx="20">
                  <c:v>10774.0</c:v>
                </c:pt>
                <c:pt idx="21">
                  <c:v>14610.0</c:v>
                </c:pt>
              </c:numCache>
            </c:numRef>
          </c:cat>
          <c:val>
            <c:numRef>
              <c:f>'1929-39'!$B$10:$W$10</c:f>
              <c:numCache>
                <c:formatCode>#,##0</c:formatCode>
                <c:ptCount val="2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</c:numCache>
            </c:numRef>
          </c:val>
          <c:smooth val="0"/>
        </c:ser>
        <c:ser>
          <c:idx val="2"/>
          <c:order val="2"/>
          <c:tx>
            <c:v>Nongovernment deposits</c:v>
          </c:tx>
          <c:spPr>
            <a:ln w="5080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numRef>
              <c:f>'1929-39'!$B$2:$W$2</c:f>
              <c:numCache>
                <c:formatCode>m/d/yy</c:formatCode>
                <c:ptCount val="22"/>
                <c:pt idx="0">
                  <c:v>10774.0</c:v>
                </c:pt>
                <c:pt idx="1">
                  <c:v>10958.0</c:v>
                </c:pt>
                <c:pt idx="2">
                  <c:v>11139.0</c:v>
                </c:pt>
                <c:pt idx="3">
                  <c:v>11323.0</c:v>
                </c:pt>
                <c:pt idx="4">
                  <c:v>11504.0</c:v>
                </c:pt>
                <c:pt idx="5">
                  <c:v>11688.0</c:v>
                </c:pt>
                <c:pt idx="6">
                  <c:v>11870.0</c:v>
                </c:pt>
                <c:pt idx="7">
                  <c:v>12054.0</c:v>
                </c:pt>
                <c:pt idx="8">
                  <c:v>12235.0</c:v>
                </c:pt>
                <c:pt idx="9">
                  <c:v>12419.0</c:v>
                </c:pt>
                <c:pt idx="10">
                  <c:v>12600.0</c:v>
                </c:pt>
                <c:pt idx="11">
                  <c:v>12784.0</c:v>
                </c:pt>
                <c:pt idx="12">
                  <c:v>12965.0</c:v>
                </c:pt>
                <c:pt idx="13">
                  <c:v>13149.0</c:v>
                </c:pt>
                <c:pt idx="14">
                  <c:v>13331.0</c:v>
                </c:pt>
                <c:pt idx="15">
                  <c:v>13515.0</c:v>
                </c:pt>
                <c:pt idx="16">
                  <c:v>13696.0</c:v>
                </c:pt>
                <c:pt idx="17">
                  <c:v>13880.0</c:v>
                </c:pt>
                <c:pt idx="18">
                  <c:v>14061.0</c:v>
                </c:pt>
                <c:pt idx="19">
                  <c:v>14245.0</c:v>
                </c:pt>
                <c:pt idx="20">
                  <c:v>10774.0</c:v>
                </c:pt>
                <c:pt idx="21">
                  <c:v>14610.0</c:v>
                </c:pt>
              </c:numCache>
            </c:numRef>
          </c:cat>
          <c:val>
            <c:numRef>
              <c:f>'1929-39'!$B$12:$W$12</c:f>
              <c:numCache>
                <c:formatCode>#,##0</c:formatCode>
                <c:ptCount val="22"/>
                <c:pt idx="0">
                  <c:v>36.74230769</c:v>
                </c:pt>
                <c:pt idx="1">
                  <c:v>36.2434298</c:v>
                </c:pt>
                <c:pt idx="2">
                  <c:v>55.16054445</c:v>
                </c:pt>
                <c:pt idx="3">
                  <c:v>96.587602</c:v>
                </c:pt>
                <c:pt idx="4">
                  <c:v>97.09124298</c:v>
                </c:pt>
                <c:pt idx="5">
                  <c:v>118.46262143</c:v>
                </c:pt>
                <c:pt idx="6">
                  <c:v>166.36358094</c:v>
                </c:pt>
                <c:pt idx="7">
                  <c:v>145.33457471</c:v>
                </c:pt>
                <c:pt idx="8">
                  <c:v>145.21277039</c:v>
                </c:pt>
                <c:pt idx="9">
                  <c:v>134.8285287</c:v>
                </c:pt>
                <c:pt idx="10">
                  <c:v>136.33081863</c:v>
                </c:pt>
                <c:pt idx="11">
                  <c:v>148.20334402</c:v>
                </c:pt>
                <c:pt idx="12">
                  <c:v>139.76414868</c:v>
                </c:pt>
                <c:pt idx="13">
                  <c:v>120.36814995</c:v>
                </c:pt>
                <c:pt idx="14">
                  <c:v>112.88668483</c:v>
                </c:pt>
                <c:pt idx="15">
                  <c:v>139.257238</c:v>
                </c:pt>
                <c:pt idx="16">
                  <c:v>163.36562756</c:v>
                </c:pt>
                <c:pt idx="17">
                  <c:v>188.80939789</c:v>
                </c:pt>
                <c:pt idx="18">
                  <c:v>225.10341719</c:v>
                </c:pt>
                <c:pt idx="19">
                  <c:v>235.81532423</c:v>
                </c:pt>
                <c:pt idx="20">
                  <c:v>249.02867822</c:v>
                </c:pt>
                <c:pt idx="21">
                  <c:v>361.05817274</c:v>
                </c:pt>
              </c:numCache>
            </c:numRef>
          </c:val>
          <c:smooth val="0"/>
        </c:ser>
        <c:ser>
          <c:idx val="3"/>
          <c:order val="3"/>
          <c:tx>
            <c:v>Government deposits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'1929-39'!$B$2:$W$2</c:f>
              <c:numCache>
                <c:formatCode>m/d/yy</c:formatCode>
                <c:ptCount val="22"/>
                <c:pt idx="0">
                  <c:v>10774.0</c:v>
                </c:pt>
                <c:pt idx="1">
                  <c:v>10958.0</c:v>
                </c:pt>
                <c:pt idx="2">
                  <c:v>11139.0</c:v>
                </c:pt>
                <c:pt idx="3">
                  <c:v>11323.0</c:v>
                </c:pt>
                <c:pt idx="4">
                  <c:v>11504.0</c:v>
                </c:pt>
                <c:pt idx="5">
                  <c:v>11688.0</c:v>
                </c:pt>
                <c:pt idx="6">
                  <c:v>11870.0</c:v>
                </c:pt>
                <c:pt idx="7">
                  <c:v>12054.0</c:v>
                </c:pt>
                <c:pt idx="8">
                  <c:v>12235.0</c:v>
                </c:pt>
                <c:pt idx="9">
                  <c:v>12419.0</c:v>
                </c:pt>
                <c:pt idx="10">
                  <c:v>12600.0</c:v>
                </c:pt>
                <c:pt idx="11">
                  <c:v>12784.0</c:v>
                </c:pt>
                <c:pt idx="12">
                  <c:v>12965.0</c:v>
                </c:pt>
                <c:pt idx="13">
                  <c:v>13149.0</c:v>
                </c:pt>
                <c:pt idx="14">
                  <c:v>13331.0</c:v>
                </c:pt>
                <c:pt idx="15">
                  <c:v>13515.0</c:v>
                </c:pt>
                <c:pt idx="16">
                  <c:v>13696.0</c:v>
                </c:pt>
                <c:pt idx="17">
                  <c:v>13880.0</c:v>
                </c:pt>
                <c:pt idx="18">
                  <c:v>14061.0</c:v>
                </c:pt>
                <c:pt idx="19">
                  <c:v>14245.0</c:v>
                </c:pt>
                <c:pt idx="20">
                  <c:v>10774.0</c:v>
                </c:pt>
                <c:pt idx="21">
                  <c:v>14610.0</c:v>
                </c:pt>
              </c:numCache>
            </c:numRef>
          </c:cat>
          <c:val>
            <c:numRef>
              <c:f>'1929-39'!$B$13:$W$13</c:f>
              <c:numCache>
                <c:formatCode>#,##0</c:formatCode>
                <c:ptCount val="22"/>
                <c:pt idx="0">
                  <c:v>76.54064564</c:v>
                </c:pt>
                <c:pt idx="1">
                  <c:v>54.15986627</c:v>
                </c:pt>
                <c:pt idx="2">
                  <c:v>69.36597995999999</c:v>
                </c:pt>
                <c:pt idx="3">
                  <c:v>22.63077888</c:v>
                </c:pt>
                <c:pt idx="4">
                  <c:v>51.99325406000001</c:v>
                </c:pt>
                <c:pt idx="5">
                  <c:v>54.82600079</c:v>
                </c:pt>
                <c:pt idx="6">
                  <c:v>75.82357757</c:v>
                </c:pt>
                <c:pt idx="7">
                  <c:v>39.05058675999999</c:v>
                </c:pt>
                <c:pt idx="8">
                  <c:v>88.61524272</c:v>
                </c:pt>
                <c:pt idx="9">
                  <c:v>49.18114807</c:v>
                </c:pt>
                <c:pt idx="10">
                  <c:v>85.22490422</c:v>
                </c:pt>
                <c:pt idx="11">
                  <c:v>30.30863534</c:v>
                </c:pt>
                <c:pt idx="12">
                  <c:v>86.71654806</c:v>
                </c:pt>
                <c:pt idx="13">
                  <c:v>68.10952536</c:v>
                </c:pt>
                <c:pt idx="14">
                  <c:v>105.32355633</c:v>
                </c:pt>
                <c:pt idx="15">
                  <c:v>61.50100468999999</c:v>
                </c:pt>
                <c:pt idx="16">
                  <c:v>278.987166</c:v>
                </c:pt>
                <c:pt idx="17">
                  <c:v>73.80549909</c:v>
                </c:pt>
                <c:pt idx="18">
                  <c:v>135.84970918</c:v>
                </c:pt>
                <c:pt idx="19">
                  <c:v>66.61055162</c:v>
                </c:pt>
                <c:pt idx="20">
                  <c:v>205.4682119</c:v>
                </c:pt>
                <c:pt idx="21">
                  <c:v>65.9719215</c:v>
                </c:pt>
              </c:numCache>
            </c:numRef>
          </c:val>
          <c:smooth val="0"/>
        </c:ser>
        <c:ser>
          <c:idx val="4"/>
          <c:order val="4"/>
          <c:tx>
            <c:v>Capital </c:v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'1929-39'!$B$2:$W$2</c:f>
              <c:numCache>
                <c:formatCode>m/d/yy</c:formatCode>
                <c:ptCount val="22"/>
                <c:pt idx="0">
                  <c:v>10774.0</c:v>
                </c:pt>
                <c:pt idx="1">
                  <c:v>10958.0</c:v>
                </c:pt>
                <c:pt idx="2">
                  <c:v>11139.0</c:v>
                </c:pt>
                <c:pt idx="3">
                  <c:v>11323.0</c:v>
                </c:pt>
                <c:pt idx="4">
                  <c:v>11504.0</c:v>
                </c:pt>
                <c:pt idx="5">
                  <c:v>11688.0</c:v>
                </c:pt>
                <c:pt idx="6">
                  <c:v>11870.0</c:v>
                </c:pt>
                <c:pt idx="7">
                  <c:v>12054.0</c:v>
                </c:pt>
                <c:pt idx="8">
                  <c:v>12235.0</c:v>
                </c:pt>
                <c:pt idx="9">
                  <c:v>12419.0</c:v>
                </c:pt>
                <c:pt idx="10">
                  <c:v>12600.0</c:v>
                </c:pt>
                <c:pt idx="11">
                  <c:v>12784.0</c:v>
                </c:pt>
                <c:pt idx="12">
                  <c:v>12965.0</c:v>
                </c:pt>
                <c:pt idx="13">
                  <c:v>13149.0</c:v>
                </c:pt>
                <c:pt idx="14">
                  <c:v>13331.0</c:v>
                </c:pt>
                <c:pt idx="15">
                  <c:v>13515.0</c:v>
                </c:pt>
                <c:pt idx="16">
                  <c:v>13696.0</c:v>
                </c:pt>
                <c:pt idx="17">
                  <c:v>13880.0</c:v>
                </c:pt>
                <c:pt idx="18">
                  <c:v>14061.0</c:v>
                </c:pt>
                <c:pt idx="19">
                  <c:v>14245.0</c:v>
                </c:pt>
                <c:pt idx="20">
                  <c:v>10774.0</c:v>
                </c:pt>
                <c:pt idx="21">
                  <c:v>14610.0</c:v>
                </c:pt>
              </c:numCache>
            </c:numRef>
          </c:cat>
          <c:val>
            <c:numRef>
              <c:f>'1929-39'!$B$14:$W$14</c:f>
              <c:numCache>
                <c:formatCode>#,##0</c:formatCode>
                <c:ptCount val="22"/>
                <c:pt idx="0">
                  <c:v>35.0</c:v>
                </c:pt>
                <c:pt idx="1">
                  <c:v>35.0</c:v>
                </c:pt>
                <c:pt idx="2">
                  <c:v>35.0</c:v>
                </c:pt>
                <c:pt idx="3">
                  <c:v>35.0</c:v>
                </c:pt>
                <c:pt idx="4">
                  <c:v>35.0</c:v>
                </c:pt>
                <c:pt idx="5">
                  <c:v>35.0</c:v>
                </c:pt>
                <c:pt idx="6">
                  <c:v>50.0</c:v>
                </c:pt>
                <c:pt idx="7">
                  <c:v>50.0</c:v>
                </c:pt>
                <c:pt idx="8">
                  <c:v>50.0</c:v>
                </c:pt>
                <c:pt idx="9">
                  <c:v>50.0</c:v>
                </c:pt>
                <c:pt idx="10">
                  <c:v>50.0</c:v>
                </c:pt>
                <c:pt idx="11">
                  <c:v>50.0</c:v>
                </c:pt>
                <c:pt idx="12">
                  <c:v>50.0</c:v>
                </c:pt>
                <c:pt idx="13">
                  <c:v>50.0</c:v>
                </c:pt>
                <c:pt idx="14">
                  <c:v>50.0</c:v>
                </c:pt>
                <c:pt idx="15">
                  <c:v>50.0</c:v>
                </c:pt>
                <c:pt idx="16">
                  <c:v>50.0</c:v>
                </c:pt>
                <c:pt idx="17">
                  <c:v>50.0</c:v>
                </c:pt>
                <c:pt idx="18">
                  <c:v>50.0</c:v>
                </c:pt>
                <c:pt idx="19">
                  <c:v>50.0</c:v>
                </c:pt>
                <c:pt idx="20">
                  <c:v>50.0</c:v>
                </c:pt>
                <c:pt idx="21">
                  <c:v>50.0</c:v>
                </c:pt>
              </c:numCache>
            </c:numRef>
          </c:val>
          <c:smooth val="0"/>
        </c:ser>
        <c:ser>
          <c:idx val="5"/>
          <c:order val="5"/>
          <c:tx>
            <c:v>Reserve</c:v>
          </c:tx>
          <c:spPr>
            <a:ln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'1929-39'!$B$2:$W$2</c:f>
              <c:numCache>
                <c:formatCode>m/d/yy</c:formatCode>
                <c:ptCount val="22"/>
                <c:pt idx="0">
                  <c:v>10774.0</c:v>
                </c:pt>
                <c:pt idx="1">
                  <c:v>10958.0</c:v>
                </c:pt>
                <c:pt idx="2">
                  <c:v>11139.0</c:v>
                </c:pt>
                <c:pt idx="3">
                  <c:v>11323.0</c:v>
                </c:pt>
                <c:pt idx="4">
                  <c:v>11504.0</c:v>
                </c:pt>
                <c:pt idx="5">
                  <c:v>11688.0</c:v>
                </c:pt>
                <c:pt idx="6">
                  <c:v>11870.0</c:v>
                </c:pt>
                <c:pt idx="7">
                  <c:v>12054.0</c:v>
                </c:pt>
                <c:pt idx="8">
                  <c:v>12235.0</c:v>
                </c:pt>
                <c:pt idx="9">
                  <c:v>12419.0</c:v>
                </c:pt>
                <c:pt idx="10">
                  <c:v>12600.0</c:v>
                </c:pt>
                <c:pt idx="11">
                  <c:v>12784.0</c:v>
                </c:pt>
                <c:pt idx="12">
                  <c:v>12965.0</c:v>
                </c:pt>
                <c:pt idx="13">
                  <c:v>13149.0</c:v>
                </c:pt>
                <c:pt idx="14">
                  <c:v>13331.0</c:v>
                </c:pt>
                <c:pt idx="15">
                  <c:v>13515.0</c:v>
                </c:pt>
                <c:pt idx="16">
                  <c:v>13696.0</c:v>
                </c:pt>
                <c:pt idx="17">
                  <c:v>13880.0</c:v>
                </c:pt>
                <c:pt idx="18">
                  <c:v>14061.0</c:v>
                </c:pt>
                <c:pt idx="19">
                  <c:v>14245.0</c:v>
                </c:pt>
                <c:pt idx="20">
                  <c:v>10774.0</c:v>
                </c:pt>
                <c:pt idx="21">
                  <c:v>14610.0</c:v>
                </c:pt>
              </c:numCache>
            </c:numRef>
          </c:cat>
          <c:val>
            <c:numRef>
              <c:f>'1929-39'!$B$15:$W$15</c:f>
              <c:numCache>
                <c:formatCode>#,##0</c:formatCode>
                <c:ptCount val="22"/>
                <c:pt idx="0">
                  <c:v>18.37640965</c:v>
                </c:pt>
                <c:pt idx="1">
                  <c:v>18.37640965</c:v>
                </c:pt>
                <c:pt idx="2">
                  <c:v>20.60436996</c:v>
                </c:pt>
                <c:pt idx="3">
                  <c:v>20.60436996</c:v>
                </c:pt>
                <c:pt idx="4">
                  <c:v>20.60436996</c:v>
                </c:pt>
                <c:pt idx="5">
                  <c:v>150.60436996</c:v>
                </c:pt>
                <c:pt idx="6">
                  <c:v>75.60436996</c:v>
                </c:pt>
                <c:pt idx="7">
                  <c:v>76.15842074000001</c:v>
                </c:pt>
                <c:pt idx="8">
                  <c:v>76.15842074000001</c:v>
                </c:pt>
                <c:pt idx="9">
                  <c:v>76.15842074000001</c:v>
                </c:pt>
                <c:pt idx="10">
                  <c:v>76.15842074000001</c:v>
                </c:pt>
                <c:pt idx="11">
                  <c:v>76.15842074000001</c:v>
                </c:pt>
                <c:pt idx="12">
                  <c:v>76.15842074000001</c:v>
                </c:pt>
                <c:pt idx="13">
                  <c:v>76.15842074000001</c:v>
                </c:pt>
                <c:pt idx="14">
                  <c:v>76.71150069</c:v>
                </c:pt>
                <c:pt idx="15">
                  <c:v>76.71150069</c:v>
                </c:pt>
                <c:pt idx="16">
                  <c:v>77.37370675</c:v>
                </c:pt>
                <c:pt idx="17">
                  <c:v>77.37370675</c:v>
                </c:pt>
                <c:pt idx="18">
                  <c:v>78.33599717</c:v>
                </c:pt>
                <c:pt idx="19">
                  <c:v>78.33599717</c:v>
                </c:pt>
                <c:pt idx="20">
                  <c:v>79.7539488</c:v>
                </c:pt>
                <c:pt idx="21">
                  <c:v>79.7539488</c:v>
                </c:pt>
              </c:numCache>
            </c:numRef>
          </c:val>
          <c:smooth val="0"/>
        </c:ser>
        <c:ser>
          <c:idx val="6"/>
          <c:order val="6"/>
          <c:tx>
            <c:v>Amortization, profit and loss</c:v>
          </c:tx>
          <c:spPr>
            <a:ln>
              <a:solidFill>
                <a:srgbClr val="7030A0"/>
              </a:solidFill>
              <a:prstDash val="sysDash"/>
            </a:ln>
          </c:spPr>
          <c:marker>
            <c:symbol val="none"/>
          </c:marker>
          <c:cat>
            <c:numRef>
              <c:f>'1929-39'!$B$2:$W$2</c:f>
              <c:numCache>
                <c:formatCode>m/d/yy</c:formatCode>
                <c:ptCount val="22"/>
                <c:pt idx="0">
                  <c:v>10774.0</c:v>
                </c:pt>
                <c:pt idx="1">
                  <c:v>10958.0</c:v>
                </c:pt>
                <c:pt idx="2">
                  <c:v>11139.0</c:v>
                </c:pt>
                <c:pt idx="3">
                  <c:v>11323.0</c:v>
                </c:pt>
                <c:pt idx="4">
                  <c:v>11504.0</c:v>
                </c:pt>
                <c:pt idx="5">
                  <c:v>11688.0</c:v>
                </c:pt>
                <c:pt idx="6">
                  <c:v>11870.0</c:v>
                </c:pt>
                <c:pt idx="7">
                  <c:v>12054.0</c:v>
                </c:pt>
                <c:pt idx="8">
                  <c:v>12235.0</c:v>
                </c:pt>
                <c:pt idx="9">
                  <c:v>12419.0</c:v>
                </c:pt>
                <c:pt idx="10">
                  <c:v>12600.0</c:v>
                </c:pt>
                <c:pt idx="11">
                  <c:v>12784.0</c:v>
                </c:pt>
                <c:pt idx="12">
                  <c:v>12965.0</c:v>
                </c:pt>
                <c:pt idx="13">
                  <c:v>13149.0</c:v>
                </c:pt>
                <c:pt idx="14">
                  <c:v>13331.0</c:v>
                </c:pt>
                <c:pt idx="15">
                  <c:v>13515.0</c:v>
                </c:pt>
                <c:pt idx="16">
                  <c:v>13696.0</c:v>
                </c:pt>
                <c:pt idx="17">
                  <c:v>13880.0</c:v>
                </c:pt>
                <c:pt idx="18">
                  <c:v>14061.0</c:v>
                </c:pt>
                <c:pt idx="19">
                  <c:v>14245.0</c:v>
                </c:pt>
                <c:pt idx="20">
                  <c:v>10774.0</c:v>
                </c:pt>
                <c:pt idx="21">
                  <c:v>14610.0</c:v>
                </c:pt>
              </c:numCache>
            </c:numRef>
          </c:cat>
          <c:val>
            <c:numRef>
              <c:f>'1929-39'!$B$16:$W$16</c:f>
              <c:numCache>
                <c:formatCode>#,##0</c:formatCode>
                <c:ptCount val="22"/>
                <c:pt idx="0">
                  <c:v>0.0</c:v>
                </c:pt>
                <c:pt idx="1">
                  <c:v>7.05952237</c:v>
                </c:pt>
                <c:pt idx="2">
                  <c:v>4.83706315</c:v>
                </c:pt>
                <c:pt idx="3">
                  <c:v>4.83706315</c:v>
                </c:pt>
                <c:pt idx="4">
                  <c:v>6.06932615</c:v>
                </c:pt>
                <c:pt idx="5">
                  <c:v>6.67599422</c:v>
                </c:pt>
                <c:pt idx="6">
                  <c:v>8.530735140000001</c:v>
                </c:pt>
                <c:pt idx="7">
                  <c:v>0.24822357</c:v>
                </c:pt>
                <c:pt idx="8">
                  <c:v>0.38830237</c:v>
                </c:pt>
                <c:pt idx="9">
                  <c:v>0.61634062</c:v>
                </c:pt>
                <c:pt idx="10">
                  <c:v>1.01242142</c:v>
                </c:pt>
                <c:pt idx="11">
                  <c:v>1.28874047</c:v>
                </c:pt>
                <c:pt idx="12">
                  <c:v>1.76763329</c:v>
                </c:pt>
                <c:pt idx="13">
                  <c:v>2.67939798</c:v>
                </c:pt>
                <c:pt idx="14">
                  <c:v>0.0</c:v>
                </c:pt>
                <c:pt idx="15">
                  <c:v>1.37770714</c:v>
                </c:pt>
                <c:pt idx="16">
                  <c:v>0.0</c:v>
                </c:pt>
                <c:pt idx="17">
                  <c:v>3.19551505</c:v>
                </c:pt>
                <c:pt idx="18">
                  <c:v>0.0</c:v>
                </c:pt>
                <c:pt idx="19">
                  <c:v>4.46070939</c:v>
                </c:pt>
                <c:pt idx="20">
                  <c:v>0.0</c:v>
                </c:pt>
                <c:pt idx="21">
                  <c:v>4.98125721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8020376"/>
        <c:axId val="2104564696"/>
      </c:lineChart>
      <c:lineChart>
        <c:grouping val="standard"/>
        <c:varyColors val="1"/>
        <c:ser>
          <c:idx val="1"/>
          <c:order val="1"/>
          <c:tx>
            <c:v>Notes in circulation (right scale) </c:v>
          </c:tx>
          <c:spPr>
            <a:ln w="63500" cmpd="dbl"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'1929-39'!$B$2:$T$2</c:f>
              <c:numCache>
                <c:formatCode>m/d/yy</c:formatCode>
                <c:ptCount val="19"/>
                <c:pt idx="0">
                  <c:v>10774.0</c:v>
                </c:pt>
                <c:pt idx="1">
                  <c:v>10958.0</c:v>
                </c:pt>
                <c:pt idx="2">
                  <c:v>11139.0</c:v>
                </c:pt>
                <c:pt idx="3">
                  <c:v>11323.0</c:v>
                </c:pt>
                <c:pt idx="4">
                  <c:v>11504.0</c:v>
                </c:pt>
                <c:pt idx="5">
                  <c:v>11688.0</c:v>
                </c:pt>
                <c:pt idx="6">
                  <c:v>11870.0</c:v>
                </c:pt>
                <c:pt idx="7">
                  <c:v>12054.0</c:v>
                </c:pt>
                <c:pt idx="8">
                  <c:v>12235.0</c:v>
                </c:pt>
                <c:pt idx="9">
                  <c:v>12419.0</c:v>
                </c:pt>
                <c:pt idx="10">
                  <c:v>12600.0</c:v>
                </c:pt>
                <c:pt idx="11">
                  <c:v>12784.0</c:v>
                </c:pt>
                <c:pt idx="12">
                  <c:v>12965.0</c:v>
                </c:pt>
                <c:pt idx="13">
                  <c:v>13149.0</c:v>
                </c:pt>
                <c:pt idx="14">
                  <c:v>13331.0</c:v>
                </c:pt>
                <c:pt idx="15">
                  <c:v>13515.0</c:v>
                </c:pt>
                <c:pt idx="16">
                  <c:v>13696.0</c:v>
                </c:pt>
                <c:pt idx="17">
                  <c:v>13880.0</c:v>
                </c:pt>
                <c:pt idx="18">
                  <c:v>14061.0</c:v>
                </c:pt>
              </c:numCache>
            </c:numRef>
          </c:cat>
          <c:val>
            <c:numRef>
              <c:f>'1929-39'!$B$11:$W$11</c:f>
              <c:numCache>
                <c:formatCode>#,##0</c:formatCode>
                <c:ptCount val="22"/>
                <c:pt idx="0">
                  <c:v>640.65425</c:v>
                </c:pt>
                <c:pt idx="1">
                  <c:v>782.840175</c:v>
                </c:pt>
                <c:pt idx="2">
                  <c:v>642.21935</c:v>
                </c:pt>
                <c:pt idx="3">
                  <c:v>618.80502</c:v>
                </c:pt>
                <c:pt idx="4">
                  <c:v>552.194035</c:v>
                </c:pt>
                <c:pt idx="5">
                  <c:v>417.205425</c:v>
                </c:pt>
                <c:pt idx="6">
                  <c:v>363.082355</c:v>
                </c:pt>
                <c:pt idx="7">
                  <c:v>394.1722</c:v>
                </c:pt>
                <c:pt idx="8">
                  <c:v>343.189475</c:v>
                </c:pt>
                <c:pt idx="9">
                  <c:v>401.271955</c:v>
                </c:pt>
                <c:pt idx="10">
                  <c:v>345.29185</c:v>
                </c:pt>
                <c:pt idx="11">
                  <c:v>404.8805</c:v>
                </c:pt>
                <c:pt idx="12">
                  <c:v>378.37433</c:v>
                </c:pt>
                <c:pt idx="13">
                  <c:v>466.30134</c:v>
                </c:pt>
                <c:pt idx="14">
                  <c:v>435.15864</c:v>
                </c:pt>
                <c:pt idx="15">
                  <c:v>730.32655</c:v>
                </c:pt>
                <c:pt idx="16">
                  <c:v>700.893165</c:v>
                </c:pt>
                <c:pt idx="17">
                  <c:v>958.110725</c:v>
                </c:pt>
                <c:pt idx="18">
                  <c:v>866.587075</c:v>
                </c:pt>
                <c:pt idx="19">
                  <c:v>1162.957915</c:v>
                </c:pt>
                <c:pt idx="20">
                  <c:v>1027.97052</c:v>
                </c:pt>
                <c:pt idx="21">
                  <c:v>1363.480825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4575672"/>
        <c:axId val="2128517304"/>
      </c:lineChart>
      <c:dateAx>
        <c:axId val="2128020376"/>
        <c:scaling>
          <c:orientation val="minMax"/>
        </c:scaling>
        <c:delete val="0"/>
        <c:axPos val="b"/>
        <c:numFmt formatCode="mmm\-yyyy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104564696"/>
        <c:crosses val="autoZero"/>
        <c:auto val="1"/>
        <c:lblOffset val="100"/>
        <c:baseTimeUnit val="days"/>
        <c:majorUnit val="24.0"/>
        <c:majorTimeUnit val="months"/>
      </c:dateAx>
      <c:valAx>
        <c:axId val="2104564696"/>
        <c:scaling>
          <c:orientation val="minMax"/>
          <c:max val="400.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128020376"/>
        <c:crosses val="autoZero"/>
        <c:crossBetween val="midCat"/>
        <c:majorUnit val="50.0"/>
        <c:minorUnit val="10.0"/>
      </c:valAx>
      <c:valAx>
        <c:axId val="212851730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en-US"/>
          </a:p>
        </c:txPr>
        <c:crossAx val="2104575672"/>
        <c:crosses val="max"/>
        <c:crossBetween val="between"/>
      </c:valAx>
      <c:dateAx>
        <c:axId val="2104575672"/>
        <c:scaling>
          <c:orientation val="minMax"/>
        </c:scaling>
        <c:delete val="1"/>
        <c:axPos val="b"/>
        <c:numFmt formatCode="m/d/yy" sourceLinked="1"/>
        <c:majorTickMark val="out"/>
        <c:minorTickMark val="none"/>
        <c:tickLblPos val="nextTo"/>
        <c:crossAx val="2128517304"/>
        <c:crosses val="autoZero"/>
        <c:auto val="1"/>
        <c:lblOffset val="100"/>
        <c:baseTimeUnit val="months"/>
        <c:majorUnit val="1.0"/>
        <c:minorUnit val="1.0"/>
      </c:dateAx>
    </c:plotArea>
    <c:legend>
      <c:legendPos val="b"/>
      <c:layout>
        <c:manualLayout>
          <c:xMode val="edge"/>
          <c:yMode val="edge"/>
          <c:x val="0.000270585247052847"/>
          <c:y val="0.798783525884746"/>
          <c:w val="0.997636242215285"/>
          <c:h val="0.201216522691945"/>
        </c:manualLayout>
      </c:layout>
      <c:overlay val="0"/>
      <c:txPr>
        <a:bodyPr/>
        <a:lstStyle/>
        <a:p>
          <a:pPr>
            <a:defRPr sz="1400" b="1"/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BAO Assets, 1929-1939</a:t>
            </a:r>
          </a:p>
          <a:p>
            <a:pPr>
              <a:defRPr sz="1400"/>
            </a:pPr>
            <a:r>
              <a:rPr lang="en-US" sz="1400"/>
              <a:t> (mn French francs)</a:t>
            </a:r>
          </a:p>
        </c:rich>
      </c:tx>
      <c:layout>
        <c:manualLayout>
          <c:xMode val="edge"/>
          <c:yMode val="edge"/>
          <c:x val="0.353370770596242"/>
          <c:y val="0.00552867882424591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742275598031271"/>
          <c:y val="0.123622332632361"/>
          <c:w val="0.876043657994261"/>
          <c:h val="0.636634827795985"/>
        </c:manualLayout>
      </c:layout>
      <c:lineChart>
        <c:grouping val="standard"/>
        <c:varyColors val="1"/>
        <c:ser>
          <c:idx val="0"/>
          <c:order val="0"/>
          <c:tx>
            <c:v>Foreign assets</c:v>
          </c:tx>
          <c:marker>
            <c:symbol val="none"/>
          </c:marker>
          <c:cat>
            <c:numRef>
              <c:f>'1929-39'!$B$2:$W$2</c:f>
              <c:numCache>
                <c:formatCode>m/d/yy</c:formatCode>
                <c:ptCount val="22"/>
                <c:pt idx="0">
                  <c:v>10774.0</c:v>
                </c:pt>
                <c:pt idx="1">
                  <c:v>10958.0</c:v>
                </c:pt>
                <c:pt idx="2">
                  <c:v>11139.0</c:v>
                </c:pt>
                <c:pt idx="3">
                  <c:v>11323.0</c:v>
                </c:pt>
                <c:pt idx="4">
                  <c:v>11504.0</c:v>
                </c:pt>
                <c:pt idx="5">
                  <c:v>11688.0</c:v>
                </c:pt>
                <c:pt idx="6">
                  <c:v>11870.0</c:v>
                </c:pt>
                <c:pt idx="7">
                  <c:v>12054.0</c:v>
                </c:pt>
                <c:pt idx="8">
                  <c:v>12235.0</c:v>
                </c:pt>
                <c:pt idx="9">
                  <c:v>12419.0</c:v>
                </c:pt>
                <c:pt idx="10">
                  <c:v>12600.0</c:v>
                </c:pt>
                <c:pt idx="11">
                  <c:v>12784.0</c:v>
                </c:pt>
                <c:pt idx="12">
                  <c:v>12965.0</c:v>
                </c:pt>
                <c:pt idx="13">
                  <c:v>13149.0</c:v>
                </c:pt>
                <c:pt idx="14">
                  <c:v>13331.0</c:v>
                </c:pt>
                <c:pt idx="15">
                  <c:v>13515.0</c:v>
                </c:pt>
                <c:pt idx="16">
                  <c:v>13696.0</c:v>
                </c:pt>
                <c:pt idx="17">
                  <c:v>13880.0</c:v>
                </c:pt>
                <c:pt idx="18">
                  <c:v>14061.0</c:v>
                </c:pt>
                <c:pt idx="19">
                  <c:v>14245.0</c:v>
                </c:pt>
                <c:pt idx="20">
                  <c:v>10774.0</c:v>
                </c:pt>
                <c:pt idx="21">
                  <c:v>14610.0</c:v>
                </c:pt>
              </c:numCache>
            </c:numRef>
          </c:cat>
          <c:val>
            <c:numRef>
              <c:f>'1929-39'!$B$4:$W$4</c:f>
              <c:numCache>
                <c:formatCode>#,##0</c:formatCode>
                <c:ptCount val="22"/>
                <c:pt idx="0">
                  <c:v>126.66379266</c:v>
                </c:pt>
                <c:pt idx="1">
                  <c:v>253.40651036</c:v>
                </c:pt>
                <c:pt idx="2">
                  <c:v>273.13964131</c:v>
                </c:pt>
                <c:pt idx="3">
                  <c:v>214.33231916</c:v>
                </c:pt>
                <c:pt idx="4">
                  <c:v>237.30762143</c:v>
                </c:pt>
                <c:pt idx="5">
                  <c:v>5.0116707</c:v>
                </c:pt>
                <c:pt idx="6">
                  <c:v>1.5587913</c:v>
                </c:pt>
                <c:pt idx="7">
                  <c:v>0.51927719</c:v>
                </c:pt>
                <c:pt idx="8">
                  <c:v>0.24974592</c:v>
                </c:pt>
                <c:pt idx="9">
                  <c:v>0.18412332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11.012298</c:v>
                </c:pt>
                <c:pt idx="15">
                  <c:v>12.59814307</c:v>
                </c:pt>
                <c:pt idx="16">
                  <c:v>14.08161255</c:v>
                </c:pt>
                <c:pt idx="17">
                  <c:v>0.0</c:v>
                </c:pt>
                <c:pt idx="18">
                  <c:v>11.21312185</c:v>
                </c:pt>
                <c:pt idx="19">
                  <c:v>13.50088932</c:v>
                </c:pt>
                <c:pt idx="20">
                  <c:v>7.00786804</c:v>
                </c:pt>
                <c:pt idx="21">
                  <c:v>13.25550208</c:v>
                </c:pt>
              </c:numCache>
            </c:numRef>
          </c:val>
          <c:smooth val="0"/>
        </c:ser>
        <c:ser>
          <c:idx val="1"/>
          <c:order val="1"/>
          <c:tx>
            <c:v>French assets</c:v>
          </c:tx>
          <c:spPr>
            <a:ln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numRef>
              <c:f>'1929-39'!$B$2:$W$2</c:f>
              <c:numCache>
                <c:formatCode>m/d/yy</c:formatCode>
                <c:ptCount val="22"/>
                <c:pt idx="0">
                  <c:v>10774.0</c:v>
                </c:pt>
                <c:pt idx="1">
                  <c:v>10958.0</c:v>
                </c:pt>
                <c:pt idx="2">
                  <c:v>11139.0</c:v>
                </c:pt>
                <c:pt idx="3">
                  <c:v>11323.0</c:v>
                </c:pt>
                <c:pt idx="4">
                  <c:v>11504.0</c:v>
                </c:pt>
                <c:pt idx="5">
                  <c:v>11688.0</c:v>
                </c:pt>
                <c:pt idx="6">
                  <c:v>11870.0</c:v>
                </c:pt>
                <c:pt idx="7">
                  <c:v>12054.0</c:v>
                </c:pt>
                <c:pt idx="8">
                  <c:v>12235.0</c:v>
                </c:pt>
                <c:pt idx="9">
                  <c:v>12419.0</c:v>
                </c:pt>
                <c:pt idx="10">
                  <c:v>12600.0</c:v>
                </c:pt>
                <c:pt idx="11">
                  <c:v>12784.0</c:v>
                </c:pt>
                <c:pt idx="12">
                  <c:v>12965.0</c:v>
                </c:pt>
                <c:pt idx="13">
                  <c:v>13149.0</c:v>
                </c:pt>
                <c:pt idx="14">
                  <c:v>13331.0</c:v>
                </c:pt>
                <c:pt idx="15">
                  <c:v>13515.0</c:v>
                </c:pt>
                <c:pt idx="16">
                  <c:v>13696.0</c:v>
                </c:pt>
                <c:pt idx="17">
                  <c:v>13880.0</c:v>
                </c:pt>
                <c:pt idx="18">
                  <c:v>14061.0</c:v>
                </c:pt>
                <c:pt idx="19">
                  <c:v>14245.0</c:v>
                </c:pt>
                <c:pt idx="20">
                  <c:v>10774.0</c:v>
                </c:pt>
                <c:pt idx="21">
                  <c:v>14610.0</c:v>
                </c:pt>
              </c:numCache>
            </c:numRef>
          </c:cat>
          <c:val>
            <c:numRef>
              <c:f>'1929-39'!$B$5:$W$5</c:f>
              <c:numCache>
                <c:formatCode>#,##0</c:formatCode>
                <c:ptCount val="22"/>
                <c:pt idx="0">
                  <c:v>337.31045028</c:v>
                </c:pt>
                <c:pt idx="1">
                  <c:v>105.52412373</c:v>
                </c:pt>
                <c:pt idx="2">
                  <c:v>92.82355912</c:v>
                </c:pt>
                <c:pt idx="3">
                  <c:v>22.9817571</c:v>
                </c:pt>
                <c:pt idx="4">
                  <c:v>94.94850826</c:v>
                </c:pt>
                <c:pt idx="5">
                  <c:v>224.39392456</c:v>
                </c:pt>
                <c:pt idx="6">
                  <c:v>313.02657911</c:v>
                </c:pt>
                <c:pt idx="7">
                  <c:v>276.0782627</c:v>
                </c:pt>
                <c:pt idx="8">
                  <c:v>309.85092579</c:v>
                </c:pt>
                <c:pt idx="9">
                  <c:v>257.18468775</c:v>
                </c:pt>
                <c:pt idx="10">
                  <c:v>249.40014072</c:v>
                </c:pt>
                <c:pt idx="11">
                  <c:v>280.99947867</c:v>
                </c:pt>
                <c:pt idx="12">
                  <c:v>248.98802763</c:v>
                </c:pt>
                <c:pt idx="13">
                  <c:v>265.47567692</c:v>
                </c:pt>
                <c:pt idx="14">
                  <c:v>277.69253134</c:v>
                </c:pt>
                <c:pt idx="15">
                  <c:v>374.45685896</c:v>
                </c:pt>
                <c:pt idx="16">
                  <c:v>436.66133214</c:v>
                </c:pt>
                <c:pt idx="17">
                  <c:v>457.51514198</c:v>
                </c:pt>
                <c:pt idx="18">
                  <c:v>525.76815937</c:v>
                </c:pt>
                <c:pt idx="19">
                  <c:v>524.01813267</c:v>
                </c:pt>
                <c:pt idx="20">
                  <c:v>563.02403005</c:v>
                </c:pt>
                <c:pt idx="21">
                  <c:v>701.5546667000001</c:v>
                </c:pt>
              </c:numCache>
            </c:numRef>
          </c:val>
          <c:smooth val="0"/>
        </c:ser>
        <c:ser>
          <c:idx val="2"/>
          <c:order val="2"/>
          <c:tx>
            <c:v>Credits to African governments</c:v>
          </c:tx>
          <c:spPr>
            <a:ln>
              <a:solidFill>
                <a:schemeClr val="accent5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'1929-39'!$B$2:$W$2</c:f>
              <c:numCache>
                <c:formatCode>m/d/yy</c:formatCode>
                <c:ptCount val="22"/>
                <c:pt idx="0">
                  <c:v>10774.0</c:v>
                </c:pt>
                <c:pt idx="1">
                  <c:v>10958.0</c:v>
                </c:pt>
                <c:pt idx="2">
                  <c:v>11139.0</c:v>
                </c:pt>
                <c:pt idx="3">
                  <c:v>11323.0</c:v>
                </c:pt>
                <c:pt idx="4">
                  <c:v>11504.0</c:v>
                </c:pt>
                <c:pt idx="5">
                  <c:v>11688.0</c:v>
                </c:pt>
                <c:pt idx="6">
                  <c:v>11870.0</c:v>
                </c:pt>
                <c:pt idx="7">
                  <c:v>12054.0</c:v>
                </c:pt>
                <c:pt idx="8">
                  <c:v>12235.0</c:v>
                </c:pt>
                <c:pt idx="9">
                  <c:v>12419.0</c:v>
                </c:pt>
                <c:pt idx="10">
                  <c:v>12600.0</c:v>
                </c:pt>
                <c:pt idx="11">
                  <c:v>12784.0</c:v>
                </c:pt>
                <c:pt idx="12">
                  <c:v>12965.0</c:v>
                </c:pt>
                <c:pt idx="13">
                  <c:v>13149.0</c:v>
                </c:pt>
                <c:pt idx="14">
                  <c:v>13331.0</c:v>
                </c:pt>
                <c:pt idx="15">
                  <c:v>13515.0</c:v>
                </c:pt>
                <c:pt idx="16">
                  <c:v>13696.0</c:v>
                </c:pt>
                <c:pt idx="17">
                  <c:v>13880.0</c:v>
                </c:pt>
                <c:pt idx="18">
                  <c:v>14061.0</c:v>
                </c:pt>
                <c:pt idx="19">
                  <c:v>14245.0</c:v>
                </c:pt>
                <c:pt idx="20">
                  <c:v>10774.0</c:v>
                </c:pt>
                <c:pt idx="21">
                  <c:v>14610.0</c:v>
                </c:pt>
              </c:numCache>
            </c:numRef>
          </c:cat>
          <c:val>
            <c:numRef>
              <c:f>'1929-39'!$B$6:$W$6</c:f>
              <c:numCache>
                <c:formatCode>#,##0</c:formatCode>
                <c:ptCount val="22"/>
                <c:pt idx="0">
                  <c:v>0.0</c:v>
                </c:pt>
                <c:pt idx="1">
                  <c:v>0.0</c:v>
                </c:pt>
                <c:pt idx="2">
                  <c:v>10.0</c:v>
                </c:pt>
                <c:pt idx="3">
                  <c:v>10.0</c:v>
                </c:pt>
                <c:pt idx="4">
                  <c:v>10.0</c:v>
                </c:pt>
                <c:pt idx="5">
                  <c:v>43.9966942</c:v>
                </c:pt>
                <c:pt idx="6">
                  <c:v>57.23509771</c:v>
                </c:pt>
                <c:pt idx="7">
                  <c:v>59.05095514</c:v>
                </c:pt>
                <c:pt idx="8">
                  <c:v>59.59019379</c:v>
                </c:pt>
                <c:pt idx="9">
                  <c:v>59.59361889</c:v>
                </c:pt>
                <c:pt idx="10">
                  <c:v>59.61843914</c:v>
                </c:pt>
                <c:pt idx="11">
                  <c:v>59.62548289</c:v>
                </c:pt>
                <c:pt idx="12">
                  <c:v>59.63869129</c:v>
                </c:pt>
                <c:pt idx="13">
                  <c:v>59.64511754</c:v>
                </c:pt>
                <c:pt idx="14">
                  <c:v>59.64511754</c:v>
                </c:pt>
                <c:pt idx="15">
                  <c:v>59.64511754</c:v>
                </c:pt>
                <c:pt idx="16">
                  <c:v>59.64993989</c:v>
                </c:pt>
                <c:pt idx="17">
                  <c:v>59.64993989</c:v>
                </c:pt>
                <c:pt idx="18">
                  <c:v>59.64993989</c:v>
                </c:pt>
                <c:pt idx="19">
                  <c:v>59.64993989</c:v>
                </c:pt>
                <c:pt idx="20">
                  <c:v>59.64993989</c:v>
                </c:pt>
                <c:pt idx="21">
                  <c:v>59.64993989</c:v>
                </c:pt>
              </c:numCache>
            </c:numRef>
          </c:val>
          <c:smooth val="0"/>
        </c:ser>
        <c:ser>
          <c:idx val="3"/>
          <c:order val="3"/>
          <c:tx>
            <c:v>Credits to private sector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'1929-39'!$B$2:$W$2</c:f>
              <c:numCache>
                <c:formatCode>m/d/yy</c:formatCode>
                <c:ptCount val="22"/>
                <c:pt idx="0">
                  <c:v>10774.0</c:v>
                </c:pt>
                <c:pt idx="1">
                  <c:v>10958.0</c:v>
                </c:pt>
                <c:pt idx="2">
                  <c:v>11139.0</c:v>
                </c:pt>
                <c:pt idx="3">
                  <c:v>11323.0</c:v>
                </c:pt>
                <c:pt idx="4">
                  <c:v>11504.0</c:v>
                </c:pt>
                <c:pt idx="5">
                  <c:v>11688.0</c:v>
                </c:pt>
                <c:pt idx="6">
                  <c:v>11870.0</c:v>
                </c:pt>
                <c:pt idx="7">
                  <c:v>12054.0</c:v>
                </c:pt>
                <c:pt idx="8">
                  <c:v>12235.0</c:v>
                </c:pt>
                <c:pt idx="9">
                  <c:v>12419.0</c:v>
                </c:pt>
                <c:pt idx="10">
                  <c:v>12600.0</c:v>
                </c:pt>
                <c:pt idx="11">
                  <c:v>12784.0</c:v>
                </c:pt>
                <c:pt idx="12">
                  <c:v>12965.0</c:v>
                </c:pt>
                <c:pt idx="13">
                  <c:v>13149.0</c:v>
                </c:pt>
                <c:pt idx="14">
                  <c:v>13331.0</c:v>
                </c:pt>
                <c:pt idx="15">
                  <c:v>13515.0</c:v>
                </c:pt>
                <c:pt idx="16">
                  <c:v>13696.0</c:v>
                </c:pt>
                <c:pt idx="17">
                  <c:v>13880.0</c:v>
                </c:pt>
                <c:pt idx="18">
                  <c:v>14061.0</c:v>
                </c:pt>
                <c:pt idx="19">
                  <c:v>14245.0</c:v>
                </c:pt>
                <c:pt idx="20">
                  <c:v>10774.0</c:v>
                </c:pt>
                <c:pt idx="21">
                  <c:v>14610.0</c:v>
                </c:pt>
              </c:numCache>
            </c:numRef>
          </c:cat>
          <c:val>
            <c:numRef>
              <c:f>'1929-39'!$B$7:$W$7</c:f>
              <c:numCache>
                <c:formatCode>#,##0</c:formatCode>
                <c:ptCount val="22"/>
                <c:pt idx="0">
                  <c:v>370.44664991</c:v>
                </c:pt>
                <c:pt idx="1">
                  <c:v>572.70773769</c:v>
                </c:pt>
                <c:pt idx="2">
                  <c:v>437.55821513</c:v>
                </c:pt>
                <c:pt idx="3">
                  <c:v>535.19229562</c:v>
                </c:pt>
                <c:pt idx="4">
                  <c:v>400.4936713</c:v>
                </c:pt>
                <c:pt idx="5">
                  <c:v>562.34824918</c:v>
                </c:pt>
                <c:pt idx="6">
                  <c:v>379.1764409199999</c:v>
                </c:pt>
                <c:pt idx="7">
                  <c:v>377.3267573099999</c:v>
                </c:pt>
                <c:pt idx="8">
                  <c:v>328.30277681</c:v>
                </c:pt>
                <c:pt idx="9">
                  <c:v>386.03443635</c:v>
                </c:pt>
                <c:pt idx="10">
                  <c:v>430.60281203</c:v>
                </c:pt>
                <c:pt idx="11">
                  <c:v>450.7115205600001</c:v>
                </c:pt>
                <c:pt idx="12">
                  <c:v>480.27190302</c:v>
                </c:pt>
                <c:pt idx="13">
                  <c:v>548.934943</c:v>
                </c:pt>
                <c:pt idx="14">
                  <c:v>498.39247498</c:v>
                </c:pt>
                <c:pt idx="15">
                  <c:v>704.9633699</c:v>
                </c:pt>
                <c:pt idx="16">
                  <c:v>863.52730078</c:v>
                </c:pt>
                <c:pt idx="17">
                  <c:v>905.05809521</c:v>
                </c:pt>
                <c:pt idx="18">
                  <c:v>823.6099502</c:v>
                </c:pt>
                <c:pt idx="19">
                  <c:v>1102.43406727</c:v>
                </c:pt>
                <c:pt idx="20">
                  <c:v>1074.32221657</c:v>
                </c:pt>
                <c:pt idx="21">
                  <c:v>1252.33910616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2072312"/>
        <c:axId val="2142886488"/>
      </c:lineChart>
      <c:dateAx>
        <c:axId val="2142072312"/>
        <c:scaling>
          <c:orientation val="minMax"/>
        </c:scaling>
        <c:delete val="0"/>
        <c:axPos val="b"/>
        <c:numFmt formatCode="mmm\-yyyy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142886488"/>
        <c:crosses val="autoZero"/>
        <c:auto val="1"/>
        <c:lblOffset val="100"/>
        <c:baseTimeUnit val="days"/>
        <c:majorUnit val="2.0"/>
        <c:majorTimeUnit val="years"/>
      </c:dateAx>
      <c:valAx>
        <c:axId val="21428864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142072312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0"/>
          <c:y val="0.851139069191164"/>
          <c:w val="1.0"/>
          <c:h val="0.147665656793158"/>
        </c:manualLayout>
      </c:layout>
      <c:overlay val="0"/>
      <c:txPr>
        <a:bodyPr/>
        <a:lstStyle/>
        <a:p>
          <a:pPr>
            <a:defRPr sz="1400" b="1"/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Relationship Id="rId2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Relationship Id="rId2" Type="http://schemas.openxmlformats.org/officeDocument/2006/relationships/chart" Target="../charts/chart8.xml"/><Relationship Id="rId3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7</xdr:row>
      <xdr:rowOff>71437</xdr:rowOff>
    </xdr:from>
    <xdr:to>
      <xdr:col>5</xdr:col>
      <xdr:colOff>342901</xdr:colOff>
      <xdr:row>25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19049</xdr:colOff>
      <xdr:row>7</xdr:row>
      <xdr:rowOff>52387</xdr:rowOff>
    </xdr:from>
    <xdr:to>
      <xdr:col>10</xdr:col>
      <xdr:colOff>323850</xdr:colOff>
      <xdr:row>26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9</xdr:row>
      <xdr:rowOff>9525</xdr:rowOff>
    </xdr:from>
    <xdr:to>
      <xdr:col>11</xdr:col>
      <xdr:colOff>485775</xdr:colOff>
      <xdr:row>34</xdr:row>
      <xdr:rowOff>142875</xdr:rowOff>
    </xdr:to>
    <xdr:graphicFrame macro="">
      <xdr:nvGraphicFramePr>
        <xdr:cNvPr id="3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12700</xdr:colOff>
      <xdr:row>12</xdr:row>
      <xdr:rowOff>177800</xdr:rowOff>
    </xdr:from>
    <xdr:to>
      <xdr:col>11</xdr:col>
      <xdr:colOff>479424</xdr:colOff>
      <xdr:row>38</xdr:row>
      <xdr:rowOff>82550</xdr:rowOff>
    </xdr:to>
    <xdr:graphicFrame macro="">
      <xdr:nvGraphicFramePr>
        <xdr:cNvPr id="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254000</xdr:colOff>
      <xdr:row>17</xdr:row>
      <xdr:rowOff>152400</xdr:rowOff>
    </xdr:from>
    <xdr:to>
      <xdr:col>9</xdr:col>
      <xdr:colOff>809626</xdr:colOff>
      <xdr:row>48</xdr:row>
      <xdr:rowOff>152400</xdr:rowOff>
    </xdr:to>
    <xdr:graphicFrame macro="">
      <xdr:nvGraphicFramePr>
        <xdr:cNvPr id="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10</xdr:col>
      <xdr:colOff>190500</xdr:colOff>
      <xdr:row>18</xdr:row>
      <xdr:rowOff>0</xdr:rowOff>
    </xdr:from>
    <xdr:to>
      <xdr:col>18</xdr:col>
      <xdr:colOff>685800</xdr:colOff>
      <xdr:row>48</xdr:row>
      <xdr:rowOff>139700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812799</xdr:colOff>
      <xdr:row>17</xdr:row>
      <xdr:rowOff>152399</xdr:rowOff>
    </xdr:from>
    <xdr:to>
      <xdr:col>9</xdr:col>
      <xdr:colOff>758825</xdr:colOff>
      <xdr:row>43</xdr:row>
      <xdr:rowOff>22225</xdr:rowOff>
    </xdr:to>
    <xdr:graphicFrame macro="">
      <xdr:nvGraphicFramePr>
        <xdr:cNvPr id="9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11</xdr:col>
      <xdr:colOff>155575</xdr:colOff>
      <xdr:row>17</xdr:row>
      <xdr:rowOff>174625</xdr:rowOff>
    </xdr:from>
    <xdr:to>
      <xdr:col>19</xdr:col>
      <xdr:colOff>66675</xdr:colOff>
      <xdr:row>42</xdr:row>
      <xdr:rowOff>120651</xdr:rowOff>
    </xdr:to>
    <xdr:graphicFrame macro="">
      <xdr:nvGraphicFramePr>
        <xdr:cNvPr id="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2</xdr:col>
      <xdr:colOff>0</xdr:colOff>
      <xdr:row>48</xdr:row>
      <xdr:rowOff>0</xdr:rowOff>
    </xdr:from>
    <xdr:to>
      <xdr:col>9</xdr:col>
      <xdr:colOff>793751</xdr:colOff>
      <xdr:row>73</xdr:row>
      <xdr:rowOff>60326</xdr:rowOff>
    </xdr:to>
    <xdr:graphicFrame macro="">
      <xdr:nvGraphicFramePr>
        <xdr:cNvPr id="6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0</xdr:rowOff>
    </xdr:from>
    <xdr:to>
      <xdr:col>8</xdr:col>
      <xdr:colOff>793751</xdr:colOff>
      <xdr:row>44</xdr:row>
      <xdr:rowOff>60326</xdr:rowOff>
    </xdr:to>
    <xdr:graphicFrame macro="">
      <xdr:nvGraphicFramePr>
        <xdr:cNvPr id="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10</xdr:col>
      <xdr:colOff>0</xdr:colOff>
      <xdr:row>19</xdr:row>
      <xdr:rowOff>0</xdr:rowOff>
    </xdr:from>
    <xdr:to>
      <xdr:col>19</xdr:col>
      <xdr:colOff>94672</xdr:colOff>
      <xdr:row>43</xdr:row>
      <xdr:rowOff>136526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1133475</xdr:colOff>
      <xdr:row>18</xdr:row>
      <xdr:rowOff>19050</xdr:rowOff>
    </xdr:from>
    <xdr:to>
      <xdr:col>9</xdr:col>
      <xdr:colOff>631826</xdr:colOff>
      <xdr:row>43</xdr:row>
      <xdr:rowOff>79376</xdr:rowOff>
    </xdr:to>
    <xdr:graphicFrame macro="">
      <xdr:nvGraphicFramePr>
        <xdr:cNvPr id="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11</xdr:col>
      <xdr:colOff>0</xdr:colOff>
      <xdr:row>18</xdr:row>
      <xdr:rowOff>0</xdr:rowOff>
    </xdr:from>
    <xdr:to>
      <xdr:col>18</xdr:col>
      <xdr:colOff>758825</xdr:colOff>
      <xdr:row>42</xdr:row>
      <xdr:rowOff>136526</xdr:rowOff>
    </xdr:to>
    <xdr:graphicFrame macro="">
      <xdr:nvGraphicFramePr>
        <xdr:cNvPr id="7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0.10335</cdr:x>
      <cdr:y>0.21132</cdr:y>
    </cdr:from>
    <cdr:to>
      <cdr:x>0.53374</cdr:x>
      <cdr:y>0.33377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95325" y="1019175"/>
          <a:ext cx="2895600" cy="590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/>
            <a:t>(Credits to African governments</a:t>
          </a:r>
          <a:r>
            <a:rPr lang="en-US" sz="1400" baseline="0"/>
            <a:t> are so  small as to be negligible)</a:t>
          </a:r>
          <a:endParaRPr lang="en-US" sz="14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0"/>
  <sheetViews>
    <sheetView workbookViewId="0"/>
  </sheetViews>
  <sheetFormatPr baseColWidth="10" defaultColWidth="12.5" defaultRowHeight="15" customHeight="1" x14ac:dyDescent="0"/>
  <cols>
    <col min="1" max="1" width="22.6640625" style="94" customWidth="1"/>
    <col min="2" max="2" width="71.33203125" style="94" customWidth="1"/>
    <col min="3" max="26" width="7.6640625" style="94" customWidth="1"/>
    <col min="27" max="16384" width="12.5" style="94"/>
  </cols>
  <sheetData>
    <row r="1" spans="1:26" s="87" customFormat="1" ht="18" customHeight="1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</row>
    <row r="2" spans="1:26" s="87" customFormat="1" ht="18" customHeight="1">
      <c r="A2" s="85" t="s">
        <v>390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</row>
    <row r="3" spans="1:26" s="87" customFormat="1" ht="18" customHeight="1">
      <c r="A3" s="88" t="s">
        <v>391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</row>
    <row r="4" spans="1:26" ht="14">
      <c r="A4" s="83" t="s">
        <v>385</v>
      </c>
      <c r="B4" s="4"/>
    </row>
    <row r="5" spans="1:26" ht="14">
      <c r="A5" s="4" t="s">
        <v>392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4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4">
      <c r="A7" s="4"/>
      <c r="B7" s="4"/>
    </row>
    <row r="8" spans="1:26" s="87" customFormat="1" ht="14">
      <c r="A8" s="95" t="s">
        <v>1</v>
      </c>
      <c r="B8" s="95" t="s">
        <v>2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</row>
    <row r="9" spans="1:26" s="87" customFormat="1" ht="14">
      <c r="A9" s="96" t="s">
        <v>3</v>
      </c>
      <c r="B9" s="96" t="s">
        <v>4</v>
      </c>
    </row>
    <row r="10" spans="1:26" s="87" customFormat="1" ht="14">
      <c r="A10" s="97" t="s">
        <v>387</v>
      </c>
      <c r="B10" s="97" t="s">
        <v>386</v>
      </c>
    </row>
    <row r="11" spans="1:26" s="87" customFormat="1" ht="14">
      <c r="A11" s="97" t="s">
        <v>375</v>
      </c>
      <c r="B11" s="97" t="s">
        <v>376</v>
      </c>
    </row>
    <row r="12" spans="1:26" s="87" customFormat="1" ht="14">
      <c r="A12" s="96" t="s">
        <v>5</v>
      </c>
      <c r="B12" s="97" t="s">
        <v>416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</row>
    <row r="13" spans="1:26" s="87" customFormat="1" ht="14">
      <c r="A13" s="96" t="s">
        <v>6</v>
      </c>
      <c r="B13" s="97" t="s">
        <v>415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</row>
    <row r="14" spans="1:26" s="87" customFormat="1" ht="14">
      <c r="A14" s="96" t="s">
        <v>377</v>
      </c>
      <c r="B14" s="97" t="s">
        <v>381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</row>
    <row r="15" spans="1:26" s="87" customFormat="1" ht="14">
      <c r="A15" s="96" t="s">
        <v>378</v>
      </c>
      <c r="B15" s="97" t="s">
        <v>382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</row>
    <row r="16" spans="1:26" s="87" customFormat="1" ht="14">
      <c r="A16" s="96" t="s">
        <v>379</v>
      </c>
      <c r="B16" s="97" t="s">
        <v>383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</row>
    <row r="17" spans="1:26" s="87" customFormat="1" ht="14">
      <c r="A17" s="96" t="s">
        <v>380</v>
      </c>
      <c r="B17" s="97" t="s">
        <v>384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</row>
    <row r="18" spans="1:26" s="87" customFormat="1" ht="14">
      <c r="A18" s="96" t="s">
        <v>8</v>
      </c>
      <c r="B18" s="96" t="s">
        <v>9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</row>
    <row r="19" spans="1:26" s="87" customFormat="1" ht="14">
      <c r="A19" s="96" t="s">
        <v>10</v>
      </c>
      <c r="B19" s="96" t="s">
        <v>11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</row>
    <row r="20" spans="1:26" s="87" customFormat="1" ht="14">
      <c r="A20" s="96" t="s">
        <v>12</v>
      </c>
      <c r="B20" s="96" t="s">
        <v>393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</row>
    <row r="21" spans="1:26" s="87" customFormat="1" ht="14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</row>
    <row r="22" spans="1:26" s="87" customFormat="1" ht="14">
      <c r="A22" s="95" t="s">
        <v>14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</row>
    <row r="23" spans="1:26" s="87" customFormat="1" ht="14">
      <c r="A23" s="97" t="s">
        <v>394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</row>
    <row r="24" spans="1:26" s="87" customFormat="1" ht="14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</row>
    <row r="25" spans="1:26" s="87" customFormat="1" ht="14">
      <c r="A25" s="95" t="s">
        <v>15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</row>
    <row r="26" spans="1:26" s="87" customFormat="1" ht="14">
      <c r="A26" s="96" t="s">
        <v>374</v>
      </c>
      <c r="B26" s="96"/>
    </row>
    <row r="27" spans="1:26" s="87" customFormat="1" ht="14">
      <c r="A27" s="96"/>
      <c r="B27" s="96"/>
    </row>
    <row r="28" spans="1:26" s="87" customFormat="1" ht="14">
      <c r="A28" s="95" t="s">
        <v>17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</row>
    <row r="29" spans="1:26" ht="14">
      <c r="A29" s="5" t="s">
        <v>18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4">
      <c r="A30" s="4"/>
      <c r="B30" s="4"/>
    </row>
    <row r="31" spans="1:26" ht="14">
      <c r="A31" s="4"/>
      <c r="B31" s="4"/>
    </row>
    <row r="32" spans="1:26" ht="14">
      <c r="A32" s="4"/>
      <c r="B32" s="4"/>
    </row>
    <row r="33" spans="1:2" ht="14">
      <c r="A33" s="4"/>
      <c r="B33" s="4"/>
    </row>
    <row r="34" spans="1:2" ht="14">
      <c r="A34" s="4"/>
      <c r="B34" s="4"/>
    </row>
    <row r="35" spans="1:2" ht="14">
      <c r="A35" s="4"/>
      <c r="B35" s="4"/>
    </row>
    <row r="36" spans="1:2" ht="14">
      <c r="A36" s="4"/>
      <c r="B36" s="4"/>
    </row>
    <row r="37" spans="1:2" ht="14">
      <c r="A37" s="4"/>
      <c r="B37" s="4"/>
    </row>
    <row r="38" spans="1:2" ht="14">
      <c r="A38" s="4"/>
      <c r="B38" s="4"/>
    </row>
    <row r="39" spans="1:2" ht="14">
      <c r="A39" s="4"/>
      <c r="B39" s="4"/>
    </row>
    <row r="40" spans="1:2" ht="14">
      <c r="A40" s="4"/>
      <c r="B40" s="4"/>
    </row>
    <row r="41" spans="1:2" ht="14">
      <c r="A41" s="4"/>
      <c r="B41" s="4"/>
    </row>
    <row r="42" spans="1:2" ht="14">
      <c r="A42" s="4"/>
      <c r="B42" s="4"/>
    </row>
    <row r="43" spans="1:2" ht="14">
      <c r="A43" s="4"/>
      <c r="B43" s="4"/>
    </row>
    <row r="44" spans="1:2" ht="14">
      <c r="A44" s="4"/>
      <c r="B44" s="4"/>
    </row>
    <row r="45" spans="1:2" ht="14">
      <c r="A45" s="4"/>
      <c r="B45" s="4"/>
    </row>
    <row r="46" spans="1:2" ht="14">
      <c r="A46" s="4"/>
      <c r="B46" s="4"/>
    </row>
    <row r="47" spans="1:2" ht="14">
      <c r="A47" s="4"/>
      <c r="B47" s="4"/>
    </row>
    <row r="48" spans="1:2" ht="14">
      <c r="A48" s="4"/>
      <c r="B48" s="4"/>
    </row>
    <row r="49" spans="1:2" ht="14">
      <c r="A49" s="4"/>
      <c r="B49" s="4"/>
    </row>
    <row r="50" spans="1:2" ht="14">
      <c r="A50" s="4"/>
      <c r="B50" s="4"/>
    </row>
    <row r="51" spans="1:2" ht="14">
      <c r="A51" s="4"/>
      <c r="B51" s="4"/>
    </row>
    <row r="52" spans="1:2" ht="14">
      <c r="A52" s="4"/>
      <c r="B52" s="4"/>
    </row>
    <row r="53" spans="1:2" ht="14">
      <c r="A53" s="4"/>
      <c r="B53" s="4"/>
    </row>
    <row r="54" spans="1:2" ht="14">
      <c r="A54" s="4"/>
      <c r="B54" s="4"/>
    </row>
    <row r="55" spans="1:2" ht="14">
      <c r="A55" s="4"/>
      <c r="B55" s="4"/>
    </row>
    <row r="56" spans="1:2" ht="14">
      <c r="A56" s="4"/>
      <c r="B56" s="4"/>
    </row>
    <row r="57" spans="1:2" ht="14">
      <c r="A57" s="4"/>
      <c r="B57" s="4"/>
    </row>
    <row r="58" spans="1:2" ht="14">
      <c r="A58" s="4"/>
      <c r="B58" s="4"/>
    </row>
    <row r="59" spans="1:2" ht="14">
      <c r="A59" s="4"/>
      <c r="B59" s="4"/>
    </row>
    <row r="60" spans="1:2" ht="14">
      <c r="A60" s="4"/>
      <c r="B60" s="4"/>
    </row>
    <row r="61" spans="1:2" ht="14">
      <c r="A61" s="4"/>
      <c r="B61" s="4"/>
    </row>
    <row r="62" spans="1:2" ht="14">
      <c r="A62" s="4"/>
      <c r="B62" s="4"/>
    </row>
    <row r="63" spans="1:2" ht="14">
      <c r="A63" s="4"/>
      <c r="B63" s="4"/>
    </row>
    <row r="64" spans="1:2" ht="14">
      <c r="A64" s="4"/>
      <c r="B64" s="4"/>
    </row>
    <row r="65" spans="1:2" ht="14">
      <c r="A65" s="4"/>
      <c r="B65" s="4"/>
    </row>
    <row r="66" spans="1:2" ht="14">
      <c r="A66" s="4"/>
      <c r="B66" s="4"/>
    </row>
    <row r="67" spans="1:2" ht="14">
      <c r="A67" s="4"/>
      <c r="B67" s="4"/>
    </row>
    <row r="68" spans="1:2" ht="14">
      <c r="A68" s="4"/>
      <c r="B68" s="4"/>
    </row>
    <row r="69" spans="1:2" ht="14">
      <c r="A69" s="4"/>
      <c r="B69" s="4"/>
    </row>
    <row r="70" spans="1:2" ht="14">
      <c r="A70" s="4"/>
      <c r="B70" s="4"/>
    </row>
    <row r="71" spans="1:2" ht="14">
      <c r="A71" s="4"/>
      <c r="B71" s="4"/>
    </row>
    <row r="72" spans="1:2" ht="14">
      <c r="A72" s="4"/>
      <c r="B72" s="4"/>
    </row>
    <row r="73" spans="1:2" ht="14">
      <c r="A73" s="4"/>
      <c r="B73" s="4"/>
    </row>
    <row r="74" spans="1:2" ht="14">
      <c r="A74" s="4"/>
      <c r="B74" s="4"/>
    </row>
    <row r="75" spans="1:2" ht="14">
      <c r="A75" s="4"/>
      <c r="B75" s="4"/>
    </row>
    <row r="76" spans="1:2" ht="14">
      <c r="A76" s="4"/>
      <c r="B76" s="4"/>
    </row>
    <row r="77" spans="1:2" ht="14">
      <c r="A77" s="4"/>
      <c r="B77" s="4"/>
    </row>
    <row r="78" spans="1:2" ht="14">
      <c r="A78" s="4"/>
      <c r="B78" s="4"/>
    </row>
    <row r="79" spans="1:2" ht="14">
      <c r="A79" s="4"/>
      <c r="B79" s="4"/>
    </row>
    <row r="80" spans="1:2" ht="14">
      <c r="A80" s="4"/>
      <c r="B80" s="4"/>
    </row>
    <row r="81" spans="1:2" ht="14">
      <c r="A81" s="4"/>
      <c r="B81" s="4"/>
    </row>
    <row r="82" spans="1:2" ht="14">
      <c r="A82" s="4"/>
      <c r="B82" s="4"/>
    </row>
    <row r="83" spans="1:2" ht="14">
      <c r="A83" s="4"/>
      <c r="B83" s="4"/>
    </row>
    <row r="84" spans="1:2" ht="14">
      <c r="A84" s="4"/>
      <c r="B84" s="4"/>
    </row>
    <row r="85" spans="1:2" ht="14">
      <c r="A85" s="4"/>
      <c r="B85" s="4"/>
    </row>
    <row r="86" spans="1:2" ht="14">
      <c r="A86" s="4"/>
      <c r="B86" s="4"/>
    </row>
    <row r="87" spans="1:2" ht="14">
      <c r="A87" s="4"/>
      <c r="B87" s="4"/>
    </row>
    <row r="88" spans="1:2" ht="14">
      <c r="A88" s="4"/>
      <c r="B88" s="4"/>
    </row>
    <row r="89" spans="1:2" ht="14">
      <c r="A89" s="4"/>
      <c r="B89" s="4"/>
    </row>
    <row r="90" spans="1:2" ht="14">
      <c r="A90" s="4"/>
      <c r="B90" s="4"/>
    </row>
    <row r="91" spans="1:2" ht="14">
      <c r="A91" s="4"/>
      <c r="B91" s="4"/>
    </row>
    <row r="92" spans="1:2" ht="14">
      <c r="A92" s="4"/>
      <c r="B92" s="4"/>
    </row>
    <row r="93" spans="1:2" ht="14">
      <c r="A93" s="4"/>
      <c r="B93" s="4"/>
    </row>
    <row r="94" spans="1:2" ht="14">
      <c r="A94" s="4"/>
      <c r="B94" s="4"/>
    </row>
    <row r="95" spans="1:2" ht="14">
      <c r="A95" s="4"/>
      <c r="B95" s="4"/>
    </row>
    <row r="96" spans="1:2" ht="14">
      <c r="A96" s="4"/>
      <c r="B96" s="4"/>
    </row>
    <row r="97" spans="1:2" ht="14">
      <c r="A97" s="4"/>
      <c r="B97" s="4"/>
    </row>
    <row r="98" spans="1:2" ht="14">
      <c r="A98" s="4"/>
      <c r="B98" s="4"/>
    </row>
    <row r="99" spans="1:2" ht="14">
      <c r="A99" s="4"/>
      <c r="B99" s="4"/>
    </row>
    <row r="100" spans="1:2" ht="14">
      <c r="A100" s="4"/>
      <c r="B100" s="4"/>
    </row>
    <row r="101" spans="1:2" ht="14">
      <c r="A101" s="4"/>
      <c r="B101" s="4"/>
    </row>
    <row r="102" spans="1:2" ht="14">
      <c r="A102" s="4"/>
      <c r="B102" s="4"/>
    </row>
    <row r="103" spans="1:2" ht="14">
      <c r="A103" s="4"/>
      <c r="B103" s="4"/>
    </row>
    <row r="104" spans="1:2" ht="14">
      <c r="A104" s="4"/>
      <c r="B104" s="4"/>
    </row>
    <row r="105" spans="1:2" ht="14">
      <c r="A105" s="4"/>
      <c r="B105" s="4"/>
    </row>
    <row r="106" spans="1:2" ht="14">
      <c r="A106" s="4"/>
      <c r="B106" s="4"/>
    </row>
    <row r="107" spans="1:2" ht="14">
      <c r="A107" s="4"/>
      <c r="B107" s="4"/>
    </row>
    <row r="108" spans="1:2" ht="14">
      <c r="A108" s="4"/>
      <c r="B108" s="4"/>
    </row>
    <row r="109" spans="1:2" ht="14">
      <c r="A109" s="4"/>
      <c r="B109" s="4"/>
    </row>
    <row r="110" spans="1:2" ht="14">
      <c r="A110" s="4"/>
      <c r="B110" s="4"/>
    </row>
    <row r="111" spans="1:2" ht="14">
      <c r="A111" s="4"/>
      <c r="B111" s="4"/>
    </row>
    <row r="112" spans="1:2" ht="14">
      <c r="A112" s="4"/>
      <c r="B112" s="4"/>
    </row>
    <row r="113" spans="1:2" ht="14">
      <c r="A113" s="4"/>
      <c r="B113" s="4"/>
    </row>
    <row r="114" spans="1:2" ht="14">
      <c r="A114" s="4"/>
      <c r="B114" s="4"/>
    </row>
    <row r="115" spans="1:2" ht="14">
      <c r="A115" s="4"/>
      <c r="B115" s="4"/>
    </row>
    <row r="116" spans="1:2" ht="14">
      <c r="A116" s="4"/>
      <c r="B116" s="4"/>
    </row>
    <row r="117" spans="1:2" ht="14">
      <c r="A117" s="4"/>
      <c r="B117" s="4"/>
    </row>
    <row r="118" spans="1:2" ht="14">
      <c r="A118" s="4"/>
      <c r="B118" s="4"/>
    </row>
    <row r="119" spans="1:2" ht="14">
      <c r="A119" s="4"/>
      <c r="B119" s="4"/>
    </row>
    <row r="120" spans="1:2" ht="14">
      <c r="A120" s="4"/>
      <c r="B120" s="4"/>
    </row>
    <row r="121" spans="1:2" ht="14">
      <c r="A121" s="4"/>
      <c r="B121" s="4"/>
    </row>
    <row r="122" spans="1:2" ht="14">
      <c r="A122" s="4"/>
      <c r="B122" s="4"/>
    </row>
    <row r="123" spans="1:2" ht="14">
      <c r="A123" s="4"/>
      <c r="B123" s="4"/>
    </row>
    <row r="124" spans="1:2" ht="14">
      <c r="A124" s="4"/>
      <c r="B124" s="4"/>
    </row>
    <row r="125" spans="1:2" ht="14">
      <c r="A125" s="4"/>
      <c r="B125" s="4"/>
    </row>
    <row r="126" spans="1:2" ht="14">
      <c r="A126" s="4"/>
      <c r="B126" s="4"/>
    </row>
    <row r="127" spans="1:2" ht="14">
      <c r="A127" s="4"/>
      <c r="B127" s="4"/>
    </row>
    <row r="128" spans="1:2" ht="14">
      <c r="A128" s="4"/>
      <c r="B128" s="4"/>
    </row>
    <row r="129" spans="1:2" ht="14">
      <c r="A129" s="4"/>
      <c r="B129" s="4"/>
    </row>
    <row r="130" spans="1:2" ht="14">
      <c r="A130" s="4"/>
      <c r="B130" s="4"/>
    </row>
    <row r="131" spans="1:2" ht="14">
      <c r="A131" s="4"/>
      <c r="B131" s="4"/>
    </row>
    <row r="132" spans="1:2" ht="14">
      <c r="A132" s="4"/>
      <c r="B132" s="4"/>
    </row>
    <row r="133" spans="1:2" ht="14">
      <c r="A133" s="4"/>
      <c r="B133" s="4"/>
    </row>
    <row r="134" spans="1:2" ht="14">
      <c r="A134" s="4"/>
      <c r="B134" s="4"/>
    </row>
    <row r="135" spans="1:2" ht="14">
      <c r="A135" s="4"/>
      <c r="B135" s="4"/>
    </row>
    <row r="136" spans="1:2" ht="14">
      <c r="A136" s="4"/>
      <c r="B136" s="4"/>
    </row>
    <row r="137" spans="1:2" ht="14">
      <c r="A137" s="4"/>
      <c r="B137" s="4"/>
    </row>
    <row r="138" spans="1:2" ht="14">
      <c r="A138" s="4"/>
      <c r="B138" s="4"/>
    </row>
    <row r="139" spans="1:2" ht="14">
      <c r="A139" s="4"/>
      <c r="B139" s="4"/>
    </row>
    <row r="140" spans="1:2" ht="14">
      <c r="A140" s="4"/>
      <c r="B140" s="4"/>
    </row>
    <row r="141" spans="1:2" ht="14">
      <c r="A141" s="4"/>
      <c r="B141" s="4"/>
    </row>
    <row r="142" spans="1:2" ht="14">
      <c r="A142" s="4"/>
      <c r="B142" s="4"/>
    </row>
    <row r="143" spans="1:2" ht="14">
      <c r="A143" s="4"/>
      <c r="B143" s="4"/>
    </row>
    <row r="144" spans="1:2" ht="14">
      <c r="A144" s="4"/>
      <c r="B144" s="4"/>
    </row>
    <row r="145" spans="1:2" ht="14">
      <c r="A145" s="4"/>
      <c r="B145" s="4"/>
    </row>
    <row r="146" spans="1:2" ht="14">
      <c r="A146" s="4"/>
      <c r="B146" s="4"/>
    </row>
    <row r="147" spans="1:2" ht="14">
      <c r="A147" s="4"/>
      <c r="B147" s="4"/>
    </row>
    <row r="148" spans="1:2" ht="14">
      <c r="A148" s="4"/>
      <c r="B148" s="4"/>
    </row>
    <row r="149" spans="1:2" ht="14">
      <c r="A149" s="4"/>
      <c r="B149" s="4"/>
    </row>
    <row r="150" spans="1:2" ht="14">
      <c r="A150" s="4"/>
      <c r="B150" s="4"/>
    </row>
    <row r="151" spans="1:2" ht="14">
      <c r="A151" s="4"/>
      <c r="B151" s="4"/>
    </row>
    <row r="152" spans="1:2" ht="14">
      <c r="A152" s="4"/>
      <c r="B152" s="4"/>
    </row>
    <row r="153" spans="1:2" ht="14">
      <c r="A153" s="4"/>
      <c r="B153" s="4"/>
    </row>
    <row r="154" spans="1:2" ht="14">
      <c r="A154" s="4"/>
      <c r="B154" s="4"/>
    </row>
    <row r="155" spans="1:2" ht="14">
      <c r="A155" s="4"/>
      <c r="B155" s="4"/>
    </row>
    <row r="156" spans="1:2" ht="14">
      <c r="A156" s="4"/>
      <c r="B156" s="4"/>
    </row>
    <row r="157" spans="1:2" ht="14">
      <c r="A157" s="4"/>
      <c r="B157" s="4"/>
    </row>
    <row r="158" spans="1:2" ht="14">
      <c r="A158" s="4"/>
      <c r="B158" s="4"/>
    </row>
    <row r="159" spans="1:2" ht="14">
      <c r="A159" s="4"/>
      <c r="B159" s="4"/>
    </row>
    <row r="160" spans="1:2" ht="14">
      <c r="A160" s="4"/>
      <c r="B160" s="4"/>
    </row>
    <row r="161" spans="1:2" ht="14">
      <c r="A161" s="4"/>
      <c r="B161" s="4"/>
    </row>
    <row r="162" spans="1:2" ht="14">
      <c r="A162" s="4"/>
      <c r="B162" s="4"/>
    </row>
    <row r="163" spans="1:2" ht="14">
      <c r="A163" s="4"/>
      <c r="B163" s="4"/>
    </row>
    <row r="164" spans="1:2" ht="14">
      <c r="A164" s="4"/>
      <c r="B164" s="4"/>
    </row>
    <row r="165" spans="1:2" ht="14">
      <c r="A165" s="4"/>
      <c r="B165" s="4"/>
    </row>
    <row r="166" spans="1:2" ht="14">
      <c r="A166" s="4"/>
      <c r="B166" s="4"/>
    </row>
    <row r="167" spans="1:2" ht="14">
      <c r="A167" s="4"/>
      <c r="B167" s="4"/>
    </row>
    <row r="168" spans="1:2" ht="14">
      <c r="A168" s="4"/>
      <c r="B168" s="4"/>
    </row>
    <row r="169" spans="1:2" ht="14">
      <c r="A169" s="4"/>
      <c r="B169" s="4"/>
    </row>
    <row r="170" spans="1:2" ht="14">
      <c r="A170" s="4"/>
      <c r="B170" s="4"/>
    </row>
    <row r="171" spans="1:2" ht="14">
      <c r="A171" s="4"/>
      <c r="B171" s="4"/>
    </row>
    <row r="172" spans="1:2" ht="14">
      <c r="A172" s="4"/>
      <c r="B172" s="4"/>
    </row>
    <row r="173" spans="1:2" ht="14">
      <c r="A173" s="4"/>
      <c r="B173" s="4"/>
    </row>
    <row r="174" spans="1:2" ht="14">
      <c r="A174" s="4"/>
      <c r="B174" s="4"/>
    </row>
    <row r="175" spans="1:2" ht="14">
      <c r="A175" s="4"/>
      <c r="B175" s="4"/>
    </row>
    <row r="176" spans="1:2" ht="14">
      <c r="A176" s="4"/>
      <c r="B176" s="4"/>
    </row>
    <row r="177" spans="1:2" ht="14">
      <c r="A177" s="4"/>
      <c r="B177" s="4"/>
    </row>
    <row r="178" spans="1:2" ht="14">
      <c r="A178" s="4"/>
      <c r="B178" s="4"/>
    </row>
    <row r="179" spans="1:2" ht="14">
      <c r="A179" s="4"/>
      <c r="B179" s="4"/>
    </row>
    <row r="180" spans="1:2" ht="14">
      <c r="A180" s="4"/>
      <c r="B180" s="4"/>
    </row>
    <row r="181" spans="1:2" ht="14">
      <c r="A181" s="4"/>
      <c r="B181" s="4"/>
    </row>
    <row r="182" spans="1:2" ht="14">
      <c r="A182" s="4"/>
      <c r="B182" s="4"/>
    </row>
    <row r="183" spans="1:2" ht="14">
      <c r="A183" s="4"/>
      <c r="B183" s="4"/>
    </row>
    <row r="184" spans="1:2" ht="14">
      <c r="A184" s="4"/>
      <c r="B184" s="4"/>
    </row>
    <row r="185" spans="1:2" ht="14">
      <c r="A185" s="4"/>
      <c r="B185" s="4"/>
    </row>
    <row r="186" spans="1:2" ht="14">
      <c r="A186" s="4"/>
      <c r="B186" s="4"/>
    </row>
    <row r="187" spans="1:2" ht="14">
      <c r="A187" s="4"/>
      <c r="B187" s="4"/>
    </row>
    <row r="188" spans="1:2" ht="14">
      <c r="A188" s="4"/>
      <c r="B188" s="4"/>
    </row>
    <row r="189" spans="1:2" ht="14">
      <c r="A189" s="4"/>
      <c r="B189" s="4"/>
    </row>
    <row r="190" spans="1:2" ht="14">
      <c r="A190" s="4"/>
      <c r="B190" s="4"/>
    </row>
    <row r="191" spans="1:2" ht="14">
      <c r="A191" s="4"/>
      <c r="B191" s="4"/>
    </row>
    <row r="192" spans="1:2" ht="14">
      <c r="A192" s="4"/>
      <c r="B192" s="4"/>
    </row>
    <row r="193" spans="1:2" ht="14">
      <c r="A193" s="4"/>
      <c r="B193" s="4"/>
    </row>
    <row r="194" spans="1:2" ht="14">
      <c r="A194" s="4"/>
      <c r="B194" s="4"/>
    </row>
    <row r="195" spans="1:2" ht="14">
      <c r="A195" s="4"/>
      <c r="B195" s="4"/>
    </row>
    <row r="196" spans="1:2" ht="14">
      <c r="A196" s="4"/>
      <c r="B196" s="4"/>
    </row>
    <row r="197" spans="1:2" ht="14">
      <c r="A197" s="4"/>
      <c r="B197" s="4"/>
    </row>
    <row r="198" spans="1:2" ht="14">
      <c r="A198" s="4"/>
      <c r="B198" s="4"/>
    </row>
    <row r="199" spans="1:2" ht="14">
      <c r="A199" s="4"/>
      <c r="B199" s="4"/>
    </row>
    <row r="200" spans="1:2" ht="14">
      <c r="A200" s="4"/>
      <c r="B200" s="4"/>
    </row>
    <row r="201" spans="1:2" ht="14">
      <c r="A201" s="4"/>
      <c r="B201" s="4"/>
    </row>
    <row r="202" spans="1:2" ht="14">
      <c r="A202" s="4"/>
      <c r="B202" s="4"/>
    </row>
    <row r="203" spans="1:2" ht="14">
      <c r="A203" s="4"/>
      <c r="B203" s="4"/>
    </row>
    <row r="204" spans="1:2" ht="14">
      <c r="A204" s="4"/>
      <c r="B204" s="4"/>
    </row>
    <row r="205" spans="1:2" ht="14">
      <c r="A205" s="4"/>
      <c r="B205" s="4"/>
    </row>
    <row r="206" spans="1:2" ht="14">
      <c r="A206" s="4"/>
      <c r="B206" s="4"/>
    </row>
    <row r="207" spans="1:2" ht="14">
      <c r="A207" s="4"/>
      <c r="B207" s="4"/>
    </row>
    <row r="208" spans="1:2" ht="14">
      <c r="A208" s="4"/>
      <c r="B208" s="4"/>
    </row>
    <row r="209" spans="1:2" ht="14">
      <c r="A209" s="4"/>
      <c r="B209" s="4"/>
    </row>
    <row r="210" spans="1:2" ht="14">
      <c r="A210" s="4"/>
      <c r="B210" s="4"/>
    </row>
    <row r="211" spans="1:2" ht="14">
      <c r="A211" s="4"/>
      <c r="B211" s="4"/>
    </row>
    <row r="212" spans="1:2" ht="14">
      <c r="A212" s="4"/>
      <c r="B212" s="4"/>
    </row>
    <row r="213" spans="1:2" ht="14">
      <c r="A213" s="4"/>
      <c r="B213" s="4"/>
    </row>
    <row r="214" spans="1:2" ht="14">
      <c r="A214" s="4"/>
      <c r="B214" s="4"/>
    </row>
    <row r="215" spans="1:2" ht="14">
      <c r="A215" s="4"/>
      <c r="B215" s="4"/>
    </row>
    <row r="216" spans="1:2" ht="14">
      <c r="A216" s="4"/>
      <c r="B216" s="4"/>
    </row>
    <row r="217" spans="1:2" ht="14">
      <c r="A217" s="4"/>
      <c r="B217" s="4"/>
    </row>
    <row r="218" spans="1:2" ht="14">
      <c r="A218" s="4"/>
      <c r="B218" s="4"/>
    </row>
    <row r="219" spans="1:2" ht="14">
      <c r="A219" s="4"/>
      <c r="B219" s="4"/>
    </row>
    <row r="220" spans="1:2" ht="14">
      <c r="A220" s="4"/>
      <c r="B220" s="4"/>
    </row>
    <row r="221" spans="1:2" ht="14">
      <c r="A221" s="4"/>
      <c r="B221" s="4"/>
    </row>
    <row r="222" spans="1:2" ht="14">
      <c r="A222" s="4"/>
      <c r="B222" s="4"/>
    </row>
    <row r="223" spans="1:2" ht="14">
      <c r="A223" s="4"/>
      <c r="B223" s="4"/>
    </row>
    <row r="224" spans="1:2" ht="14">
      <c r="A224" s="4"/>
      <c r="B224" s="4"/>
    </row>
    <row r="225" spans="1:2" ht="14">
      <c r="A225" s="4"/>
      <c r="B225" s="4"/>
    </row>
    <row r="226" spans="1:2" ht="14">
      <c r="A226" s="4"/>
      <c r="B226" s="4"/>
    </row>
    <row r="227" spans="1:2" ht="14">
      <c r="A227" s="4"/>
      <c r="B227" s="4"/>
    </row>
    <row r="228" spans="1:2" ht="14">
      <c r="A228" s="4"/>
      <c r="B228" s="4"/>
    </row>
    <row r="229" spans="1:2" ht="14">
      <c r="A229" s="4"/>
      <c r="B229" s="4"/>
    </row>
    <row r="230" spans="1:2" ht="14">
      <c r="A230" s="4"/>
      <c r="B230" s="4"/>
    </row>
    <row r="231" spans="1:2" ht="14">
      <c r="A231" s="4"/>
      <c r="B231" s="4"/>
    </row>
    <row r="232" spans="1:2" ht="14">
      <c r="A232" s="4"/>
      <c r="B232" s="4"/>
    </row>
    <row r="233" spans="1:2" ht="14">
      <c r="A233" s="4"/>
      <c r="B233" s="4"/>
    </row>
    <row r="234" spans="1:2" ht="14">
      <c r="A234" s="4"/>
      <c r="B234" s="4"/>
    </row>
    <row r="235" spans="1:2" ht="14">
      <c r="A235" s="4"/>
      <c r="B235" s="4"/>
    </row>
    <row r="236" spans="1:2" ht="14">
      <c r="A236" s="4"/>
      <c r="B236" s="4"/>
    </row>
    <row r="237" spans="1:2" ht="14">
      <c r="A237" s="4"/>
      <c r="B237" s="4"/>
    </row>
    <row r="238" spans="1:2" ht="14">
      <c r="A238" s="4"/>
      <c r="B238" s="4"/>
    </row>
    <row r="239" spans="1:2" ht="14">
      <c r="A239" s="4"/>
      <c r="B239" s="4"/>
    </row>
    <row r="240" spans="1:2" ht="14">
      <c r="A240" s="4"/>
      <c r="B240" s="4"/>
    </row>
    <row r="241" spans="1:2" ht="14">
      <c r="A241" s="4"/>
      <c r="B241" s="4"/>
    </row>
    <row r="242" spans="1:2" ht="14">
      <c r="A242" s="4"/>
      <c r="B242" s="4"/>
    </row>
    <row r="243" spans="1:2" ht="14">
      <c r="A243" s="4"/>
      <c r="B243" s="4"/>
    </row>
    <row r="244" spans="1:2" ht="14">
      <c r="A244" s="4"/>
      <c r="B244" s="4"/>
    </row>
    <row r="245" spans="1:2" ht="14">
      <c r="A245" s="4"/>
      <c r="B245" s="4"/>
    </row>
    <row r="246" spans="1:2" ht="14">
      <c r="A246" s="4"/>
      <c r="B246" s="4"/>
    </row>
    <row r="247" spans="1:2" ht="14">
      <c r="A247" s="4"/>
      <c r="B247" s="4"/>
    </row>
    <row r="248" spans="1:2" ht="14">
      <c r="A248" s="4"/>
      <c r="B248" s="4"/>
    </row>
    <row r="249" spans="1:2" ht="14">
      <c r="A249" s="4"/>
      <c r="B249" s="4"/>
    </row>
    <row r="250" spans="1:2" ht="14">
      <c r="A250" s="4"/>
      <c r="B250" s="4"/>
    </row>
    <row r="251" spans="1:2" ht="14">
      <c r="A251" s="4"/>
      <c r="B251" s="4"/>
    </row>
    <row r="252" spans="1:2" ht="14">
      <c r="A252" s="4"/>
      <c r="B252" s="4"/>
    </row>
    <row r="253" spans="1:2" ht="14">
      <c r="A253" s="4"/>
      <c r="B253" s="4"/>
    </row>
    <row r="254" spans="1:2" ht="14">
      <c r="A254" s="4"/>
      <c r="B254" s="4"/>
    </row>
    <row r="255" spans="1:2" ht="14">
      <c r="A255" s="4"/>
      <c r="B255" s="4"/>
    </row>
    <row r="256" spans="1:2" ht="14">
      <c r="A256" s="4"/>
      <c r="B256" s="4"/>
    </row>
    <row r="257" spans="1:2" ht="14">
      <c r="A257" s="4"/>
      <c r="B257" s="4"/>
    </row>
    <row r="258" spans="1:2" ht="14">
      <c r="A258" s="4"/>
      <c r="B258" s="4"/>
    </row>
    <row r="259" spans="1:2" ht="14">
      <c r="A259" s="4"/>
      <c r="B259" s="4"/>
    </row>
    <row r="260" spans="1:2" ht="14">
      <c r="A260" s="4"/>
      <c r="B260" s="4"/>
    </row>
    <row r="261" spans="1:2" ht="14">
      <c r="A261" s="4"/>
      <c r="B261" s="4"/>
    </row>
    <row r="262" spans="1:2" ht="14">
      <c r="A262" s="4"/>
      <c r="B262" s="4"/>
    </row>
    <row r="263" spans="1:2" ht="14">
      <c r="A263" s="4"/>
      <c r="B263" s="4"/>
    </row>
    <row r="264" spans="1:2" ht="14">
      <c r="A264" s="4"/>
      <c r="B264" s="4"/>
    </row>
    <row r="265" spans="1:2" ht="14">
      <c r="A265" s="4"/>
      <c r="B265" s="4"/>
    </row>
    <row r="266" spans="1:2" ht="14">
      <c r="A266" s="4"/>
      <c r="B266" s="4"/>
    </row>
    <row r="267" spans="1:2" ht="14">
      <c r="A267" s="4"/>
      <c r="B267" s="4"/>
    </row>
    <row r="268" spans="1:2" ht="14">
      <c r="A268" s="4"/>
      <c r="B268" s="4"/>
    </row>
    <row r="269" spans="1:2" ht="14">
      <c r="A269" s="4"/>
      <c r="B269" s="4"/>
    </row>
    <row r="270" spans="1:2" ht="14">
      <c r="A270" s="4"/>
      <c r="B270" s="4"/>
    </row>
    <row r="271" spans="1:2" ht="14">
      <c r="A271" s="4"/>
      <c r="B271" s="4"/>
    </row>
    <row r="272" spans="1:2" ht="14">
      <c r="A272" s="4"/>
      <c r="B272" s="4"/>
    </row>
    <row r="273" spans="1:2" ht="14">
      <c r="A273" s="4"/>
      <c r="B273" s="4"/>
    </row>
    <row r="274" spans="1:2" ht="14">
      <c r="A274" s="4"/>
      <c r="B274" s="4"/>
    </row>
    <row r="275" spans="1:2" ht="14">
      <c r="A275" s="4"/>
      <c r="B275" s="4"/>
    </row>
    <row r="276" spans="1:2" ht="14">
      <c r="A276" s="4"/>
      <c r="B276" s="4"/>
    </row>
    <row r="277" spans="1:2" ht="14">
      <c r="A277" s="4"/>
      <c r="B277" s="4"/>
    </row>
    <row r="278" spans="1:2" ht="14">
      <c r="A278" s="4"/>
      <c r="B278" s="4"/>
    </row>
    <row r="279" spans="1:2" ht="14">
      <c r="A279" s="4"/>
      <c r="B279" s="4"/>
    </row>
    <row r="280" spans="1:2" ht="14">
      <c r="A280" s="4"/>
      <c r="B280" s="4"/>
    </row>
    <row r="281" spans="1:2" ht="14">
      <c r="A281" s="4"/>
      <c r="B281" s="4"/>
    </row>
    <row r="282" spans="1:2" ht="14">
      <c r="A282" s="4"/>
      <c r="B282" s="4"/>
    </row>
    <row r="283" spans="1:2" ht="14">
      <c r="A283" s="4"/>
      <c r="B283" s="4"/>
    </row>
    <row r="284" spans="1:2" ht="14">
      <c r="A284" s="4"/>
      <c r="B284" s="4"/>
    </row>
    <row r="285" spans="1:2" ht="14">
      <c r="A285" s="4"/>
      <c r="B285" s="4"/>
    </row>
    <row r="286" spans="1:2" ht="14">
      <c r="A286" s="4"/>
      <c r="B286" s="4"/>
    </row>
    <row r="287" spans="1:2" ht="14">
      <c r="A287" s="4"/>
      <c r="B287" s="4"/>
    </row>
    <row r="288" spans="1:2" ht="14">
      <c r="A288" s="4"/>
      <c r="B288" s="4"/>
    </row>
    <row r="289" spans="1:2" ht="14">
      <c r="A289" s="4"/>
      <c r="B289" s="4"/>
    </row>
    <row r="290" spans="1:2" ht="14">
      <c r="A290" s="4"/>
      <c r="B290" s="4"/>
    </row>
    <row r="291" spans="1:2" ht="14">
      <c r="A291" s="4"/>
      <c r="B291" s="4"/>
    </row>
    <row r="292" spans="1:2" ht="14">
      <c r="A292" s="4"/>
      <c r="B292" s="4"/>
    </row>
    <row r="293" spans="1:2" ht="14">
      <c r="A293" s="4"/>
      <c r="B293" s="4"/>
    </row>
    <row r="294" spans="1:2" ht="14">
      <c r="A294" s="4"/>
      <c r="B294" s="4"/>
    </row>
    <row r="295" spans="1:2" ht="14">
      <c r="A295" s="4"/>
      <c r="B295" s="4"/>
    </row>
    <row r="296" spans="1:2" ht="14">
      <c r="A296" s="4"/>
      <c r="B296" s="4"/>
    </row>
    <row r="297" spans="1:2" ht="14">
      <c r="A297" s="4"/>
      <c r="B297" s="4"/>
    </row>
    <row r="298" spans="1:2" ht="14">
      <c r="A298" s="4"/>
      <c r="B298" s="4"/>
    </row>
    <row r="299" spans="1:2" ht="14">
      <c r="A299" s="4"/>
      <c r="B299" s="4"/>
    </row>
    <row r="300" spans="1:2" ht="14">
      <c r="A300" s="4"/>
      <c r="B300" s="4"/>
    </row>
    <row r="301" spans="1:2" ht="14">
      <c r="A301" s="4"/>
      <c r="B301" s="4"/>
    </row>
    <row r="302" spans="1:2" ht="14">
      <c r="A302" s="4"/>
      <c r="B302" s="4"/>
    </row>
    <row r="303" spans="1:2" ht="14">
      <c r="A303" s="4"/>
      <c r="B303" s="4"/>
    </row>
    <row r="304" spans="1:2" ht="14">
      <c r="A304" s="4"/>
      <c r="B304" s="4"/>
    </row>
    <row r="305" spans="1:2" ht="14">
      <c r="A305" s="4"/>
      <c r="B305" s="4"/>
    </row>
    <row r="306" spans="1:2" ht="14">
      <c r="A306" s="4"/>
      <c r="B306" s="4"/>
    </row>
    <row r="307" spans="1:2" ht="14">
      <c r="A307" s="4"/>
      <c r="B307" s="4"/>
    </row>
    <row r="308" spans="1:2" ht="14">
      <c r="A308" s="4"/>
      <c r="B308" s="4"/>
    </row>
    <row r="309" spans="1:2" ht="14">
      <c r="A309" s="4"/>
      <c r="B309" s="4"/>
    </row>
    <row r="310" spans="1:2" ht="14">
      <c r="A310" s="4"/>
      <c r="B310" s="4"/>
    </row>
    <row r="311" spans="1:2" ht="14">
      <c r="A311" s="4"/>
      <c r="B311" s="4"/>
    </row>
    <row r="312" spans="1:2" ht="14">
      <c r="A312" s="4"/>
      <c r="B312" s="4"/>
    </row>
    <row r="313" spans="1:2" ht="14">
      <c r="A313" s="4"/>
      <c r="B313" s="4"/>
    </row>
    <row r="314" spans="1:2" ht="14">
      <c r="A314" s="4"/>
      <c r="B314" s="4"/>
    </row>
    <row r="315" spans="1:2" ht="14">
      <c r="A315" s="4"/>
      <c r="B315" s="4"/>
    </row>
    <row r="316" spans="1:2" ht="14">
      <c r="A316" s="4"/>
      <c r="B316" s="4"/>
    </row>
    <row r="317" spans="1:2" ht="14">
      <c r="A317" s="4"/>
      <c r="B317" s="4"/>
    </row>
    <row r="318" spans="1:2" ht="14">
      <c r="A318" s="4"/>
      <c r="B318" s="4"/>
    </row>
    <row r="319" spans="1:2" ht="14">
      <c r="A319" s="4"/>
      <c r="B319" s="4"/>
    </row>
    <row r="320" spans="1:2" ht="14">
      <c r="A320" s="4"/>
      <c r="B320" s="4"/>
    </row>
    <row r="321" spans="1:2" ht="14">
      <c r="A321" s="4"/>
      <c r="B321" s="4"/>
    </row>
    <row r="322" spans="1:2" ht="14">
      <c r="A322" s="4"/>
      <c r="B322" s="4"/>
    </row>
    <row r="323" spans="1:2" ht="14">
      <c r="A323" s="4"/>
      <c r="B323" s="4"/>
    </row>
    <row r="324" spans="1:2" ht="14">
      <c r="A324" s="4"/>
      <c r="B324" s="4"/>
    </row>
    <row r="325" spans="1:2" ht="14">
      <c r="A325" s="4"/>
      <c r="B325" s="4"/>
    </row>
    <row r="326" spans="1:2" ht="14">
      <c r="A326" s="4"/>
      <c r="B326" s="4"/>
    </row>
    <row r="327" spans="1:2" ht="14">
      <c r="A327" s="4"/>
      <c r="B327" s="4"/>
    </row>
    <row r="328" spans="1:2" ht="14">
      <c r="A328" s="4"/>
      <c r="B328" s="4"/>
    </row>
    <row r="329" spans="1:2" ht="14">
      <c r="A329" s="4"/>
      <c r="B329" s="4"/>
    </row>
    <row r="330" spans="1:2" ht="14">
      <c r="A330" s="4"/>
      <c r="B330" s="4"/>
    </row>
    <row r="331" spans="1:2" ht="14">
      <c r="A331" s="4"/>
      <c r="B331" s="4"/>
    </row>
    <row r="332" spans="1:2" ht="14">
      <c r="A332" s="4"/>
      <c r="B332" s="4"/>
    </row>
    <row r="333" spans="1:2" ht="14">
      <c r="A333" s="4"/>
      <c r="B333" s="4"/>
    </row>
    <row r="334" spans="1:2" ht="14">
      <c r="A334" s="4"/>
      <c r="B334" s="4"/>
    </row>
    <row r="335" spans="1:2" ht="14">
      <c r="A335" s="4"/>
      <c r="B335" s="4"/>
    </row>
    <row r="336" spans="1:2" ht="14">
      <c r="A336" s="4"/>
      <c r="B336" s="4"/>
    </row>
    <row r="337" spans="1:2" ht="14">
      <c r="A337" s="4"/>
      <c r="B337" s="4"/>
    </row>
    <row r="338" spans="1:2" ht="14">
      <c r="A338" s="4"/>
      <c r="B338" s="4"/>
    </row>
    <row r="339" spans="1:2" ht="14">
      <c r="A339" s="4"/>
      <c r="B339" s="4"/>
    </row>
    <row r="340" spans="1:2" ht="14">
      <c r="A340" s="4"/>
      <c r="B340" s="4"/>
    </row>
    <row r="341" spans="1:2" ht="14">
      <c r="A341" s="4"/>
      <c r="B341" s="4"/>
    </row>
    <row r="342" spans="1:2" ht="14">
      <c r="A342" s="4"/>
      <c r="B342" s="4"/>
    </row>
    <row r="343" spans="1:2" ht="14">
      <c r="A343" s="4"/>
      <c r="B343" s="4"/>
    </row>
    <row r="344" spans="1:2" ht="14">
      <c r="A344" s="4"/>
      <c r="B344" s="4"/>
    </row>
    <row r="345" spans="1:2" ht="14">
      <c r="A345" s="4"/>
      <c r="B345" s="4"/>
    </row>
    <row r="346" spans="1:2" ht="14">
      <c r="A346" s="4"/>
      <c r="B346" s="4"/>
    </row>
    <row r="347" spans="1:2" ht="14">
      <c r="A347" s="4"/>
      <c r="B347" s="4"/>
    </row>
    <row r="348" spans="1:2" ht="14">
      <c r="A348" s="4"/>
      <c r="B348" s="4"/>
    </row>
    <row r="349" spans="1:2" ht="14">
      <c r="A349" s="4"/>
      <c r="B349" s="4"/>
    </row>
    <row r="350" spans="1:2" ht="14">
      <c r="A350" s="4"/>
      <c r="B350" s="4"/>
    </row>
    <row r="351" spans="1:2" ht="14">
      <c r="A351" s="4"/>
      <c r="B351" s="4"/>
    </row>
    <row r="352" spans="1:2" ht="14">
      <c r="A352" s="4"/>
      <c r="B352" s="4"/>
    </row>
    <row r="353" spans="1:2" ht="14">
      <c r="A353" s="4"/>
      <c r="B353" s="4"/>
    </row>
    <row r="354" spans="1:2" ht="14">
      <c r="A354" s="4"/>
      <c r="B354" s="4"/>
    </row>
    <row r="355" spans="1:2" ht="14">
      <c r="A355" s="4"/>
      <c r="B355" s="4"/>
    </row>
    <row r="356" spans="1:2" ht="14">
      <c r="A356" s="4"/>
      <c r="B356" s="4"/>
    </row>
    <row r="357" spans="1:2" ht="14">
      <c r="A357" s="4"/>
      <c r="B357" s="4"/>
    </row>
    <row r="358" spans="1:2" ht="14">
      <c r="A358" s="4"/>
      <c r="B358" s="4"/>
    </row>
    <row r="359" spans="1:2" ht="14">
      <c r="A359" s="4"/>
      <c r="B359" s="4"/>
    </row>
    <row r="360" spans="1:2" ht="14">
      <c r="A360" s="4"/>
      <c r="B360" s="4"/>
    </row>
    <row r="361" spans="1:2" ht="14">
      <c r="A361" s="4"/>
      <c r="B361" s="4"/>
    </row>
    <row r="362" spans="1:2" ht="14">
      <c r="A362" s="4"/>
      <c r="B362" s="4"/>
    </row>
    <row r="363" spans="1:2" ht="14">
      <c r="A363" s="4"/>
      <c r="B363" s="4"/>
    </row>
    <row r="364" spans="1:2" ht="14">
      <c r="A364" s="4"/>
      <c r="B364" s="4"/>
    </row>
    <row r="365" spans="1:2" ht="14">
      <c r="A365" s="4"/>
      <c r="B365" s="4"/>
    </row>
    <row r="366" spans="1:2" ht="14">
      <c r="A366" s="4"/>
      <c r="B366" s="4"/>
    </row>
    <row r="367" spans="1:2" ht="14">
      <c r="A367" s="4"/>
      <c r="B367" s="4"/>
    </row>
    <row r="368" spans="1:2" ht="14">
      <c r="A368" s="4"/>
      <c r="B368" s="4"/>
    </row>
    <row r="369" spans="1:2" ht="14">
      <c r="A369" s="4"/>
      <c r="B369" s="4"/>
    </row>
    <row r="370" spans="1:2" ht="14">
      <c r="A370" s="4"/>
      <c r="B370" s="4"/>
    </row>
    <row r="371" spans="1:2" ht="14">
      <c r="A371" s="4"/>
      <c r="B371" s="4"/>
    </row>
    <row r="372" spans="1:2" ht="14">
      <c r="A372" s="4"/>
      <c r="B372" s="4"/>
    </row>
    <row r="373" spans="1:2" ht="14">
      <c r="A373" s="4"/>
      <c r="B373" s="4"/>
    </row>
    <row r="374" spans="1:2" ht="14">
      <c r="A374" s="4"/>
      <c r="B374" s="4"/>
    </row>
    <row r="375" spans="1:2" ht="14">
      <c r="A375" s="4"/>
      <c r="B375" s="4"/>
    </row>
    <row r="376" spans="1:2" ht="14">
      <c r="A376" s="4"/>
      <c r="B376" s="4"/>
    </row>
    <row r="377" spans="1:2" ht="14">
      <c r="A377" s="4"/>
      <c r="B377" s="4"/>
    </row>
    <row r="378" spans="1:2" ht="14">
      <c r="A378" s="4"/>
      <c r="B378" s="4"/>
    </row>
    <row r="379" spans="1:2" ht="14">
      <c r="A379" s="4"/>
      <c r="B379" s="4"/>
    </row>
    <row r="380" spans="1:2" ht="14">
      <c r="A380" s="4"/>
      <c r="B380" s="4"/>
    </row>
    <row r="381" spans="1:2" ht="14">
      <c r="A381" s="4"/>
      <c r="B381" s="4"/>
    </row>
    <row r="382" spans="1:2" ht="14">
      <c r="A382" s="4"/>
      <c r="B382" s="4"/>
    </row>
    <row r="383" spans="1:2" ht="14">
      <c r="A383" s="4"/>
      <c r="B383" s="4"/>
    </row>
    <row r="384" spans="1:2" ht="14">
      <c r="A384" s="4"/>
      <c r="B384" s="4"/>
    </row>
    <row r="385" spans="1:2" ht="14">
      <c r="A385" s="4"/>
      <c r="B385" s="4"/>
    </row>
    <row r="386" spans="1:2" ht="14">
      <c r="A386" s="4"/>
      <c r="B386" s="4"/>
    </row>
    <row r="387" spans="1:2" ht="14">
      <c r="A387" s="4"/>
      <c r="B387" s="4"/>
    </row>
    <row r="388" spans="1:2" ht="14">
      <c r="A388" s="4"/>
      <c r="B388" s="4"/>
    </row>
    <row r="389" spans="1:2" ht="14">
      <c r="A389" s="4"/>
      <c r="B389" s="4"/>
    </row>
    <row r="390" spans="1:2" ht="14">
      <c r="A390" s="4"/>
      <c r="B390" s="4"/>
    </row>
    <row r="391" spans="1:2" ht="14">
      <c r="A391" s="4"/>
      <c r="B391" s="4"/>
    </row>
    <row r="392" spans="1:2" ht="14">
      <c r="A392" s="4"/>
      <c r="B392" s="4"/>
    </row>
    <row r="393" spans="1:2" ht="14">
      <c r="A393" s="4"/>
      <c r="B393" s="4"/>
    </row>
    <row r="394" spans="1:2" ht="14">
      <c r="A394" s="4"/>
      <c r="B394" s="4"/>
    </row>
    <row r="395" spans="1:2" ht="14">
      <c r="A395" s="4"/>
      <c r="B395" s="4"/>
    </row>
    <row r="396" spans="1:2" ht="14">
      <c r="A396" s="4"/>
      <c r="B396" s="4"/>
    </row>
    <row r="397" spans="1:2" ht="14">
      <c r="A397" s="4"/>
      <c r="B397" s="4"/>
    </row>
    <row r="398" spans="1:2" ht="14">
      <c r="A398" s="4"/>
      <c r="B398" s="4"/>
    </row>
    <row r="399" spans="1:2" ht="14">
      <c r="A399" s="4"/>
      <c r="B399" s="4"/>
    </row>
    <row r="400" spans="1:2" ht="14">
      <c r="A400" s="4"/>
      <c r="B400" s="4"/>
    </row>
    <row r="401" spans="1:2" ht="14">
      <c r="A401" s="4"/>
      <c r="B401" s="4"/>
    </row>
    <row r="402" spans="1:2" ht="14">
      <c r="A402" s="4"/>
      <c r="B402" s="4"/>
    </row>
    <row r="403" spans="1:2" ht="14">
      <c r="A403" s="4"/>
      <c r="B403" s="4"/>
    </row>
    <row r="404" spans="1:2" ht="14">
      <c r="A404" s="4"/>
      <c r="B404" s="4"/>
    </row>
    <row r="405" spans="1:2" ht="14">
      <c r="A405" s="4"/>
      <c r="B405" s="4"/>
    </row>
    <row r="406" spans="1:2" ht="14">
      <c r="A406" s="4"/>
      <c r="B406" s="4"/>
    </row>
    <row r="407" spans="1:2" ht="14">
      <c r="A407" s="4"/>
      <c r="B407" s="4"/>
    </row>
    <row r="408" spans="1:2" ht="14">
      <c r="A408" s="4"/>
      <c r="B408" s="4"/>
    </row>
    <row r="409" spans="1:2" ht="14">
      <c r="A409" s="4"/>
      <c r="B409" s="4"/>
    </row>
    <row r="410" spans="1:2" ht="14">
      <c r="A410" s="4"/>
      <c r="B410" s="4"/>
    </row>
    <row r="411" spans="1:2" ht="14">
      <c r="A411" s="4"/>
      <c r="B411" s="4"/>
    </row>
    <row r="412" spans="1:2" ht="14">
      <c r="A412" s="4"/>
      <c r="B412" s="4"/>
    </row>
    <row r="413" spans="1:2" ht="14">
      <c r="A413" s="4"/>
      <c r="B413" s="4"/>
    </row>
    <row r="414" spans="1:2" ht="14">
      <c r="A414" s="4"/>
      <c r="B414" s="4"/>
    </row>
    <row r="415" spans="1:2" ht="14">
      <c r="A415" s="4"/>
      <c r="B415" s="4"/>
    </row>
    <row r="416" spans="1:2" ht="14">
      <c r="A416" s="4"/>
      <c r="B416" s="4"/>
    </row>
    <row r="417" spans="1:2" ht="14">
      <c r="A417" s="4"/>
      <c r="B417" s="4"/>
    </row>
    <row r="418" spans="1:2" ht="14">
      <c r="A418" s="4"/>
      <c r="B418" s="4"/>
    </row>
    <row r="419" spans="1:2" ht="14">
      <c r="A419" s="4"/>
      <c r="B419" s="4"/>
    </row>
    <row r="420" spans="1:2" ht="14">
      <c r="A420" s="4"/>
      <c r="B420" s="4"/>
    </row>
    <row r="421" spans="1:2" ht="14">
      <c r="A421" s="4"/>
      <c r="B421" s="4"/>
    </row>
    <row r="422" spans="1:2" ht="14">
      <c r="A422" s="4"/>
      <c r="B422" s="4"/>
    </row>
    <row r="423" spans="1:2" ht="14">
      <c r="A423" s="4"/>
      <c r="B423" s="4"/>
    </row>
    <row r="424" spans="1:2" ht="14">
      <c r="A424" s="4"/>
      <c r="B424" s="4"/>
    </row>
    <row r="425" spans="1:2" ht="14">
      <c r="A425" s="4"/>
      <c r="B425" s="4"/>
    </row>
    <row r="426" spans="1:2" ht="14">
      <c r="A426" s="4"/>
      <c r="B426" s="4"/>
    </row>
    <row r="427" spans="1:2" ht="14">
      <c r="A427" s="4"/>
      <c r="B427" s="4"/>
    </row>
    <row r="428" spans="1:2" ht="14">
      <c r="A428" s="4"/>
      <c r="B428" s="4"/>
    </row>
    <row r="429" spans="1:2" ht="14">
      <c r="A429" s="4"/>
      <c r="B429" s="4"/>
    </row>
    <row r="430" spans="1:2" ht="14">
      <c r="A430" s="4"/>
      <c r="B430" s="4"/>
    </row>
    <row r="431" spans="1:2" ht="14">
      <c r="A431" s="4"/>
      <c r="B431" s="4"/>
    </row>
    <row r="432" spans="1:2" ht="14">
      <c r="A432" s="4"/>
      <c r="B432" s="4"/>
    </row>
    <row r="433" spans="1:2" ht="14">
      <c r="A433" s="4"/>
      <c r="B433" s="4"/>
    </row>
    <row r="434" spans="1:2" ht="14">
      <c r="A434" s="4"/>
      <c r="B434" s="4"/>
    </row>
    <row r="435" spans="1:2" ht="14">
      <c r="A435" s="4"/>
      <c r="B435" s="4"/>
    </row>
    <row r="436" spans="1:2" ht="14">
      <c r="A436" s="4"/>
      <c r="B436" s="4"/>
    </row>
    <row r="437" spans="1:2" ht="14">
      <c r="A437" s="4"/>
      <c r="B437" s="4"/>
    </row>
    <row r="438" spans="1:2" ht="14">
      <c r="A438" s="4"/>
      <c r="B438" s="4"/>
    </row>
    <row r="439" spans="1:2" ht="14">
      <c r="A439" s="4"/>
      <c r="B439" s="4"/>
    </row>
    <row r="440" spans="1:2" ht="14">
      <c r="A440" s="4"/>
      <c r="B440" s="4"/>
    </row>
    <row r="441" spans="1:2" ht="14">
      <c r="A441" s="4"/>
      <c r="B441" s="4"/>
    </row>
    <row r="442" spans="1:2" ht="14">
      <c r="A442" s="4"/>
      <c r="B442" s="4"/>
    </row>
    <row r="443" spans="1:2" ht="14">
      <c r="A443" s="4"/>
      <c r="B443" s="4"/>
    </row>
    <row r="444" spans="1:2" ht="14">
      <c r="A444" s="4"/>
      <c r="B444" s="4"/>
    </row>
    <row r="445" spans="1:2" ht="14">
      <c r="A445" s="4"/>
      <c r="B445" s="4"/>
    </row>
    <row r="446" spans="1:2" ht="14">
      <c r="A446" s="4"/>
      <c r="B446" s="4"/>
    </row>
    <row r="447" spans="1:2" ht="14">
      <c r="A447" s="4"/>
      <c r="B447" s="4"/>
    </row>
    <row r="448" spans="1:2" ht="14">
      <c r="A448" s="4"/>
      <c r="B448" s="4"/>
    </row>
    <row r="449" spans="1:2" ht="14">
      <c r="A449" s="4"/>
      <c r="B449" s="4"/>
    </row>
    <row r="450" spans="1:2" ht="14">
      <c r="A450" s="4"/>
      <c r="B450" s="4"/>
    </row>
    <row r="451" spans="1:2" ht="14">
      <c r="A451" s="4"/>
      <c r="B451" s="4"/>
    </row>
    <row r="452" spans="1:2" ht="14">
      <c r="A452" s="4"/>
      <c r="B452" s="4"/>
    </row>
    <row r="453" spans="1:2" ht="14">
      <c r="A453" s="4"/>
      <c r="B453" s="4"/>
    </row>
    <row r="454" spans="1:2" ht="14">
      <c r="A454" s="4"/>
      <c r="B454" s="4"/>
    </row>
    <row r="455" spans="1:2" ht="14">
      <c r="A455" s="4"/>
      <c r="B455" s="4"/>
    </row>
    <row r="456" spans="1:2" ht="14">
      <c r="A456" s="4"/>
      <c r="B456" s="4"/>
    </row>
    <row r="457" spans="1:2" ht="14">
      <c r="A457" s="4"/>
      <c r="B457" s="4"/>
    </row>
    <row r="458" spans="1:2" ht="14">
      <c r="A458" s="4"/>
      <c r="B458" s="4"/>
    </row>
    <row r="459" spans="1:2" ht="14">
      <c r="A459" s="4"/>
      <c r="B459" s="4"/>
    </row>
    <row r="460" spans="1:2" ht="14">
      <c r="A460" s="4"/>
      <c r="B460" s="4"/>
    </row>
    <row r="461" spans="1:2" ht="14">
      <c r="A461" s="4"/>
      <c r="B461" s="4"/>
    </row>
    <row r="462" spans="1:2" ht="14">
      <c r="A462" s="4"/>
      <c r="B462" s="4"/>
    </row>
    <row r="463" spans="1:2" ht="14">
      <c r="A463" s="4"/>
      <c r="B463" s="4"/>
    </row>
    <row r="464" spans="1:2" ht="14">
      <c r="A464" s="4"/>
      <c r="B464" s="4"/>
    </row>
    <row r="465" spans="1:2" ht="14">
      <c r="A465" s="4"/>
      <c r="B465" s="4"/>
    </row>
    <row r="466" spans="1:2" ht="14">
      <c r="A466" s="4"/>
      <c r="B466" s="4"/>
    </row>
    <row r="467" spans="1:2" ht="14">
      <c r="A467" s="4"/>
      <c r="B467" s="4"/>
    </row>
    <row r="468" spans="1:2" ht="14">
      <c r="A468" s="4"/>
      <c r="B468" s="4"/>
    </row>
    <row r="469" spans="1:2" ht="14">
      <c r="A469" s="4"/>
      <c r="B469" s="4"/>
    </row>
    <row r="470" spans="1:2" ht="14">
      <c r="A470" s="4"/>
      <c r="B470" s="4"/>
    </row>
    <row r="471" spans="1:2" ht="14">
      <c r="A471" s="4"/>
      <c r="B471" s="4"/>
    </row>
    <row r="472" spans="1:2" ht="14">
      <c r="A472" s="4"/>
      <c r="B472" s="4"/>
    </row>
    <row r="473" spans="1:2" ht="14">
      <c r="A473" s="4"/>
      <c r="B473" s="4"/>
    </row>
    <row r="474" spans="1:2" ht="14">
      <c r="A474" s="4"/>
      <c r="B474" s="4"/>
    </row>
    <row r="475" spans="1:2" ht="14">
      <c r="A475" s="4"/>
      <c r="B475" s="4"/>
    </row>
    <row r="476" spans="1:2" ht="14">
      <c r="A476" s="4"/>
      <c r="B476" s="4"/>
    </row>
    <row r="477" spans="1:2" ht="14">
      <c r="A477" s="4"/>
      <c r="B477" s="4"/>
    </row>
    <row r="478" spans="1:2" ht="14">
      <c r="A478" s="4"/>
      <c r="B478" s="4"/>
    </row>
    <row r="479" spans="1:2" ht="14">
      <c r="A479" s="4"/>
      <c r="B479" s="4"/>
    </row>
    <row r="480" spans="1:2" ht="14">
      <c r="A480" s="4"/>
      <c r="B480" s="4"/>
    </row>
    <row r="481" spans="1:2" ht="14">
      <c r="A481" s="4"/>
      <c r="B481" s="4"/>
    </row>
    <row r="482" spans="1:2" ht="14">
      <c r="A482" s="4"/>
      <c r="B482" s="4"/>
    </row>
    <row r="483" spans="1:2" ht="14">
      <c r="A483" s="4"/>
      <c r="B483" s="4"/>
    </row>
    <row r="484" spans="1:2" ht="14">
      <c r="A484" s="4"/>
      <c r="B484" s="4"/>
    </row>
    <row r="485" spans="1:2" ht="14">
      <c r="A485" s="4"/>
      <c r="B485" s="4"/>
    </row>
    <row r="486" spans="1:2" ht="14">
      <c r="A486" s="4"/>
      <c r="B486" s="4"/>
    </row>
    <row r="487" spans="1:2" ht="14">
      <c r="A487" s="4"/>
      <c r="B487" s="4"/>
    </row>
    <row r="488" spans="1:2" ht="14">
      <c r="A488" s="4"/>
      <c r="B488" s="4"/>
    </row>
    <row r="489" spans="1:2" ht="14">
      <c r="A489" s="4"/>
      <c r="B489" s="4"/>
    </row>
    <row r="490" spans="1:2" ht="14">
      <c r="A490" s="4"/>
      <c r="B490" s="4"/>
    </row>
    <row r="491" spans="1:2" ht="14">
      <c r="A491" s="4"/>
      <c r="B491" s="4"/>
    </row>
    <row r="492" spans="1:2" ht="14">
      <c r="A492" s="4"/>
      <c r="B492" s="4"/>
    </row>
    <row r="493" spans="1:2" ht="14">
      <c r="A493" s="4"/>
      <c r="B493" s="4"/>
    </row>
    <row r="494" spans="1:2" ht="14">
      <c r="A494" s="4"/>
      <c r="B494" s="4"/>
    </row>
    <row r="495" spans="1:2" ht="14">
      <c r="A495" s="4"/>
      <c r="B495" s="4"/>
    </row>
    <row r="496" spans="1:2" ht="14">
      <c r="A496" s="4"/>
      <c r="B496" s="4"/>
    </row>
    <row r="497" spans="1:2" ht="14">
      <c r="A497" s="4"/>
      <c r="B497" s="4"/>
    </row>
    <row r="498" spans="1:2" ht="14">
      <c r="A498" s="4"/>
      <c r="B498" s="4"/>
    </row>
    <row r="499" spans="1:2" ht="14">
      <c r="A499" s="4"/>
      <c r="B499" s="4"/>
    </row>
    <row r="500" spans="1:2" ht="14">
      <c r="A500" s="4"/>
      <c r="B500" s="4"/>
    </row>
    <row r="501" spans="1:2" ht="14">
      <c r="A501" s="4"/>
      <c r="B501" s="4"/>
    </row>
    <row r="502" spans="1:2" ht="14">
      <c r="A502" s="4"/>
      <c r="B502" s="4"/>
    </row>
    <row r="503" spans="1:2" ht="14">
      <c r="A503" s="4"/>
      <c r="B503" s="4"/>
    </row>
    <row r="504" spans="1:2" ht="14">
      <c r="A504" s="4"/>
      <c r="B504" s="4"/>
    </row>
    <row r="505" spans="1:2" ht="14">
      <c r="A505" s="4"/>
      <c r="B505" s="4"/>
    </row>
    <row r="506" spans="1:2" ht="14">
      <c r="A506" s="4"/>
      <c r="B506" s="4"/>
    </row>
    <row r="507" spans="1:2" ht="14">
      <c r="A507" s="4"/>
      <c r="B507" s="4"/>
    </row>
    <row r="508" spans="1:2" ht="14">
      <c r="A508" s="4"/>
      <c r="B508" s="4"/>
    </row>
    <row r="509" spans="1:2" ht="14">
      <c r="A509" s="4"/>
      <c r="B509" s="4"/>
    </row>
    <row r="510" spans="1:2" ht="14">
      <c r="A510" s="4"/>
      <c r="B510" s="4"/>
    </row>
    <row r="511" spans="1:2" ht="14">
      <c r="A511" s="4"/>
      <c r="B511" s="4"/>
    </row>
    <row r="512" spans="1:2" ht="14">
      <c r="A512" s="4"/>
      <c r="B512" s="4"/>
    </row>
    <row r="513" spans="1:2" ht="14">
      <c r="A513" s="4"/>
      <c r="B513" s="4"/>
    </row>
    <row r="514" spans="1:2" ht="14">
      <c r="A514" s="4"/>
      <c r="B514" s="4"/>
    </row>
    <row r="515" spans="1:2" ht="14">
      <c r="A515" s="4"/>
      <c r="B515" s="4"/>
    </row>
    <row r="516" spans="1:2" ht="14">
      <c r="A516" s="4"/>
      <c r="B516" s="4"/>
    </row>
    <row r="517" spans="1:2" ht="14">
      <c r="A517" s="4"/>
      <c r="B517" s="4"/>
    </row>
    <row r="518" spans="1:2" ht="14">
      <c r="A518" s="4"/>
      <c r="B518" s="4"/>
    </row>
    <row r="519" spans="1:2" ht="14">
      <c r="A519" s="4"/>
      <c r="B519" s="4"/>
    </row>
    <row r="520" spans="1:2" ht="14">
      <c r="A520" s="4"/>
      <c r="B520" s="4"/>
    </row>
    <row r="521" spans="1:2" ht="14">
      <c r="A521" s="4"/>
      <c r="B521" s="4"/>
    </row>
    <row r="522" spans="1:2" ht="14">
      <c r="A522" s="4"/>
      <c r="B522" s="4"/>
    </row>
    <row r="523" spans="1:2" ht="14">
      <c r="A523" s="4"/>
      <c r="B523" s="4"/>
    </row>
    <row r="524" spans="1:2" ht="14">
      <c r="A524" s="4"/>
      <c r="B524" s="4"/>
    </row>
    <row r="525" spans="1:2" ht="14">
      <c r="A525" s="4"/>
      <c r="B525" s="4"/>
    </row>
    <row r="526" spans="1:2" ht="14">
      <c r="A526" s="4"/>
      <c r="B526" s="4"/>
    </row>
    <row r="527" spans="1:2" ht="14">
      <c r="A527" s="4"/>
      <c r="B527" s="4"/>
    </row>
    <row r="528" spans="1:2" ht="14">
      <c r="A528" s="4"/>
      <c r="B528" s="4"/>
    </row>
    <row r="529" spans="1:2" ht="14">
      <c r="A529" s="4"/>
      <c r="B529" s="4"/>
    </row>
    <row r="530" spans="1:2" ht="14">
      <c r="A530" s="4"/>
      <c r="B530" s="4"/>
    </row>
    <row r="531" spans="1:2" ht="14">
      <c r="A531" s="4"/>
      <c r="B531" s="4"/>
    </row>
    <row r="532" spans="1:2" ht="14">
      <c r="A532" s="4"/>
      <c r="B532" s="4"/>
    </row>
    <row r="533" spans="1:2" ht="14">
      <c r="A533" s="4"/>
      <c r="B533" s="4"/>
    </row>
    <row r="534" spans="1:2" ht="14">
      <c r="A534" s="4"/>
      <c r="B534" s="4"/>
    </row>
    <row r="535" spans="1:2" ht="14">
      <c r="A535" s="4"/>
      <c r="B535" s="4"/>
    </row>
    <row r="536" spans="1:2" ht="14">
      <c r="A536" s="4"/>
      <c r="B536" s="4"/>
    </row>
    <row r="537" spans="1:2" ht="14">
      <c r="A537" s="4"/>
      <c r="B537" s="4"/>
    </row>
    <row r="538" spans="1:2" ht="14">
      <c r="A538" s="4"/>
      <c r="B538" s="4"/>
    </row>
    <row r="539" spans="1:2" ht="14">
      <c r="A539" s="4"/>
      <c r="B539" s="4"/>
    </row>
    <row r="540" spans="1:2" ht="14">
      <c r="A540" s="4"/>
      <c r="B540" s="4"/>
    </row>
    <row r="541" spans="1:2" ht="14">
      <c r="A541" s="4"/>
      <c r="B541" s="4"/>
    </row>
    <row r="542" spans="1:2" ht="14">
      <c r="A542" s="4"/>
      <c r="B542" s="4"/>
    </row>
    <row r="543" spans="1:2" ht="14">
      <c r="A543" s="4"/>
      <c r="B543" s="4"/>
    </row>
    <row r="544" spans="1:2" ht="14">
      <c r="A544" s="4"/>
      <c r="B544" s="4"/>
    </row>
    <row r="545" spans="1:2" ht="14">
      <c r="A545" s="4"/>
      <c r="B545" s="4"/>
    </row>
    <row r="546" spans="1:2" ht="14">
      <c r="A546" s="4"/>
      <c r="B546" s="4"/>
    </row>
    <row r="547" spans="1:2" ht="14">
      <c r="A547" s="4"/>
      <c r="B547" s="4"/>
    </row>
    <row r="548" spans="1:2" ht="14">
      <c r="A548" s="4"/>
      <c r="B548" s="4"/>
    </row>
    <row r="549" spans="1:2" ht="14">
      <c r="A549" s="4"/>
      <c r="B549" s="4"/>
    </row>
    <row r="550" spans="1:2" ht="14">
      <c r="A550" s="4"/>
      <c r="B550" s="4"/>
    </row>
    <row r="551" spans="1:2" ht="14">
      <c r="A551" s="4"/>
      <c r="B551" s="4"/>
    </row>
    <row r="552" spans="1:2" ht="14">
      <c r="A552" s="4"/>
      <c r="B552" s="4"/>
    </row>
    <row r="553" spans="1:2" ht="14">
      <c r="A553" s="4"/>
      <c r="B553" s="4"/>
    </row>
    <row r="554" spans="1:2" ht="14">
      <c r="A554" s="4"/>
      <c r="B554" s="4"/>
    </row>
    <row r="555" spans="1:2" ht="14">
      <c r="A555" s="4"/>
      <c r="B555" s="4"/>
    </row>
    <row r="556" spans="1:2" ht="14">
      <c r="A556" s="4"/>
      <c r="B556" s="4"/>
    </row>
    <row r="557" spans="1:2" ht="14">
      <c r="A557" s="4"/>
      <c r="B557" s="4"/>
    </row>
    <row r="558" spans="1:2" ht="14">
      <c r="A558" s="4"/>
      <c r="B558" s="4"/>
    </row>
    <row r="559" spans="1:2" ht="14">
      <c r="A559" s="4"/>
      <c r="B559" s="4"/>
    </row>
    <row r="560" spans="1:2" ht="14">
      <c r="A560" s="4"/>
      <c r="B560" s="4"/>
    </row>
    <row r="561" spans="1:2" ht="14">
      <c r="A561" s="4"/>
      <c r="B561" s="4"/>
    </row>
    <row r="562" spans="1:2" ht="14">
      <c r="A562" s="4"/>
      <c r="B562" s="4"/>
    </row>
    <row r="563" spans="1:2" ht="14">
      <c r="A563" s="4"/>
      <c r="B563" s="4"/>
    </row>
    <row r="564" spans="1:2" ht="14">
      <c r="A564" s="4"/>
      <c r="B564" s="4"/>
    </row>
    <row r="565" spans="1:2" ht="14">
      <c r="A565" s="4"/>
      <c r="B565" s="4"/>
    </row>
    <row r="566" spans="1:2" ht="14">
      <c r="A566" s="4"/>
      <c r="B566" s="4"/>
    </row>
    <row r="567" spans="1:2" ht="14">
      <c r="A567" s="4"/>
      <c r="B567" s="4"/>
    </row>
    <row r="568" spans="1:2" ht="14">
      <c r="A568" s="4"/>
      <c r="B568" s="4"/>
    </row>
    <row r="569" spans="1:2" ht="14">
      <c r="A569" s="4"/>
      <c r="B569" s="4"/>
    </row>
    <row r="570" spans="1:2" ht="14">
      <c r="A570" s="4"/>
      <c r="B570" s="4"/>
    </row>
    <row r="571" spans="1:2" ht="14">
      <c r="A571" s="4"/>
      <c r="B571" s="4"/>
    </row>
    <row r="572" spans="1:2" ht="14">
      <c r="A572" s="4"/>
      <c r="B572" s="4"/>
    </row>
    <row r="573" spans="1:2" ht="14">
      <c r="A573" s="4"/>
      <c r="B573" s="4"/>
    </row>
    <row r="574" spans="1:2" ht="14">
      <c r="A574" s="4"/>
      <c r="B574" s="4"/>
    </row>
    <row r="575" spans="1:2" ht="14">
      <c r="A575" s="4"/>
      <c r="B575" s="4"/>
    </row>
    <row r="576" spans="1:2" ht="14">
      <c r="A576" s="4"/>
      <c r="B576" s="4"/>
    </row>
    <row r="577" spans="1:2" ht="14">
      <c r="A577" s="4"/>
      <c r="B577" s="4"/>
    </row>
    <row r="578" spans="1:2" ht="14">
      <c r="A578" s="4"/>
      <c r="B578" s="4"/>
    </row>
    <row r="579" spans="1:2" ht="14">
      <c r="A579" s="4"/>
      <c r="B579" s="4"/>
    </row>
    <row r="580" spans="1:2" ht="14">
      <c r="A580" s="4"/>
      <c r="B580" s="4"/>
    </row>
    <row r="581" spans="1:2" ht="14">
      <c r="A581" s="4"/>
      <c r="B581" s="4"/>
    </row>
    <row r="582" spans="1:2" ht="14">
      <c r="A582" s="4"/>
      <c r="B582" s="4"/>
    </row>
    <row r="583" spans="1:2" ht="14">
      <c r="A583" s="4"/>
      <c r="B583" s="4"/>
    </row>
    <row r="584" spans="1:2" ht="14">
      <c r="A584" s="4"/>
      <c r="B584" s="4"/>
    </row>
    <row r="585" spans="1:2" ht="14">
      <c r="A585" s="4"/>
      <c r="B585" s="4"/>
    </row>
    <row r="586" spans="1:2" ht="14">
      <c r="A586" s="4"/>
      <c r="B586" s="4"/>
    </row>
    <row r="587" spans="1:2" ht="14">
      <c r="A587" s="4"/>
      <c r="B587" s="4"/>
    </row>
    <row r="588" spans="1:2" ht="14">
      <c r="A588" s="4"/>
      <c r="B588" s="4"/>
    </row>
    <row r="589" spans="1:2" ht="14">
      <c r="A589" s="4"/>
      <c r="B589" s="4"/>
    </row>
    <row r="590" spans="1:2" ht="14">
      <c r="A590" s="4"/>
      <c r="B590" s="4"/>
    </row>
    <row r="591" spans="1:2" ht="14">
      <c r="A591" s="4"/>
      <c r="B591" s="4"/>
    </row>
    <row r="592" spans="1:2" ht="14">
      <c r="A592" s="4"/>
      <c r="B592" s="4"/>
    </row>
    <row r="593" spans="1:2" ht="14">
      <c r="A593" s="4"/>
      <c r="B593" s="4"/>
    </row>
    <row r="594" spans="1:2" ht="14">
      <c r="A594" s="4"/>
      <c r="B594" s="4"/>
    </row>
    <row r="595" spans="1:2" ht="14">
      <c r="A595" s="4"/>
      <c r="B595" s="4"/>
    </row>
    <row r="596" spans="1:2" ht="14">
      <c r="A596" s="4"/>
      <c r="B596" s="4"/>
    </row>
    <row r="597" spans="1:2" ht="14">
      <c r="A597" s="4"/>
      <c r="B597" s="4"/>
    </row>
    <row r="598" spans="1:2" ht="14">
      <c r="A598" s="4"/>
      <c r="B598" s="4"/>
    </row>
    <row r="599" spans="1:2" ht="14">
      <c r="A599" s="4"/>
      <c r="B599" s="4"/>
    </row>
    <row r="600" spans="1:2" ht="14">
      <c r="A600" s="4"/>
      <c r="B600" s="4"/>
    </row>
    <row r="601" spans="1:2" ht="14">
      <c r="A601" s="4"/>
      <c r="B601" s="4"/>
    </row>
    <row r="602" spans="1:2" ht="14">
      <c r="A602" s="4"/>
      <c r="B602" s="4"/>
    </row>
    <row r="603" spans="1:2" ht="14">
      <c r="A603" s="4"/>
      <c r="B603" s="4"/>
    </row>
    <row r="604" spans="1:2" ht="14">
      <c r="A604" s="4"/>
      <c r="B604" s="4"/>
    </row>
    <row r="605" spans="1:2" ht="14">
      <c r="A605" s="4"/>
      <c r="B605" s="4"/>
    </row>
    <row r="606" spans="1:2" ht="14">
      <c r="A606" s="4"/>
      <c r="B606" s="4"/>
    </row>
    <row r="607" spans="1:2" ht="14">
      <c r="A607" s="4"/>
      <c r="B607" s="4"/>
    </row>
    <row r="608" spans="1:2" ht="14">
      <c r="A608" s="4"/>
      <c r="B608" s="4"/>
    </row>
    <row r="609" spans="1:2" ht="14">
      <c r="A609" s="4"/>
      <c r="B609" s="4"/>
    </row>
    <row r="610" spans="1:2" ht="14">
      <c r="A610" s="4"/>
      <c r="B610" s="4"/>
    </row>
    <row r="611" spans="1:2" ht="14">
      <c r="A611" s="4"/>
      <c r="B611" s="4"/>
    </row>
    <row r="612" spans="1:2" ht="14">
      <c r="A612" s="4"/>
      <c r="B612" s="4"/>
    </row>
    <row r="613" spans="1:2" ht="14">
      <c r="A613" s="4"/>
      <c r="B613" s="4"/>
    </row>
    <row r="614" spans="1:2" ht="14">
      <c r="A614" s="4"/>
      <c r="B614" s="4"/>
    </row>
    <row r="615" spans="1:2" ht="14">
      <c r="A615" s="4"/>
      <c r="B615" s="4"/>
    </row>
    <row r="616" spans="1:2" ht="14">
      <c r="A616" s="4"/>
      <c r="B616" s="4"/>
    </row>
    <row r="617" spans="1:2" ht="14">
      <c r="A617" s="4"/>
      <c r="B617" s="4"/>
    </row>
    <row r="618" spans="1:2" ht="14">
      <c r="A618" s="4"/>
      <c r="B618" s="4"/>
    </row>
    <row r="619" spans="1:2" ht="14">
      <c r="A619" s="4"/>
      <c r="B619" s="4"/>
    </row>
    <row r="620" spans="1:2" ht="14">
      <c r="A620" s="4"/>
      <c r="B620" s="4"/>
    </row>
    <row r="621" spans="1:2" ht="14">
      <c r="A621" s="4"/>
      <c r="B621" s="4"/>
    </row>
    <row r="622" spans="1:2" ht="14">
      <c r="A622" s="4"/>
      <c r="B622" s="4"/>
    </row>
    <row r="623" spans="1:2" ht="14">
      <c r="A623" s="4"/>
      <c r="B623" s="4"/>
    </row>
    <row r="624" spans="1:2" ht="14">
      <c r="A624" s="4"/>
      <c r="B624" s="4"/>
    </row>
    <row r="625" spans="1:2" ht="14">
      <c r="A625" s="4"/>
      <c r="B625" s="4"/>
    </row>
    <row r="626" spans="1:2" ht="14">
      <c r="A626" s="4"/>
      <c r="B626" s="4"/>
    </row>
    <row r="627" spans="1:2" ht="14">
      <c r="A627" s="4"/>
      <c r="B627" s="4"/>
    </row>
    <row r="628" spans="1:2" ht="14">
      <c r="A628" s="4"/>
      <c r="B628" s="4"/>
    </row>
    <row r="629" spans="1:2" ht="14">
      <c r="A629" s="4"/>
      <c r="B629" s="4"/>
    </row>
    <row r="630" spans="1:2" ht="14">
      <c r="A630" s="4"/>
      <c r="B630" s="4"/>
    </row>
    <row r="631" spans="1:2" ht="14">
      <c r="A631" s="4"/>
      <c r="B631" s="4"/>
    </row>
    <row r="632" spans="1:2" ht="14">
      <c r="A632" s="4"/>
      <c r="B632" s="4"/>
    </row>
    <row r="633" spans="1:2" ht="14">
      <c r="A633" s="4"/>
      <c r="B633" s="4"/>
    </row>
    <row r="634" spans="1:2" ht="14">
      <c r="A634" s="4"/>
      <c r="B634" s="4"/>
    </row>
    <row r="635" spans="1:2" ht="14">
      <c r="A635" s="4"/>
      <c r="B635" s="4"/>
    </row>
    <row r="636" spans="1:2" ht="14">
      <c r="A636" s="4"/>
      <c r="B636" s="4"/>
    </row>
    <row r="637" spans="1:2" ht="14">
      <c r="A637" s="4"/>
      <c r="B637" s="4"/>
    </row>
    <row r="638" spans="1:2" ht="14">
      <c r="A638" s="4"/>
      <c r="B638" s="4"/>
    </row>
    <row r="639" spans="1:2" ht="14">
      <c r="A639" s="4"/>
      <c r="B639" s="4"/>
    </row>
    <row r="640" spans="1:2" ht="14">
      <c r="A640" s="4"/>
      <c r="B640" s="4"/>
    </row>
    <row r="641" spans="1:2" ht="14">
      <c r="A641" s="4"/>
      <c r="B641" s="4"/>
    </row>
    <row r="642" spans="1:2" ht="14">
      <c r="A642" s="4"/>
      <c r="B642" s="4"/>
    </row>
    <row r="643" spans="1:2" ht="14">
      <c r="A643" s="4"/>
      <c r="B643" s="4"/>
    </row>
    <row r="644" spans="1:2" ht="14">
      <c r="A644" s="4"/>
      <c r="B644" s="4"/>
    </row>
    <row r="645" spans="1:2" ht="14">
      <c r="A645" s="4"/>
      <c r="B645" s="4"/>
    </row>
    <row r="646" spans="1:2" ht="14">
      <c r="A646" s="4"/>
      <c r="B646" s="4"/>
    </row>
    <row r="647" spans="1:2" ht="14">
      <c r="A647" s="4"/>
      <c r="B647" s="4"/>
    </row>
    <row r="648" spans="1:2" ht="14">
      <c r="A648" s="4"/>
      <c r="B648" s="4"/>
    </row>
    <row r="649" spans="1:2" ht="14">
      <c r="A649" s="4"/>
      <c r="B649" s="4"/>
    </row>
    <row r="650" spans="1:2" ht="14">
      <c r="A650" s="4"/>
      <c r="B650" s="4"/>
    </row>
    <row r="651" spans="1:2" ht="14">
      <c r="A651" s="4"/>
      <c r="B651" s="4"/>
    </row>
    <row r="652" spans="1:2" ht="14">
      <c r="A652" s="4"/>
      <c r="B652" s="4"/>
    </row>
    <row r="653" spans="1:2" ht="14">
      <c r="A653" s="4"/>
      <c r="B653" s="4"/>
    </row>
    <row r="654" spans="1:2" ht="14">
      <c r="A654" s="4"/>
      <c r="B654" s="4"/>
    </row>
    <row r="655" spans="1:2" ht="14">
      <c r="A655" s="4"/>
      <c r="B655" s="4"/>
    </row>
    <row r="656" spans="1:2" ht="14">
      <c r="A656" s="4"/>
      <c r="B656" s="4"/>
    </row>
    <row r="657" spans="1:2" ht="14">
      <c r="A657" s="4"/>
      <c r="B657" s="4"/>
    </row>
    <row r="658" spans="1:2" ht="14">
      <c r="A658" s="4"/>
      <c r="B658" s="4"/>
    </row>
    <row r="659" spans="1:2" ht="14">
      <c r="A659" s="4"/>
      <c r="B659" s="4"/>
    </row>
    <row r="660" spans="1:2" ht="14">
      <c r="A660" s="4"/>
      <c r="B660" s="4"/>
    </row>
    <row r="661" spans="1:2" ht="14">
      <c r="A661" s="4"/>
      <c r="B661" s="4"/>
    </row>
    <row r="662" spans="1:2" ht="14">
      <c r="A662" s="4"/>
      <c r="B662" s="4"/>
    </row>
    <row r="663" spans="1:2" ht="14">
      <c r="A663" s="4"/>
      <c r="B663" s="4"/>
    </row>
    <row r="664" spans="1:2" ht="14">
      <c r="A664" s="4"/>
      <c r="B664" s="4"/>
    </row>
    <row r="665" spans="1:2" ht="14">
      <c r="A665" s="4"/>
      <c r="B665" s="4"/>
    </row>
    <row r="666" spans="1:2" ht="14">
      <c r="A666" s="4"/>
      <c r="B666" s="4"/>
    </row>
    <row r="667" spans="1:2" ht="14">
      <c r="A667" s="4"/>
      <c r="B667" s="4"/>
    </row>
    <row r="668" spans="1:2" ht="14">
      <c r="A668" s="4"/>
      <c r="B668" s="4"/>
    </row>
    <row r="669" spans="1:2" ht="14">
      <c r="A669" s="4"/>
      <c r="B669" s="4"/>
    </row>
    <row r="670" spans="1:2" ht="14">
      <c r="A670" s="4"/>
      <c r="B670" s="4"/>
    </row>
    <row r="671" spans="1:2" ht="14">
      <c r="A671" s="4"/>
      <c r="B671" s="4"/>
    </row>
    <row r="672" spans="1:2" ht="14">
      <c r="A672" s="4"/>
      <c r="B672" s="4"/>
    </row>
    <row r="673" spans="1:2" ht="14">
      <c r="A673" s="4"/>
      <c r="B673" s="4"/>
    </row>
    <row r="674" spans="1:2" ht="14">
      <c r="A674" s="4"/>
      <c r="B674" s="4"/>
    </row>
    <row r="675" spans="1:2" ht="14">
      <c r="A675" s="4"/>
      <c r="B675" s="4"/>
    </row>
    <row r="676" spans="1:2" ht="14">
      <c r="A676" s="4"/>
      <c r="B676" s="4"/>
    </row>
    <row r="677" spans="1:2" ht="14">
      <c r="A677" s="4"/>
      <c r="B677" s="4"/>
    </row>
    <row r="678" spans="1:2" ht="14">
      <c r="A678" s="4"/>
      <c r="B678" s="4"/>
    </row>
    <row r="679" spans="1:2" ht="14">
      <c r="A679" s="4"/>
      <c r="B679" s="4"/>
    </row>
    <row r="680" spans="1:2" ht="14">
      <c r="A680" s="4"/>
      <c r="B680" s="4"/>
    </row>
    <row r="681" spans="1:2" ht="14">
      <c r="A681" s="4"/>
      <c r="B681" s="4"/>
    </row>
    <row r="682" spans="1:2" ht="14">
      <c r="A682" s="4"/>
      <c r="B682" s="4"/>
    </row>
    <row r="683" spans="1:2" ht="14">
      <c r="A683" s="4"/>
      <c r="B683" s="4"/>
    </row>
    <row r="684" spans="1:2" ht="14">
      <c r="A684" s="4"/>
      <c r="B684" s="4"/>
    </row>
    <row r="685" spans="1:2" ht="14">
      <c r="A685" s="4"/>
      <c r="B685" s="4"/>
    </row>
    <row r="686" spans="1:2" ht="14">
      <c r="A686" s="4"/>
      <c r="B686" s="4"/>
    </row>
    <row r="687" spans="1:2" ht="14">
      <c r="A687" s="4"/>
      <c r="B687" s="4"/>
    </row>
    <row r="688" spans="1:2" ht="14">
      <c r="A688" s="4"/>
      <c r="B688" s="4"/>
    </row>
    <row r="689" spans="1:2" ht="14">
      <c r="A689" s="4"/>
      <c r="B689" s="4"/>
    </row>
    <row r="690" spans="1:2" ht="14">
      <c r="A690" s="4"/>
      <c r="B690" s="4"/>
    </row>
    <row r="691" spans="1:2" ht="14">
      <c r="A691" s="4"/>
      <c r="B691" s="4"/>
    </row>
    <row r="692" spans="1:2" ht="14">
      <c r="A692" s="4"/>
      <c r="B692" s="4"/>
    </row>
    <row r="693" spans="1:2" ht="14">
      <c r="A693" s="4"/>
      <c r="B693" s="4"/>
    </row>
    <row r="694" spans="1:2" ht="14">
      <c r="A694" s="4"/>
      <c r="B694" s="4"/>
    </row>
    <row r="695" spans="1:2" ht="14">
      <c r="A695" s="4"/>
      <c r="B695" s="4"/>
    </row>
    <row r="696" spans="1:2" ht="14">
      <c r="A696" s="4"/>
      <c r="B696" s="4"/>
    </row>
    <row r="697" spans="1:2" ht="14">
      <c r="A697" s="4"/>
      <c r="B697" s="4"/>
    </row>
    <row r="698" spans="1:2" ht="14">
      <c r="A698" s="4"/>
      <c r="B698" s="4"/>
    </row>
    <row r="699" spans="1:2" ht="14">
      <c r="A699" s="4"/>
      <c r="B699" s="4"/>
    </row>
    <row r="700" spans="1:2" ht="14">
      <c r="A700" s="4"/>
      <c r="B700" s="4"/>
    </row>
    <row r="701" spans="1:2" ht="14">
      <c r="A701" s="4"/>
      <c r="B701" s="4"/>
    </row>
    <row r="702" spans="1:2" ht="14">
      <c r="A702" s="4"/>
      <c r="B702" s="4"/>
    </row>
    <row r="703" spans="1:2" ht="14">
      <c r="A703" s="4"/>
      <c r="B703" s="4"/>
    </row>
    <row r="704" spans="1:2" ht="14">
      <c r="A704" s="4"/>
      <c r="B704" s="4"/>
    </row>
    <row r="705" spans="1:2" ht="14">
      <c r="A705" s="4"/>
      <c r="B705" s="4"/>
    </row>
    <row r="706" spans="1:2" ht="14">
      <c r="A706" s="4"/>
      <c r="B706" s="4"/>
    </row>
    <row r="707" spans="1:2" ht="14">
      <c r="A707" s="4"/>
      <c r="B707" s="4"/>
    </row>
    <row r="708" spans="1:2" ht="14">
      <c r="A708" s="4"/>
      <c r="B708" s="4"/>
    </row>
    <row r="709" spans="1:2" ht="14">
      <c r="A709" s="4"/>
      <c r="B709" s="4"/>
    </row>
    <row r="710" spans="1:2" ht="14">
      <c r="A710" s="4"/>
      <c r="B710" s="4"/>
    </row>
    <row r="711" spans="1:2" ht="14">
      <c r="A711" s="4"/>
      <c r="B711" s="4"/>
    </row>
    <row r="712" spans="1:2" ht="14">
      <c r="A712" s="4"/>
      <c r="B712" s="4"/>
    </row>
    <row r="713" spans="1:2" ht="14">
      <c r="A713" s="4"/>
      <c r="B713" s="4"/>
    </row>
    <row r="714" spans="1:2" ht="14">
      <c r="A714" s="4"/>
      <c r="B714" s="4"/>
    </row>
    <row r="715" spans="1:2" ht="14">
      <c r="A715" s="4"/>
      <c r="B715" s="4"/>
    </row>
    <row r="716" spans="1:2" ht="14">
      <c r="A716" s="4"/>
      <c r="B716" s="4"/>
    </row>
    <row r="717" spans="1:2" ht="14">
      <c r="A717" s="4"/>
      <c r="B717" s="4"/>
    </row>
    <row r="718" spans="1:2" ht="14">
      <c r="A718" s="4"/>
      <c r="B718" s="4"/>
    </row>
    <row r="719" spans="1:2" ht="14">
      <c r="A719" s="4"/>
      <c r="B719" s="4"/>
    </row>
    <row r="720" spans="1:2" ht="14">
      <c r="A720" s="4"/>
      <c r="B720" s="4"/>
    </row>
    <row r="721" spans="1:2" ht="14">
      <c r="A721" s="4"/>
      <c r="B721" s="4"/>
    </row>
    <row r="722" spans="1:2" ht="14">
      <c r="A722" s="4"/>
      <c r="B722" s="4"/>
    </row>
    <row r="723" spans="1:2" ht="14">
      <c r="A723" s="4"/>
      <c r="B723" s="4"/>
    </row>
    <row r="724" spans="1:2" ht="14">
      <c r="A724" s="4"/>
      <c r="B724" s="4"/>
    </row>
    <row r="725" spans="1:2" ht="14">
      <c r="A725" s="4"/>
      <c r="B725" s="4"/>
    </row>
    <row r="726" spans="1:2" ht="14">
      <c r="A726" s="4"/>
      <c r="B726" s="4"/>
    </row>
    <row r="727" spans="1:2" ht="14">
      <c r="A727" s="4"/>
      <c r="B727" s="4"/>
    </row>
    <row r="728" spans="1:2" ht="14">
      <c r="A728" s="4"/>
      <c r="B728" s="4"/>
    </row>
    <row r="729" spans="1:2" ht="14">
      <c r="A729" s="4"/>
      <c r="B729" s="4"/>
    </row>
    <row r="730" spans="1:2" ht="14">
      <c r="A730" s="4"/>
      <c r="B730" s="4"/>
    </row>
    <row r="731" spans="1:2" ht="14">
      <c r="A731" s="4"/>
      <c r="B731" s="4"/>
    </row>
    <row r="732" spans="1:2" ht="14">
      <c r="A732" s="4"/>
      <c r="B732" s="4"/>
    </row>
    <row r="733" spans="1:2" ht="14">
      <c r="A733" s="4"/>
      <c r="B733" s="4"/>
    </row>
    <row r="734" spans="1:2" ht="14">
      <c r="A734" s="4"/>
      <c r="B734" s="4"/>
    </row>
    <row r="735" spans="1:2" ht="14">
      <c r="A735" s="4"/>
      <c r="B735" s="4"/>
    </row>
    <row r="736" spans="1:2" ht="14">
      <c r="A736" s="4"/>
      <c r="B736" s="4"/>
    </row>
    <row r="737" spans="1:2" ht="14">
      <c r="A737" s="4"/>
      <c r="B737" s="4"/>
    </row>
    <row r="738" spans="1:2" ht="14">
      <c r="A738" s="4"/>
      <c r="B738" s="4"/>
    </row>
    <row r="739" spans="1:2" ht="14">
      <c r="A739" s="4"/>
      <c r="B739" s="4"/>
    </row>
    <row r="740" spans="1:2" ht="14">
      <c r="A740" s="4"/>
      <c r="B740" s="4"/>
    </row>
    <row r="741" spans="1:2" ht="14">
      <c r="A741" s="4"/>
      <c r="B741" s="4"/>
    </row>
    <row r="742" spans="1:2" ht="14">
      <c r="A742" s="4"/>
      <c r="B742" s="4"/>
    </row>
    <row r="743" spans="1:2" ht="14">
      <c r="A743" s="4"/>
      <c r="B743" s="4"/>
    </row>
    <row r="744" spans="1:2" ht="14">
      <c r="A744" s="4"/>
      <c r="B744" s="4"/>
    </row>
    <row r="745" spans="1:2" ht="14">
      <c r="A745" s="4"/>
      <c r="B745" s="4"/>
    </row>
    <row r="746" spans="1:2" ht="14">
      <c r="A746" s="4"/>
      <c r="B746" s="4"/>
    </row>
    <row r="747" spans="1:2" ht="14">
      <c r="A747" s="4"/>
      <c r="B747" s="4"/>
    </row>
    <row r="748" spans="1:2" ht="14">
      <c r="A748" s="4"/>
      <c r="B748" s="4"/>
    </row>
    <row r="749" spans="1:2" ht="14">
      <c r="A749" s="4"/>
      <c r="B749" s="4"/>
    </row>
    <row r="750" spans="1:2" ht="14">
      <c r="A750" s="4"/>
      <c r="B750" s="4"/>
    </row>
    <row r="751" spans="1:2" ht="14">
      <c r="A751" s="4"/>
      <c r="B751" s="4"/>
    </row>
    <row r="752" spans="1:2" ht="14">
      <c r="A752" s="4"/>
      <c r="B752" s="4"/>
    </row>
    <row r="753" spans="1:2" ht="14">
      <c r="A753" s="4"/>
      <c r="B753" s="4"/>
    </row>
    <row r="754" spans="1:2" ht="14">
      <c r="A754" s="4"/>
      <c r="B754" s="4"/>
    </row>
    <row r="755" spans="1:2" ht="14">
      <c r="A755" s="4"/>
      <c r="B755" s="4"/>
    </row>
    <row r="756" spans="1:2" ht="14">
      <c r="A756" s="4"/>
      <c r="B756" s="4"/>
    </row>
    <row r="757" spans="1:2" ht="14">
      <c r="A757" s="4"/>
      <c r="B757" s="4"/>
    </row>
    <row r="758" spans="1:2" ht="14">
      <c r="A758" s="4"/>
      <c r="B758" s="4"/>
    </row>
    <row r="759" spans="1:2" ht="14">
      <c r="A759" s="4"/>
      <c r="B759" s="4"/>
    </row>
    <row r="760" spans="1:2" ht="14">
      <c r="A760" s="4"/>
      <c r="B760" s="4"/>
    </row>
    <row r="761" spans="1:2" ht="14">
      <c r="A761" s="4"/>
      <c r="B761" s="4"/>
    </row>
    <row r="762" spans="1:2" ht="14">
      <c r="A762" s="4"/>
      <c r="B762" s="4"/>
    </row>
    <row r="763" spans="1:2" ht="14">
      <c r="A763" s="4"/>
      <c r="B763" s="4"/>
    </row>
    <row r="764" spans="1:2" ht="14">
      <c r="A764" s="4"/>
      <c r="B764" s="4"/>
    </row>
    <row r="765" spans="1:2" ht="14">
      <c r="A765" s="4"/>
      <c r="B765" s="4"/>
    </row>
    <row r="766" spans="1:2" ht="14">
      <c r="A766" s="4"/>
      <c r="B766" s="4"/>
    </row>
    <row r="767" spans="1:2" ht="14">
      <c r="A767" s="4"/>
      <c r="B767" s="4"/>
    </row>
    <row r="768" spans="1:2" ht="14">
      <c r="A768" s="4"/>
      <c r="B768" s="4"/>
    </row>
    <row r="769" spans="1:2" ht="14">
      <c r="A769" s="4"/>
      <c r="B769" s="4"/>
    </row>
    <row r="770" spans="1:2" ht="14">
      <c r="A770" s="4"/>
      <c r="B770" s="4"/>
    </row>
    <row r="771" spans="1:2" ht="14">
      <c r="A771" s="4"/>
      <c r="B771" s="4"/>
    </row>
    <row r="772" spans="1:2" ht="14">
      <c r="A772" s="4"/>
      <c r="B772" s="4"/>
    </row>
    <row r="773" spans="1:2" ht="14">
      <c r="A773" s="4"/>
      <c r="B773" s="4"/>
    </row>
    <row r="774" spans="1:2" ht="14">
      <c r="A774" s="4"/>
      <c r="B774" s="4"/>
    </row>
    <row r="775" spans="1:2" ht="14">
      <c r="A775" s="4"/>
      <c r="B775" s="4"/>
    </row>
    <row r="776" spans="1:2" ht="14">
      <c r="A776" s="4"/>
      <c r="B776" s="4"/>
    </row>
    <row r="777" spans="1:2" ht="14">
      <c r="A777" s="4"/>
      <c r="B777" s="4"/>
    </row>
    <row r="778" spans="1:2" ht="14">
      <c r="A778" s="4"/>
      <c r="B778" s="4"/>
    </row>
    <row r="779" spans="1:2" ht="14">
      <c r="A779" s="4"/>
      <c r="B779" s="4"/>
    </row>
    <row r="780" spans="1:2" ht="14">
      <c r="A780" s="4"/>
      <c r="B780" s="4"/>
    </row>
    <row r="781" spans="1:2" ht="14">
      <c r="A781" s="4"/>
      <c r="B781" s="4"/>
    </row>
    <row r="782" spans="1:2" ht="14">
      <c r="A782" s="4"/>
      <c r="B782" s="4"/>
    </row>
    <row r="783" spans="1:2" ht="14">
      <c r="A783" s="4"/>
      <c r="B783" s="4"/>
    </row>
    <row r="784" spans="1:2" ht="14">
      <c r="A784" s="4"/>
      <c r="B784" s="4"/>
    </row>
    <row r="785" spans="1:2" ht="14">
      <c r="A785" s="4"/>
      <c r="B785" s="4"/>
    </row>
    <row r="786" spans="1:2" ht="14">
      <c r="A786" s="4"/>
      <c r="B786" s="4"/>
    </row>
    <row r="787" spans="1:2" ht="14">
      <c r="A787" s="4"/>
      <c r="B787" s="4"/>
    </row>
    <row r="788" spans="1:2" ht="14">
      <c r="A788" s="4"/>
      <c r="B788" s="4"/>
    </row>
    <row r="789" spans="1:2" ht="14">
      <c r="A789" s="4"/>
      <c r="B789" s="4"/>
    </row>
    <row r="790" spans="1:2" ht="14">
      <c r="A790" s="4"/>
      <c r="B790" s="4"/>
    </row>
    <row r="791" spans="1:2" ht="14">
      <c r="A791" s="4"/>
      <c r="B791" s="4"/>
    </row>
    <row r="792" spans="1:2" ht="14">
      <c r="A792" s="4"/>
      <c r="B792" s="4"/>
    </row>
    <row r="793" spans="1:2" ht="14">
      <c r="A793" s="4"/>
      <c r="B793" s="4"/>
    </row>
    <row r="794" spans="1:2" ht="14">
      <c r="A794" s="4"/>
      <c r="B794" s="4"/>
    </row>
    <row r="795" spans="1:2" ht="14">
      <c r="A795" s="4"/>
      <c r="B795" s="4"/>
    </row>
    <row r="796" spans="1:2" ht="14">
      <c r="A796" s="4"/>
      <c r="B796" s="4"/>
    </row>
    <row r="797" spans="1:2" ht="14">
      <c r="A797" s="4"/>
      <c r="B797" s="4"/>
    </row>
    <row r="798" spans="1:2" ht="14">
      <c r="A798" s="4"/>
      <c r="B798" s="4"/>
    </row>
    <row r="799" spans="1:2" ht="14">
      <c r="A799" s="4"/>
      <c r="B799" s="4"/>
    </row>
    <row r="800" spans="1:2" ht="14">
      <c r="A800" s="4"/>
      <c r="B800" s="4"/>
    </row>
    <row r="801" spans="1:2" ht="14">
      <c r="A801" s="4"/>
      <c r="B801" s="4"/>
    </row>
    <row r="802" spans="1:2" ht="14">
      <c r="A802" s="4"/>
      <c r="B802" s="4"/>
    </row>
    <row r="803" spans="1:2" ht="14">
      <c r="A803" s="4"/>
      <c r="B803" s="4"/>
    </row>
    <row r="804" spans="1:2" ht="14">
      <c r="A804" s="4"/>
      <c r="B804" s="4"/>
    </row>
    <row r="805" spans="1:2" ht="14">
      <c r="A805" s="4"/>
      <c r="B805" s="4"/>
    </row>
    <row r="806" spans="1:2" ht="14">
      <c r="A806" s="4"/>
      <c r="B806" s="4"/>
    </row>
    <row r="807" spans="1:2" ht="14">
      <c r="A807" s="4"/>
      <c r="B807" s="4"/>
    </row>
    <row r="808" spans="1:2" ht="14">
      <c r="A808" s="4"/>
      <c r="B808" s="4"/>
    </row>
    <row r="809" spans="1:2" ht="14">
      <c r="A809" s="4"/>
      <c r="B809" s="4"/>
    </row>
    <row r="810" spans="1:2" ht="14">
      <c r="A810" s="4"/>
      <c r="B810" s="4"/>
    </row>
    <row r="811" spans="1:2" ht="14">
      <c r="A811" s="4"/>
      <c r="B811" s="4"/>
    </row>
    <row r="812" spans="1:2" ht="14">
      <c r="A812" s="4"/>
      <c r="B812" s="4"/>
    </row>
    <row r="813" spans="1:2" ht="14">
      <c r="A813" s="4"/>
      <c r="B813" s="4"/>
    </row>
    <row r="814" spans="1:2" ht="14">
      <c r="A814" s="4"/>
      <c r="B814" s="4"/>
    </row>
    <row r="815" spans="1:2" ht="14">
      <c r="A815" s="4"/>
      <c r="B815" s="4"/>
    </row>
    <row r="816" spans="1:2" ht="14">
      <c r="A816" s="4"/>
      <c r="B816" s="4"/>
    </row>
    <row r="817" spans="1:2" ht="14">
      <c r="A817" s="4"/>
      <c r="B817" s="4"/>
    </row>
    <row r="818" spans="1:2" ht="14">
      <c r="A818" s="4"/>
      <c r="B818" s="4"/>
    </row>
    <row r="819" spans="1:2" ht="14">
      <c r="A819" s="4"/>
      <c r="B819" s="4"/>
    </row>
    <row r="820" spans="1:2" ht="14">
      <c r="A820" s="4"/>
      <c r="B820" s="4"/>
    </row>
    <row r="821" spans="1:2" ht="14">
      <c r="A821" s="4"/>
      <c r="B821" s="4"/>
    </row>
    <row r="822" spans="1:2" ht="14">
      <c r="A822" s="4"/>
      <c r="B822" s="4"/>
    </row>
    <row r="823" spans="1:2" ht="14">
      <c r="A823" s="4"/>
      <c r="B823" s="4"/>
    </row>
    <row r="824" spans="1:2" ht="14">
      <c r="A824" s="4"/>
      <c r="B824" s="4"/>
    </row>
    <row r="825" spans="1:2" ht="14">
      <c r="A825" s="4"/>
      <c r="B825" s="4"/>
    </row>
    <row r="826" spans="1:2" ht="14">
      <c r="A826" s="4"/>
      <c r="B826" s="4"/>
    </row>
    <row r="827" spans="1:2" ht="14">
      <c r="A827" s="4"/>
      <c r="B827" s="4"/>
    </row>
    <row r="828" spans="1:2" ht="14">
      <c r="A828" s="4"/>
      <c r="B828" s="4"/>
    </row>
    <row r="829" spans="1:2" ht="14">
      <c r="A829" s="4"/>
      <c r="B829" s="4"/>
    </row>
    <row r="830" spans="1:2" ht="14">
      <c r="A830" s="4"/>
      <c r="B830" s="4"/>
    </row>
    <row r="831" spans="1:2" ht="14">
      <c r="A831" s="4"/>
      <c r="B831" s="4"/>
    </row>
    <row r="832" spans="1:2" ht="14">
      <c r="A832" s="4"/>
      <c r="B832" s="4"/>
    </row>
    <row r="833" spans="1:2" ht="14">
      <c r="A833" s="4"/>
      <c r="B833" s="4"/>
    </row>
    <row r="834" spans="1:2" ht="14">
      <c r="A834" s="4"/>
      <c r="B834" s="4"/>
    </row>
    <row r="835" spans="1:2" ht="14">
      <c r="A835" s="4"/>
      <c r="B835" s="4"/>
    </row>
    <row r="836" spans="1:2" ht="14">
      <c r="A836" s="4"/>
      <c r="B836" s="4"/>
    </row>
    <row r="837" spans="1:2" ht="14">
      <c r="A837" s="4"/>
      <c r="B837" s="4"/>
    </row>
    <row r="838" spans="1:2" ht="14">
      <c r="A838" s="4"/>
      <c r="B838" s="4"/>
    </row>
    <row r="839" spans="1:2" ht="14">
      <c r="A839" s="4"/>
      <c r="B839" s="4"/>
    </row>
    <row r="840" spans="1:2" ht="14">
      <c r="A840" s="4"/>
      <c r="B840" s="4"/>
    </row>
    <row r="841" spans="1:2" ht="14">
      <c r="A841" s="4"/>
      <c r="B841" s="4"/>
    </row>
    <row r="842" spans="1:2" ht="14">
      <c r="A842" s="4"/>
      <c r="B842" s="4"/>
    </row>
    <row r="843" spans="1:2" ht="14">
      <c r="A843" s="4"/>
      <c r="B843" s="4"/>
    </row>
    <row r="844" spans="1:2" ht="14">
      <c r="A844" s="4"/>
      <c r="B844" s="4"/>
    </row>
    <row r="845" spans="1:2" ht="14">
      <c r="A845" s="4"/>
      <c r="B845" s="4"/>
    </row>
    <row r="846" spans="1:2" ht="14">
      <c r="A846" s="4"/>
      <c r="B846" s="4"/>
    </row>
    <row r="847" spans="1:2" ht="14">
      <c r="A847" s="4"/>
      <c r="B847" s="4"/>
    </row>
    <row r="848" spans="1:2" ht="14">
      <c r="A848" s="4"/>
      <c r="B848" s="4"/>
    </row>
    <row r="849" spans="1:2" ht="14">
      <c r="A849" s="4"/>
      <c r="B849" s="4"/>
    </row>
    <row r="850" spans="1:2" ht="14">
      <c r="A850" s="4"/>
      <c r="B850" s="4"/>
    </row>
    <row r="851" spans="1:2" ht="14">
      <c r="A851" s="4"/>
      <c r="B851" s="4"/>
    </row>
    <row r="852" spans="1:2" ht="14">
      <c r="A852" s="4"/>
      <c r="B852" s="4"/>
    </row>
    <row r="853" spans="1:2" ht="14">
      <c r="A853" s="4"/>
      <c r="B853" s="4"/>
    </row>
    <row r="854" spans="1:2" ht="14">
      <c r="A854" s="4"/>
      <c r="B854" s="4"/>
    </row>
    <row r="855" spans="1:2" ht="14">
      <c r="A855" s="4"/>
      <c r="B855" s="4"/>
    </row>
    <row r="856" spans="1:2" ht="14">
      <c r="A856" s="4"/>
      <c r="B856" s="4"/>
    </row>
    <row r="857" spans="1:2" ht="14">
      <c r="A857" s="4"/>
      <c r="B857" s="4"/>
    </row>
    <row r="858" spans="1:2" ht="14">
      <c r="A858" s="4"/>
      <c r="B858" s="4"/>
    </row>
    <row r="859" spans="1:2" ht="14">
      <c r="A859" s="4"/>
      <c r="B859" s="4"/>
    </row>
    <row r="860" spans="1:2" ht="14">
      <c r="A860" s="4"/>
      <c r="B860" s="4"/>
    </row>
    <row r="861" spans="1:2" ht="14">
      <c r="A861" s="4"/>
      <c r="B861" s="4"/>
    </row>
    <row r="862" spans="1:2" ht="14">
      <c r="A862" s="4"/>
      <c r="B862" s="4"/>
    </row>
    <row r="863" spans="1:2" ht="14">
      <c r="A863" s="4"/>
      <c r="B863" s="4"/>
    </row>
    <row r="864" spans="1:2" ht="14">
      <c r="A864" s="4"/>
      <c r="B864" s="4"/>
    </row>
    <row r="865" spans="1:2" ht="14">
      <c r="A865" s="4"/>
      <c r="B865" s="4"/>
    </row>
    <row r="866" spans="1:2" ht="14">
      <c r="A866" s="4"/>
      <c r="B866" s="4"/>
    </row>
    <row r="867" spans="1:2" ht="14">
      <c r="A867" s="4"/>
      <c r="B867" s="4"/>
    </row>
    <row r="868" spans="1:2" ht="14">
      <c r="A868" s="4"/>
      <c r="B868" s="4"/>
    </row>
    <row r="869" spans="1:2" ht="14">
      <c r="A869" s="4"/>
      <c r="B869" s="4"/>
    </row>
    <row r="870" spans="1:2" ht="14">
      <c r="A870" s="4"/>
      <c r="B870" s="4"/>
    </row>
    <row r="871" spans="1:2" ht="14">
      <c r="A871" s="4"/>
      <c r="B871" s="4"/>
    </row>
    <row r="872" spans="1:2" ht="14">
      <c r="A872" s="4"/>
      <c r="B872" s="4"/>
    </row>
    <row r="873" spans="1:2" ht="14">
      <c r="A873" s="4"/>
      <c r="B873" s="4"/>
    </row>
    <row r="874" spans="1:2" ht="14">
      <c r="A874" s="4"/>
      <c r="B874" s="4"/>
    </row>
    <row r="875" spans="1:2" ht="14">
      <c r="A875" s="4"/>
      <c r="B875" s="4"/>
    </row>
    <row r="876" spans="1:2" ht="14">
      <c r="A876" s="4"/>
      <c r="B876" s="4"/>
    </row>
    <row r="877" spans="1:2" ht="14">
      <c r="A877" s="4"/>
      <c r="B877" s="4"/>
    </row>
    <row r="878" spans="1:2" ht="14">
      <c r="A878" s="4"/>
      <c r="B878" s="4"/>
    </row>
    <row r="879" spans="1:2" ht="14">
      <c r="A879" s="4"/>
      <c r="B879" s="4"/>
    </row>
    <row r="880" spans="1:2" ht="14">
      <c r="A880" s="4"/>
      <c r="B880" s="4"/>
    </row>
    <row r="881" spans="1:2" ht="14">
      <c r="A881" s="4"/>
      <c r="B881" s="4"/>
    </row>
    <row r="882" spans="1:2" ht="14">
      <c r="A882" s="4"/>
      <c r="B882" s="4"/>
    </row>
    <row r="883" spans="1:2" ht="14">
      <c r="A883" s="4"/>
      <c r="B883" s="4"/>
    </row>
    <row r="884" spans="1:2" ht="14">
      <c r="A884" s="4"/>
      <c r="B884" s="4"/>
    </row>
    <row r="885" spans="1:2" ht="14">
      <c r="A885" s="4"/>
      <c r="B885" s="4"/>
    </row>
    <row r="886" spans="1:2" ht="14">
      <c r="A886" s="4"/>
      <c r="B886" s="4"/>
    </row>
    <row r="887" spans="1:2" ht="14">
      <c r="A887" s="4"/>
      <c r="B887" s="4"/>
    </row>
    <row r="888" spans="1:2" ht="14">
      <c r="A888" s="4"/>
      <c r="B888" s="4"/>
    </row>
    <row r="889" spans="1:2" ht="14">
      <c r="A889" s="4"/>
      <c r="B889" s="4"/>
    </row>
    <row r="890" spans="1:2" ht="14">
      <c r="A890" s="4"/>
      <c r="B890" s="4"/>
    </row>
    <row r="891" spans="1:2" ht="14">
      <c r="A891" s="4"/>
      <c r="B891" s="4"/>
    </row>
    <row r="892" spans="1:2" ht="14">
      <c r="A892" s="4"/>
      <c r="B892" s="4"/>
    </row>
    <row r="893" spans="1:2" ht="14">
      <c r="A893" s="4"/>
      <c r="B893" s="4"/>
    </row>
    <row r="894" spans="1:2" ht="14">
      <c r="A894" s="4"/>
      <c r="B894" s="4"/>
    </row>
    <row r="895" spans="1:2" ht="14">
      <c r="A895" s="4"/>
      <c r="B895" s="4"/>
    </row>
    <row r="896" spans="1:2" ht="14">
      <c r="A896" s="4"/>
      <c r="B896" s="4"/>
    </row>
    <row r="897" spans="1:2" ht="14">
      <c r="A897" s="4"/>
      <c r="B897" s="4"/>
    </row>
    <row r="898" spans="1:2" ht="14">
      <c r="A898" s="4"/>
      <c r="B898" s="4"/>
    </row>
    <row r="899" spans="1:2" ht="14">
      <c r="A899" s="4"/>
      <c r="B899" s="4"/>
    </row>
    <row r="900" spans="1:2" ht="14">
      <c r="A900" s="4"/>
      <c r="B900" s="4"/>
    </row>
    <row r="901" spans="1:2" ht="14">
      <c r="A901" s="4"/>
      <c r="B901" s="4"/>
    </row>
    <row r="902" spans="1:2" ht="14">
      <c r="A902" s="4"/>
      <c r="B902" s="4"/>
    </row>
    <row r="903" spans="1:2" ht="14">
      <c r="A903" s="4"/>
      <c r="B903" s="4"/>
    </row>
    <row r="904" spans="1:2" ht="14">
      <c r="A904" s="4"/>
      <c r="B904" s="4"/>
    </row>
    <row r="905" spans="1:2" ht="14">
      <c r="A905" s="4"/>
      <c r="B905" s="4"/>
    </row>
    <row r="906" spans="1:2" ht="14">
      <c r="A906" s="4"/>
      <c r="B906" s="4"/>
    </row>
    <row r="907" spans="1:2" ht="14">
      <c r="A907" s="4"/>
      <c r="B907" s="4"/>
    </row>
    <row r="908" spans="1:2" ht="14">
      <c r="A908" s="4"/>
      <c r="B908" s="4"/>
    </row>
    <row r="909" spans="1:2" ht="14">
      <c r="A909" s="4"/>
      <c r="B909" s="4"/>
    </row>
    <row r="910" spans="1:2" ht="14">
      <c r="A910" s="4"/>
      <c r="B910" s="4"/>
    </row>
    <row r="911" spans="1:2" ht="14">
      <c r="A911" s="4"/>
      <c r="B911" s="4"/>
    </row>
    <row r="912" spans="1:2" ht="14">
      <c r="A912" s="4"/>
      <c r="B912" s="4"/>
    </row>
    <row r="913" spans="1:2" ht="14">
      <c r="A913" s="4"/>
      <c r="B913" s="4"/>
    </row>
    <row r="914" spans="1:2" ht="14">
      <c r="A914" s="4"/>
      <c r="B914" s="4"/>
    </row>
    <row r="915" spans="1:2" ht="14">
      <c r="A915" s="4"/>
      <c r="B915" s="4"/>
    </row>
    <row r="916" spans="1:2" ht="14">
      <c r="A916" s="4"/>
      <c r="B916" s="4"/>
    </row>
    <row r="917" spans="1:2" ht="14">
      <c r="A917" s="4"/>
      <c r="B917" s="4"/>
    </row>
    <row r="918" spans="1:2" ht="14">
      <c r="A918" s="4"/>
      <c r="B918" s="4"/>
    </row>
    <row r="919" spans="1:2" ht="14">
      <c r="A919" s="4"/>
      <c r="B919" s="4"/>
    </row>
    <row r="920" spans="1:2" ht="14">
      <c r="A920" s="4"/>
      <c r="B920" s="4"/>
    </row>
    <row r="921" spans="1:2" ht="14">
      <c r="A921" s="4"/>
      <c r="B921" s="4"/>
    </row>
    <row r="922" spans="1:2" ht="14">
      <c r="A922" s="4"/>
      <c r="B922" s="4"/>
    </row>
    <row r="923" spans="1:2" ht="14">
      <c r="A923" s="4"/>
      <c r="B923" s="4"/>
    </row>
    <row r="924" spans="1:2" ht="14">
      <c r="A924" s="4"/>
      <c r="B924" s="4"/>
    </row>
    <row r="925" spans="1:2" ht="14">
      <c r="A925" s="4"/>
      <c r="B925" s="4"/>
    </row>
    <row r="926" spans="1:2" ht="14">
      <c r="A926" s="4"/>
      <c r="B926" s="4"/>
    </row>
    <row r="927" spans="1:2" ht="14">
      <c r="A927" s="4"/>
      <c r="B927" s="4"/>
    </row>
    <row r="928" spans="1:2" ht="14">
      <c r="A928" s="4"/>
      <c r="B928" s="4"/>
    </row>
    <row r="929" spans="1:2" ht="14">
      <c r="A929" s="4"/>
      <c r="B929" s="4"/>
    </row>
    <row r="930" spans="1:2" ht="14">
      <c r="A930" s="4"/>
      <c r="B930" s="4"/>
    </row>
    <row r="931" spans="1:2" ht="14">
      <c r="A931" s="4"/>
      <c r="B931" s="4"/>
    </row>
    <row r="932" spans="1:2" ht="14">
      <c r="A932" s="4"/>
      <c r="B932" s="4"/>
    </row>
    <row r="933" spans="1:2" ht="14">
      <c r="A933" s="4"/>
      <c r="B933" s="4"/>
    </row>
    <row r="934" spans="1:2" ht="14">
      <c r="A934" s="4"/>
      <c r="B934" s="4"/>
    </row>
    <row r="935" spans="1:2" ht="14">
      <c r="A935" s="4"/>
      <c r="B935" s="4"/>
    </row>
    <row r="936" spans="1:2" ht="14">
      <c r="A936" s="4"/>
      <c r="B936" s="4"/>
    </row>
    <row r="937" spans="1:2" ht="14">
      <c r="A937" s="4"/>
      <c r="B937" s="4"/>
    </row>
    <row r="938" spans="1:2" ht="14">
      <c r="A938" s="4"/>
      <c r="B938" s="4"/>
    </row>
    <row r="939" spans="1:2" ht="14">
      <c r="A939" s="4"/>
      <c r="B939" s="4"/>
    </row>
    <row r="940" spans="1:2" ht="14">
      <c r="A940" s="4"/>
      <c r="B940" s="4"/>
    </row>
    <row r="941" spans="1:2" ht="14">
      <c r="A941" s="4"/>
      <c r="B941" s="4"/>
    </row>
    <row r="942" spans="1:2" ht="14">
      <c r="A942" s="4"/>
      <c r="B942" s="4"/>
    </row>
    <row r="943" spans="1:2" ht="14">
      <c r="A943" s="4"/>
      <c r="B943" s="4"/>
    </row>
    <row r="944" spans="1:2" ht="14">
      <c r="A944" s="4"/>
      <c r="B944" s="4"/>
    </row>
    <row r="945" spans="1:2" ht="14">
      <c r="A945" s="4"/>
      <c r="B945" s="4"/>
    </row>
    <row r="946" spans="1:2" ht="14">
      <c r="A946" s="4"/>
      <c r="B946" s="4"/>
    </row>
    <row r="947" spans="1:2" ht="14">
      <c r="A947" s="4"/>
      <c r="B947" s="4"/>
    </row>
    <row r="948" spans="1:2" ht="14">
      <c r="A948" s="4"/>
      <c r="B948" s="4"/>
    </row>
    <row r="949" spans="1:2" ht="14">
      <c r="A949" s="4"/>
      <c r="B949" s="4"/>
    </row>
    <row r="950" spans="1:2" ht="14">
      <c r="A950" s="4"/>
      <c r="B950" s="4"/>
    </row>
    <row r="951" spans="1:2" ht="14">
      <c r="A951" s="4"/>
      <c r="B951" s="4"/>
    </row>
    <row r="952" spans="1:2" ht="14">
      <c r="A952" s="4"/>
      <c r="B952" s="4"/>
    </row>
    <row r="953" spans="1:2" ht="14">
      <c r="A953" s="4"/>
      <c r="B953" s="4"/>
    </row>
    <row r="954" spans="1:2" ht="14">
      <c r="A954" s="4"/>
      <c r="B954" s="4"/>
    </row>
    <row r="955" spans="1:2" ht="14">
      <c r="A955" s="4"/>
      <c r="B955" s="4"/>
    </row>
    <row r="956" spans="1:2" ht="14">
      <c r="A956" s="4"/>
      <c r="B956" s="4"/>
    </row>
    <row r="957" spans="1:2" ht="14">
      <c r="A957" s="4"/>
      <c r="B957" s="4"/>
    </row>
    <row r="958" spans="1:2" ht="14">
      <c r="A958" s="4"/>
      <c r="B958" s="4"/>
    </row>
    <row r="959" spans="1:2" ht="14">
      <c r="A959" s="4"/>
      <c r="B959" s="4"/>
    </row>
    <row r="960" spans="1:2" ht="14">
      <c r="A960" s="4"/>
      <c r="B960" s="4"/>
    </row>
    <row r="961" spans="1:2" ht="14">
      <c r="A961" s="4"/>
      <c r="B961" s="4"/>
    </row>
    <row r="962" spans="1:2" ht="14">
      <c r="A962" s="4"/>
      <c r="B962" s="4"/>
    </row>
    <row r="963" spans="1:2" ht="14">
      <c r="A963" s="4"/>
      <c r="B963" s="4"/>
    </row>
    <row r="964" spans="1:2" ht="14">
      <c r="A964" s="4"/>
      <c r="B964" s="4"/>
    </row>
    <row r="965" spans="1:2" ht="14">
      <c r="A965" s="4"/>
      <c r="B965" s="4"/>
    </row>
    <row r="966" spans="1:2" ht="14">
      <c r="A966" s="4"/>
      <c r="B966" s="4"/>
    </row>
    <row r="967" spans="1:2" ht="14">
      <c r="A967" s="4"/>
      <c r="B967" s="4"/>
    </row>
    <row r="968" spans="1:2" ht="14">
      <c r="A968" s="4"/>
      <c r="B968" s="4"/>
    </row>
    <row r="969" spans="1:2" ht="14">
      <c r="A969" s="4"/>
      <c r="B969" s="4"/>
    </row>
    <row r="970" spans="1:2" ht="14">
      <c r="A970" s="4"/>
      <c r="B970" s="4"/>
    </row>
    <row r="971" spans="1:2" ht="14">
      <c r="A971" s="4"/>
      <c r="B971" s="4"/>
    </row>
    <row r="972" spans="1:2" ht="14">
      <c r="A972" s="4"/>
      <c r="B972" s="4"/>
    </row>
    <row r="973" spans="1:2" ht="14">
      <c r="A973" s="4"/>
      <c r="B973" s="4"/>
    </row>
    <row r="974" spans="1:2" ht="14">
      <c r="A974" s="4"/>
      <c r="B974" s="4"/>
    </row>
    <row r="975" spans="1:2" ht="14">
      <c r="A975" s="4"/>
      <c r="B975" s="4"/>
    </row>
    <row r="976" spans="1:2" ht="14">
      <c r="A976" s="4"/>
      <c r="B976" s="4"/>
    </row>
    <row r="977" spans="1:2" ht="14">
      <c r="A977" s="4"/>
      <c r="B977" s="4"/>
    </row>
    <row r="978" spans="1:2" ht="14">
      <c r="A978" s="4"/>
      <c r="B978" s="4"/>
    </row>
    <row r="979" spans="1:2" ht="14">
      <c r="A979" s="4"/>
      <c r="B979" s="4"/>
    </row>
    <row r="980" spans="1:2" ht="14">
      <c r="A980" s="4"/>
      <c r="B980" s="4"/>
    </row>
    <row r="981" spans="1:2" ht="14">
      <c r="A981" s="4"/>
      <c r="B981" s="4"/>
    </row>
    <row r="982" spans="1:2" ht="14">
      <c r="A982" s="4"/>
      <c r="B982" s="4"/>
    </row>
    <row r="983" spans="1:2" ht="14">
      <c r="A983" s="4"/>
      <c r="B983" s="4"/>
    </row>
    <row r="984" spans="1:2" ht="14">
      <c r="A984" s="4"/>
      <c r="B984" s="4"/>
    </row>
    <row r="985" spans="1:2" ht="14">
      <c r="A985" s="4"/>
      <c r="B985" s="4"/>
    </row>
    <row r="986" spans="1:2" ht="14">
      <c r="A986" s="4"/>
      <c r="B986" s="4"/>
    </row>
    <row r="987" spans="1:2" ht="14">
      <c r="A987" s="4"/>
      <c r="B987" s="4"/>
    </row>
    <row r="988" spans="1:2" ht="14">
      <c r="A988" s="4"/>
      <c r="B988" s="4"/>
    </row>
    <row r="989" spans="1:2" ht="14">
      <c r="A989" s="4"/>
      <c r="B989" s="4"/>
    </row>
    <row r="990" spans="1:2" ht="14">
      <c r="A990" s="4"/>
      <c r="B990" s="4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3"/>
  <sheetViews>
    <sheetView workbookViewId="0"/>
  </sheetViews>
  <sheetFormatPr baseColWidth="10" defaultColWidth="12.5" defaultRowHeight="15" customHeight="1" x14ac:dyDescent="0"/>
  <cols>
    <col min="1" max="1" width="10" style="94" customWidth="1"/>
    <col min="2" max="2" width="33.33203125" style="94" customWidth="1"/>
    <col min="3" max="3" width="14.83203125" style="94" customWidth="1"/>
    <col min="4" max="4" width="37.5" style="94" customWidth="1"/>
    <col min="5" max="5" width="31.5" style="94" customWidth="1"/>
    <col min="6" max="6" width="10" style="94" customWidth="1"/>
    <col min="7" max="7" width="9.5" style="94" customWidth="1"/>
    <col min="8" max="26" width="10" style="94" customWidth="1"/>
    <col min="27" max="16384" width="12.5" style="94"/>
  </cols>
  <sheetData>
    <row r="1" spans="1:26" ht="15" customHeight="1">
      <c r="B1" s="4"/>
      <c r="C1" s="4"/>
      <c r="D1" s="4"/>
      <c r="E1" s="4"/>
      <c r="G1" s="4"/>
    </row>
    <row r="2" spans="1:26" ht="15" customHeight="1">
      <c r="B2" s="148" t="s">
        <v>412</v>
      </c>
      <c r="C2" s="149"/>
      <c r="D2" s="149"/>
      <c r="E2" s="149"/>
      <c r="G2" s="4"/>
    </row>
    <row r="3" spans="1:26" ht="15" customHeight="1">
      <c r="B3" s="149"/>
      <c r="C3" s="149"/>
      <c r="D3" s="149"/>
      <c r="E3" s="149"/>
      <c r="G3" s="4"/>
    </row>
    <row r="4" spans="1:26" ht="15" customHeight="1">
      <c r="B4" s="150"/>
      <c r="C4" s="150"/>
      <c r="D4" s="150"/>
      <c r="E4" s="150"/>
      <c r="G4" s="4"/>
    </row>
    <row r="5" spans="1:26" ht="15" customHeight="1">
      <c r="B5" s="151" t="s">
        <v>147</v>
      </c>
      <c r="C5" s="151"/>
      <c r="D5" s="152" t="s">
        <v>148</v>
      </c>
      <c r="E5" s="151"/>
      <c r="G5" s="4"/>
    </row>
    <row r="6" spans="1:26" ht="15" customHeight="1">
      <c r="A6" s="4"/>
      <c r="B6" s="101" t="s">
        <v>150</v>
      </c>
      <c r="C6" s="102">
        <v>900000</v>
      </c>
      <c r="D6" s="103" t="s">
        <v>153</v>
      </c>
      <c r="E6" s="104">
        <v>1500000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 customHeight="1">
      <c r="B7" s="86" t="s">
        <v>156</v>
      </c>
      <c r="C7" s="102">
        <v>1358748</v>
      </c>
      <c r="D7" s="105" t="s">
        <v>159</v>
      </c>
      <c r="E7" s="104">
        <v>835500</v>
      </c>
      <c r="G7" s="4"/>
      <c r="J7" s="2"/>
    </row>
    <row r="8" spans="1:26" ht="15" customHeight="1">
      <c r="A8" s="4"/>
      <c r="B8" s="106" t="s">
        <v>398</v>
      </c>
      <c r="C8" s="102">
        <v>1336028.6499999999</v>
      </c>
      <c r="D8" s="107" t="s">
        <v>160</v>
      </c>
      <c r="E8" s="104"/>
      <c r="F8" s="4"/>
      <c r="G8" s="4"/>
      <c r="H8" s="4"/>
      <c r="I8" s="4"/>
      <c r="J8" s="2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 customHeight="1">
      <c r="A9" s="4"/>
      <c r="B9" s="108" t="s">
        <v>399</v>
      </c>
      <c r="C9" s="102"/>
      <c r="D9" s="109" t="s">
        <v>167</v>
      </c>
      <c r="E9" s="104">
        <v>115986.52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 customHeight="1">
      <c r="A10" s="4"/>
      <c r="B10" s="110" t="s">
        <v>54</v>
      </c>
      <c r="C10" s="102">
        <v>1090585.46</v>
      </c>
      <c r="D10" s="109" t="s">
        <v>400</v>
      </c>
      <c r="E10" s="104">
        <v>1491.59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 customHeight="1">
      <c r="B11" s="110" t="s">
        <v>401</v>
      </c>
      <c r="C11" s="102">
        <f>41519.75+159284.85</f>
        <v>200804.6</v>
      </c>
      <c r="D11" s="111" t="s">
        <v>176</v>
      </c>
      <c r="E11" s="104">
        <v>1516876.78</v>
      </c>
      <c r="G11" s="4"/>
    </row>
    <row r="12" spans="1:26" ht="15" customHeight="1">
      <c r="A12" s="4"/>
      <c r="B12" s="110" t="s">
        <v>402</v>
      </c>
      <c r="C12" s="102">
        <f>108120+16450+2100</f>
        <v>126670</v>
      </c>
      <c r="D12" s="107" t="s">
        <v>403</v>
      </c>
      <c r="E12" s="10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 customHeight="1">
      <c r="B13" s="110" t="s">
        <v>404</v>
      </c>
      <c r="C13" s="102">
        <v>21290</v>
      </c>
      <c r="D13" s="111" t="s">
        <v>185</v>
      </c>
      <c r="E13" s="104">
        <v>1032930</v>
      </c>
      <c r="G13" s="4"/>
    </row>
    <row r="14" spans="1:26" ht="15" customHeight="1">
      <c r="B14" s="110" t="s">
        <v>405</v>
      </c>
      <c r="C14" s="102">
        <v>79172.679999999993</v>
      </c>
      <c r="D14" s="111" t="s">
        <v>186</v>
      </c>
      <c r="E14" s="104">
        <v>82505.81</v>
      </c>
      <c r="G14" s="4"/>
    </row>
    <row r="15" spans="1:26" ht="15" customHeight="1">
      <c r="A15" s="4"/>
      <c r="B15" s="110" t="s">
        <v>406</v>
      </c>
      <c r="C15" s="102">
        <v>15000</v>
      </c>
      <c r="D15" s="109" t="s">
        <v>187</v>
      </c>
      <c r="E15" s="104">
        <v>4523.5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" customHeight="1">
      <c r="B16" s="86" t="s">
        <v>190</v>
      </c>
      <c r="C16" s="102">
        <v>14171.54</v>
      </c>
      <c r="D16" s="111" t="s">
        <v>191</v>
      </c>
      <c r="E16" s="104">
        <v>712.5</v>
      </c>
      <c r="G16" s="4"/>
    </row>
    <row r="17" spans="1:26" ht="15" customHeight="1">
      <c r="B17" s="86" t="s">
        <v>118</v>
      </c>
      <c r="C17" s="102">
        <v>50000</v>
      </c>
      <c r="D17" s="111" t="s">
        <v>194</v>
      </c>
      <c r="E17" s="104">
        <v>27.85</v>
      </c>
      <c r="G17" s="4"/>
    </row>
    <row r="18" spans="1:26" ht="15" customHeight="1">
      <c r="A18" s="4"/>
      <c r="B18" s="86" t="s">
        <v>195</v>
      </c>
      <c r="C18" s="102">
        <v>94.05</v>
      </c>
      <c r="D18" s="111" t="s">
        <v>407</v>
      </c>
      <c r="E18" s="104">
        <v>14526.37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" customHeight="1">
      <c r="B19" s="112"/>
      <c r="C19" s="113"/>
      <c r="D19" s="114" t="s">
        <v>196</v>
      </c>
      <c r="E19" s="115">
        <v>87484.06</v>
      </c>
      <c r="G19" s="4"/>
    </row>
    <row r="20" spans="1:26" ht="15" customHeight="1">
      <c r="B20" s="95" t="s">
        <v>197</v>
      </c>
      <c r="C20" s="43">
        <f>SUM(C6:C18)</f>
        <v>5192564.9799999986</v>
      </c>
      <c r="D20" s="116" t="s">
        <v>200</v>
      </c>
      <c r="E20" s="117">
        <f>SUM(E6:E19)</f>
        <v>5192564.9799999986</v>
      </c>
      <c r="G20" s="4"/>
    </row>
    <row r="21" spans="1:26" ht="15" customHeight="1">
      <c r="B21" s="4"/>
      <c r="C21" s="2"/>
      <c r="D21" s="4"/>
      <c r="E21" s="2"/>
      <c r="G21" s="4"/>
      <c r="J21" s="2"/>
    </row>
    <row r="22" spans="1:26" ht="15" customHeight="1">
      <c r="B22" s="4"/>
      <c r="C22" s="2"/>
      <c r="D22" s="4"/>
      <c r="E22" s="2"/>
      <c r="G22" s="4"/>
    </row>
    <row r="23" spans="1:26" ht="15" customHeight="1">
      <c r="B23" s="4"/>
      <c r="C23" s="2"/>
      <c r="D23" s="4"/>
      <c r="E23" s="2"/>
      <c r="G23" s="2"/>
    </row>
    <row r="24" spans="1:26" ht="15" customHeight="1">
      <c r="B24" s="4"/>
      <c r="C24" s="2"/>
      <c r="D24" s="4"/>
      <c r="E24" s="2"/>
      <c r="G24" s="4"/>
    </row>
    <row r="25" spans="1:26" ht="15" customHeight="1">
      <c r="B25" s="4"/>
      <c r="C25" s="2"/>
      <c r="D25" s="4"/>
      <c r="E25" s="2"/>
      <c r="G25" s="4"/>
    </row>
    <row r="26" spans="1:26" ht="15" customHeight="1">
      <c r="B26" s="4"/>
      <c r="C26" s="4"/>
      <c r="D26" s="4"/>
      <c r="E26" s="2"/>
      <c r="G26" s="4"/>
    </row>
    <row r="27" spans="1:26" ht="15" customHeight="1">
      <c r="B27" s="4"/>
      <c r="C27" s="4"/>
      <c r="D27" s="4"/>
      <c r="E27" s="2"/>
      <c r="G27" s="4"/>
      <c r="H27" s="2"/>
    </row>
    <row r="28" spans="1:26" ht="15" customHeight="1">
      <c r="B28" s="4"/>
      <c r="C28" s="4"/>
      <c r="D28" s="4"/>
      <c r="E28" s="2"/>
      <c r="G28" s="4"/>
    </row>
    <row r="29" spans="1:26" ht="15" customHeight="1">
      <c r="B29" s="4"/>
      <c r="C29" s="4"/>
      <c r="D29" s="4"/>
      <c r="E29" s="4"/>
      <c r="G29" s="4"/>
    </row>
    <row r="30" spans="1:26" ht="15" customHeight="1">
      <c r="B30" s="4"/>
      <c r="C30" s="4"/>
      <c r="D30" s="4"/>
      <c r="E30" s="4"/>
      <c r="G30" s="4"/>
    </row>
    <row r="31" spans="1:26" ht="15" customHeight="1">
      <c r="B31" s="4"/>
      <c r="C31" s="4"/>
      <c r="D31" s="4"/>
      <c r="E31" s="4"/>
      <c r="G31" s="4"/>
    </row>
    <row r="32" spans="1:26" ht="15" customHeight="1">
      <c r="B32" s="4"/>
      <c r="C32" s="4"/>
      <c r="D32" s="4"/>
      <c r="E32" s="4"/>
      <c r="G32" s="4"/>
    </row>
    <row r="33" spans="2:7" ht="14">
      <c r="B33" s="4"/>
      <c r="C33" s="4"/>
      <c r="D33" s="4"/>
      <c r="E33" s="4"/>
      <c r="G33" s="4"/>
    </row>
    <row r="34" spans="2:7" ht="14">
      <c r="B34" s="4"/>
      <c r="C34" s="4"/>
      <c r="D34" s="4"/>
      <c r="E34" s="4"/>
      <c r="G34" s="4"/>
    </row>
    <row r="35" spans="2:7" ht="14">
      <c r="B35" s="4"/>
      <c r="C35" s="4"/>
      <c r="D35" s="4"/>
      <c r="E35" s="4"/>
      <c r="G35" s="4"/>
    </row>
    <row r="36" spans="2:7" ht="14">
      <c r="B36" s="4"/>
      <c r="C36" s="4"/>
      <c r="D36" s="4"/>
      <c r="E36" s="4"/>
      <c r="G36" s="4"/>
    </row>
    <row r="37" spans="2:7" ht="14">
      <c r="B37" s="4"/>
      <c r="C37" s="4"/>
      <c r="D37" s="4"/>
      <c r="E37" s="4"/>
      <c r="G37" s="4"/>
    </row>
    <row r="38" spans="2:7" ht="14">
      <c r="B38" s="4"/>
      <c r="C38" s="4"/>
      <c r="D38" s="4"/>
      <c r="E38" s="4"/>
      <c r="G38" s="4"/>
    </row>
    <row r="39" spans="2:7" ht="14">
      <c r="B39" s="4"/>
      <c r="C39" s="4"/>
      <c r="D39" s="4"/>
      <c r="E39" s="4"/>
      <c r="G39" s="4"/>
    </row>
    <row r="40" spans="2:7" ht="14">
      <c r="B40" s="4"/>
      <c r="C40" s="4"/>
      <c r="D40" s="4"/>
      <c r="E40" s="4"/>
      <c r="G40" s="4"/>
    </row>
    <row r="41" spans="2:7" ht="14">
      <c r="B41" s="4"/>
      <c r="C41" s="4"/>
      <c r="D41" s="4"/>
      <c r="E41" s="4"/>
      <c r="G41" s="4"/>
    </row>
    <row r="42" spans="2:7" ht="14">
      <c r="B42" s="4"/>
      <c r="C42" s="4"/>
      <c r="D42" s="4"/>
      <c r="E42" s="4"/>
      <c r="G42" s="4"/>
    </row>
    <row r="43" spans="2:7" ht="14">
      <c r="B43" s="4"/>
      <c r="C43" s="4"/>
      <c r="D43" s="4"/>
      <c r="E43" s="4"/>
      <c r="G43" s="4"/>
    </row>
    <row r="44" spans="2:7" ht="14">
      <c r="B44" s="4"/>
      <c r="C44" s="4"/>
      <c r="D44" s="4"/>
      <c r="E44" s="4"/>
      <c r="G44" s="4"/>
    </row>
    <row r="45" spans="2:7" ht="14">
      <c r="B45" s="4"/>
      <c r="C45" s="4"/>
      <c r="D45" s="4"/>
      <c r="E45" s="4"/>
      <c r="G45" s="4"/>
    </row>
    <row r="46" spans="2:7" ht="14">
      <c r="B46" s="4"/>
      <c r="C46" s="4"/>
      <c r="D46" s="4"/>
      <c r="E46" s="4"/>
      <c r="G46" s="4"/>
    </row>
    <row r="47" spans="2:7" ht="14">
      <c r="B47" s="4"/>
      <c r="C47" s="4"/>
      <c r="D47" s="4"/>
      <c r="E47" s="4"/>
      <c r="G47" s="4"/>
    </row>
    <row r="48" spans="2:7" ht="14">
      <c r="B48" s="4"/>
      <c r="C48" s="4"/>
      <c r="D48" s="4"/>
      <c r="E48" s="4"/>
      <c r="G48" s="4"/>
    </row>
    <row r="49" spans="2:7" ht="14">
      <c r="B49" s="4"/>
      <c r="C49" s="4"/>
      <c r="D49" s="4"/>
      <c r="E49" s="4"/>
      <c r="G49" s="4"/>
    </row>
    <row r="50" spans="2:7" ht="14">
      <c r="B50" s="4"/>
      <c r="C50" s="4"/>
      <c r="D50" s="4"/>
      <c r="E50" s="4"/>
      <c r="G50" s="4"/>
    </row>
    <row r="51" spans="2:7" ht="14">
      <c r="B51" s="4"/>
      <c r="C51" s="4"/>
      <c r="D51" s="4"/>
      <c r="E51" s="4"/>
      <c r="G51" s="4"/>
    </row>
    <row r="52" spans="2:7" ht="14">
      <c r="B52" s="4"/>
      <c r="C52" s="4"/>
      <c r="D52" s="4"/>
      <c r="E52" s="4"/>
      <c r="G52" s="4"/>
    </row>
    <row r="53" spans="2:7" ht="14">
      <c r="B53" s="4"/>
      <c r="C53" s="4"/>
      <c r="D53" s="4"/>
      <c r="E53" s="4"/>
      <c r="G53" s="4"/>
    </row>
    <row r="54" spans="2:7" ht="14">
      <c r="B54" s="4"/>
      <c r="C54" s="4"/>
      <c r="D54" s="4"/>
      <c r="E54" s="4"/>
      <c r="G54" s="4"/>
    </row>
    <row r="55" spans="2:7" ht="14">
      <c r="B55" s="4"/>
      <c r="C55" s="4"/>
      <c r="D55" s="4"/>
      <c r="E55" s="4"/>
      <c r="G55" s="4"/>
    </row>
    <row r="56" spans="2:7" ht="14">
      <c r="B56" s="4"/>
      <c r="C56" s="4"/>
      <c r="D56" s="4"/>
      <c r="E56" s="4"/>
      <c r="G56" s="4"/>
    </row>
    <row r="57" spans="2:7" ht="14">
      <c r="B57" s="4"/>
      <c r="C57" s="4"/>
      <c r="D57" s="4"/>
      <c r="E57" s="4"/>
      <c r="G57" s="4"/>
    </row>
    <row r="58" spans="2:7" ht="14">
      <c r="B58" s="4"/>
      <c r="C58" s="4"/>
      <c r="D58" s="4"/>
      <c r="E58" s="4"/>
      <c r="G58" s="4"/>
    </row>
    <row r="59" spans="2:7" ht="14">
      <c r="B59" s="4"/>
      <c r="C59" s="4"/>
      <c r="D59" s="4"/>
      <c r="E59" s="4"/>
      <c r="G59" s="4"/>
    </row>
    <row r="60" spans="2:7" ht="14">
      <c r="B60" s="4"/>
      <c r="C60" s="4"/>
      <c r="D60" s="4"/>
      <c r="E60" s="4"/>
      <c r="G60" s="4"/>
    </row>
    <row r="61" spans="2:7" ht="14">
      <c r="B61" s="4"/>
      <c r="C61" s="4"/>
      <c r="D61" s="4"/>
      <c r="E61" s="4"/>
      <c r="G61" s="4"/>
    </row>
    <row r="62" spans="2:7" ht="14">
      <c r="B62" s="4"/>
      <c r="C62" s="4"/>
      <c r="D62" s="4"/>
      <c r="E62" s="4"/>
      <c r="G62" s="4"/>
    </row>
    <row r="63" spans="2:7" ht="14">
      <c r="B63" s="4"/>
      <c r="C63" s="4"/>
      <c r="D63" s="4"/>
      <c r="E63" s="4"/>
      <c r="G63" s="4"/>
    </row>
    <row r="64" spans="2:7" ht="14">
      <c r="B64" s="4"/>
      <c r="C64" s="4"/>
      <c r="D64" s="4"/>
      <c r="E64" s="4"/>
      <c r="G64" s="4"/>
    </row>
    <row r="65" spans="2:7" ht="14">
      <c r="B65" s="4"/>
      <c r="C65" s="4"/>
      <c r="D65" s="4"/>
      <c r="E65" s="4"/>
      <c r="G65" s="4"/>
    </row>
    <row r="66" spans="2:7" ht="14">
      <c r="B66" s="4"/>
      <c r="C66" s="4"/>
      <c r="D66" s="4"/>
      <c r="E66" s="4"/>
      <c r="G66" s="4"/>
    </row>
    <row r="67" spans="2:7" ht="14">
      <c r="B67" s="4"/>
      <c r="C67" s="4"/>
      <c r="D67" s="4"/>
      <c r="E67" s="4"/>
      <c r="G67" s="4"/>
    </row>
    <row r="68" spans="2:7" ht="14">
      <c r="B68" s="4"/>
      <c r="C68" s="4"/>
      <c r="D68" s="4"/>
      <c r="E68" s="4"/>
      <c r="G68" s="4"/>
    </row>
    <row r="69" spans="2:7" ht="14">
      <c r="B69" s="4"/>
      <c r="C69" s="4"/>
      <c r="D69" s="4"/>
      <c r="E69" s="4"/>
      <c r="G69" s="4"/>
    </row>
    <row r="70" spans="2:7" ht="14">
      <c r="B70" s="4"/>
      <c r="C70" s="4"/>
      <c r="D70" s="4"/>
      <c r="E70" s="4"/>
      <c r="G70" s="4"/>
    </row>
    <row r="71" spans="2:7" ht="14">
      <c r="B71" s="4"/>
      <c r="C71" s="4"/>
      <c r="D71" s="4"/>
      <c r="E71" s="4"/>
      <c r="G71" s="4"/>
    </row>
    <row r="72" spans="2:7" ht="14">
      <c r="B72" s="4"/>
      <c r="C72" s="4"/>
      <c r="D72" s="4"/>
      <c r="E72" s="4"/>
      <c r="G72" s="4"/>
    </row>
    <row r="73" spans="2:7" ht="14">
      <c r="B73" s="4"/>
      <c r="C73" s="4"/>
      <c r="D73" s="4"/>
      <c r="E73" s="4"/>
      <c r="G73" s="4"/>
    </row>
    <row r="74" spans="2:7" ht="14">
      <c r="B74" s="4"/>
      <c r="C74" s="4"/>
      <c r="D74" s="4"/>
      <c r="E74" s="4"/>
      <c r="G74" s="4"/>
    </row>
    <row r="75" spans="2:7" ht="14">
      <c r="B75" s="4"/>
      <c r="C75" s="4"/>
      <c r="D75" s="4"/>
      <c r="E75" s="4"/>
      <c r="G75" s="4"/>
    </row>
    <row r="76" spans="2:7" ht="14">
      <c r="B76" s="4"/>
      <c r="C76" s="4"/>
      <c r="D76" s="4"/>
      <c r="E76" s="4"/>
      <c r="G76" s="4"/>
    </row>
    <row r="77" spans="2:7" ht="14">
      <c r="B77" s="4"/>
      <c r="C77" s="4"/>
      <c r="D77" s="4"/>
      <c r="E77" s="4"/>
      <c r="G77" s="4"/>
    </row>
    <row r="78" spans="2:7" ht="14">
      <c r="B78" s="4"/>
      <c r="C78" s="4"/>
      <c r="D78" s="4"/>
      <c r="E78" s="4"/>
      <c r="G78" s="4"/>
    </row>
    <row r="79" spans="2:7" ht="14">
      <c r="B79" s="4"/>
      <c r="C79" s="4"/>
      <c r="D79" s="4"/>
      <c r="E79" s="4"/>
      <c r="G79" s="4"/>
    </row>
    <row r="80" spans="2:7" ht="14">
      <c r="B80" s="4"/>
      <c r="C80" s="4"/>
      <c r="D80" s="4"/>
      <c r="E80" s="4"/>
      <c r="G80" s="4"/>
    </row>
    <row r="81" spans="2:7" ht="14">
      <c r="B81" s="4"/>
      <c r="C81" s="4"/>
      <c r="D81" s="4"/>
      <c r="E81" s="4"/>
      <c r="G81" s="4"/>
    </row>
    <row r="82" spans="2:7" ht="14">
      <c r="B82" s="4"/>
      <c r="C82" s="4"/>
      <c r="D82" s="4"/>
      <c r="E82" s="4"/>
      <c r="G82" s="4"/>
    </row>
    <row r="83" spans="2:7" ht="14">
      <c r="B83" s="4"/>
      <c r="C83" s="4"/>
      <c r="D83" s="4"/>
      <c r="E83" s="4"/>
      <c r="G83" s="4"/>
    </row>
    <row r="84" spans="2:7" ht="14">
      <c r="B84" s="4"/>
      <c r="C84" s="4"/>
      <c r="D84" s="4"/>
      <c r="E84" s="4"/>
      <c r="G84" s="4"/>
    </row>
    <row r="85" spans="2:7" ht="14">
      <c r="B85" s="4"/>
      <c r="C85" s="4"/>
      <c r="D85" s="4"/>
      <c r="E85" s="4"/>
      <c r="G85" s="4"/>
    </row>
    <row r="86" spans="2:7" ht="14">
      <c r="B86" s="4"/>
      <c r="C86" s="4"/>
      <c r="D86" s="4"/>
      <c r="E86" s="4"/>
      <c r="G86" s="4"/>
    </row>
    <row r="87" spans="2:7" ht="14">
      <c r="B87" s="4"/>
      <c r="C87" s="4"/>
      <c r="D87" s="4"/>
      <c r="E87" s="4"/>
      <c r="G87" s="4"/>
    </row>
    <row r="88" spans="2:7" ht="14">
      <c r="B88" s="4"/>
      <c r="C88" s="4"/>
      <c r="D88" s="4"/>
      <c r="E88" s="4"/>
      <c r="G88" s="4"/>
    </row>
    <row r="89" spans="2:7" ht="14">
      <c r="B89" s="4"/>
      <c r="C89" s="4"/>
      <c r="D89" s="4"/>
      <c r="E89" s="4"/>
      <c r="G89" s="4"/>
    </row>
    <row r="90" spans="2:7" ht="14">
      <c r="B90" s="4"/>
      <c r="C90" s="4"/>
      <c r="D90" s="4"/>
      <c r="E90" s="4"/>
      <c r="G90" s="4"/>
    </row>
    <row r="91" spans="2:7" ht="14">
      <c r="B91" s="4"/>
      <c r="C91" s="4"/>
      <c r="D91" s="4"/>
      <c r="E91" s="4"/>
      <c r="G91" s="4"/>
    </row>
    <row r="92" spans="2:7" ht="14">
      <c r="B92" s="4"/>
      <c r="C92" s="4"/>
      <c r="D92" s="4"/>
      <c r="E92" s="4"/>
      <c r="G92" s="4"/>
    </row>
    <row r="93" spans="2:7" ht="14">
      <c r="B93" s="4"/>
      <c r="C93" s="4"/>
      <c r="D93" s="4"/>
      <c r="E93" s="4"/>
      <c r="G93" s="4"/>
    </row>
    <row r="94" spans="2:7" ht="14">
      <c r="B94" s="4"/>
      <c r="C94" s="4"/>
      <c r="D94" s="4"/>
      <c r="E94" s="4"/>
      <c r="G94" s="4"/>
    </row>
    <row r="95" spans="2:7" ht="14">
      <c r="B95" s="4"/>
      <c r="C95" s="4"/>
      <c r="D95" s="4"/>
      <c r="E95" s="4"/>
      <c r="G95" s="4"/>
    </row>
    <row r="96" spans="2:7" ht="14">
      <c r="B96" s="4"/>
      <c r="C96" s="4"/>
      <c r="D96" s="4"/>
      <c r="E96" s="4"/>
      <c r="G96" s="4"/>
    </row>
    <row r="97" spans="2:7" ht="14">
      <c r="B97" s="4"/>
      <c r="C97" s="4"/>
      <c r="D97" s="4"/>
      <c r="E97" s="4"/>
      <c r="G97" s="4"/>
    </row>
    <row r="98" spans="2:7" ht="14">
      <c r="B98" s="4"/>
      <c r="C98" s="4"/>
      <c r="D98" s="4"/>
      <c r="E98" s="4"/>
      <c r="G98" s="4"/>
    </row>
    <row r="99" spans="2:7" ht="14">
      <c r="B99" s="4"/>
      <c r="C99" s="4"/>
      <c r="D99" s="4"/>
      <c r="E99" s="4"/>
      <c r="G99" s="4"/>
    </row>
    <row r="100" spans="2:7" ht="14">
      <c r="B100" s="4"/>
      <c r="C100" s="4"/>
      <c r="D100" s="4"/>
      <c r="E100" s="4"/>
      <c r="G100" s="4"/>
    </row>
    <row r="101" spans="2:7" ht="14">
      <c r="B101" s="4"/>
      <c r="C101" s="4"/>
      <c r="D101" s="4"/>
      <c r="E101" s="4"/>
      <c r="G101" s="4"/>
    </row>
    <row r="102" spans="2:7" ht="14">
      <c r="B102" s="4"/>
      <c r="C102" s="4"/>
      <c r="D102" s="4"/>
      <c r="E102" s="4"/>
      <c r="G102" s="4"/>
    </row>
    <row r="103" spans="2:7" ht="14">
      <c r="B103" s="4"/>
      <c r="C103" s="4"/>
      <c r="D103" s="4"/>
      <c r="E103" s="4"/>
      <c r="G103" s="4"/>
    </row>
    <row r="104" spans="2:7" ht="14">
      <c r="B104" s="4"/>
      <c r="C104" s="4"/>
      <c r="D104" s="4"/>
      <c r="E104" s="4"/>
      <c r="G104" s="4"/>
    </row>
    <row r="105" spans="2:7" ht="14">
      <c r="B105" s="4"/>
      <c r="C105" s="4"/>
      <c r="D105" s="4"/>
      <c r="E105" s="4"/>
      <c r="G105" s="4"/>
    </row>
    <row r="106" spans="2:7" ht="14">
      <c r="B106" s="4"/>
      <c r="C106" s="4"/>
      <c r="D106" s="4"/>
      <c r="E106" s="4"/>
      <c r="G106" s="4"/>
    </row>
    <row r="107" spans="2:7" ht="14">
      <c r="B107" s="4"/>
      <c r="C107" s="4"/>
      <c r="D107" s="4"/>
      <c r="E107" s="4"/>
      <c r="G107" s="4"/>
    </row>
    <row r="108" spans="2:7" ht="14">
      <c r="B108" s="4"/>
      <c r="C108" s="4"/>
      <c r="D108" s="4"/>
      <c r="E108" s="4"/>
      <c r="G108" s="4"/>
    </row>
    <row r="109" spans="2:7" ht="14">
      <c r="B109" s="4"/>
      <c r="C109" s="4"/>
      <c r="D109" s="4"/>
      <c r="E109" s="4"/>
      <c r="G109" s="4"/>
    </row>
    <row r="110" spans="2:7" ht="14">
      <c r="B110" s="4"/>
      <c r="C110" s="4"/>
      <c r="D110" s="4"/>
      <c r="E110" s="4"/>
      <c r="G110" s="4"/>
    </row>
    <row r="111" spans="2:7" ht="14">
      <c r="B111" s="4"/>
      <c r="C111" s="4"/>
      <c r="D111" s="4"/>
      <c r="E111" s="4"/>
      <c r="G111" s="4"/>
    </row>
    <row r="112" spans="2:7" ht="14">
      <c r="B112" s="4"/>
      <c r="C112" s="4"/>
      <c r="D112" s="4"/>
      <c r="E112" s="4"/>
      <c r="G112" s="4"/>
    </row>
    <row r="113" spans="2:7" ht="14">
      <c r="B113" s="4"/>
      <c r="C113" s="4"/>
      <c r="D113" s="4"/>
      <c r="E113" s="4"/>
      <c r="G113" s="4"/>
    </row>
    <row r="114" spans="2:7" ht="14">
      <c r="B114" s="4"/>
      <c r="C114" s="4"/>
      <c r="D114" s="4"/>
      <c r="E114" s="4"/>
      <c r="G114" s="4"/>
    </row>
    <row r="115" spans="2:7" ht="14">
      <c r="B115" s="4"/>
      <c r="C115" s="4"/>
      <c r="D115" s="4"/>
      <c r="E115" s="4"/>
      <c r="G115" s="4"/>
    </row>
    <row r="116" spans="2:7" ht="14">
      <c r="B116" s="4"/>
      <c r="C116" s="4"/>
      <c r="D116" s="4"/>
      <c r="E116" s="4"/>
      <c r="G116" s="4"/>
    </row>
    <row r="117" spans="2:7" ht="14">
      <c r="B117" s="4"/>
      <c r="C117" s="4"/>
      <c r="D117" s="4"/>
      <c r="E117" s="4"/>
      <c r="G117" s="4"/>
    </row>
    <row r="118" spans="2:7" ht="14">
      <c r="B118" s="4"/>
      <c r="C118" s="4"/>
      <c r="D118" s="4"/>
      <c r="E118" s="4"/>
      <c r="G118" s="4"/>
    </row>
    <row r="119" spans="2:7" ht="14">
      <c r="B119" s="4"/>
      <c r="C119" s="4"/>
      <c r="D119" s="4"/>
      <c r="E119" s="4"/>
      <c r="G119" s="4"/>
    </row>
    <row r="120" spans="2:7" ht="14">
      <c r="B120" s="4"/>
      <c r="C120" s="4"/>
      <c r="D120" s="4"/>
      <c r="E120" s="4"/>
      <c r="G120" s="4"/>
    </row>
    <row r="121" spans="2:7" ht="14">
      <c r="B121" s="4"/>
      <c r="C121" s="4"/>
      <c r="D121" s="4"/>
      <c r="E121" s="4"/>
      <c r="G121" s="4"/>
    </row>
    <row r="122" spans="2:7" ht="14">
      <c r="B122" s="4"/>
      <c r="C122" s="4"/>
      <c r="D122" s="4"/>
      <c r="E122" s="4"/>
      <c r="G122" s="4"/>
    </row>
    <row r="123" spans="2:7" ht="14">
      <c r="B123" s="4"/>
      <c r="C123" s="4"/>
      <c r="D123" s="4"/>
      <c r="E123" s="4"/>
      <c r="G123" s="4"/>
    </row>
    <row r="124" spans="2:7" ht="14">
      <c r="B124" s="4"/>
      <c r="C124" s="4"/>
      <c r="D124" s="4"/>
      <c r="E124" s="4"/>
      <c r="G124" s="4"/>
    </row>
    <row r="125" spans="2:7" ht="14">
      <c r="B125" s="4"/>
      <c r="C125" s="4"/>
      <c r="D125" s="4"/>
      <c r="E125" s="4"/>
      <c r="G125" s="4"/>
    </row>
    <row r="126" spans="2:7" ht="14">
      <c r="B126" s="4"/>
      <c r="C126" s="4"/>
      <c r="D126" s="4"/>
      <c r="E126" s="4"/>
      <c r="G126" s="4"/>
    </row>
    <row r="127" spans="2:7" ht="14">
      <c r="B127" s="4"/>
      <c r="C127" s="4"/>
      <c r="D127" s="4"/>
      <c r="E127" s="4"/>
      <c r="G127" s="4"/>
    </row>
    <row r="128" spans="2:7" ht="14">
      <c r="B128" s="4"/>
      <c r="C128" s="4"/>
      <c r="D128" s="4"/>
      <c r="E128" s="4"/>
      <c r="G128" s="4"/>
    </row>
    <row r="129" spans="2:7" ht="14">
      <c r="B129" s="4"/>
      <c r="C129" s="4"/>
      <c r="D129" s="4"/>
      <c r="E129" s="4"/>
      <c r="G129" s="4"/>
    </row>
    <row r="130" spans="2:7" ht="14">
      <c r="B130" s="4"/>
      <c r="C130" s="4"/>
      <c r="D130" s="4"/>
      <c r="E130" s="4"/>
      <c r="G130" s="4"/>
    </row>
    <row r="131" spans="2:7" ht="14">
      <c r="B131" s="4"/>
      <c r="C131" s="4"/>
      <c r="D131" s="4"/>
      <c r="E131" s="4"/>
      <c r="G131" s="4"/>
    </row>
    <row r="132" spans="2:7" ht="14">
      <c r="B132" s="4"/>
      <c r="C132" s="4"/>
      <c r="D132" s="4"/>
      <c r="E132" s="4"/>
      <c r="G132" s="4"/>
    </row>
    <row r="133" spans="2:7" ht="14">
      <c r="B133" s="4"/>
      <c r="C133" s="4"/>
      <c r="D133" s="4"/>
      <c r="E133" s="4"/>
      <c r="G133" s="4"/>
    </row>
    <row r="134" spans="2:7" ht="14">
      <c r="B134" s="4"/>
      <c r="C134" s="4"/>
      <c r="D134" s="4"/>
      <c r="E134" s="4"/>
      <c r="G134" s="4"/>
    </row>
    <row r="135" spans="2:7" ht="14">
      <c r="B135" s="4"/>
      <c r="C135" s="4"/>
      <c r="D135" s="4"/>
      <c r="E135" s="4"/>
      <c r="G135" s="4"/>
    </row>
    <row r="136" spans="2:7" ht="14">
      <c r="B136" s="4"/>
      <c r="C136" s="4"/>
      <c r="D136" s="4"/>
      <c r="E136" s="4"/>
      <c r="G136" s="4"/>
    </row>
    <row r="137" spans="2:7" ht="14">
      <c r="B137" s="4"/>
      <c r="C137" s="4"/>
      <c r="D137" s="4"/>
      <c r="E137" s="4"/>
      <c r="G137" s="4"/>
    </row>
    <row r="138" spans="2:7" ht="14">
      <c r="B138" s="4"/>
      <c r="C138" s="4"/>
      <c r="D138" s="4"/>
      <c r="E138" s="4"/>
      <c r="G138" s="4"/>
    </row>
    <row r="139" spans="2:7" ht="14">
      <c r="B139" s="4"/>
      <c r="C139" s="4"/>
      <c r="D139" s="4"/>
      <c r="E139" s="4"/>
      <c r="G139" s="4"/>
    </row>
    <row r="140" spans="2:7" ht="14">
      <c r="B140" s="4"/>
      <c r="C140" s="4"/>
      <c r="D140" s="4"/>
      <c r="E140" s="4"/>
      <c r="G140" s="4"/>
    </row>
    <row r="141" spans="2:7" ht="14">
      <c r="B141" s="4"/>
      <c r="C141" s="4"/>
      <c r="D141" s="4"/>
      <c r="E141" s="4"/>
      <c r="G141" s="4"/>
    </row>
    <row r="142" spans="2:7" ht="14">
      <c r="B142" s="4"/>
      <c r="C142" s="4"/>
      <c r="D142" s="4"/>
      <c r="E142" s="4"/>
      <c r="G142" s="4"/>
    </row>
    <row r="143" spans="2:7" ht="14">
      <c r="B143" s="4"/>
      <c r="C143" s="4"/>
      <c r="D143" s="4"/>
      <c r="E143" s="4"/>
      <c r="G143" s="4"/>
    </row>
    <row r="144" spans="2:7" ht="14">
      <c r="B144" s="4"/>
      <c r="C144" s="4"/>
      <c r="D144" s="4"/>
      <c r="E144" s="4"/>
      <c r="G144" s="4"/>
    </row>
    <row r="145" spans="2:7" ht="14">
      <c r="B145" s="4"/>
      <c r="C145" s="4"/>
      <c r="D145" s="4"/>
      <c r="E145" s="4"/>
      <c r="G145" s="4"/>
    </row>
    <row r="146" spans="2:7" ht="14">
      <c r="B146" s="4"/>
      <c r="C146" s="4"/>
      <c r="D146" s="4"/>
      <c r="E146" s="4"/>
      <c r="G146" s="4"/>
    </row>
    <row r="147" spans="2:7" ht="14">
      <c r="B147" s="4"/>
      <c r="C147" s="4"/>
      <c r="D147" s="4"/>
      <c r="E147" s="4"/>
      <c r="G147" s="4"/>
    </row>
    <row r="148" spans="2:7" ht="14">
      <c r="B148" s="4"/>
      <c r="C148" s="4"/>
      <c r="D148" s="4"/>
      <c r="E148" s="4"/>
      <c r="G148" s="4"/>
    </row>
    <row r="149" spans="2:7" ht="14">
      <c r="B149" s="4"/>
      <c r="C149" s="4"/>
      <c r="D149" s="4"/>
      <c r="E149" s="4"/>
      <c r="G149" s="4"/>
    </row>
    <row r="150" spans="2:7" ht="14">
      <c r="B150" s="4"/>
      <c r="C150" s="4"/>
      <c r="D150" s="4"/>
      <c r="E150" s="4"/>
      <c r="G150" s="4"/>
    </row>
    <row r="151" spans="2:7" ht="14">
      <c r="B151" s="4"/>
      <c r="C151" s="4"/>
      <c r="D151" s="4"/>
      <c r="E151" s="4"/>
      <c r="G151" s="4"/>
    </row>
    <row r="152" spans="2:7" ht="14">
      <c r="B152" s="4"/>
      <c r="C152" s="4"/>
      <c r="D152" s="4"/>
      <c r="E152" s="4"/>
      <c r="G152" s="4"/>
    </row>
    <row r="153" spans="2:7" ht="14">
      <c r="B153" s="4"/>
      <c r="C153" s="4"/>
      <c r="D153" s="4"/>
      <c r="E153" s="4"/>
      <c r="G153" s="4"/>
    </row>
    <row r="154" spans="2:7" ht="14">
      <c r="B154" s="4"/>
      <c r="C154" s="4"/>
      <c r="D154" s="4"/>
      <c r="E154" s="4"/>
      <c r="G154" s="4"/>
    </row>
    <row r="155" spans="2:7" ht="14">
      <c r="B155" s="4"/>
      <c r="C155" s="4"/>
      <c r="D155" s="4"/>
      <c r="E155" s="4"/>
      <c r="G155" s="4"/>
    </row>
    <row r="156" spans="2:7" ht="14">
      <c r="B156" s="4"/>
      <c r="C156" s="4"/>
      <c r="D156" s="4"/>
      <c r="E156" s="4"/>
      <c r="G156" s="4"/>
    </row>
    <row r="157" spans="2:7" ht="14">
      <c r="B157" s="4"/>
      <c r="C157" s="4"/>
      <c r="D157" s="4"/>
      <c r="E157" s="4"/>
      <c r="G157" s="4"/>
    </row>
    <row r="158" spans="2:7" ht="14">
      <c r="B158" s="4"/>
      <c r="C158" s="4"/>
      <c r="D158" s="4"/>
      <c r="E158" s="4"/>
      <c r="G158" s="4"/>
    </row>
    <row r="159" spans="2:7" ht="14">
      <c r="B159" s="4"/>
      <c r="C159" s="4"/>
      <c r="D159" s="4"/>
      <c r="E159" s="4"/>
      <c r="G159" s="4"/>
    </row>
    <row r="160" spans="2:7" ht="14">
      <c r="B160" s="4"/>
      <c r="C160" s="4"/>
      <c r="D160" s="4"/>
      <c r="E160" s="4"/>
      <c r="G160" s="4"/>
    </row>
    <row r="161" spans="2:7" ht="14">
      <c r="B161" s="4"/>
      <c r="C161" s="4"/>
      <c r="D161" s="4"/>
      <c r="E161" s="4"/>
      <c r="G161" s="4"/>
    </row>
    <row r="162" spans="2:7" ht="14">
      <c r="B162" s="4"/>
      <c r="C162" s="4"/>
      <c r="D162" s="4"/>
      <c r="E162" s="4"/>
      <c r="G162" s="4"/>
    </row>
    <row r="163" spans="2:7" ht="14">
      <c r="B163" s="4"/>
      <c r="C163" s="4"/>
      <c r="D163" s="4"/>
      <c r="E163" s="4"/>
      <c r="G163" s="4"/>
    </row>
    <row r="164" spans="2:7" ht="14">
      <c r="B164" s="4"/>
      <c r="C164" s="4"/>
      <c r="D164" s="4"/>
      <c r="E164" s="4"/>
      <c r="G164" s="4"/>
    </row>
    <row r="165" spans="2:7" ht="14">
      <c r="B165" s="4"/>
      <c r="C165" s="4"/>
      <c r="D165" s="4"/>
      <c r="E165" s="4"/>
      <c r="G165" s="4"/>
    </row>
    <row r="166" spans="2:7" ht="14">
      <c r="B166" s="4"/>
      <c r="C166" s="4"/>
      <c r="D166" s="4"/>
      <c r="E166" s="4"/>
      <c r="G166" s="4"/>
    </row>
    <row r="167" spans="2:7" ht="14">
      <c r="B167" s="4"/>
      <c r="C167" s="4"/>
      <c r="D167" s="4"/>
      <c r="E167" s="4"/>
      <c r="G167" s="4"/>
    </row>
    <row r="168" spans="2:7" ht="14">
      <c r="B168" s="4"/>
      <c r="C168" s="4"/>
      <c r="D168" s="4"/>
      <c r="E168" s="4"/>
      <c r="G168" s="4"/>
    </row>
    <row r="169" spans="2:7" ht="14">
      <c r="B169" s="4"/>
      <c r="C169" s="4"/>
      <c r="D169" s="4"/>
      <c r="E169" s="4"/>
      <c r="G169" s="4"/>
    </row>
    <row r="170" spans="2:7" ht="14">
      <c r="B170" s="4"/>
      <c r="C170" s="4"/>
      <c r="D170" s="4"/>
      <c r="E170" s="4"/>
      <c r="G170" s="4"/>
    </row>
    <row r="171" spans="2:7" ht="14">
      <c r="B171" s="4"/>
      <c r="C171" s="4"/>
      <c r="D171" s="4"/>
      <c r="E171" s="4"/>
      <c r="G171" s="4"/>
    </row>
    <row r="172" spans="2:7" ht="14">
      <c r="B172" s="4"/>
      <c r="C172" s="4"/>
      <c r="D172" s="4"/>
      <c r="E172" s="4"/>
      <c r="G172" s="4"/>
    </row>
    <row r="173" spans="2:7" ht="14">
      <c r="B173" s="4"/>
      <c r="C173" s="4"/>
      <c r="D173" s="4"/>
      <c r="E173" s="4"/>
      <c r="G173" s="4"/>
    </row>
    <row r="174" spans="2:7" ht="14">
      <c r="B174" s="4"/>
      <c r="C174" s="4"/>
      <c r="D174" s="4"/>
      <c r="E174" s="4"/>
      <c r="G174" s="4"/>
    </row>
    <row r="175" spans="2:7" ht="14">
      <c r="B175" s="4"/>
      <c r="C175" s="4"/>
      <c r="D175" s="4"/>
      <c r="E175" s="4"/>
      <c r="G175" s="4"/>
    </row>
    <row r="176" spans="2:7" ht="14">
      <c r="B176" s="4"/>
      <c r="C176" s="4"/>
      <c r="D176" s="4"/>
      <c r="E176" s="4"/>
      <c r="G176" s="4"/>
    </row>
    <row r="177" spans="2:7" ht="14">
      <c r="B177" s="4"/>
      <c r="C177" s="4"/>
      <c r="D177" s="4"/>
      <c r="E177" s="4"/>
      <c r="G177" s="4"/>
    </row>
    <row r="178" spans="2:7" ht="14">
      <c r="B178" s="4"/>
      <c r="C178" s="4"/>
      <c r="D178" s="4"/>
      <c r="E178" s="4"/>
      <c r="G178" s="4"/>
    </row>
    <row r="179" spans="2:7" ht="14">
      <c r="B179" s="4"/>
      <c r="C179" s="4"/>
      <c r="D179" s="4"/>
      <c r="E179" s="4"/>
      <c r="G179" s="4"/>
    </row>
    <row r="180" spans="2:7" ht="14">
      <c r="B180" s="4"/>
      <c r="C180" s="4"/>
      <c r="D180" s="4"/>
      <c r="E180" s="4"/>
      <c r="G180" s="4"/>
    </row>
    <row r="181" spans="2:7" ht="14">
      <c r="B181" s="4"/>
      <c r="C181" s="4"/>
      <c r="D181" s="4"/>
      <c r="E181" s="4"/>
      <c r="G181" s="4"/>
    </row>
    <row r="182" spans="2:7" ht="14">
      <c r="B182" s="4"/>
      <c r="C182" s="4"/>
      <c r="D182" s="4"/>
      <c r="E182" s="4"/>
      <c r="G182" s="4"/>
    </row>
    <row r="183" spans="2:7" ht="14">
      <c r="B183" s="4"/>
      <c r="C183" s="4"/>
      <c r="D183" s="4"/>
      <c r="E183" s="4"/>
      <c r="G183" s="4"/>
    </row>
    <row r="184" spans="2:7" ht="14">
      <c r="B184" s="4"/>
      <c r="C184" s="4"/>
      <c r="D184" s="4"/>
      <c r="E184" s="4"/>
      <c r="G184" s="4"/>
    </row>
    <row r="185" spans="2:7" ht="14">
      <c r="B185" s="4"/>
      <c r="C185" s="4"/>
      <c r="D185" s="4"/>
      <c r="E185" s="4"/>
      <c r="G185" s="4"/>
    </row>
    <row r="186" spans="2:7" ht="14">
      <c r="B186" s="4"/>
      <c r="C186" s="4"/>
      <c r="D186" s="4"/>
      <c r="E186" s="4"/>
      <c r="G186" s="4"/>
    </row>
    <row r="187" spans="2:7" ht="14">
      <c r="B187" s="4"/>
      <c r="C187" s="4"/>
      <c r="D187" s="4"/>
      <c r="E187" s="4"/>
      <c r="G187" s="4"/>
    </row>
    <row r="188" spans="2:7" ht="14">
      <c r="B188" s="4"/>
      <c r="C188" s="4"/>
      <c r="D188" s="4"/>
      <c r="E188" s="4"/>
      <c r="G188" s="4"/>
    </row>
    <row r="189" spans="2:7" ht="14">
      <c r="B189" s="4"/>
      <c r="C189" s="4"/>
      <c r="D189" s="4"/>
      <c r="E189" s="4"/>
      <c r="G189" s="4"/>
    </row>
    <row r="190" spans="2:7" ht="14">
      <c r="B190" s="4"/>
      <c r="C190" s="4"/>
      <c r="D190" s="4"/>
      <c r="E190" s="4"/>
      <c r="G190" s="4"/>
    </row>
    <row r="191" spans="2:7" ht="14">
      <c r="B191" s="4"/>
      <c r="C191" s="4"/>
      <c r="D191" s="4"/>
      <c r="E191" s="4"/>
      <c r="G191" s="4"/>
    </row>
    <row r="192" spans="2:7" ht="14">
      <c r="B192" s="4"/>
      <c r="C192" s="4"/>
      <c r="D192" s="4"/>
      <c r="E192" s="4"/>
      <c r="G192" s="4"/>
    </row>
    <row r="193" spans="2:7" ht="14">
      <c r="B193" s="4"/>
      <c r="C193" s="4"/>
      <c r="D193" s="4"/>
      <c r="E193" s="4"/>
      <c r="G193" s="4"/>
    </row>
    <row r="194" spans="2:7" ht="14">
      <c r="B194" s="4"/>
      <c r="C194" s="4"/>
      <c r="D194" s="4"/>
      <c r="E194" s="4"/>
      <c r="G194" s="4"/>
    </row>
    <row r="195" spans="2:7" ht="14">
      <c r="B195" s="4"/>
      <c r="C195" s="4"/>
      <c r="D195" s="4"/>
      <c r="E195" s="4"/>
      <c r="G195" s="4"/>
    </row>
    <row r="196" spans="2:7" ht="14">
      <c r="B196" s="4"/>
      <c r="C196" s="4"/>
      <c r="D196" s="4"/>
      <c r="E196" s="4"/>
      <c r="G196" s="4"/>
    </row>
    <row r="197" spans="2:7" ht="14">
      <c r="B197" s="4"/>
      <c r="C197" s="4"/>
      <c r="D197" s="4"/>
      <c r="E197" s="4"/>
      <c r="G197" s="4"/>
    </row>
    <row r="198" spans="2:7" ht="14">
      <c r="B198" s="4"/>
      <c r="C198" s="4"/>
      <c r="D198" s="4"/>
      <c r="E198" s="4"/>
      <c r="G198" s="4"/>
    </row>
    <row r="199" spans="2:7" ht="14">
      <c r="B199" s="4"/>
      <c r="C199" s="4"/>
      <c r="D199" s="4"/>
      <c r="E199" s="4"/>
      <c r="G199" s="4"/>
    </row>
    <row r="200" spans="2:7" ht="14">
      <c r="B200" s="4"/>
      <c r="C200" s="4"/>
      <c r="D200" s="4"/>
      <c r="E200" s="4"/>
      <c r="G200" s="4"/>
    </row>
    <row r="201" spans="2:7" ht="14">
      <c r="B201" s="4"/>
      <c r="C201" s="4"/>
      <c r="D201" s="4"/>
      <c r="E201" s="4"/>
      <c r="G201" s="4"/>
    </row>
    <row r="202" spans="2:7" ht="14">
      <c r="B202" s="4"/>
      <c r="C202" s="4"/>
      <c r="D202" s="4"/>
      <c r="E202" s="4"/>
      <c r="G202" s="4"/>
    </row>
    <row r="203" spans="2:7" ht="14">
      <c r="B203" s="4"/>
      <c r="C203" s="4"/>
      <c r="D203" s="4"/>
      <c r="E203" s="4"/>
      <c r="G203" s="4"/>
    </row>
    <row r="204" spans="2:7" ht="14">
      <c r="B204" s="4"/>
      <c r="C204" s="4"/>
      <c r="D204" s="4"/>
      <c r="E204" s="4"/>
      <c r="G204" s="4"/>
    </row>
    <row r="205" spans="2:7" ht="14">
      <c r="B205" s="4"/>
      <c r="C205" s="4"/>
      <c r="D205" s="4"/>
      <c r="E205" s="4"/>
      <c r="G205" s="4"/>
    </row>
    <row r="206" spans="2:7" ht="14">
      <c r="B206" s="4"/>
      <c r="C206" s="4"/>
      <c r="D206" s="4"/>
      <c r="E206" s="4"/>
      <c r="G206" s="4"/>
    </row>
    <row r="207" spans="2:7" ht="14">
      <c r="B207" s="4"/>
      <c r="C207" s="4"/>
      <c r="D207" s="4"/>
      <c r="E207" s="4"/>
      <c r="G207" s="4"/>
    </row>
    <row r="208" spans="2:7" ht="14">
      <c r="B208" s="4"/>
      <c r="C208" s="4"/>
      <c r="D208" s="4"/>
      <c r="E208" s="4"/>
      <c r="G208" s="4"/>
    </row>
    <row r="209" spans="2:7" ht="14">
      <c r="B209" s="4"/>
      <c r="C209" s="4"/>
      <c r="D209" s="4"/>
      <c r="E209" s="4"/>
      <c r="G209" s="4"/>
    </row>
    <row r="210" spans="2:7" ht="14">
      <c r="B210" s="4"/>
      <c r="C210" s="4"/>
      <c r="D210" s="4"/>
      <c r="E210" s="4"/>
      <c r="G210" s="4"/>
    </row>
    <row r="211" spans="2:7" ht="14">
      <c r="B211" s="4"/>
      <c r="C211" s="4"/>
      <c r="D211" s="4"/>
      <c r="E211" s="4"/>
      <c r="G211" s="4"/>
    </row>
    <row r="212" spans="2:7" ht="14">
      <c r="B212" s="4"/>
      <c r="C212" s="4"/>
      <c r="D212" s="4"/>
      <c r="E212" s="4"/>
      <c r="G212" s="4"/>
    </row>
    <row r="213" spans="2:7" ht="14">
      <c r="B213" s="4"/>
      <c r="C213" s="4"/>
      <c r="D213" s="4"/>
      <c r="E213" s="4"/>
      <c r="G213" s="4"/>
    </row>
    <row r="214" spans="2:7" ht="14">
      <c r="B214" s="4"/>
      <c r="C214" s="4"/>
      <c r="D214" s="4"/>
      <c r="E214" s="4"/>
      <c r="G214" s="4"/>
    </row>
    <row r="215" spans="2:7" ht="14">
      <c r="B215" s="4"/>
      <c r="C215" s="4"/>
      <c r="D215" s="4"/>
      <c r="E215" s="4"/>
      <c r="G215" s="4"/>
    </row>
    <row r="216" spans="2:7" ht="14">
      <c r="B216" s="4"/>
      <c r="C216" s="4"/>
      <c r="D216" s="4"/>
      <c r="E216" s="4"/>
      <c r="G216" s="4"/>
    </row>
    <row r="217" spans="2:7" ht="14">
      <c r="B217" s="4"/>
      <c r="C217" s="4"/>
      <c r="D217" s="4"/>
      <c r="E217" s="4"/>
      <c r="G217" s="4"/>
    </row>
    <row r="218" spans="2:7" ht="14">
      <c r="B218" s="4"/>
      <c r="C218" s="4"/>
      <c r="D218" s="4"/>
      <c r="E218" s="4"/>
      <c r="G218" s="4"/>
    </row>
    <row r="219" spans="2:7" ht="14">
      <c r="B219" s="4"/>
      <c r="C219" s="4"/>
      <c r="D219" s="4"/>
      <c r="E219" s="4"/>
      <c r="G219" s="4"/>
    </row>
    <row r="220" spans="2:7" ht="14">
      <c r="B220" s="4"/>
      <c r="C220" s="4"/>
      <c r="D220" s="4"/>
      <c r="E220" s="4"/>
      <c r="G220" s="4"/>
    </row>
    <row r="221" spans="2:7" ht="14">
      <c r="B221" s="4"/>
      <c r="C221" s="4"/>
      <c r="D221" s="4"/>
      <c r="E221" s="4"/>
      <c r="G221" s="4"/>
    </row>
    <row r="222" spans="2:7" ht="14">
      <c r="B222" s="4"/>
      <c r="C222" s="4"/>
      <c r="D222" s="4"/>
      <c r="E222" s="4"/>
      <c r="G222" s="4"/>
    </row>
    <row r="223" spans="2:7" ht="14">
      <c r="B223" s="4"/>
      <c r="C223" s="4"/>
      <c r="D223" s="4"/>
      <c r="E223" s="4"/>
      <c r="G223" s="4"/>
    </row>
    <row r="224" spans="2:7" ht="14">
      <c r="B224" s="4"/>
      <c r="C224" s="4"/>
      <c r="D224" s="4"/>
      <c r="E224" s="4"/>
      <c r="G224" s="4"/>
    </row>
    <row r="225" spans="2:7" ht="14">
      <c r="B225" s="4"/>
      <c r="C225" s="4"/>
      <c r="D225" s="4"/>
      <c r="E225" s="4"/>
      <c r="G225" s="4"/>
    </row>
    <row r="226" spans="2:7" ht="14">
      <c r="B226" s="4"/>
      <c r="C226" s="4"/>
      <c r="D226" s="4"/>
      <c r="E226" s="4"/>
      <c r="G226" s="4"/>
    </row>
    <row r="227" spans="2:7" ht="14">
      <c r="B227" s="4"/>
      <c r="C227" s="4"/>
      <c r="D227" s="4"/>
      <c r="E227" s="4"/>
      <c r="G227" s="4"/>
    </row>
    <row r="228" spans="2:7" ht="14">
      <c r="B228" s="4"/>
      <c r="C228" s="4"/>
      <c r="D228" s="4"/>
      <c r="E228" s="4"/>
      <c r="G228" s="4"/>
    </row>
    <row r="229" spans="2:7" ht="14">
      <c r="B229" s="4"/>
      <c r="C229" s="4"/>
      <c r="D229" s="4"/>
      <c r="E229" s="4"/>
      <c r="G229" s="4"/>
    </row>
    <row r="230" spans="2:7" ht="14">
      <c r="B230" s="4"/>
      <c r="C230" s="4"/>
      <c r="D230" s="4"/>
      <c r="E230" s="4"/>
      <c r="G230" s="4"/>
    </row>
    <row r="231" spans="2:7" ht="14">
      <c r="B231" s="4"/>
      <c r="C231" s="4"/>
      <c r="D231" s="4"/>
      <c r="E231" s="4"/>
      <c r="G231" s="4"/>
    </row>
    <row r="232" spans="2:7" ht="14">
      <c r="B232" s="4"/>
      <c r="C232" s="4"/>
      <c r="D232" s="4"/>
      <c r="E232" s="4"/>
      <c r="G232" s="4"/>
    </row>
    <row r="233" spans="2:7" ht="14">
      <c r="B233" s="4"/>
      <c r="C233" s="4"/>
      <c r="D233" s="4"/>
      <c r="E233" s="4"/>
      <c r="G233" s="4"/>
    </row>
    <row r="234" spans="2:7" ht="14">
      <c r="B234" s="4"/>
      <c r="C234" s="4"/>
      <c r="D234" s="4"/>
      <c r="E234" s="4"/>
      <c r="G234" s="4"/>
    </row>
    <row r="235" spans="2:7" ht="14">
      <c r="B235" s="4"/>
      <c r="C235" s="4"/>
      <c r="D235" s="4"/>
      <c r="E235" s="4"/>
      <c r="G235" s="4"/>
    </row>
    <row r="236" spans="2:7" ht="14">
      <c r="B236" s="4"/>
      <c r="C236" s="4"/>
      <c r="D236" s="4"/>
      <c r="E236" s="4"/>
      <c r="G236" s="4"/>
    </row>
    <row r="237" spans="2:7" ht="14">
      <c r="B237" s="4"/>
      <c r="C237" s="4"/>
      <c r="D237" s="4"/>
      <c r="E237" s="4"/>
      <c r="G237" s="4"/>
    </row>
    <row r="238" spans="2:7" ht="14">
      <c r="B238" s="4"/>
      <c r="C238" s="4"/>
      <c r="D238" s="4"/>
      <c r="E238" s="4"/>
      <c r="G238" s="4"/>
    </row>
    <row r="239" spans="2:7" ht="14">
      <c r="B239" s="4"/>
      <c r="C239" s="4"/>
      <c r="D239" s="4"/>
      <c r="E239" s="4"/>
      <c r="G239" s="4"/>
    </row>
    <row r="240" spans="2:7" ht="14">
      <c r="B240" s="4"/>
      <c r="C240" s="4"/>
      <c r="D240" s="4"/>
      <c r="E240" s="4"/>
      <c r="G240" s="4"/>
    </row>
    <row r="241" spans="2:7" ht="14">
      <c r="B241" s="4"/>
      <c r="C241" s="4"/>
      <c r="D241" s="4"/>
      <c r="E241" s="4"/>
      <c r="G241" s="4"/>
    </row>
    <row r="242" spans="2:7" ht="14">
      <c r="B242" s="4"/>
      <c r="C242" s="4"/>
      <c r="D242" s="4"/>
      <c r="E242" s="4"/>
      <c r="G242" s="4"/>
    </row>
    <row r="243" spans="2:7" ht="14">
      <c r="B243" s="4"/>
      <c r="C243" s="4"/>
      <c r="D243" s="4"/>
      <c r="E243" s="4"/>
      <c r="G243" s="4"/>
    </row>
    <row r="244" spans="2:7" ht="14">
      <c r="B244" s="4"/>
      <c r="C244" s="4"/>
      <c r="D244" s="4"/>
      <c r="E244" s="4"/>
      <c r="G244" s="4"/>
    </row>
    <row r="245" spans="2:7" ht="14">
      <c r="B245" s="4"/>
      <c r="C245" s="4"/>
      <c r="D245" s="4"/>
      <c r="E245" s="4"/>
      <c r="G245" s="4"/>
    </row>
    <row r="246" spans="2:7" ht="14">
      <c r="B246" s="4"/>
      <c r="C246" s="4"/>
      <c r="D246" s="4"/>
      <c r="E246" s="4"/>
      <c r="G246" s="4"/>
    </row>
    <row r="247" spans="2:7" ht="14">
      <c r="B247" s="4"/>
      <c r="C247" s="4"/>
      <c r="D247" s="4"/>
      <c r="E247" s="4"/>
      <c r="G247" s="4"/>
    </row>
    <row r="248" spans="2:7" ht="14">
      <c r="B248" s="4"/>
      <c r="C248" s="4"/>
      <c r="D248" s="4"/>
      <c r="E248" s="4"/>
      <c r="G248" s="4"/>
    </row>
    <row r="249" spans="2:7" ht="14">
      <c r="B249" s="4"/>
      <c r="C249" s="4"/>
      <c r="D249" s="4"/>
      <c r="E249" s="4"/>
      <c r="G249" s="4"/>
    </row>
    <row r="250" spans="2:7" ht="14">
      <c r="B250" s="4"/>
      <c r="C250" s="4"/>
      <c r="D250" s="4"/>
      <c r="E250" s="4"/>
      <c r="G250" s="4"/>
    </row>
    <row r="251" spans="2:7" ht="14">
      <c r="B251" s="4"/>
      <c r="C251" s="4"/>
      <c r="D251" s="4"/>
      <c r="E251" s="4"/>
      <c r="G251" s="4"/>
    </row>
    <row r="252" spans="2:7" ht="14">
      <c r="B252" s="4"/>
      <c r="C252" s="4"/>
      <c r="D252" s="4"/>
      <c r="E252" s="4"/>
      <c r="G252" s="4"/>
    </row>
    <row r="253" spans="2:7" ht="14">
      <c r="B253" s="4"/>
      <c r="C253" s="4"/>
      <c r="D253" s="4"/>
      <c r="E253" s="4"/>
      <c r="G253" s="4"/>
    </row>
    <row r="254" spans="2:7" ht="14">
      <c r="B254" s="4"/>
      <c r="C254" s="4"/>
      <c r="D254" s="4"/>
      <c r="E254" s="4"/>
      <c r="G254" s="4"/>
    </row>
    <row r="255" spans="2:7" ht="14">
      <c r="B255" s="4"/>
      <c r="C255" s="4"/>
      <c r="D255" s="4"/>
      <c r="E255" s="4"/>
      <c r="G255" s="4"/>
    </row>
    <row r="256" spans="2:7" ht="14">
      <c r="B256" s="4"/>
      <c r="C256" s="4"/>
      <c r="D256" s="4"/>
      <c r="E256" s="4"/>
      <c r="G256" s="4"/>
    </row>
    <row r="257" spans="2:7" ht="14">
      <c r="B257" s="4"/>
      <c r="C257" s="4"/>
      <c r="D257" s="4"/>
      <c r="E257" s="4"/>
      <c r="G257" s="4"/>
    </row>
    <row r="258" spans="2:7" ht="14">
      <c r="B258" s="4"/>
      <c r="C258" s="4"/>
      <c r="D258" s="4"/>
      <c r="E258" s="4"/>
      <c r="G258" s="4"/>
    </row>
    <row r="259" spans="2:7" ht="14">
      <c r="B259" s="4"/>
      <c r="C259" s="4"/>
      <c r="D259" s="4"/>
      <c r="E259" s="4"/>
      <c r="G259" s="4"/>
    </row>
    <row r="260" spans="2:7" ht="14">
      <c r="B260" s="4"/>
      <c r="C260" s="4"/>
      <c r="D260" s="4"/>
      <c r="E260" s="4"/>
      <c r="G260" s="4"/>
    </row>
    <row r="261" spans="2:7" ht="14">
      <c r="B261" s="4"/>
      <c r="C261" s="4"/>
      <c r="D261" s="4"/>
      <c r="E261" s="4"/>
      <c r="G261" s="4"/>
    </row>
    <row r="262" spans="2:7" ht="14">
      <c r="B262" s="4"/>
      <c r="C262" s="4"/>
      <c r="D262" s="4"/>
      <c r="E262" s="4"/>
      <c r="G262" s="4"/>
    </row>
    <row r="263" spans="2:7" ht="14">
      <c r="B263" s="4"/>
      <c r="C263" s="4"/>
      <c r="D263" s="4"/>
      <c r="E263" s="4"/>
      <c r="G263" s="4"/>
    </row>
    <row r="264" spans="2:7" ht="14">
      <c r="B264" s="4"/>
      <c r="C264" s="4"/>
      <c r="D264" s="4"/>
      <c r="E264" s="4"/>
      <c r="G264" s="4"/>
    </row>
    <row r="265" spans="2:7" ht="14">
      <c r="B265" s="4"/>
      <c r="C265" s="4"/>
      <c r="D265" s="4"/>
      <c r="E265" s="4"/>
      <c r="G265" s="4"/>
    </row>
    <row r="266" spans="2:7" ht="14">
      <c r="B266" s="4"/>
      <c r="C266" s="4"/>
      <c r="D266" s="4"/>
      <c r="E266" s="4"/>
      <c r="G266" s="4"/>
    </row>
    <row r="267" spans="2:7" ht="14">
      <c r="B267" s="4"/>
      <c r="C267" s="4"/>
      <c r="D267" s="4"/>
      <c r="E267" s="4"/>
      <c r="G267" s="4"/>
    </row>
    <row r="268" spans="2:7" ht="14">
      <c r="B268" s="4"/>
      <c r="C268" s="4"/>
      <c r="D268" s="4"/>
      <c r="E268" s="4"/>
      <c r="G268" s="4"/>
    </row>
    <row r="269" spans="2:7" ht="14">
      <c r="B269" s="4"/>
      <c r="C269" s="4"/>
      <c r="D269" s="4"/>
      <c r="E269" s="4"/>
      <c r="G269" s="4"/>
    </row>
    <row r="270" spans="2:7" ht="14">
      <c r="B270" s="4"/>
      <c r="C270" s="4"/>
      <c r="D270" s="4"/>
      <c r="E270" s="4"/>
      <c r="G270" s="4"/>
    </row>
    <row r="271" spans="2:7" ht="14">
      <c r="B271" s="4"/>
      <c r="C271" s="4"/>
      <c r="D271" s="4"/>
      <c r="E271" s="4"/>
      <c r="G271" s="4"/>
    </row>
    <row r="272" spans="2:7" ht="14">
      <c r="B272" s="4"/>
      <c r="C272" s="4"/>
      <c r="D272" s="4"/>
      <c r="E272" s="4"/>
      <c r="G272" s="4"/>
    </row>
    <row r="273" spans="2:7" ht="14">
      <c r="B273" s="4"/>
      <c r="C273" s="4"/>
      <c r="D273" s="4"/>
      <c r="E273" s="4"/>
      <c r="G273" s="4"/>
    </row>
    <row r="274" spans="2:7" ht="14">
      <c r="B274" s="4"/>
      <c r="C274" s="4"/>
      <c r="D274" s="4"/>
      <c r="E274" s="4"/>
      <c r="G274" s="4"/>
    </row>
    <row r="275" spans="2:7" ht="14">
      <c r="B275" s="4"/>
      <c r="C275" s="4"/>
      <c r="D275" s="4"/>
      <c r="E275" s="4"/>
      <c r="G275" s="4"/>
    </row>
    <row r="276" spans="2:7" ht="14">
      <c r="B276" s="4"/>
      <c r="C276" s="4"/>
      <c r="D276" s="4"/>
      <c r="E276" s="4"/>
      <c r="G276" s="4"/>
    </row>
    <row r="277" spans="2:7" ht="14">
      <c r="B277" s="4"/>
      <c r="C277" s="4"/>
      <c r="D277" s="4"/>
      <c r="E277" s="4"/>
      <c r="G277" s="4"/>
    </row>
    <row r="278" spans="2:7" ht="14">
      <c r="B278" s="4"/>
      <c r="C278" s="4"/>
      <c r="D278" s="4"/>
      <c r="E278" s="4"/>
      <c r="G278" s="4"/>
    </row>
    <row r="279" spans="2:7" ht="14">
      <c r="B279" s="4"/>
      <c r="C279" s="4"/>
      <c r="D279" s="4"/>
      <c r="E279" s="4"/>
      <c r="G279" s="4"/>
    </row>
    <row r="280" spans="2:7" ht="14">
      <c r="B280" s="4"/>
      <c r="C280" s="4"/>
      <c r="D280" s="4"/>
      <c r="E280" s="4"/>
      <c r="G280" s="4"/>
    </row>
    <row r="281" spans="2:7" ht="14">
      <c r="B281" s="4"/>
      <c r="C281" s="4"/>
      <c r="D281" s="4"/>
      <c r="E281" s="4"/>
      <c r="G281" s="4"/>
    </row>
    <row r="282" spans="2:7" ht="14">
      <c r="B282" s="4"/>
      <c r="C282" s="4"/>
      <c r="D282" s="4"/>
      <c r="E282" s="4"/>
      <c r="G282" s="4"/>
    </row>
    <row r="283" spans="2:7" ht="14">
      <c r="B283" s="4"/>
      <c r="C283" s="4"/>
      <c r="D283" s="4"/>
      <c r="E283" s="4"/>
      <c r="G283" s="4"/>
    </row>
    <row r="284" spans="2:7" ht="14">
      <c r="B284" s="4"/>
      <c r="C284" s="4"/>
      <c r="D284" s="4"/>
      <c r="E284" s="4"/>
      <c r="G284" s="4"/>
    </row>
    <row r="285" spans="2:7" ht="14">
      <c r="B285" s="4"/>
      <c r="C285" s="4"/>
      <c r="D285" s="4"/>
      <c r="E285" s="4"/>
      <c r="G285" s="4"/>
    </row>
    <row r="286" spans="2:7" ht="14">
      <c r="B286" s="4"/>
      <c r="C286" s="4"/>
      <c r="D286" s="4"/>
      <c r="E286" s="4"/>
      <c r="G286" s="4"/>
    </row>
    <row r="287" spans="2:7" ht="14">
      <c r="B287" s="4"/>
      <c r="C287" s="4"/>
      <c r="D287" s="4"/>
      <c r="E287" s="4"/>
      <c r="G287" s="4"/>
    </row>
    <row r="288" spans="2:7" ht="14">
      <c r="B288" s="4"/>
      <c r="C288" s="4"/>
      <c r="D288" s="4"/>
      <c r="E288" s="4"/>
      <c r="G288" s="4"/>
    </row>
    <row r="289" spans="2:7" ht="14">
      <c r="B289" s="4"/>
      <c r="C289" s="4"/>
      <c r="D289" s="4"/>
      <c r="E289" s="4"/>
      <c r="G289" s="4"/>
    </row>
    <row r="290" spans="2:7" ht="14">
      <c r="B290" s="4"/>
      <c r="C290" s="4"/>
      <c r="D290" s="4"/>
      <c r="E290" s="4"/>
      <c r="G290" s="4"/>
    </row>
    <row r="291" spans="2:7" ht="14">
      <c r="B291" s="4"/>
      <c r="C291" s="4"/>
      <c r="D291" s="4"/>
      <c r="E291" s="4"/>
      <c r="G291" s="4"/>
    </row>
    <row r="292" spans="2:7" ht="14">
      <c r="B292" s="4"/>
      <c r="C292" s="4"/>
      <c r="D292" s="4"/>
      <c r="E292" s="4"/>
      <c r="G292" s="4"/>
    </row>
    <row r="293" spans="2:7" ht="14">
      <c r="B293" s="4"/>
      <c r="C293" s="4"/>
      <c r="D293" s="4"/>
      <c r="E293" s="4"/>
      <c r="G293" s="4"/>
    </row>
    <row r="294" spans="2:7" ht="14">
      <c r="B294" s="4"/>
      <c r="C294" s="4"/>
      <c r="D294" s="4"/>
      <c r="E294" s="4"/>
      <c r="G294" s="4"/>
    </row>
    <row r="295" spans="2:7" ht="14">
      <c r="B295" s="4"/>
      <c r="C295" s="4"/>
      <c r="D295" s="4"/>
      <c r="E295" s="4"/>
      <c r="G295" s="4"/>
    </row>
    <row r="296" spans="2:7" ht="14">
      <c r="B296" s="4"/>
      <c r="C296" s="4"/>
      <c r="D296" s="4"/>
      <c r="E296" s="4"/>
      <c r="G296" s="4"/>
    </row>
    <row r="297" spans="2:7" ht="14">
      <c r="B297" s="4"/>
      <c r="C297" s="4"/>
      <c r="D297" s="4"/>
      <c r="E297" s="4"/>
      <c r="G297" s="4"/>
    </row>
    <row r="298" spans="2:7" ht="14">
      <c r="B298" s="4"/>
      <c r="C298" s="4"/>
      <c r="D298" s="4"/>
      <c r="E298" s="4"/>
      <c r="G298" s="4"/>
    </row>
    <row r="299" spans="2:7" ht="14">
      <c r="B299" s="4"/>
      <c r="C299" s="4"/>
      <c r="D299" s="4"/>
      <c r="E299" s="4"/>
      <c r="G299" s="4"/>
    </row>
    <row r="300" spans="2:7" ht="14">
      <c r="B300" s="4"/>
      <c r="C300" s="4"/>
      <c r="D300" s="4"/>
      <c r="E300" s="4"/>
      <c r="G300" s="4"/>
    </row>
    <row r="301" spans="2:7" ht="14">
      <c r="B301" s="4"/>
      <c r="C301" s="4"/>
      <c r="D301" s="4"/>
      <c r="E301" s="4"/>
      <c r="G301" s="4"/>
    </row>
    <row r="302" spans="2:7" ht="14">
      <c r="B302" s="4"/>
      <c r="C302" s="4"/>
      <c r="D302" s="4"/>
      <c r="E302" s="4"/>
      <c r="G302" s="4"/>
    </row>
    <row r="303" spans="2:7" ht="14">
      <c r="B303" s="4"/>
      <c r="C303" s="4"/>
      <c r="D303" s="4"/>
      <c r="E303" s="4"/>
      <c r="G303" s="4"/>
    </row>
    <row r="304" spans="2:7" ht="14">
      <c r="B304" s="4"/>
      <c r="C304" s="4"/>
      <c r="D304" s="4"/>
      <c r="E304" s="4"/>
      <c r="G304" s="4"/>
    </row>
    <row r="305" spans="2:7" ht="14">
      <c r="B305" s="4"/>
      <c r="C305" s="4"/>
      <c r="D305" s="4"/>
      <c r="E305" s="4"/>
      <c r="G305" s="4"/>
    </row>
    <row r="306" spans="2:7" ht="14">
      <c r="B306" s="4"/>
      <c r="C306" s="4"/>
      <c r="D306" s="4"/>
      <c r="E306" s="4"/>
      <c r="G306" s="4"/>
    </row>
    <row r="307" spans="2:7" ht="14">
      <c r="B307" s="4"/>
      <c r="C307" s="4"/>
      <c r="D307" s="4"/>
      <c r="E307" s="4"/>
      <c r="G307" s="4"/>
    </row>
    <row r="308" spans="2:7" ht="14">
      <c r="B308" s="4"/>
      <c r="C308" s="4"/>
      <c r="D308" s="4"/>
      <c r="E308" s="4"/>
      <c r="G308" s="4"/>
    </row>
    <row r="309" spans="2:7" ht="14">
      <c r="B309" s="4"/>
      <c r="C309" s="4"/>
      <c r="D309" s="4"/>
      <c r="E309" s="4"/>
      <c r="G309" s="4"/>
    </row>
    <row r="310" spans="2:7" ht="14">
      <c r="B310" s="4"/>
      <c r="C310" s="4"/>
      <c r="D310" s="4"/>
      <c r="E310" s="4"/>
      <c r="G310" s="4"/>
    </row>
    <row r="311" spans="2:7" ht="14">
      <c r="B311" s="4"/>
      <c r="C311" s="4"/>
      <c r="D311" s="4"/>
      <c r="E311" s="4"/>
      <c r="G311" s="4"/>
    </row>
    <row r="312" spans="2:7" ht="14">
      <c r="B312" s="4"/>
      <c r="C312" s="4"/>
      <c r="D312" s="4"/>
      <c r="E312" s="4"/>
      <c r="G312" s="4"/>
    </row>
    <row r="313" spans="2:7" ht="14">
      <c r="B313" s="4"/>
      <c r="C313" s="4"/>
      <c r="D313" s="4"/>
      <c r="E313" s="4"/>
      <c r="G313" s="4"/>
    </row>
    <row r="314" spans="2:7" ht="14">
      <c r="B314" s="4"/>
      <c r="C314" s="4"/>
      <c r="D314" s="4"/>
      <c r="E314" s="4"/>
      <c r="G314" s="4"/>
    </row>
    <row r="315" spans="2:7" ht="14">
      <c r="B315" s="4"/>
      <c r="C315" s="4"/>
      <c r="D315" s="4"/>
      <c r="E315" s="4"/>
      <c r="G315" s="4"/>
    </row>
    <row r="316" spans="2:7" ht="14">
      <c r="B316" s="4"/>
      <c r="C316" s="4"/>
      <c r="D316" s="4"/>
      <c r="E316" s="4"/>
      <c r="G316" s="4"/>
    </row>
    <row r="317" spans="2:7" ht="14">
      <c r="B317" s="4"/>
      <c r="C317" s="4"/>
      <c r="D317" s="4"/>
      <c r="E317" s="4"/>
      <c r="G317" s="4"/>
    </row>
    <row r="318" spans="2:7" ht="14">
      <c r="B318" s="4"/>
      <c r="C318" s="4"/>
      <c r="D318" s="4"/>
      <c r="E318" s="4"/>
      <c r="G318" s="4"/>
    </row>
    <row r="319" spans="2:7" ht="14">
      <c r="B319" s="4"/>
      <c r="C319" s="4"/>
      <c r="D319" s="4"/>
      <c r="E319" s="4"/>
      <c r="G319" s="4"/>
    </row>
    <row r="320" spans="2:7" ht="14">
      <c r="B320" s="4"/>
      <c r="C320" s="4"/>
      <c r="D320" s="4"/>
      <c r="E320" s="4"/>
      <c r="G320" s="4"/>
    </row>
    <row r="321" spans="2:7" ht="14">
      <c r="B321" s="4"/>
      <c r="C321" s="4"/>
      <c r="D321" s="4"/>
      <c r="E321" s="4"/>
      <c r="G321" s="4"/>
    </row>
    <row r="322" spans="2:7" ht="14">
      <c r="B322" s="4"/>
      <c r="C322" s="4"/>
      <c r="D322" s="4"/>
      <c r="E322" s="4"/>
      <c r="G322" s="4"/>
    </row>
    <row r="323" spans="2:7" ht="14">
      <c r="B323" s="4"/>
      <c r="C323" s="4"/>
      <c r="D323" s="4"/>
      <c r="E323" s="4"/>
      <c r="G323" s="4"/>
    </row>
    <row r="324" spans="2:7" ht="14">
      <c r="B324" s="4"/>
      <c r="C324" s="4"/>
      <c r="D324" s="4"/>
      <c r="E324" s="4"/>
      <c r="G324" s="4"/>
    </row>
    <row r="325" spans="2:7" ht="14">
      <c r="B325" s="4"/>
      <c r="C325" s="4"/>
      <c r="D325" s="4"/>
      <c r="E325" s="4"/>
      <c r="G325" s="4"/>
    </row>
    <row r="326" spans="2:7" ht="14">
      <c r="B326" s="4"/>
      <c r="C326" s="4"/>
      <c r="D326" s="4"/>
      <c r="E326" s="4"/>
      <c r="G326" s="4"/>
    </row>
    <row r="327" spans="2:7" ht="14">
      <c r="B327" s="4"/>
      <c r="C327" s="4"/>
      <c r="D327" s="4"/>
      <c r="E327" s="4"/>
      <c r="G327" s="4"/>
    </row>
    <row r="328" spans="2:7" ht="14">
      <c r="B328" s="4"/>
      <c r="C328" s="4"/>
      <c r="D328" s="4"/>
      <c r="E328" s="4"/>
      <c r="G328" s="4"/>
    </row>
    <row r="329" spans="2:7" ht="14">
      <c r="B329" s="4"/>
      <c r="C329" s="4"/>
      <c r="D329" s="4"/>
      <c r="E329" s="4"/>
      <c r="G329" s="4"/>
    </row>
    <row r="330" spans="2:7" ht="14">
      <c r="B330" s="4"/>
      <c r="C330" s="4"/>
      <c r="D330" s="4"/>
      <c r="E330" s="4"/>
      <c r="G330" s="4"/>
    </row>
    <row r="331" spans="2:7" ht="14">
      <c r="B331" s="4"/>
      <c r="C331" s="4"/>
      <c r="D331" s="4"/>
      <c r="E331" s="4"/>
      <c r="G331" s="4"/>
    </row>
    <row r="332" spans="2:7" ht="14">
      <c r="B332" s="4"/>
      <c r="C332" s="4"/>
      <c r="D332" s="4"/>
      <c r="E332" s="4"/>
      <c r="G332" s="4"/>
    </row>
    <row r="333" spans="2:7" ht="14">
      <c r="B333" s="4"/>
      <c r="C333" s="4"/>
      <c r="D333" s="4"/>
      <c r="E333" s="4"/>
      <c r="G333" s="4"/>
    </row>
    <row r="334" spans="2:7" ht="14">
      <c r="B334" s="4"/>
      <c r="C334" s="4"/>
      <c r="D334" s="4"/>
      <c r="E334" s="4"/>
      <c r="G334" s="4"/>
    </row>
    <row r="335" spans="2:7" ht="14">
      <c r="B335" s="4"/>
      <c r="C335" s="4"/>
      <c r="D335" s="4"/>
      <c r="E335" s="4"/>
      <c r="G335" s="4"/>
    </row>
    <row r="336" spans="2:7" ht="14">
      <c r="B336" s="4"/>
      <c r="C336" s="4"/>
      <c r="D336" s="4"/>
      <c r="E336" s="4"/>
      <c r="G336" s="4"/>
    </row>
    <row r="337" spans="2:7" ht="14">
      <c r="B337" s="4"/>
      <c r="C337" s="4"/>
      <c r="D337" s="4"/>
      <c r="E337" s="4"/>
      <c r="G337" s="4"/>
    </row>
    <row r="338" spans="2:7" ht="14">
      <c r="B338" s="4"/>
      <c r="C338" s="4"/>
      <c r="D338" s="4"/>
      <c r="E338" s="4"/>
      <c r="G338" s="4"/>
    </row>
    <row r="339" spans="2:7" ht="14">
      <c r="B339" s="4"/>
      <c r="C339" s="4"/>
      <c r="D339" s="4"/>
      <c r="E339" s="4"/>
      <c r="G339" s="4"/>
    </row>
    <row r="340" spans="2:7" ht="14">
      <c r="B340" s="4"/>
      <c r="C340" s="4"/>
      <c r="D340" s="4"/>
      <c r="E340" s="4"/>
      <c r="G340" s="4"/>
    </row>
    <row r="341" spans="2:7" ht="14">
      <c r="B341" s="4"/>
      <c r="C341" s="4"/>
      <c r="D341" s="4"/>
      <c r="E341" s="4"/>
      <c r="G341" s="4"/>
    </row>
    <row r="342" spans="2:7" ht="14">
      <c r="B342" s="4"/>
      <c r="C342" s="4"/>
      <c r="D342" s="4"/>
      <c r="E342" s="4"/>
      <c r="G342" s="4"/>
    </row>
    <row r="343" spans="2:7" ht="14">
      <c r="B343" s="4"/>
      <c r="C343" s="4"/>
      <c r="D343" s="4"/>
      <c r="E343" s="4"/>
      <c r="G343" s="4"/>
    </row>
    <row r="344" spans="2:7" ht="14">
      <c r="B344" s="4"/>
      <c r="C344" s="4"/>
      <c r="D344" s="4"/>
      <c r="E344" s="4"/>
      <c r="G344" s="4"/>
    </row>
    <row r="345" spans="2:7" ht="14">
      <c r="B345" s="4"/>
      <c r="C345" s="4"/>
      <c r="D345" s="4"/>
      <c r="E345" s="4"/>
      <c r="G345" s="4"/>
    </row>
    <row r="346" spans="2:7" ht="14">
      <c r="B346" s="4"/>
      <c r="C346" s="4"/>
      <c r="D346" s="4"/>
      <c r="E346" s="4"/>
      <c r="G346" s="4"/>
    </row>
    <row r="347" spans="2:7" ht="14">
      <c r="B347" s="4"/>
      <c r="C347" s="4"/>
      <c r="D347" s="4"/>
      <c r="E347" s="4"/>
      <c r="G347" s="4"/>
    </row>
    <row r="348" spans="2:7" ht="14">
      <c r="B348" s="4"/>
      <c r="C348" s="4"/>
      <c r="D348" s="4"/>
      <c r="E348" s="4"/>
      <c r="G348" s="4"/>
    </row>
    <row r="349" spans="2:7" ht="14">
      <c r="B349" s="4"/>
      <c r="C349" s="4"/>
      <c r="D349" s="4"/>
      <c r="E349" s="4"/>
      <c r="G349" s="4"/>
    </row>
    <row r="350" spans="2:7" ht="14">
      <c r="B350" s="4"/>
      <c r="C350" s="4"/>
      <c r="D350" s="4"/>
      <c r="E350" s="4"/>
      <c r="G350" s="4"/>
    </row>
    <row r="351" spans="2:7" ht="14">
      <c r="B351" s="4"/>
      <c r="C351" s="4"/>
      <c r="D351" s="4"/>
      <c r="E351" s="4"/>
      <c r="G351" s="4"/>
    </row>
    <row r="352" spans="2:7" ht="14">
      <c r="B352" s="4"/>
      <c r="C352" s="4"/>
      <c r="D352" s="4"/>
      <c r="E352" s="4"/>
      <c r="G352" s="4"/>
    </row>
    <row r="353" spans="2:7" ht="14">
      <c r="B353" s="4"/>
      <c r="C353" s="4"/>
      <c r="D353" s="4"/>
      <c r="E353" s="4"/>
      <c r="G353" s="4"/>
    </row>
    <row r="354" spans="2:7" ht="14">
      <c r="B354" s="4"/>
      <c r="C354" s="4"/>
      <c r="D354" s="4"/>
      <c r="E354" s="4"/>
      <c r="G354" s="4"/>
    </row>
    <row r="355" spans="2:7" ht="14">
      <c r="B355" s="4"/>
      <c r="C355" s="4"/>
      <c r="D355" s="4"/>
      <c r="E355" s="4"/>
      <c r="G355" s="4"/>
    </row>
    <row r="356" spans="2:7" ht="14">
      <c r="B356" s="4"/>
      <c r="C356" s="4"/>
      <c r="D356" s="4"/>
      <c r="E356" s="4"/>
      <c r="G356" s="4"/>
    </row>
    <row r="357" spans="2:7" ht="14">
      <c r="B357" s="4"/>
      <c r="C357" s="4"/>
      <c r="D357" s="4"/>
      <c r="E357" s="4"/>
      <c r="G357" s="4"/>
    </row>
    <row r="358" spans="2:7" ht="14">
      <c r="B358" s="4"/>
      <c r="C358" s="4"/>
      <c r="D358" s="4"/>
      <c r="E358" s="4"/>
      <c r="G358" s="4"/>
    </row>
    <row r="359" spans="2:7" ht="14">
      <c r="B359" s="4"/>
      <c r="C359" s="4"/>
      <c r="D359" s="4"/>
      <c r="E359" s="4"/>
      <c r="G359" s="4"/>
    </row>
    <row r="360" spans="2:7" ht="14">
      <c r="B360" s="4"/>
      <c r="C360" s="4"/>
      <c r="D360" s="4"/>
      <c r="E360" s="4"/>
      <c r="G360" s="4"/>
    </row>
    <row r="361" spans="2:7" ht="14">
      <c r="B361" s="4"/>
      <c r="C361" s="4"/>
      <c r="D361" s="4"/>
      <c r="E361" s="4"/>
      <c r="G361" s="4"/>
    </row>
    <row r="362" spans="2:7" ht="14">
      <c r="B362" s="4"/>
      <c r="C362" s="4"/>
      <c r="D362" s="4"/>
      <c r="E362" s="4"/>
      <c r="G362" s="4"/>
    </row>
    <row r="363" spans="2:7" ht="14">
      <c r="B363" s="4"/>
      <c r="C363" s="4"/>
      <c r="D363" s="4"/>
      <c r="E363" s="4"/>
      <c r="G363" s="4"/>
    </row>
    <row r="364" spans="2:7" ht="14">
      <c r="B364" s="4"/>
      <c r="C364" s="4"/>
      <c r="D364" s="4"/>
      <c r="E364" s="4"/>
      <c r="G364" s="4"/>
    </row>
    <row r="365" spans="2:7" ht="14">
      <c r="B365" s="4"/>
      <c r="C365" s="4"/>
      <c r="D365" s="4"/>
      <c r="E365" s="4"/>
      <c r="G365" s="4"/>
    </row>
    <row r="366" spans="2:7" ht="14">
      <c r="B366" s="4"/>
      <c r="C366" s="4"/>
      <c r="D366" s="4"/>
      <c r="E366" s="4"/>
      <c r="G366" s="4"/>
    </row>
    <row r="367" spans="2:7" ht="14">
      <c r="B367" s="4"/>
      <c r="C367" s="4"/>
      <c r="D367" s="4"/>
      <c r="E367" s="4"/>
      <c r="G367" s="4"/>
    </row>
    <row r="368" spans="2:7" ht="14">
      <c r="B368" s="4"/>
      <c r="C368" s="4"/>
      <c r="D368" s="4"/>
      <c r="E368" s="4"/>
      <c r="G368" s="4"/>
    </row>
    <row r="369" spans="2:7" ht="14">
      <c r="B369" s="4"/>
      <c r="C369" s="4"/>
      <c r="D369" s="4"/>
      <c r="E369" s="4"/>
      <c r="G369" s="4"/>
    </row>
    <row r="370" spans="2:7" ht="14">
      <c r="B370" s="4"/>
      <c r="C370" s="4"/>
      <c r="D370" s="4"/>
      <c r="E370" s="4"/>
      <c r="G370" s="4"/>
    </row>
    <row r="371" spans="2:7" ht="14">
      <c r="B371" s="4"/>
      <c r="C371" s="4"/>
      <c r="D371" s="4"/>
      <c r="E371" s="4"/>
      <c r="G371" s="4"/>
    </row>
    <row r="372" spans="2:7" ht="14">
      <c r="B372" s="4"/>
      <c r="C372" s="4"/>
      <c r="D372" s="4"/>
      <c r="E372" s="4"/>
      <c r="G372" s="4"/>
    </row>
    <row r="373" spans="2:7" ht="14">
      <c r="B373" s="4"/>
      <c r="C373" s="4"/>
      <c r="D373" s="4"/>
      <c r="E373" s="4"/>
      <c r="G373" s="4"/>
    </row>
    <row r="374" spans="2:7" ht="14">
      <c r="B374" s="4"/>
      <c r="C374" s="4"/>
      <c r="D374" s="4"/>
      <c r="E374" s="4"/>
      <c r="G374" s="4"/>
    </row>
    <row r="375" spans="2:7" ht="14">
      <c r="B375" s="4"/>
      <c r="C375" s="4"/>
      <c r="D375" s="4"/>
      <c r="E375" s="4"/>
      <c r="G375" s="4"/>
    </row>
    <row r="376" spans="2:7" ht="14">
      <c r="B376" s="4"/>
      <c r="C376" s="4"/>
      <c r="D376" s="4"/>
      <c r="E376" s="4"/>
      <c r="G376" s="4"/>
    </row>
    <row r="377" spans="2:7" ht="14">
      <c r="B377" s="4"/>
      <c r="C377" s="4"/>
      <c r="D377" s="4"/>
      <c r="E377" s="4"/>
      <c r="G377" s="4"/>
    </row>
    <row r="378" spans="2:7" ht="14">
      <c r="B378" s="4"/>
      <c r="C378" s="4"/>
      <c r="D378" s="4"/>
      <c r="E378" s="4"/>
      <c r="G378" s="4"/>
    </row>
    <row r="379" spans="2:7" ht="14">
      <c r="B379" s="4"/>
      <c r="C379" s="4"/>
      <c r="D379" s="4"/>
      <c r="E379" s="4"/>
      <c r="G379" s="4"/>
    </row>
    <row r="380" spans="2:7" ht="14">
      <c r="B380" s="4"/>
      <c r="C380" s="4"/>
      <c r="D380" s="4"/>
      <c r="E380" s="4"/>
      <c r="G380" s="4"/>
    </row>
    <row r="381" spans="2:7" ht="14">
      <c r="B381" s="4"/>
      <c r="C381" s="4"/>
      <c r="D381" s="4"/>
      <c r="E381" s="4"/>
      <c r="G381" s="4"/>
    </row>
    <row r="382" spans="2:7" ht="14">
      <c r="B382" s="4"/>
      <c r="C382" s="4"/>
      <c r="D382" s="4"/>
      <c r="E382" s="4"/>
      <c r="G382" s="4"/>
    </row>
    <row r="383" spans="2:7" ht="14">
      <c r="B383" s="4"/>
      <c r="C383" s="4"/>
      <c r="D383" s="4"/>
      <c r="E383" s="4"/>
      <c r="G383" s="4"/>
    </row>
    <row r="384" spans="2:7" ht="14">
      <c r="B384" s="4"/>
      <c r="C384" s="4"/>
      <c r="D384" s="4"/>
      <c r="E384" s="4"/>
      <c r="G384" s="4"/>
    </row>
    <row r="385" spans="2:7" ht="14">
      <c r="B385" s="4"/>
      <c r="C385" s="4"/>
      <c r="D385" s="4"/>
      <c r="E385" s="4"/>
      <c r="G385" s="4"/>
    </row>
    <row r="386" spans="2:7" ht="14">
      <c r="B386" s="4"/>
      <c r="C386" s="4"/>
      <c r="D386" s="4"/>
      <c r="E386" s="4"/>
      <c r="G386" s="4"/>
    </row>
    <row r="387" spans="2:7" ht="14">
      <c r="B387" s="4"/>
      <c r="C387" s="4"/>
      <c r="D387" s="4"/>
      <c r="E387" s="4"/>
      <c r="G387" s="4"/>
    </row>
    <row r="388" spans="2:7" ht="14">
      <c r="B388" s="4"/>
      <c r="C388" s="4"/>
      <c r="D388" s="4"/>
      <c r="E388" s="4"/>
      <c r="G388" s="4"/>
    </row>
    <row r="389" spans="2:7" ht="14">
      <c r="B389" s="4"/>
      <c r="C389" s="4"/>
      <c r="D389" s="4"/>
      <c r="E389" s="4"/>
      <c r="G389" s="4"/>
    </row>
    <row r="390" spans="2:7" ht="14">
      <c r="B390" s="4"/>
      <c r="C390" s="4"/>
      <c r="D390" s="4"/>
      <c r="E390" s="4"/>
      <c r="G390" s="4"/>
    </row>
    <row r="391" spans="2:7" ht="14">
      <c r="B391" s="4"/>
      <c r="C391" s="4"/>
      <c r="D391" s="4"/>
      <c r="E391" s="4"/>
      <c r="G391" s="4"/>
    </row>
    <row r="392" spans="2:7" ht="14">
      <c r="B392" s="4"/>
      <c r="C392" s="4"/>
      <c r="D392" s="4"/>
      <c r="E392" s="4"/>
      <c r="G392" s="4"/>
    </row>
    <row r="393" spans="2:7" ht="14">
      <c r="B393" s="4"/>
      <c r="C393" s="4"/>
      <c r="D393" s="4"/>
      <c r="E393" s="4"/>
      <c r="G393" s="4"/>
    </row>
    <row r="394" spans="2:7" ht="14">
      <c r="B394" s="4"/>
      <c r="C394" s="4"/>
      <c r="D394" s="4"/>
      <c r="E394" s="4"/>
      <c r="G394" s="4"/>
    </row>
    <row r="395" spans="2:7" ht="14">
      <c r="B395" s="4"/>
      <c r="C395" s="4"/>
      <c r="D395" s="4"/>
      <c r="E395" s="4"/>
      <c r="G395" s="4"/>
    </row>
    <row r="396" spans="2:7" ht="14">
      <c r="B396" s="4"/>
      <c r="C396" s="4"/>
      <c r="D396" s="4"/>
      <c r="E396" s="4"/>
      <c r="G396" s="4"/>
    </row>
    <row r="397" spans="2:7" ht="14">
      <c r="B397" s="4"/>
      <c r="C397" s="4"/>
      <c r="D397" s="4"/>
      <c r="E397" s="4"/>
      <c r="G397" s="4"/>
    </row>
    <row r="398" spans="2:7" ht="14">
      <c r="B398" s="4"/>
      <c r="C398" s="4"/>
      <c r="D398" s="4"/>
      <c r="E398" s="4"/>
      <c r="G398" s="4"/>
    </row>
    <row r="399" spans="2:7" ht="14">
      <c r="B399" s="4"/>
      <c r="C399" s="4"/>
      <c r="D399" s="4"/>
      <c r="E399" s="4"/>
      <c r="G399" s="4"/>
    </row>
    <row r="400" spans="2:7" ht="14">
      <c r="B400" s="4"/>
      <c r="C400" s="4"/>
      <c r="D400" s="4"/>
      <c r="E400" s="4"/>
      <c r="G400" s="4"/>
    </row>
    <row r="401" spans="2:7" ht="14">
      <c r="B401" s="4"/>
      <c r="C401" s="4"/>
      <c r="D401" s="4"/>
      <c r="E401" s="4"/>
      <c r="G401" s="4"/>
    </row>
    <row r="402" spans="2:7" ht="14">
      <c r="B402" s="4"/>
      <c r="C402" s="4"/>
      <c r="D402" s="4"/>
      <c r="E402" s="4"/>
      <c r="G402" s="4"/>
    </row>
    <row r="403" spans="2:7" ht="14">
      <c r="B403" s="4"/>
      <c r="C403" s="4"/>
      <c r="D403" s="4"/>
      <c r="E403" s="4"/>
      <c r="G403" s="4"/>
    </row>
    <row r="404" spans="2:7" ht="14">
      <c r="B404" s="4"/>
      <c r="C404" s="4"/>
      <c r="D404" s="4"/>
      <c r="E404" s="4"/>
      <c r="G404" s="4"/>
    </row>
    <row r="405" spans="2:7" ht="14">
      <c r="B405" s="4"/>
      <c r="C405" s="4"/>
      <c r="D405" s="4"/>
      <c r="E405" s="4"/>
      <c r="G405" s="4"/>
    </row>
    <row r="406" spans="2:7" ht="14">
      <c r="B406" s="4"/>
      <c r="C406" s="4"/>
      <c r="D406" s="4"/>
      <c r="E406" s="4"/>
      <c r="G406" s="4"/>
    </row>
    <row r="407" spans="2:7" ht="14">
      <c r="B407" s="4"/>
      <c r="C407" s="4"/>
      <c r="D407" s="4"/>
      <c r="E407" s="4"/>
      <c r="G407" s="4"/>
    </row>
    <row r="408" spans="2:7" ht="14">
      <c r="B408" s="4"/>
      <c r="C408" s="4"/>
      <c r="D408" s="4"/>
      <c r="E408" s="4"/>
      <c r="G408" s="4"/>
    </row>
    <row r="409" spans="2:7" ht="14">
      <c r="B409" s="4"/>
      <c r="C409" s="4"/>
      <c r="D409" s="4"/>
      <c r="E409" s="4"/>
      <c r="G409" s="4"/>
    </row>
    <row r="410" spans="2:7" ht="14">
      <c r="B410" s="4"/>
      <c r="C410" s="4"/>
      <c r="D410" s="4"/>
      <c r="E410" s="4"/>
      <c r="G410" s="4"/>
    </row>
    <row r="411" spans="2:7" ht="14">
      <c r="B411" s="4"/>
      <c r="C411" s="4"/>
      <c r="D411" s="4"/>
      <c r="E411" s="4"/>
      <c r="G411" s="4"/>
    </row>
    <row r="412" spans="2:7" ht="14">
      <c r="B412" s="4"/>
      <c r="C412" s="4"/>
      <c r="D412" s="4"/>
      <c r="E412" s="4"/>
      <c r="G412" s="4"/>
    </row>
    <row r="413" spans="2:7" ht="14">
      <c r="B413" s="4"/>
      <c r="C413" s="4"/>
      <c r="D413" s="4"/>
      <c r="E413" s="4"/>
      <c r="G413" s="4"/>
    </row>
    <row r="414" spans="2:7" ht="14">
      <c r="B414" s="4"/>
      <c r="C414" s="4"/>
      <c r="D414" s="4"/>
      <c r="E414" s="4"/>
      <c r="G414" s="4"/>
    </row>
    <row r="415" spans="2:7" ht="14">
      <c r="B415" s="4"/>
      <c r="C415" s="4"/>
      <c r="D415" s="4"/>
      <c r="E415" s="4"/>
      <c r="G415" s="4"/>
    </row>
    <row r="416" spans="2:7" ht="14">
      <c r="B416" s="4"/>
      <c r="C416" s="4"/>
      <c r="D416" s="4"/>
      <c r="E416" s="4"/>
      <c r="G416" s="4"/>
    </row>
    <row r="417" spans="2:7" ht="14">
      <c r="B417" s="4"/>
      <c r="C417" s="4"/>
      <c r="D417" s="4"/>
      <c r="E417" s="4"/>
      <c r="G417" s="4"/>
    </row>
    <row r="418" spans="2:7" ht="14">
      <c r="B418" s="4"/>
      <c r="C418" s="4"/>
      <c r="D418" s="4"/>
      <c r="E418" s="4"/>
      <c r="G418" s="4"/>
    </row>
    <row r="419" spans="2:7" ht="14">
      <c r="B419" s="4"/>
      <c r="C419" s="4"/>
      <c r="D419" s="4"/>
      <c r="E419" s="4"/>
      <c r="G419" s="4"/>
    </row>
    <row r="420" spans="2:7" ht="14">
      <c r="B420" s="4"/>
      <c r="C420" s="4"/>
      <c r="D420" s="4"/>
      <c r="E420" s="4"/>
      <c r="G420" s="4"/>
    </row>
    <row r="421" spans="2:7" ht="14">
      <c r="B421" s="4"/>
      <c r="C421" s="4"/>
      <c r="D421" s="4"/>
      <c r="E421" s="4"/>
      <c r="G421" s="4"/>
    </row>
    <row r="422" spans="2:7" ht="14">
      <c r="B422" s="4"/>
      <c r="C422" s="4"/>
      <c r="D422" s="4"/>
      <c r="E422" s="4"/>
      <c r="G422" s="4"/>
    </row>
    <row r="423" spans="2:7" ht="14">
      <c r="B423" s="4"/>
      <c r="C423" s="4"/>
      <c r="D423" s="4"/>
      <c r="E423" s="4"/>
      <c r="G423" s="4"/>
    </row>
    <row r="424" spans="2:7" ht="14">
      <c r="B424" s="4"/>
      <c r="C424" s="4"/>
      <c r="D424" s="4"/>
      <c r="E424" s="4"/>
      <c r="G424" s="4"/>
    </row>
    <row r="425" spans="2:7" ht="14">
      <c r="B425" s="4"/>
      <c r="C425" s="4"/>
      <c r="D425" s="4"/>
      <c r="E425" s="4"/>
      <c r="G425" s="4"/>
    </row>
    <row r="426" spans="2:7" ht="14">
      <c r="B426" s="4"/>
      <c r="C426" s="4"/>
      <c r="D426" s="4"/>
      <c r="E426" s="4"/>
      <c r="G426" s="4"/>
    </row>
    <row r="427" spans="2:7" ht="14">
      <c r="B427" s="4"/>
      <c r="C427" s="4"/>
      <c r="D427" s="4"/>
      <c r="E427" s="4"/>
      <c r="G427" s="4"/>
    </row>
    <row r="428" spans="2:7" ht="14">
      <c r="B428" s="4"/>
      <c r="C428" s="4"/>
      <c r="D428" s="4"/>
      <c r="E428" s="4"/>
      <c r="G428" s="4"/>
    </row>
    <row r="429" spans="2:7" ht="14">
      <c r="B429" s="4"/>
      <c r="C429" s="4"/>
      <c r="D429" s="4"/>
      <c r="E429" s="4"/>
      <c r="G429" s="4"/>
    </row>
    <row r="430" spans="2:7" ht="14">
      <c r="B430" s="4"/>
      <c r="C430" s="4"/>
      <c r="D430" s="4"/>
      <c r="E430" s="4"/>
      <c r="G430" s="4"/>
    </row>
    <row r="431" spans="2:7" ht="14">
      <c r="B431" s="4"/>
      <c r="C431" s="4"/>
      <c r="D431" s="4"/>
      <c r="E431" s="4"/>
      <c r="G431" s="4"/>
    </row>
    <row r="432" spans="2:7" ht="14">
      <c r="B432" s="4"/>
      <c r="C432" s="4"/>
      <c r="D432" s="4"/>
      <c r="E432" s="4"/>
      <c r="G432" s="4"/>
    </row>
    <row r="433" spans="2:7" ht="14">
      <c r="B433" s="4"/>
      <c r="C433" s="4"/>
      <c r="D433" s="4"/>
      <c r="E433" s="4"/>
      <c r="G433" s="4"/>
    </row>
    <row r="434" spans="2:7" ht="14">
      <c r="B434" s="4"/>
      <c r="C434" s="4"/>
      <c r="D434" s="4"/>
      <c r="E434" s="4"/>
      <c r="G434" s="4"/>
    </row>
    <row r="435" spans="2:7" ht="14">
      <c r="B435" s="4"/>
      <c r="C435" s="4"/>
      <c r="D435" s="4"/>
      <c r="E435" s="4"/>
      <c r="G435" s="4"/>
    </row>
    <row r="436" spans="2:7" ht="14">
      <c r="B436" s="4"/>
      <c r="C436" s="4"/>
      <c r="D436" s="4"/>
      <c r="E436" s="4"/>
      <c r="G436" s="4"/>
    </row>
    <row r="437" spans="2:7" ht="14">
      <c r="B437" s="4"/>
      <c r="C437" s="4"/>
      <c r="D437" s="4"/>
      <c r="E437" s="4"/>
      <c r="G437" s="4"/>
    </row>
    <row r="438" spans="2:7" ht="14">
      <c r="B438" s="4"/>
      <c r="C438" s="4"/>
      <c r="D438" s="4"/>
      <c r="E438" s="4"/>
      <c r="G438" s="4"/>
    </row>
    <row r="439" spans="2:7" ht="14">
      <c r="B439" s="4"/>
      <c r="C439" s="4"/>
      <c r="D439" s="4"/>
      <c r="E439" s="4"/>
      <c r="G439" s="4"/>
    </row>
    <row r="440" spans="2:7" ht="14">
      <c r="B440" s="4"/>
      <c r="C440" s="4"/>
      <c r="D440" s="4"/>
      <c r="E440" s="4"/>
      <c r="G440" s="4"/>
    </row>
    <row r="441" spans="2:7" ht="14">
      <c r="B441" s="4"/>
      <c r="C441" s="4"/>
      <c r="D441" s="4"/>
      <c r="E441" s="4"/>
      <c r="G441" s="4"/>
    </row>
    <row r="442" spans="2:7" ht="14">
      <c r="B442" s="4"/>
      <c r="C442" s="4"/>
      <c r="D442" s="4"/>
      <c r="E442" s="4"/>
      <c r="G442" s="4"/>
    </row>
    <row r="443" spans="2:7" ht="14">
      <c r="B443" s="4"/>
      <c r="C443" s="4"/>
      <c r="D443" s="4"/>
      <c r="E443" s="4"/>
      <c r="G443" s="4"/>
    </row>
    <row r="444" spans="2:7" ht="14">
      <c r="B444" s="4"/>
      <c r="C444" s="4"/>
      <c r="D444" s="4"/>
      <c r="E444" s="4"/>
      <c r="G444" s="4"/>
    </row>
    <row r="445" spans="2:7" ht="14">
      <c r="B445" s="4"/>
      <c r="C445" s="4"/>
      <c r="D445" s="4"/>
      <c r="E445" s="4"/>
      <c r="G445" s="4"/>
    </row>
    <row r="446" spans="2:7" ht="14">
      <c r="B446" s="4"/>
      <c r="C446" s="4"/>
      <c r="D446" s="4"/>
      <c r="E446" s="4"/>
      <c r="G446" s="4"/>
    </row>
    <row r="447" spans="2:7" ht="14">
      <c r="B447" s="4"/>
      <c r="C447" s="4"/>
      <c r="D447" s="4"/>
      <c r="E447" s="4"/>
      <c r="G447" s="4"/>
    </row>
    <row r="448" spans="2:7" ht="14">
      <c r="B448" s="4"/>
      <c r="C448" s="4"/>
      <c r="D448" s="4"/>
      <c r="E448" s="4"/>
      <c r="G448" s="4"/>
    </row>
    <row r="449" spans="2:7" ht="14">
      <c r="B449" s="4"/>
      <c r="C449" s="4"/>
      <c r="D449" s="4"/>
      <c r="E449" s="4"/>
      <c r="G449" s="4"/>
    </row>
    <row r="450" spans="2:7" ht="14">
      <c r="B450" s="4"/>
      <c r="C450" s="4"/>
      <c r="D450" s="4"/>
      <c r="E450" s="4"/>
      <c r="G450" s="4"/>
    </row>
    <row r="451" spans="2:7" ht="14">
      <c r="B451" s="4"/>
      <c r="C451" s="4"/>
      <c r="D451" s="4"/>
      <c r="E451" s="4"/>
      <c r="G451" s="4"/>
    </row>
    <row r="452" spans="2:7" ht="14">
      <c r="B452" s="4"/>
      <c r="C452" s="4"/>
      <c r="D452" s="4"/>
      <c r="E452" s="4"/>
      <c r="G452" s="4"/>
    </row>
    <row r="453" spans="2:7" ht="14">
      <c r="B453" s="4"/>
      <c r="C453" s="4"/>
      <c r="D453" s="4"/>
      <c r="E453" s="4"/>
      <c r="G453" s="4"/>
    </row>
    <row r="454" spans="2:7" ht="14">
      <c r="B454" s="4"/>
      <c r="C454" s="4"/>
      <c r="D454" s="4"/>
      <c r="E454" s="4"/>
      <c r="G454" s="4"/>
    </row>
    <row r="455" spans="2:7" ht="14">
      <c r="B455" s="4"/>
      <c r="C455" s="4"/>
      <c r="D455" s="4"/>
      <c r="E455" s="4"/>
      <c r="G455" s="4"/>
    </row>
    <row r="456" spans="2:7" ht="14">
      <c r="B456" s="4"/>
      <c r="C456" s="4"/>
      <c r="D456" s="4"/>
      <c r="E456" s="4"/>
      <c r="G456" s="4"/>
    </row>
    <row r="457" spans="2:7" ht="14">
      <c r="B457" s="4"/>
      <c r="C457" s="4"/>
      <c r="D457" s="4"/>
      <c r="E457" s="4"/>
      <c r="G457" s="4"/>
    </row>
    <row r="458" spans="2:7" ht="14">
      <c r="B458" s="4"/>
      <c r="C458" s="4"/>
      <c r="D458" s="4"/>
      <c r="E458" s="4"/>
      <c r="G458" s="4"/>
    </row>
    <row r="459" spans="2:7" ht="14">
      <c r="B459" s="4"/>
      <c r="C459" s="4"/>
      <c r="D459" s="4"/>
      <c r="E459" s="4"/>
      <c r="G459" s="4"/>
    </row>
    <row r="460" spans="2:7" ht="14">
      <c r="B460" s="4"/>
      <c r="C460" s="4"/>
      <c r="D460" s="4"/>
      <c r="E460" s="4"/>
      <c r="G460" s="4"/>
    </row>
    <row r="461" spans="2:7" ht="14">
      <c r="B461" s="4"/>
      <c r="C461" s="4"/>
      <c r="D461" s="4"/>
      <c r="E461" s="4"/>
      <c r="G461" s="4"/>
    </row>
    <row r="462" spans="2:7" ht="14">
      <c r="B462" s="4"/>
      <c r="C462" s="4"/>
      <c r="D462" s="4"/>
      <c r="E462" s="4"/>
      <c r="G462" s="4"/>
    </row>
    <row r="463" spans="2:7" ht="14">
      <c r="B463" s="4"/>
      <c r="C463" s="4"/>
      <c r="D463" s="4"/>
      <c r="E463" s="4"/>
      <c r="G463" s="4"/>
    </row>
    <row r="464" spans="2:7" ht="14">
      <c r="B464" s="4"/>
      <c r="C464" s="4"/>
      <c r="D464" s="4"/>
      <c r="E464" s="4"/>
      <c r="G464" s="4"/>
    </row>
    <row r="465" spans="2:7" ht="14">
      <c r="B465" s="4"/>
      <c r="C465" s="4"/>
      <c r="D465" s="4"/>
      <c r="E465" s="4"/>
      <c r="G465" s="4"/>
    </row>
    <row r="466" spans="2:7" ht="14">
      <c r="B466" s="4"/>
      <c r="C466" s="4"/>
      <c r="D466" s="4"/>
      <c r="E466" s="4"/>
      <c r="G466" s="4"/>
    </row>
    <row r="467" spans="2:7" ht="14">
      <c r="B467" s="4"/>
      <c r="C467" s="4"/>
      <c r="D467" s="4"/>
      <c r="E467" s="4"/>
      <c r="G467" s="4"/>
    </row>
    <row r="468" spans="2:7" ht="14">
      <c r="B468" s="4"/>
      <c r="C468" s="4"/>
      <c r="D468" s="4"/>
      <c r="E468" s="4"/>
      <c r="G468" s="4"/>
    </row>
    <row r="469" spans="2:7" ht="14">
      <c r="B469" s="4"/>
      <c r="C469" s="4"/>
      <c r="D469" s="4"/>
      <c r="E469" s="4"/>
      <c r="G469" s="4"/>
    </row>
    <row r="470" spans="2:7" ht="14">
      <c r="B470" s="4"/>
      <c r="C470" s="4"/>
      <c r="D470" s="4"/>
      <c r="E470" s="4"/>
      <c r="G470" s="4"/>
    </row>
    <row r="471" spans="2:7" ht="14">
      <c r="B471" s="4"/>
      <c r="C471" s="4"/>
      <c r="D471" s="4"/>
      <c r="E471" s="4"/>
      <c r="G471" s="4"/>
    </row>
    <row r="472" spans="2:7" ht="14">
      <c r="B472" s="4"/>
      <c r="C472" s="4"/>
      <c r="D472" s="4"/>
      <c r="E472" s="4"/>
      <c r="G472" s="4"/>
    </row>
    <row r="473" spans="2:7" ht="14">
      <c r="B473" s="4"/>
      <c r="C473" s="4"/>
      <c r="D473" s="4"/>
      <c r="E473" s="4"/>
      <c r="G473" s="4"/>
    </row>
    <row r="474" spans="2:7" ht="14">
      <c r="B474" s="4"/>
      <c r="C474" s="4"/>
      <c r="D474" s="4"/>
      <c r="E474" s="4"/>
      <c r="G474" s="4"/>
    </row>
    <row r="475" spans="2:7" ht="14">
      <c r="B475" s="4"/>
      <c r="C475" s="4"/>
      <c r="D475" s="4"/>
      <c r="E475" s="4"/>
      <c r="G475" s="4"/>
    </row>
    <row r="476" spans="2:7" ht="14">
      <c r="B476" s="4"/>
      <c r="C476" s="4"/>
      <c r="D476" s="4"/>
      <c r="E476" s="4"/>
      <c r="G476" s="4"/>
    </row>
    <row r="477" spans="2:7" ht="14">
      <c r="B477" s="4"/>
      <c r="C477" s="4"/>
      <c r="D477" s="4"/>
      <c r="E477" s="4"/>
      <c r="G477" s="4"/>
    </row>
    <row r="478" spans="2:7" ht="14">
      <c r="B478" s="4"/>
      <c r="C478" s="4"/>
      <c r="D478" s="4"/>
      <c r="E478" s="4"/>
      <c r="G478" s="4"/>
    </row>
    <row r="479" spans="2:7" ht="14">
      <c r="B479" s="4"/>
      <c r="C479" s="4"/>
      <c r="D479" s="4"/>
      <c r="E479" s="4"/>
      <c r="G479" s="4"/>
    </row>
    <row r="480" spans="2:7" ht="14">
      <c r="B480" s="4"/>
      <c r="C480" s="4"/>
      <c r="D480" s="4"/>
      <c r="E480" s="4"/>
      <c r="G480" s="4"/>
    </row>
    <row r="481" spans="2:7" ht="14">
      <c r="B481" s="4"/>
      <c r="C481" s="4"/>
      <c r="D481" s="4"/>
      <c r="E481" s="4"/>
      <c r="G481" s="4"/>
    </row>
    <row r="482" spans="2:7" ht="14">
      <c r="B482" s="4"/>
      <c r="C482" s="4"/>
      <c r="D482" s="4"/>
      <c r="E482" s="4"/>
      <c r="G482" s="4"/>
    </row>
    <row r="483" spans="2:7" ht="14">
      <c r="B483" s="4"/>
      <c r="C483" s="4"/>
      <c r="D483" s="4"/>
      <c r="E483" s="4"/>
      <c r="G483" s="4"/>
    </row>
    <row r="484" spans="2:7" ht="14">
      <c r="B484" s="4"/>
      <c r="C484" s="4"/>
      <c r="D484" s="4"/>
      <c r="E484" s="4"/>
      <c r="G484" s="4"/>
    </row>
    <row r="485" spans="2:7" ht="14">
      <c r="B485" s="4"/>
      <c r="C485" s="4"/>
      <c r="D485" s="4"/>
      <c r="E485" s="4"/>
      <c r="G485" s="4"/>
    </row>
    <row r="486" spans="2:7" ht="14">
      <c r="B486" s="4"/>
      <c r="C486" s="4"/>
      <c r="D486" s="4"/>
      <c r="E486" s="4"/>
      <c r="G486" s="4"/>
    </row>
    <row r="487" spans="2:7" ht="14">
      <c r="B487" s="4"/>
      <c r="C487" s="4"/>
      <c r="D487" s="4"/>
      <c r="E487" s="4"/>
      <c r="G487" s="4"/>
    </row>
    <row r="488" spans="2:7" ht="14">
      <c r="B488" s="4"/>
      <c r="C488" s="4"/>
      <c r="D488" s="4"/>
      <c r="E488" s="4"/>
      <c r="G488" s="4"/>
    </row>
    <row r="489" spans="2:7" ht="14">
      <c r="B489" s="4"/>
      <c r="C489" s="4"/>
      <c r="D489" s="4"/>
      <c r="E489" s="4"/>
      <c r="G489" s="4"/>
    </row>
    <row r="490" spans="2:7" ht="14">
      <c r="B490" s="4"/>
      <c r="C490" s="4"/>
      <c r="D490" s="4"/>
      <c r="E490" s="4"/>
      <c r="G490" s="4"/>
    </row>
    <row r="491" spans="2:7" ht="14">
      <c r="B491" s="4"/>
      <c r="C491" s="4"/>
      <c r="D491" s="4"/>
      <c r="E491" s="4"/>
      <c r="G491" s="4"/>
    </row>
    <row r="492" spans="2:7" ht="14">
      <c r="B492" s="4"/>
      <c r="C492" s="4"/>
      <c r="D492" s="4"/>
      <c r="E492" s="4"/>
      <c r="G492" s="4"/>
    </row>
    <row r="493" spans="2:7" ht="14">
      <c r="B493" s="4"/>
      <c r="C493" s="4"/>
      <c r="D493" s="4"/>
      <c r="E493" s="4"/>
      <c r="G493" s="4"/>
    </row>
    <row r="494" spans="2:7" ht="14">
      <c r="B494" s="4"/>
      <c r="C494" s="4"/>
      <c r="D494" s="4"/>
      <c r="E494" s="4"/>
      <c r="G494" s="4"/>
    </row>
    <row r="495" spans="2:7" ht="14">
      <c r="B495" s="4"/>
      <c r="C495" s="4"/>
      <c r="D495" s="4"/>
      <c r="E495" s="4"/>
      <c r="G495" s="4"/>
    </row>
    <row r="496" spans="2:7" ht="14">
      <c r="B496" s="4"/>
      <c r="C496" s="4"/>
      <c r="D496" s="4"/>
      <c r="E496" s="4"/>
      <c r="G496" s="4"/>
    </row>
    <row r="497" spans="2:7" ht="14">
      <c r="B497" s="4"/>
      <c r="C497" s="4"/>
      <c r="D497" s="4"/>
      <c r="E497" s="4"/>
      <c r="G497" s="4"/>
    </row>
    <row r="498" spans="2:7" ht="14">
      <c r="B498" s="4"/>
      <c r="C498" s="4"/>
      <c r="D498" s="4"/>
      <c r="E498" s="4"/>
      <c r="G498" s="4"/>
    </row>
    <row r="499" spans="2:7" ht="14">
      <c r="B499" s="4"/>
      <c r="C499" s="4"/>
      <c r="D499" s="4"/>
      <c r="E499" s="4"/>
      <c r="G499" s="4"/>
    </row>
    <row r="500" spans="2:7" ht="14">
      <c r="B500" s="4"/>
      <c r="C500" s="4"/>
      <c r="D500" s="4"/>
      <c r="E500" s="4"/>
      <c r="G500" s="4"/>
    </row>
    <row r="501" spans="2:7" ht="14">
      <c r="B501" s="4"/>
      <c r="C501" s="4"/>
      <c r="D501" s="4"/>
      <c r="E501" s="4"/>
      <c r="G501" s="4"/>
    </row>
    <row r="502" spans="2:7" ht="14">
      <c r="B502" s="4"/>
      <c r="C502" s="4"/>
      <c r="D502" s="4"/>
      <c r="E502" s="4"/>
      <c r="G502" s="4"/>
    </row>
    <row r="503" spans="2:7" ht="14">
      <c r="B503" s="4"/>
      <c r="C503" s="4"/>
      <c r="D503" s="4"/>
      <c r="E503" s="4"/>
      <c r="G503" s="4"/>
    </row>
    <row r="504" spans="2:7" ht="14">
      <c r="B504" s="4"/>
      <c r="C504" s="4"/>
      <c r="D504" s="4"/>
      <c r="E504" s="4"/>
      <c r="G504" s="4"/>
    </row>
    <row r="505" spans="2:7" ht="14">
      <c r="B505" s="4"/>
      <c r="C505" s="4"/>
      <c r="D505" s="4"/>
      <c r="E505" s="4"/>
      <c r="G505" s="4"/>
    </row>
    <row r="506" spans="2:7" ht="14">
      <c r="B506" s="4"/>
      <c r="C506" s="4"/>
      <c r="D506" s="4"/>
      <c r="E506" s="4"/>
      <c r="G506" s="4"/>
    </row>
    <row r="507" spans="2:7" ht="14">
      <c r="B507" s="4"/>
      <c r="C507" s="4"/>
      <c r="D507" s="4"/>
      <c r="E507" s="4"/>
      <c r="G507" s="4"/>
    </row>
    <row r="508" spans="2:7" ht="14">
      <c r="B508" s="4"/>
      <c r="C508" s="4"/>
      <c r="D508" s="4"/>
      <c r="E508" s="4"/>
      <c r="G508" s="4"/>
    </row>
    <row r="509" spans="2:7" ht="14">
      <c r="B509" s="4"/>
      <c r="C509" s="4"/>
      <c r="D509" s="4"/>
      <c r="E509" s="4"/>
      <c r="G509" s="4"/>
    </row>
    <row r="510" spans="2:7" ht="14">
      <c r="B510" s="4"/>
      <c r="C510" s="4"/>
      <c r="D510" s="4"/>
      <c r="E510" s="4"/>
      <c r="G510" s="4"/>
    </row>
    <row r="511" spans="2:7" ht="14">
      <c r="B511" s="4"/>
      <c r="C511" s="4"/>
      <c r="D511" s="4"/>
      <c r="E511" s="4"/>
      <c r="G511" s="4"/>
    </row>
    <row r="512" spans="2:7" ht="14">
      <c r="B512" s="4"/>
      <c r="C512" s="4"/>
      <c r="D512" s="4"/>
      <c r="E512" s="4"/>
      <c r="G512" s="4"/>
    </row>
    <row r="513" spans="2:7" ht="14">
      <c r="B513" s="4"/>
      <c r="C513" s="4"/>
      <c r="D513" s="4"/>
      <c r="E513" s="4"/>
      <c r="G513" s="4"/>
    </row>
    <row r="514" spans="2:7" ht="14">
      <c r="B514" s="4"/>
      <c r="C514" s="4"/>
      <c r="D514" s="4"/>
      <c r="E514" s="4"/>
      <c r="G514" s="4"/>
    </row>
    <row r="515" spans="2:7" ht="14">
      <c r="B515" s="4"/>
      <c r="C515" s="4"/>
      <c r="D515" s="4"/>
      <c r="E515" s="4"/>
      <c r="G515" s="4"/>
    </row>
    <row r="516" spans="2:7" ht="14">
      <c r="B516" s="4"/>
      <c r="C516" s="4"/>
      <c r="D516" s="4"/>
      <c r="E516" s="4"/>
      <c r="G516" s="4"/>
    </row>
    <row r="517" spans="2:7" ht="14">
      <c r="B517" s="4"/>
      <c r="C517" s="4"/>
      <c r="D517" s="4"/>
      <c r="E517" s="4"/>
      <c r="G517" s="4"/>
    </row>
    <row r="518" spans="2:7" ht="14">
      <c r="B518" s="4"/>
      <c r="C518" s="4"/>
      <c r="D518" s="4"/>
      <c r="E518" s="4"/>
      <c r="G518" s="4"/>
    </row>
    <row r="519" spans="2:7" ht="14">
      <c r="B519" s="4"/>
      <c r="C519" s="4"/>
      <c r="D519" s="4"/>
      <c r="E519" s="4"/>
      <c r="G519" s="4"/>
    </row>
    <row r="520" spans="2:7" ht="14">
      <c r="B520" s="4"/>
      <c r="C520" s="4"/>
      <c r="D520" s="4"/>
      <c r="E520" s="4"/>
      <c r="G520" s="4"/>
    </row>
    <row r="521" spans="2:7" ht="14">
      <c r="B521" s="4"/>
      <c r="C521" s="4"/>
      <c r="D521" s="4"/>
      <c r="E521" s="4"/>
      <c r="G521" s="4"/>
    </row>
    <row r="522" spans="2:7" ht="14">
      <c r="B522" s="4"/>
      <c r="C522" s="4"/>
      <c r="D522" s="4"/>
      <c r="E522" s="4"/>
      <c r="G522" s="4"/>
    </row>
    <row r="523" spans="2:7" ht="14">
      <c r="B523" s="4"/>
      <c r="C523" s="4"/>
      <c r="D523" s="4"/>
      <c r="E523" s="4"/>
      <c r="G523" s="4"/>
    </row>
    <row r="524" spans="2:7" ht="14">
      <c r="B524" s="4"/>
      <c r="C524" s="4"/>
      <c r="D524" s="4"/>
      <c r="E524" s="4"/>
      <c r="G524" s="4"/>
    </row>
    <row r="525" spans="2:7" ht="14">
      <c r="B525" s="4"/>
      <c r="C525" s="4"/>
      <c r="D525" s="4"/>
      <c r="E525" s="4"/>
      <c r="G525" s="4"/>
    </row>
    <row r="526" spans="2:7" ht="14">
      <c r="B526" s="4"/>
      <c r="C526" s="4"/>
      <c r="D526" s="4"/>
      <c r="E526" s="4"/>
      <c r="G526" s="4"/>
    </row>
    <row r="527" spans="2:7" ht="14">
      <c r="B527" s="4"/>
      <c r="C527" s="4"/>
      <c r="D527" s="4"/>
      <c r="E527" s="4"/>
      <c r="G527" s="4"/>
    </row>
    <row r="528" spans="2:7" ht="14">
      <c r="B528" s="4"/>
      <c r="C528" s="4"/>
      <c r="D528" s="4"/>
      <c r="E528" s="4"/>
      <c r="G528" s="4"/>
    </row>
    <row r="529" spans="2:7" ht="14">
      <c r="B529" s="4"/>
      <c r="C529" s="4"/>
      <c r="D529" s="4"/>
      <c r="E529" s="4"/>
      <c r="G529" s="4"/>
    </row>
    <row r="530" spans="2:7" ht="14">
      <c r="B530" s="4"/>
      <c r="C530" s="4"/>
      <c r="D530" s="4"/>
      <c r="E530" s="4"/>
      <c r="G530" s="4"/>
    </row>
    <row r="531" spans="2:7" ht="14">
      <c r="B531" s="4"/>
      <c r="C531" s="4"/>
      <c r="D531" s="4"/>
      <c r="E531" s="4"/>
      <c r="G531" s="4"/>
    </row>
    <row r="532" spans="2:7" ht="14">
      <c r="B532" s="4"/>
      <c r="C532" s="4"/>
      <c r="D532" s="4"/>
      <c r="E532" s="4"/>
      <c r="G532" s="4"/>
    </row>
    <row r="533" spans="2:7" ht="14">
      <c r="B533" s="4"/>
      <c r="C533" s="4"/>
      <c r="D533" s="4"/>
      <c r="E533" s="4"/>
      <c r="G533" s="4"/>
    </row>
    <row r="534" spans="2:7" ht="14">
      <c r="B534" s="4"/>
      <c r="C534" s="4"/>
      <c r="D534" s="4"/>
      <c r="E534" s="4"/>
      <c r="G534" s="4"/>
    </row>
    <row r="535" spans="2:7" ht="14">
      <c r="B535" s="4"/>
      <c r="C535" s="4"/>
      <c r="D535" s="4"/>
      <c r="E535" s="4"/>
      <c r="G535" s="4"/>
    </row>
    <row r="536" spans="2:7" ht="14">
      <c r="B536" s="4"/>
      <c r="C536" s="4"/>
      <c r="D536" s="4"/>
      <c r="E536" s="4"/>
      <c r="G536" s="4"/>
    </row>
    <row r="537" spans="2:7" ht="14">
      <c r="B537" s="4"/>
      <c r="C537" s="4"/>
      <c r="D537" s="4"/>
      <c r="E537" s="4"/>
      <c r="G537" s="4"/>
    </row>
    <row r="538" spans="2:7" ht="14">
      <c r="B538" s="4"/>
      <c r="C538" s="4"/>
      <c r="D538" s="4"/>
      <c r="E538" s="4"/>
      <c r="G538" s="4"/>
    </row>
    <row r="539" spans="2:7" ht="14">
      <c r="B539" s="4"/>
      <c r="C539" s="4"/>
      <c r="D539" s="4"/>
      <c r="E539" s="4"/>
      <c r="G539" s="4"/>
    </row>
    <row r="540" spans="2:7" ht="14">
      <c r="B540" s="4"/>
      <c r="C540" s="4"/>
      <c r="D540" s="4"/>
      <c r="E540" s="4"/>
      <c r="G540" s="4"/>
    </row>
    <row r="541" spans="2:7" ht="14">
      <c r="B541" s="4"/>
      <c r="C541" s="4"/>
      <c r="D541" s="4"/>
      <c r="E541" s="4"/>
      <c r="G541" s="4"/>
    </row>
    <row r="542" spans="2:7" ht="14">
      <c r="B542" s="4"/>
      <c r="C542" s="4"/>
      <c r="D542" s="4"/>
      <c r="E542" s="4"/>
      <c r="G542" s="4"/>
    </row>
    <row r="543" spans="2:7" ht="14">
      <c r="B543" s="4"/>
      <c r="C543" s="4"/>
      <c r="D543" s="4"/>
      <c r="E543" s="4"/>
      <c r="G543" s="4"/>
    </row>
    <row r="544" spans="2:7" ht="14">
      <c r="B544" s="4"/>
      <c r="C544" s="4"/>
      <c r="D544" s="4"/>
      <c r="E544" s="4"/>
      <c r="G544" s="4"/>
    </row>
    <row r="545" spans="2:7" ht="14">
      <c r="B545" s="4"/>
      <c r="C545" s="4"/>
      <c r="D545" s="4"/>
      <c r="E545" s="4"/>
      <c r="G545" s="4"/>
    </row>
    <row r="546" spans="2:7" ht="14">
      <c r="B546" s="4"/>
      <c r="C546" s="4"/>
      <c r="D546" s="4"/>
      <c r="E546" s="4"/>
      <c r="G546" s="4"/>
    </row>
    <row r="547" spans="2:7" ht="14">
      <c r="B547" s="4"/>
      <c r="C547" s="4"/>
      <c r="D547" s="4"/>
      <c r="E547" s="4"/>
      <c r="G547" s="4"/>
    </row>
    <row r="548" spans="2:7" ht="14">
      <c r="B548" s="4"/>
      <c r="C548" s="4"/>
      <c r="D548" s="4"/>
      <c r="E548" s="4"/>
      <c r="G548" s="4"/>
    </row>
    <row r="549" spans="2:7" ht="14">
      <c r="B549" s="4"/>
      <c r="C549" s="4"/>
      <c r="D549" s="4"/>
      <c r="E549" s="4"/>
      <c r="G549" s="4"/>
    </row>
    <row r="550" spans="2:7" ht="14">
      <c r="B550" s="4"/>
      <c r="C550" s="4"/>
      <c r="D550" s="4"/>
      <c r="E550" s="4"/>
      <c r="G550" s="4"/>
    </row>
    <row r="551" spans="2:7" ht="14">
      <c r="B551" s="4"/>
      <c r="C551" s="4"/>
      <c r="D551" s="4"/>
      <c r="E551" s="4"/>
      <c r="G551" s="4"/>
    </row>
    <row r="552" spans="2:7" ht="14">
      <c r="B552" s="4"/>
      <c r="C552" s="4"/>
      <c r="D552" s="4"/>
      <c r="E552" s="4"/>
      <c r="G552" s="4"/>
    </row>
    <row r="553" spans="2:7" ht="14">
      <c r="B553" s="4"/>
      <c r="C553" s="4"/>
      <c r="D553" s="4"/>
      <c r="E553" s="4"/>
      <c r="G553" s="4"/>
    </row>
    <row r="554" spans="2:7" ht="14">
      <c r="B554" s="4"/>
      <c r="C554" s="4"/>
      <c r="D554" s="4"/>
      <c r="E554" s="4"/>
      <c r="G554" s="4"/>
    </row>
    <row r="555" spans="2:7" ht="14">
      <c r="B555" s="4"/>
      <c r="C555" s="4"/>
      <c r="D555" s="4"/>
      <c r="E555" s="4"/>
      <c r="G555" s="4"/>
    </row>
    <row r="556" spans="2:7" ht="14">
      <c r="B556" s="4"/>
      <c r="C556" s="4"/>
      <c r="D556" s="4"/>
      <c r="E556" s="4"/>
      <c r="G556" s="4"/>
    </row>
    <row r="557" spans="2:7" ht="14">
      <c r="B557" s="4"/>
      <c r="C557" s="4"/>
      <c r="D557" s="4"/>
      <c r="E557" s="4"/>
      <c r="G557" s="4"/>
    </row>
    <row r="558" spans="2:7" ht="14">
      <c r="B558" s="4"/>
      <c r="C558" s="4"/>
      <c r="D558" s="4"/>
      <c r="E558" s="4"/>
      <c r="G558" s="4"/>
    </row>
    <row r="559" spans="2:7" ht="14">
      <c r="B559" s="4"/>
      <c r="C559" s="4"/>
      <c r="D559" s="4"/>
      <c r="E559" s="4"/>
      <c r="G559" s="4"/>
    </row>
    <row r="560" spans="2:7" ht="14">
      <c r="B560" s="4"/>
      <c r="C560" s="4"/>
      <c r="D560" s="4"/>
      <c r="E560" s="4"/>
      <c r="G560" s="4"/>
    </row>
    <row r="561" spans="2:7" ht="14">
      <c r="B561" s="4"/>
      <c r="C561" s="4"/>
      <c r="D561" s="4"/>
      <c r="E561" s="4"/>
      <c r="G561" s="4"/>
    </row>
    <row r="562" spans="2:7" ht="14">
      <c r="B562" s="4"/>
      <c r="C562" s="4"/>
      <c r="D562" s="4"/>
      <c r="E562" s="4"/>
      <c r="G562" s="4"/>
    </row>
    <row r="563" spans="2:7" ht="14">
      <c r="B563" s="4"/>
      <c r="C563" s="4"/>
      <c r="D563" s="4"/>
      <c r="E563" s="4"/>
      <c r="G563" s="4"/>
    </row>
    <row r="564" spans="2:7" ht="14">
      <c r="B564" s="4"/>
      <c r="C564" s="4"/>
      <c r="D564" s="4"/>
      <c r="E564" s="4"/>
      <c r="G564" s="4"/>
    </row>
    <row r="565" spans="2:7" ht="14">
      <c r="B565" s="4"/>
      <c r="C565" s="4"/>
      <c r="D565" s="4"/>
      <c r="E565" s="4"/>
      <c r="G565" s="4"/>
    </row>
    <row r="566" spans="2:7" ht="14">
      <c r="B566" s="4"/>
      <c r="C566" s="4"/>
      <c r="D566" s="4"/>
      <c r="E566" s="4"/>
      <c r="G566" s="4"/>
    </row>
    <row r="567" spans="2:7" ht="14">
      <c r="B567" s="4"/>
      <c r="C567" s="4"/>
      <c r="D567" s="4"/>
      <c r="E567" s="4"/>
      <c r="G567" s="4"/>
    </row>
    <row r="568" spans="2:7" ht="14">
      <c r="B568" s="4"/>
      <c r="C568" s="4"/>
      <c r="D568" s="4"/>
      <c r="E568" s="4"/>
      <c r="G568" s="4"/>
    </row>
    <row r="569" spans="2:7" ht="14">
      <c r="B569" s="4"/>
      <c r="C569" s="4"/>
      <c r="D569" s="4"/>
      <c r="E569" s="4"/>
      <c r="G569" s="4"/>
    </row>
    <row r="570" spans="2:7" ht="14">
      <c r="B570" s="4"/>
      <c r="C570" s="4"/>
      <c r="D570" s="4"/>
      <c r="E570" s="4"/>
      <c r="G570" s="4"/>
    </row>
    <row r="571" spans="2:7" ht="14">
      <c r="B571" s="4"/>
      <c r="C571" s="4"/>
      <c r="D571" s="4"/>
      <c r="E571" s="4"/>
      <c r="G571" s="4"/>
    </row>
    <row r="572" spans="2:7" ht="14">
      <c r="B572" s="4"/>
      <c r="C572" s="4"/>
      <c r="D572" s="4"/>
      <c r="E572" s="4"/>
      <c r="G572" s="4"/>
    </row>
    <row r="573" spans="2:7" ht="14">
      <c r="B573" s="4"/>
      <c r="C573" s="4"/>
      <c r="D573" s="4"/>
      <c r="E573" s="4"/>
      <c r="G573" s="4"/>
    </row>
    <row r="574" spans="2:7" ht="14">
      <c r="B574" s="4"/>
      <c r="C574" s="4"/>
      <c r="D574" s="4"/>
      <c r="E574" s="4"/>
      <c r="G574" s="4"/>
    </row>
    <row r="575" spans="2:7" ht="14">
      <c r="B575" s="4"/>
      <c r="C575" s="4"/>
      <c r="D575" s="4"/>
      <c r="E575" s="4"/>
      <c r="G575" s="4"/>
    </row>
    <row r="576" spans="2:7" ht="14">
      <c r="B576" s="4"/>
      <c r="C576" s="4"/>
      <c r="D576" s="4"/>
      <c r="E576" s="4"/>
      <c r="G576" s="4"/>
    </row>
    <row r="577" spans="2:7" ht="14">
      <c r="B577" s="4"/>
      <c r="C577" s="4"/>
      <c r="D577" s="4"/>
      <c r="E577" s="4"/>
      <c r="G577" s="4"/>
    </row>
    <row r="578" spans="2:7" ht="14">
      <c r="B578" s="4"/>
      <c r="C578" s="4"/>
      <c r="D578" s="4"/>
      <c r="E578" s="4"/>
      <c r="G578" s="4"/>
    </row>
    <row r="579" spans="2:7" ht="14">
      <c r="B579" s="4"/>
      <c r="C579" s="4"/>
      <c r="D579" s="4"/>
      <c r="E579" s="4"/>
      <c r="G579" s="4"/>
    </row>
    <row r="580" spans="2:7" ht="14">
      <c r="B580" s="4"/>
      <c r="C580" s="4"/>
      <c r="D580" s="4"/>
      <c r="E580" s="4"/>
      <c r="G580" s="4"/>
    </row>
    <row r="581" spans="2:7" ht="14">
      <c r="B581" s="4"/>
      <c r="C581" s="4"/>
      <c r="D581" s="4"/>
      <c r="E581" s="4"/>
      <c r="G581" s="4"/>
    </row>
    <row r="582" spans="2:7" ht="14">
      <c r="B582" s="4"/>
      <c r="C582" s="4"/>
      <c r="D582" s="4"/>
      <c r="E582" s="4"/>
      <c r="G582" s="4"/>
    </row>
    <row r="583" spans="2:7" ht="14">
      <c r="B583" s="4"/>
      <c r="C583" s="4"/>
      <c r="D583" s="4"/>
      <c r="E583" s="4"/>
      <c r="G583" s="4"/>
    </row>
    <row r="584" spans="2:7" ht="14">
      <c r="B584" s="4"/>
      <c r="C584" s="4"/>
      <c r="D584" s="4"/>
      <c r="E584" s="4"/>
      <c r="G584" s="4"/>
    </row>
    <row r="585" spans="2:7" ht="14">
      <c r="B585" s="4"/>
      <c r="C585" s="4"/>
      <c r="D585" s="4"/>
      <c r="E585" s="4"/>
      <c r="G585" s="4"/>
    </row>
    <row r="586" spans="2:7" ht="14">
      <c r="B586" s="4"/>
      <c r="C586" s="4"/>
      <c r="D586" s="4"/>
      <c r="E586" s="4"/>
      <c r="G586" s="4"/>
    </row>
    <row r="587" spans="2:7" ht="14">
      <c r="B587" s="4"/>
      <c r="C587" s="4"/>
      <c r="D587" s="4"/>
      <c r="E587" s="4"/>
      <c r="G587" s="4"/>
    </row>
    <row r="588" spans="2:7" ht="14">
      <c r="B588" s="4"/>
      <c r="C588" s="4"/>
      <c r="D588" s="4"/>
      <c r="E588" s="4"/>
      <c r="G588" s="4"/>
    </row>
    <row r="589" spans="2:7" ht="14">
      <c r="B589" s="4"/>
      <c r="C589" s="4"/>
      <c r="D589" s="4"/>
      <c r="E589" s="4"/>
      <c r="G589" s="4"/>
    </row>
    <row r="590" spans="2:7" ht="14">
      <c r="B590" s="4"/>
      <c r="C590" s="4"/>
      <c r="D590" s="4"/>
      <c r="E590" s="4"/>
      <c r="G590" s="4"/>
    </row>
    <row r="591" spans="2:7" ht="14">
      <c r="B591" s="4"/>
      <c r="C591" s="4"/>
      <c r="D591" s="4"/>
      <c r="E591" s="4"/>
      <c r="G591" s="4"/>
    </row>
    <row r="592" spans="2:7" ht="14">
      <c r="B592" s="4"/>
      <c r="C592" s="4"/>
      <c r="D592" s="4"/>
      <c r="E592" s="4"/>
      <c r="G592" s="4"/>
    </row>
    <row r="593" spans="2:7" ht="14">
      <c r="B593" s="4"/>
      <c r="C593" s="4"/>
      <c r="D593" s="4"/>
      <c r="E593" s="4"/>
      <c r="G593" s="4"/>
    </row>
    <row r="594" spans="2:7" ht="14">
      <c r="B594" s="4"/>
      <c r="C594" s="4"/>
      <c r="D594" s="4"/>
      <c r="E594" s="4"/>
      <c r="G594" s="4"/>
    </row>
    <row r="595" spans="2:7" ht="14">
      <c r="B595" s="4"/>
      <c r="C595" s="4"/>
      <c r="D595" s="4"/>
      <c r="E595" s="4"/>
      <c r="G595" s="4"/>
    </row>
    <row r="596" spans="2:7" ht="14">
      <c r="B596" s="4"/>
      <c r="C596" s="4"/>
      <c r="D596" s="4"/>
      <c r="E596" s="4"/>
      <c r="G596" s="4"/>
    </row>
    <row r="597" spans="2:7" ht="14">
      <c r="B597" s="4"/>
      <c r="C597" s="4"/>
      <c r="D597" s="4"/>
      <c r="E597" s="4"/>
      <c r="G597" s="4"/>
    </row>
    <row r="598" spans="2:7" ht="14">
      <c r="B598" s="4"/>
      <c r="C598" s="4"/>
      <c r="D598" s="4"/>
      <c r="E598" s="4"/>
      <c r="G598" s="4"/>
    </row>
    <row r="599" spans="2:7" ht="14">
      <c r="B599" s="4"/>
      <c r="C599" s="4"/>
      <c r="D599" s="4"/>
      <c r="E599" s="4"/>
      <c r="G599" s="4"/>
    </row>
    <row r="600" spans="2:7" ht="14">
      <c r="B600" s="4"/>
      <c r="C600" s="4"/>
      <c r="D600" s="4"/>
      <c r="E600" s="4"/>
      <c r="G600" s="4"/>
    </row>
    <row r="601" spans="2:7" ht="14">
      <c r="B601" s="4"/>
      <c r="C601" s="4"/>
      <c r="D601" s="4"/>
      <c r="E601" s="4"/>
      <c r="G601" s="4"/>
    </row>
    <row r="602" spans="2:7" ht="14">
      <c r="B602" s="4"/>
      <c r="C602" s="4"/>
      <c r="D602" s="4"/>
      <c r="E602" s="4"/>
      <c r="G602" s="4"/>
    </row>
    <row r="603" spans="2:7" ht="14">
      <c r="B603" s="4"/>
      <c r="C603" s="4"/>
      <c r="D603" s="4"/>
      <c r="E603" s="4"/>
      <c r="G603" s="4"/>
    </row>
    <row r="604" spans="2:7" ht="14">
      <c r="B604" s="4"/>
      <c r="C604" s="4"/>
      <c r="D604" s="4"/>
      <c r="E604" s="4"/>
      <c r="G604" s="4"/>
    </row>
    <row r="605" spans="2:7" ht="14">
      <c r="B605" s="4"/>
      <c r="C605" s="4"/>
      <c r="D605" s="4"/>
      <c r="E605" s="4"/>
      <c r="G605" s="4"/>
    </row>
    <row r="606" spans="2:7" ht="14">
      <c r="B606" s="4"/>
      <c r="C606" s="4"/>
      <c r="D606" s="4"/>
      <c r="E606" s="4"/>
      <c r="G606" s="4"/>
    </row>
    <row r="607" spans="2:7" ht="14">
      <c r="B607" s="4"/>
      <c r="C607" s="4"/>
      <c r="D607" s="4"/>
      <c r="E607" s="4"/>
      <c r="G607" s="4"/>
    </row>
    <row r="608" spans="2:7" ht="14">
      <c r="B608" s="4"/>
      <c r="C608" s="4"/>
      <c r="D608" s="4"/>
      <c r="E608" s="4"/>
      <c r="G608" s="4"/>
    </row>
    <row r="609" spans="2:7" ht="14">
      <c r="B609" s="4"/>
      <c r="C609" s="4"/>
      <c r="D609" s="4"/>
      <c r="E609" s="4"/>
      <c r="G609" s="4"/>
    </row>
    <row r="610" spans="2:7" ht="14">
      <c r="B610" s="4"/>
      <c r="C610" s="4"/>
      <c r="D610" s="4"/>
      <c r="E610" s="4"/>
      <c r="G610" s="4"/>
    </row>
    <row r="611" spans="2:7" ht="14">
      <c r="B611" s="4"/>
      <c r="C611" s="4"/>
      <c r="D611" s="4"/>
      <c r="E611" s="4"/>
      <c r="G611" s="4"/>
    </row>
    <row r="612" spans="2:7" ht="14">
      <c r="B612" s="4"/>
      <c r="C612" s="4"/>
      <c r="D612" s="4"/>
      <c r="E612" s="4"/>
      <c r="G612" s="4"/>
    </row>
    <row r="613" spans="2:7" ht="14">
      <c r="B613" s="4"/>
      <c r="C613" s="4"/>
      <c r="D613" s="4"/>
      <c r="E613" s="4"/>
      <c r="G613" s="4"/>
    </row>
    <row r="614" spans="2:7" ht="14">
      <c r="B614" s="4"/>
      <c r="C614" s="4"/>
      <c r="D614" s="4"/>
      <c r="E614" s="4"/>
      <c r="G614" s="4"/>
    </row>
    <row r="615" spans="2:7" ht="14">
      <c r="B615" s="4"/>
      <c r="C615" s="4"/>
      <c r="D615" s="4"/>
      <c r="E615" s="4"/>
      <c r="G615" s="4"/>
    </row>
    <row r="616" spans="2:7" ht="14">
      <c r="B616" s="4"/>
      <c r="C616" s="4"/>
      <c r="D616" s="4"/>
      <c r="E616" s="4"/>
      <c r="G616" s="4"/>
    </row>
    <row r="617" spans="2:7" ht="14">
      <c r="B617" s="4"/>
      <c r="C617" s="4"/>
      <c r="D617" s="4"/>
      <c r="E617" s="4"/>
      <c r="G617" s="4"/>
    </row>
    <row r="618" spans="2:7" ht="14">
      <c r="B618" s="4"/>
      <c r="C618" s="4"/>
      <c r="D618" s="4"/>
      <c r="E618" s="4"/>
      <c r="G618" s="4"/>
    </row>
    <row r="619" spans="2:7" ht="14">
      <c r="B619" s="4"/>
      <c r="C619" s="4"/>
      <c r="D619" s="4"/>
      <c r="E619" s="4"/>
      <c r="G619" s="4"/>
    </row>
    <row r="620" spans="2:7" ht="14">
      <c r="B620" s="4"/>
      <c r="C620" s="4"/>
      <c r="D620" s="4"/>
      <c r="E620" s="4"/>
      <c r="G620" s="4"/>
    </row>
    <row r="621" spans="2:7" ht="14">
      <c r="B621" s="4"/>
      <c r="C621" s="4"/>
      <c r="D621" s="4"/>
      <c r="E621" s="4"/>
      <c r="G621" s="4"/>
    </row>
    <row r="622" spans="2:7" ht="14">
      <c r="B622" s="4"/>
      <c r="C622" s="4"/>
      <c r="D622" s="4"/>
      <c r="E622" s="4"/>
      <c r="G622" s="4"/>
    </row>
    <row r="623" spans="2:7" ht="14">
      <c r="B623" s="4"/>
      <c r="C623" s="4"/>
      <c r="D623" s="4"/>
      <c r="E623" s="4"/>
      <c r="G623" s="4"/>
    </row>
    <row r="624" spans="2:7" ht="14">
      <c r="B624" s="4"/>
      <c r="C624" s="4"/>
      <c r="D624" s="4"/>
      <c r="E624" s="4"/>
      <c r="G624" s="4"/>
    </row>
    <row r="625" spans="2:7" ht="14">
      <c r="B625" s="4"/>
      <c r="C625" s="4"/>
      <c r="D625" s="4"/>
      <c r="E625" s="4"/>
      <c r="G625" s="4"/>
    </row>
    <row r="626" spans="2:7" ht="14">
      <c r="B626" s="4"/>
      <c r="C626" s="4"/>
      <c r="D626" s="4"/>
      <c r="E626" s="4"/>
      <c r="G626" s="4"/>
    </row>
    <row r="627" spans="2:7" ht="14">
      <c r="B627" s="4"/>
      <c r="C627" s="4"/>
      <c r="D627" s="4"/>
      <c r="E627" s="4"/>
      <c r="G627" s="4"/>
    </row>
    <row r="628" spans="2:7" ht="14">
      <c r="B628" s="4"/>
      <c r="C628" s="4"/>
      <c r="D628" s="4"/>
      <c r="E628" s="4"/>
      <c r="G628" s="4"/>
    </row>
    <row r="629" spans="2:7" ht="14">
      <c r="B629" s="4"/>
      <c r="C629" s="4"/>
      <c r="D629" s="4"/>
      <c r="E629" s="4"/>
      <c r="G629" s="4"/>
    </row>
    <row r="630" spans="2:7" ht="14">
      <c r="B630" s="4"/>
      <c r="C630" s="4"/>
      <c r="D630" s="4"/>
      <c r="E630" s="4"/>
      <c r="G630" s="4"/>
    </row>
    <row r="631" spans="2:7" ht="14">
      <c r="B631" s="4"/>
      <c r="C631" s="4"/>
      <c r="D631" s="4"/>
      <c r="E631" s="4"/>
      <c r="G631" s="4"/>
    </row>
    <row r="632" spans="2:7" ht="14">
      <c r="B632" s="4"/>
      <c r="C632" s="4"/>
      <c r="D632" s="4"/>
      <c r="E632" s="4"/>
      <c r="G632" s="4"/>
    </row>
    <row r="633" spans="2:7" ht="14">
      <c r="B633" s="4"/>
      <c r="C633" s="4"/>
      <c r="D633" s="4"/>
      <c r="E633" s="4"/>
      <c r="G633" s="4"/>
    </row>
    <row r="634" spans="2:7" ht="14">
      <c r="B634" s="4"/>
      <c r="C634" s="4"/>
      <c r="D634" s="4"/>
      <c r="E634" s="4"/>
      <c r="G634" s="4"/>
    </row>
    <row r="635" spans="2:7" ht="14">
      <c r="B635" s="4"/>
      <c r="C635" s="4"/>
      <c r="D635" s="4"/>
      <c r="E635" s="4"/>
      <c r="G635" s="4"/>
    </row>
    <row r="636" spans="2:7" ht="14">
      <c r="B636" s="4"/>
      <c r="C636" s="4"/>
      <c r="D636" s="4"/>
      <c r="E636" s="4"/>
      <c r="G636" s="4"/>
    </row>
    <row r="637" spans="2:7" ht="14">
      <c r="B637" s="4"/>
      <c r="C637" s="4"/>
      <c r="D637" s="4"/>
      <c r="E637" s="4"/>
      <c r="G637" s="4"/>
    </row>
    <row r="638" spans="2:7" ht="14">
      <c r="B638" s="4"/>
      <c r="C638" s="4"/>
      <c r="D638" s="4"/>
      <c r="E638" s="4"/>
      <c r="G638" s="4"/>
    </row>
    <row r="639" spans="2:7" ht="14">
      <c r="B639" s="4"/>
      <c r="C639" s="4"/>
      <c r="D639" s="4"/>
      <c r="E639" s="4"/>
      <c r="G639" s="4"/>
    </row>
    <row r="640" spans="2:7" ht="14">
      <c r="B640" s="4"/>
      <c r="C640" s="4"/>
      <c r="D640" s="4"/>
      <c r="E640" s="4"/>
      <c r="G640" s="4"/>
    </row>
    <row r="641" spans="2:7" ht="14">
      <c r="B641" s="4"/>
      <c r="C641" s="4"/>
      <c r="D641" s="4"/>
      <c r="E641" s="4"/>
      <c r="G641" s="4"/>
    </row>
    <row r="642" spans="2:7" ht="14">
      <c r="B642" s="4"/>
      <c r="C642" s="4"/>
      <c r="D642" s="4"/>
      <c r="E642" s="4"/>
      <c r="G642" s="4"/>
    </row>
    <row r="643" spans="2:7" ht="14">
      <c r="B643" s="4"/>
      <c r="C643" s="4"/>
      <c r="D643" s="4"/>
      <c r="E643" s="4"/>
      <c r="G643" s="4"/>
    </row>
    <row r="644" spans="2:7" ht="14">
      <c r="B644" s="4"/>
      <c r="C644" s="4"/>
      <c r="D644" s="4"/>
      <c r="E644" s="4"/>
      <c r="G644" s="4"/>
    </row>
    <row r="645" spans="2:7" ht="14">
      <c r="B645" s="4"/>
      <c r="C645" s="4"/>
      <c r="D645" s="4"/>
      <c r="E645" s="4"/>
      <c r="G645" s="4"/>
    </row>
    <row r="646" spans="2:7" ht="14">
      <c r="B646" s="4"/>
      <c r="C646" s="4"/>
      <c r="D646" s="4"/>
      <c r="E646" s="4"/>
      <c r="G646" s="4"/>
    </row>
    <row r="647" spans="2:7" ht="14">
      <c r="B647" s="4"/>
      <c r="C647" s="4"/>
      <c r="D647" s="4"/>
      <c r="E647" s="4"/>
      <c r="G647" s="4"/>
    </row>
    <row r="648" spans="2:7" ht="14">
      <c r="B648" s="4"/>
      <c r="C648" s="4"/>
      <c r="D648" s="4"/>
      <c r="E648" s="4"/>
      <c r="G648" s="4"/>
    </row>
    <row r="649" spans="2:7" ht="14">
      <c r="B649" s="4"/>
      <c r="C649" s="4"/>
      <c r="D649" s="4"/>
      <c r="E649" s="4"/>
      <c r="G649" s="4"/>
    </row>
    <row r="650" spans="2:7" ht="14">
      <c r="B650" s="4"/>
      <c r="C650" s="4"/>
      <c r="D650" s="4"/>
      <c r="E650" s="4"/>
      <c r="G650" s="4"/>
    </row>
    <row r="651" spans="2:7" ht="14">
      <c r="B651" s="4"/>
      <c r="C651" s="4"/>
      <c r="D651" s="4"/>
      <c r="E651" s="4"/>
      <c r="G651" s="4"/>
    </row>
    <row r="652" spans="2:7" ht="14">
      <c r="B652" s="4"/>
      <c r="C652" s="4"/>
      <c r="D652" s="4"/>
      <c r="E652" s="4"/>
      <c r="G652" s="4"/>
    </row>
    <row r="653" spans="2:7" ht="14">
      <c r="B653" s="4"/>
      <c r="C653" s="4"/>
      <c r="D653" s="4"/>
      <c r="E653" s="4"/>
      <c r="G653" s="4"/>
    </row>
    <row r="654" spans="2:7" ht="14">
      <c r="B654" s="4"/>
      <c r="C654" s="4"/>
      <c r="D654" s="4"/>
      <c r="E654" s="4"/>
      <c r="G654" s="4"/>
    </row>
    <row r="655" spans="2:7" ht="14">
      <c r="B655" s="4"/>
      <c r="C655" s="4"/>
      <c r="D655" s="4"/>
      <c r="E655" s="4"/>
      <c r="G655" s="4"/>
    </row>
    <row r="656" spans="2:7" ht="14">
      <c r="B656" s="4"/>
      <c r="C656" s="4"/>
      <c r="D656" s="4"/>
      <c r="E656" s="4"/>
      <c r="G656" s="4"/>
    </row>
    <row r="657" spans="2:7" ht="14">
      <c r="B657" s="4"/>
      <c r="C657" s="4"/>
      <c r="D657" s="4"/>
      <c r="E657" s="4"/>
      <c r="G657" s="4"/>
    </row>
    <row r="658" spans="2:7" ht="14">
      <c r="B658" s="4"/>
      <c r="C658" s="4"/>
      <c r="D658" s="4"/>
      <c r="E658" s="4"/>
      <c r="G658" s="4"/>
    </row>
    <row r="659" spans="2:7" ht="14">
      <c r="B659" s="4"/>
      <c r="C659" s="4"/>
      <c r="D659" s="4"/>
      <c r="E659" s="4"/>
      <c r="G659" s="4"/>
    </row>
    <row r="660" spans="2:7" ht="14">
      <c r="B660" s="4"/>
      <c r="C660" s="4"/>
      <c r="D660" s="4"/>
      <c r="E660" s="4"/>
      <c r="G660" s="4"/>
    </row>
    <row r="661" spans="2:7" ht="14">
      <c r="B661" s="4"/>
      <c r="C661" s="4"/>
      <c r="D661" s="4"/>
      <c r="E661" s="4"/>
      <c r="G661" s="4"/>
    </row>
    <row r="662" spans="2:7" ht="14">
      <c r="B662" s="4"/>
      <c r="C662" s="4"/>
      <c r="D662" s="4"/>
      <c r="E662" s="4"/>
      <c r="G662" s="4"/>
    </row>
    <row r="663" spans="2:7" ht="14">
      <c r="B663" s="4"/>
      <c r="C663" s="4"/>
      <c r="D663" s="4"/>
      <c r="E663" s="4"/>
      <c r="G663" s="4"/>
    </row>
    <row r="664" spans="2:7" ht="14">
      <c r="B664" s="4"/>
      <c r="C664" s="4"/>
      <c r="D664" s="4"/>
      <c r="E664" s="4"/>
      <c r="G664" s="4"/>
    </row>
    <row r="665" spans="2:7" ht="14">
      <c r="B665" s="4"/>
      <c r="C665" s="4"/>
      <c r="D665" s="4"/>
      <c r="E665" s="4"/>
      <c r="G665" s="4"/>
    </row>
    <row r="666" spans="2:7" ht="14">
      <c r="B666" s="4"/>
      <c r="C666" s="4"/>
      <c r="D666" s="4"/>
      <c r="E666" s="4"/>
      <c r="G666" s="4"/>
    </row>
    <row r="667" spans="2:7" ht="14">
      <c r="B667" s="4"/>
      <c r="C667" s="4"/>
      <c r="D667" s="4"/>
      <c r="E667" s="4"/>
      <c r="G667" s="4"/>
    </row>
    <row r="668" spans="2:7" ht="14">
      <c r="B668" s="4"/>
      <c r="C668" s="4"/>
      <c r="D668" s="4"/>
      <c r="E668" s="4"/>
      <c r="G668" s="4"/>
    </row>
    <row r="669" spans="2:7" ht="14">
      <c r="B669" s="4"/>
      <c r="C669" s="4"/>
      <c r="D669" s="4"/>
      <c r="E669" s="4"/>
      <c r="G669" s="4"/>
    </row>
    <row r="670" spans="2:7" ht="14">
      <c r="B670" s="4"/>
      <c r="C670" s="4"/>
      <c r="D670" s="4"/>
      <c r="E670" s="4"/>
      <c r="G670" s="4"/>
    </row>
    <row r="671" spans="2:7" ht="14">
      <c r="B671" s="4"/>
      <c r="C671" s="4"/>
      <c r="D671" s="4"/>
      <c r="E671" s="4"/>
      <c r="G671" s="4"/>
    </row>
    <row r="672" spans="2:7" ht="14">
      <c r="B672" s="4"/>
      <c r="C672" s="4"/>
      <c r="D672" s="4"/>
      <c r="E672" s="4"/>
      <c r="G672" s="4"/>
    </row>
    <row r="673" spans="2:7" ht="14">
      <c r="B673" s="4"/>
      <c r="C673" s="4"/>
      <c r="D673" s="4"/>
      <c r="E673" s="4"/>
      <c r="G673" s="4"/>
    </row>
    <row r="674" spans="2:7" ht="14">
      <c r="B674" s="4"/>
      <c r="C674" s="4"/>
      <c r="D674" s="4"/>
      <c r="E674" s="4"/>
      <c r="G674" s="4"/>
    </row>
    <row r="675" spans="2:7" ht="14">
      <c r="B675" s="4"/>
      <c r="C675" s="4"/>
      <c r="D675" s="4"/>
      <c r="E675" s="4"/>
      <c r="G675" s="4"/>
    </row>
    <row r="676" spans="2:7" ht="14">
      <c r="B676" s="4"/>
      <c r="C676" s="4"/>
      <c r="D676" s="4"/>
      <c r="E676" s="4"/>
      <c r="G676" s="4"/>
    </row>
    <row r="677" spans="2:7" ht="14">
      <c r="B677" s="4"/>
      <c r="C677" s="4"/>
      <c r="D677" s="4"/>
      <c r="E677" s="4"/>
      <c r="G677" s="4"/>
    </row>
    <row r="678" spans="2:7" ht="14">
      <c r="B678" s="4"/>
      <c r="C678" s="4"/>
      <c r="D678" s="4"/>
      <c r="E678" s="4"/>
      <c r="G678" s="4"/>
    </row>
    <row r="679" spans="2:7" ht="14">
      <c r="B679" s="4"/>
      <c r="C679" s="4"/>
      <c r="D679" s="4"/>
      <c r="E679" s="4"/>
      <c r="G679" s="4"/>
    </row>
    <row r="680" spans="2:7" ht="14">
      <c r="B680" s="4"/>
      <c r="C680" s="4"/>
      <c r="D680" s="4"/>
      <c r="E680" s="4"/>
      <c r="G680" s="4"/>
    </row>
    <row r="681" spans="2:7" ht="14">
      <c r="B681" s="4"/>
      <c r="C681" s="4"/>
      <c r="D681" s="4"/>
      <c r="E681" s="4"/>
      <c r="G681" s="4"/>
    </row>
    <row r="682" spans="2:7" ht="14">
      <c r="B682" s="4"/>
      <c r="C682" s="4"/>
      <c r="D682" s="4"/>
      <c r="E682" s="4"/>
      <c r="G682" s="4"/>
    </row>
    <row r="683" spans="2:7" ht="14">
      <c r="B683" s="4"/>
      <c r="C683" s="4"/>
      <c r="D683" s="4"/>
      <c r="E683" s="4"/>
      <c r="G683" s="4"/>
    </row>
    <row r="684" spans="2:7" ht="14">
      <c r="B684" s="4"/>
      <c r="C684" s="4"/>
      <c r="D684" s="4"/>
      <c r="E684" s="4"/>
      <c r="G684" s="4"/>
    </row>
    <row r="685" spans="2:7" ht="14">
      <c r="B685" s="4"/>
      <c r="C685" s="4"/>
      <c r="D685" s="4"/>
      <c r="E685" s="4"/>
      <c r="G685" s="4"/>
    </row>
    <row r="686" spans="2:7" ht="14">
      <c r="B686" s="4"/>
      <c r="C686" s="4"/>
      <c r="D686" s="4"/>
      <c r="E686" s="4"/>
      <c r="G686" s="4"/>
    </row>
    <row r="687" spans="2:7" ht="14">
      <c r="B687" s="4"/>
      <c r="C687" s="4"/>
      <c r="D687" s="4"/>
      <c r="E687" s="4"/>
      <c r="G687" s="4"/>
    </row>
    <row r="688" spans="2:7" ht="14">
      <c r="B688" s="4"/>
      <c r="C688" s="4"/>
      <c r="D688" s="4"/>
      <c r="E688" s="4"/>
      <c r="G688" s="4"/>
    </row>
    <row r="689" spans="2:7" ht="14">
      <c r="B689" s="4"/>
      <c r="C689" s="4"/>
      <c r="D689" s="4"/>
      <c r="E689" s="4"/>
      <c r="G689" s="4"/>
    </row>
    <row r="690" spans="2:7" ht="14">
      <c r="B690" s="4"/>
      <c r="C690" s="4"/>
      <c r="D690" s="4"/>
      <c r="E690" s="4"/>
      <c r="G690" s="4"/>
    </row>
    <row r="691" spans="2:7" ht="14">
      <c r="B691" s="4"/>
      <c r="C691" s="4"/>
      <c r="D691" s="4"/>
      <c r="E691" s="4"/>
      <c r="G691" s="4"/>
    </row>
    <row r="692" spans="2:7" ht="14">
      <c r="B692" s="4"/>
      <c r="C692" s="4"/>
      <c r="D692" s="4"/>
      <c r="E692" s="4"/>
      <c r="G692" s="4"/>
    </row>
    <row r="693" spans="2:7" ht="14">
      <c r="B693" s="4"/>
      <c r="C693" s="4"/>
      <c r="D693" s="4"/>
      <c r="E693" s="4"/>
      <c r="G693" s="4"/>
    </row>
    <row r="694" spans="2:7" ht="14">
      <c r="B694" s="4"/>
      <c r="C694" s="4"/>
      <c r="D694" s="4"/>
      <c r="E694" s="4"/>
      <c r="G694" s="4"/>
    </row>
    <row r="695" spans="2:7" ht="14">
      <c r="B695" s="4"/>
      <c r="C695" s="4"/>
      <c r="D695" s="4"/>
      <c r="E695" s="4"/>
      <c r="G695" s="4"/>
    </row>
    <row r="696" spans="2:7" ht="14">
      <c r="B696" s="4"/>
      <c r="C696" s="4"/>
      <c r="D696" s="4"/>
      <c r="E696" s="4"/>
      <c r="G696" s="4"/>
    </row>
    <row r="697" spans="2:7" ht="14">
      <c r="B697" s="4"/>
      <c r="C697" s="4"/>
      <c r="D697" s="4"/>
      <c r="E697" s="4"/>
      <c r="G697" s="4"/>
    </row>
    <row r="698" spans="2:7" ht="14">
      <c r="B698" s="4"/>
      <c r="C698" s="4"/>
      <c r="D698" s="4"/>
      <c r="E698" s="4"/>
      <c r="G698" s="4"/>
    </row>
    <row r="699" spans="2:7" ht="14">
      <c r="B699" s="4"/>
      <c r="C699" s="4"/>
      <c r="D699" s="4"/>
      <c r="E699" s="4"/>
      <c r="G699" s="4"/>
    </row>
    <row r="700" spans="2:7" ht="14">
      <c r="B700" s="4"/>
      <c r="C700" s="4"/>
      <c r="D700" s="4"/>
      <c r="E700" s="4"/>
      <c r="G700" s="4"/>
    </row>
    <row r="701" spans="2:7" ht="14">
      <c r="B701" s="4"/>
      <c r="C701" s="4"/>
      <c r="D701" s="4"/>
      <c r="E701" s="4"/>
      <c r="G701" s="4"/>
    </row>
    <row r="702" spans="2:7" ht="14">
      <c r="B702" s="4"/>
      <c r="C702" s="4"/>
      <c r="D702" s="4"/>
      <c r="E702" s="4"/>
      <c r="G702" s="4"/>
    </row>
    <row r="703" spans="2:7" ht="14">
      <c r="B703" s="4"/>
      <c r="C703" s="4"/>
      <c r="D703" s="4"/>
      <c r="E703" s="4"/>
      <c r="G703" s="4"/>
    </row>
    <row r="704" spans="2:7" ht="14">
      <c r="B704" s="4"/>
      <c r="C704" s="4"/>
      <c r="D704" s="4"/>
      <c r="E704" s="4"/>
      <c r="G704" s="4"/>
    </row>
    <row r="705" spans="2:7" ht="14">
      <c r="B705" s="4"/>
      <c r="C705" s="4"/>
      <c r="D705" s="4"/>
      <c r="E705" s="4"/>
      <c r="G705" s="4"/>
    </row>
    <row r="706" spans="2:7" ht="14">
      <c r="B706" s="4"/>
      <c r="C706" s="4"/>
      <c r="D706" s="4"/>
      <c r="E706" s="4"/>
      <c r="G706" s="4"/>
    </row>
    <row r="707" spans="2:7" ht="14">
      <c r="B707" s="4"/>
      <c r="C707" s="4"/>
      <c r="D707" s="4"/>
      <c r="E707" s="4"/>
      <c r="G707" s="4"/>
    </row>
    <row r="708" spans="2:7" ht="14">
      <c r="B708" s="4"/>
      <c r="C708" s="4"/>
      <c r="D708" s="4"/>
      <c r="E708" s="4"/>
      <c r="G708" s="4"/>
    </row>
    <row r="709" spans="2:7" ht="14">
      <c r="B709" s="4"/>
      <c r="C709" s="4"/>
      <c r="D709" s="4"/>
      <c r="E709" s="4"/>
      <c r="G709" s="4"/>
    </row>
    <row r="710" spans="2:7" ht="14">
      <c r="B710" s="4"/>
      <c r="C710" s="4"/>
      <c r="D710" s="4"/>
      <c r="E710" s="4"/>
      <c r="G710" s="4"/>
    </row>
    <row r="711" spans="2:7" ht="14">
      <c r="B711" s="4"/>
      <c r="C711" s="4"/>
      <c r="D711" s="4"/>
      <c r="E711" s="4"/>
      <c r="G711" s="4"/>
    </row>
    <row r="712" spans="2:7" ht="14">
      <c r="B712" s="4"/>
      <c r="C712" s="4"/>
      <c r="D712" s="4"/>
      <c r="E712" s="4"/>
      <c r="G712" s="4"/>
    </row>
    <row r="713" spans="2:7" ht="14">
      <c r="B713" s="4"/>
      <c r="C713" s="4"/>
      <c r="D713" s="4"/>
      <c r="E713" s="4"/>
      <c r="G713" s="4"/>
    </row>
    <row r="714" spans="2:7" ht="14">
      <c r="B714" s="4"/>
      <c r="C714" s="4"/>
      <c r="D714" s="4"/>
      <c r="E714" s="4"/>
      <c r="G714" s="4"/>
    </row>
    <row r="715" spans="2:7" ht="14">
      <c r="B715" s="4"/>
      <c r="C715" s="4"/>
      <c r="D715" s="4"/>
      <c r="E715" s="4"/>
      <c r="G715" s="4"/>
    </row>
    <row r="716" spans="2:7" ht="14">
      <c r="B716" s="4"/>
      <c r="C716" s="4"/>
      <c r="D716" s="4"/>
      <c r="E716" s="4"/>
      <c r="G716" s="4"/>
    </row>
    <row r="717" spans="2:7" ht="14">
      <c r="B717" s="4"/>
      <c r="C717" s="4"/>
      <c r="D717" s="4"/>
      <c r="E717" s="4"/>
      <c r="G717" s="4"/>
    </row>
    <row r="718" spans="2:7" ht="14">
      <c r="B718" s="4"/>
      <c r="C718" s="4"/>
      <c r="D718" s="4"/>
      <c r="E718" s="4"/>
      <c r="G718" s="4"/>
    </row>
    <row r="719" spans="2:7" ht="14">
      <c r="B719" s="4"/>
      <c r="C719" s="4"/>
      <c r="D719" s="4"/>
      <c r="E719" s="4"/>
      <c r="G719" s="4"/>
    </row>
    <row r="720" spans="2:7" ht="14">
      <c r="B720" s="4"/>
      <c r="C720" s="4"/>
      <c r="D720" s="4"/>
      <c r="E720" s="4"/>
      <c r="G720" s="4"/>
    </row>
    <row r="721" spans="2:7" ht="14">
      <c r="B721" s="4"/>
      <c r="C721" s="4"/>
      <c r="D721" s="4"/>
      <c r="E721" s="4"/>
      <c r="G721" s="4"/>
    </row>
    <row r="722" spans="2:7" ht="14">
      <c r="B722" s="4"/>
      <c r="C722" s="4"/>
      <c r="D722" s="4"/>
      <c r="E722" s="4"/>
      <c r="G722" s="4"/>
    </row>
    <row r="723" spans="2:7" ht="14">
      <c r="B723" s="4"/>
      <c r="C723" s="4"/>
      <c r="D723" s="4"/>
      <c r="E723" s="4"/>
      <c r="G723" s="4"/>
    </row>
    <row r="724" spans="2:7" ht="14">
      <c r="B724" s="4"/>
      <c r="C724" s="4"/>
      <c r="D724" s="4"/>
      <c r="E724" s="4"/>
      <c r="G724" s="4"/>
    </row>
    <row r="725" spans="2:7" ht="14">
      <c r="B725" s="4"/>
      <c r="C725" s="4"/>
      <c r="D725" s="4"/>
      <c r="E725" s="4"/>
      <c r="G725" s="4"/>
    </row>
    <row r="726" spans="2:7" ht="14">
      <c r="B726" s="4"/>
      <c r="C726" s="4"/>
      <c r="D726" s="4"/>
      <c r="E726" s="4"/>
      <c r="G726" s="4"/>
    </row>
    <row r="727" spans="2:7" ht="14">
      <c r="B727" s="4"/>
      <c r="C727" s="4"/>
      <c r="D727" s="4"/>
      <c r="E727" s="4"/>
      <c r="G727" s="4"/>
    </row>
    <row r="728" spans="2:7" ht="14">
      <c r="B728" s="4"/>
      <c r="C728" s="4"/>
      <c r="D728" s="4"/>
      <c r="E728" s="4"/>
      <c r="G728" s="4"/>
    </row>
    <row r="729" spans="2:7" ht="14">
      <c r="B729" s="4"/>
      <c r="C729" s="4"/>
      <c r="D729" s="4"/>
      <c r="E729" s="4"/>
      <c r="G729" s="4"/>
    </row>
    <row r="730" spans="2:7" ht="14">
      <c r="B730" s="4"/>
      <c r="C730" s="4"/>
      <c r="D730" s="4"/>
      <c r="E730" s="4"/>
      <c r="G730" s="4"/>
    </row>
    <row r="731" spans="2:7" ht="14">
      <c r="B731" s="4"/>
      <c r="C731" s="4"/>
      <c r="D731" s="4"/>
      <c r="E731" s="4"/>
      <c r="G731" s="4"/>
    </row>
    <row r="732" spans="2:7" ht="14">
      <c r="B732" s="4"/>
      <c r="C732" s="4"/>
      <c r="D732" s="4"/>
      <c r="E732" s="4"/>
      <c r="G732" s="4"/>
    </row>
    <row r="733" spans="2:7" ht="14">
      <c r="B733" s="4"/>
      <c r="C733" s="4"/>
      <c r="D733" s="4"/>
      <c r="E733" s="4"/>
      <c r="G733" s="4"/>
    </row>
    <row r="734" spans="2:7" ht="14">
      <c r="B734" s="4"/>
      <c r="C734" s="4"/>
      <c r="D734" s="4"/>
      <c r="E734" s="4"/>
      <c r="G734" s="4"/>
    </row>
    <row r="735" spans="2:7" ht="14">
      <c r="B735" s="4"/>
      <c r="C735" s="4"/>
      <c r="D735" s="4"/>
      <c r="E735" s="4"/>
      <c r="G735" s="4"/>
    </row>
    <row r="736" spans="2:7" ht="14">
      <c r="B736" s="4"/>
      <c r="C736" s="4"/>
      <c r="D736" s="4"/>
      <c r="E736" s="4"/>
      <c r="G736" s="4"/>
    </row>
    <row r="737" spans="2:7" ht="14">
      <c r="B737" s="4"/>
      <c r="C737" s="4"/>
      <c r="D737" s="4"/>
      <c r="E737" s="4"/>
      <c r="G737" s="4"/>
    </row>
    <row r="738" spans="2:7" ht="14">
      <c r="B738" s="4"/>
      <c r="C738" s="4"/>
      <c r="D738" s="4"/>
      <c r="E738" s="4"/>
      <c r="G738" s="4"/>
    </row>
    <row r="739" spans="2:7" ht="14">
      <c r="B739" s="4"/>
      <c r="C739" s="4"/>
      <c r="D739" s="4"/>
      <c r="E739" s="4"/>
      <c r="G739" s="4"/>
    </row>
    <row r="740" spans="2:7" ht="14">
      <c r="B740" s="4"/>
      <c r="C740" s="4"/>
      <c r="D740" s="4"/>
      <c r="E740" s="4"/>
      <c r="G740" s="4"/>
    </row>
    <row r="741" spans="2:7" ht="14">
      <c r="B741" s="4"/>
      <c r="C741" s="4"/>
      <c r="D741" s="4"/>
      <c r="E741" s="4"/>
      <c r="G741" s="4"/>
    </row>
    <row r="742" spans="2:7" ht="14">
      <c r="B742" s="4"/>
      <c r="C742" s="4"/>
      <c r="D742" s="4"/>
      <c r="E742" s="4"/>
      <c r="G742" s="4"/>
    </row>
    <row r="743" spans="2:7" ht="14">
      <c r="B743" s="4"/>
      <c r="C743" s="4"/>
      <c r="D743" s="4"/>
      <c r="E743" s="4"/>
      <c r="G743" s="4"/>
    </row>
    <row r="744" spans="2:7" ht="14">
      <c r="B744" s="4"/>
      <c r="C744" s="4"/>
      <c r="D744" s="4"/>
      <c r="E744" s="4"/>
      <c r="G744" s="4"/>
    </row>
    <row r="745" spans="2:7" ht="14">
      <c r="B745" s="4"/>
      <c r="C745" s="4"/>
      <c r="D745" s="4"/>
      <c r="E745" s="4"/>
      <c r="G745" s="4"/>
    </row>
    <row r="746" spans="2:7" ht="14">
      <c r="B746" s="4"/>
      <c r="C746" s="4"/>
      <c r="D746" s="4"/>
      <c r="E746" s="4"/>
      <c r="G746" s="4"/>
    </row>
    <row r="747" spans="2:7" ht="14">
      <c r="B747" s="4"/>
      <c r="C747" s="4"/>
      <c r="D747" s="4"/>
      <c r="E747" s="4"/>
      <c r="G747" s="4"/>
    </row>
    <row r="748" spans="2:7" ht="14">
      <c r="B748" s="4"/>
      <c r="C748" s="4"/>
      <c r="D748" s="4"/>
      <c r="E748" s="4"/>
      <c r="G748" s="4"/>
    </row>
    <row r="749" spans="2:7" ht="14">
      <c r="B749" s="4"/>
      <c r="C749" s="4"/>
      <c r="D749" s="4"/>
      <c r="E749" s="4"/>
      <c r="G749" s="4"/>
    </row>
    <row r="750" spans="2:7" ht="14">
      <c r="B750" s="4"/>
      <c r="C750" s="4"/>
      <c r="D750" s="4"/>
      <c r="E750" s="4"/>
      <c r="G750" s="4"/>
    </row>
    <row r="751" spans="2:7" ht="14">
      <c r="B751" s="4"/>
      <c r="C751" s="4"/>
      <c r="D751" s="4"/>
      <c r="E751" s="4"/>
      <c r="G751" s="4"/>
    </row>
    <row r="752" spans="2:7" ht="14">
      <c r="B752" s="4"/>
      <c r="C752" s="4"/>
      <c r="D752" s="4"/>
      <c r="E752" s="4"/>
      <c r="G752" s="4"/>
    </row>
    <row r="753" spans="2:7" ht="14">
      <c r="B753" s="4"/>
      <c r="C753" s="4"/>
      <c r="D753" s="4"/>
      <c r="E753" s="4"/>
      <c r="G753" s="4"/>
    </row>
    <row r="754" spans="2:7" ht="14">
      <c r="B754" s="4"/>
      <c r="C754" s="4"/>
      <c r="D754" s="4"/>
      <c r="E754" s="4"/>
      <c r="G754" s="4"/>
    </row>
    <row r="755" spans="2:7" ht="14">
      <c r="B755" s="4"/>
      <c r="C755" s="4"/>
      <c r="D755" s="4"/>
      <c r="E755" s="4"/>
      <c r="G755" s="4"/>
    </row>
    <row r="756" spans="2:7" ht="14">
      <c r="B756" s="4"/>
      <c r="C756" s="4"/>
      <c r="D756" s="4"/>
      <c r="E756" s="4"/>
      <c r="G756" s="4"/>
    </row>
    <row r="757" spans="2:7" ht="14">
      <c r="B757" s="4"/>
      <c r="C757" s="4"/>
      <c r="D757" s="4"/>
      <c r="E757" s="4"/>
      <c r="G757" s="4"/>
    </row>
    <row r="758" spans="2:7" ht="14">
      <c r="B758" s="4"/>
      <c r="C758" s="4"/>
      <c r="D758" s="4"/>
      <c r="E758" s="4"/>
      <c r="G758" s="4"/>
    </row>
    <row r="759" spans="2:7" ht="14">
      <c r="B759" s="4"/>
      <c r="C759" s="4"/>
      <c r="D759" s="4"/>
      <c r="E759" s="4"/>
      <c r="G759" s="4"/>
    </row>
    <row r="760" spans="2:7" ht="14">
      <c r="B760" s="4"/>
      <c r="C760" s="4"/>
      <c r="D760" s="4"/>
      <c r="E760" s="4"/>
      <c r="G760" s="4"/>
    </row>
    <row r="761" spans="2:7" ht="14">
      <c r="B761" s="4"/>
      <c r="C761" s="4"/>
      <c r="D761" s="4"/>
      <c r="E761" s="4"/>
      <c r="G761" s="4"/>
    </row>
    <row r="762" spans="2:7" ht="14">
      <c r="B762" s="4"/>
      <c r="C762" s="4"/>
      <c r="D762" s="4"/>
      <c r="E762" s="4"/>
      <c r="G762" s="4"/>
    </row>
    <row r="763" spans="2:7" ht="14">
      <c r="B763" s="4"/>
      <c r="C763" s="4"/>
      <c r="D763" s="4"/>
      <c r="E763" s="4"/>
      <c r="G763" s="4"/>
    </row>
    <row r="764" spans="2:7" ht="14">
      <c r="B764" s="4"/>
      <c r="C764" s="4"/>
      <c r="D764" s="4"/>
      <c r="E764" s="4"/>
      <c r="G764" s="4"/>
    </row>
    <row r="765" spans="2:7" ht="14">
      <c r="B765" s="4"/>
      <c r="C765" s="4"/>
      <c r="D765" s="4"/>
      <c r="E765" s="4"/>
      <c r="G765" s="4"/>
    </row>
    <row r="766" spans="2:7" ht="14">
      <c r="B766" s="4"/>
      <c r="C766" s="4"/>
      <c r="D766" s="4"/>
      <c r="E766" s="4"/>
      <c r="G766" s="4"/>
    </row>
    <row r="767" spans="2:7" ht="14">
      <c r="B767" s="4"/>
      <c r="C767" s="4"/>
      <c r="D767" s="4"/>
      <c r="E767" s="4"/>
      <c r="G767" s="4"/>
    </row>
    <row r="768" spans="2:7" ht="14">
      <c r="B768" s="4"/>
      <c r="C768" s="4"/>
      <c r="D768" s="4"/>
      <c r="E768" s="4"/>
      <c r="G768" s="4"/>
    </row>
    <row r="769" spans="2:7" ht="14">
      <c r="B769" s="4"/>
      <c r="C769" s="4"/>
      <c r="D769" s="4"/>
      <c r="E769" s="4"/>
      <c r="G769" s="4"/>
    </row>
    <row r="770" spans="2:7" ht="14">
      <c r="B770" s="4"/>
      <c r="C770" s="4"/>
      <c r="D770" s="4"/>
      <c r="E770" s="4"/>
      <c r="G770" s="4"/>
    </row>
    <row r="771" spans="2:7" ht="14">
      <c r="B771" s="4"/>
      <c r="C771" s="4"/>
      <c r="D771" s="4"/>
      <c r="E771" s="4"/>
      <c r="G771" s="4"/>
    </row>
    <row r="772" spans="2:7" ht="14">
      <c r="B772" s="4"/>
      <c r="C772" s="4"/>
      <c r="D772" s="4"/>
      <c r="E772" s="4"/>
      <c r="G772" s="4"/>
    </row>
    <row r="773" spans="2:7" ht="14">
      <c r="B773" s="4"/>
      <c r="C773" s="4"/>
      <c r="D773" s="4"/>
      <c r="E773" s="4"/>
      <c r="G773" s="4"/>
    </row>
    <row r="774" spans="2:7" ht="14">
      <c r="B774" s="4"/>
      <c r="C774" s="4"/>
      <c r="D774" s="4"/>
      <c r="E774" s="4"/>
      <c r="G774" s="4"/>
    </row>
    <row r="775" spans="2:7" ht="14">
      <c r="B775" s="4"/>
      <c r="C775" s="4"/>
      <c r="D775" s="4"/>
      <c r="E775" s="4"/>
      <c r="G775" s="4"/>
    </row>
    <row r="776" spans="2:7" ht="14">
      <c r="B776" s="4"/>
      <c r="C776" s="4"/>
      <c r="D776" s="4"/>
      <c r="E776" s="4"/>
      <c r="G776" s="4"/>
    </row>
    <row r="777" spans="2:7" ht="14">
      <c r="B777" s="4"/>
      <c r="C777" s="4"/>
      <c r="D777" s="4"/>
      <c r="E777" s="4"/>
      <c r="G777" s="4"/>
    </row>
    <row r="778" spans="2:7" ht="14">
      <c r="B778" s="4"/>
      <c r="C778" s="4"/>
      <c r="D778" s="4"/>
      <c r="E778" s="4"/>
      <c r="G778" s="4"/>
    </row>
    <row r="779" spans="2:7" ht="14">
      <c r="B779" s="4"/>
      <c r="C779" s="4"/>
      <c r="D779" s="4"/>
      <c r="E779" s="4"/>
      <c r="G779" s="4"/>
    </row>
    <row r="780" spans="2:7" ht="14">
      <c r="B780" s="4"/>
      <c r="C780" s="4"/>
      <c r="D780" s="4"/>
      <c r="E780" s="4"/>
      <c r="G780" s="4"/>
    </row>
    <row r="781" spans="2:7" ht="14">
      <c r="B781" s="4"/>
      <c r="C781" s="4"/>
      <c r="D781" s="4"/>
      <c r="E781" s="4"/>
      <c r="G781" s="4"/>
    </row>
    <row r="782" spans="2:7" ht="14">
      <c r="B782" s="4"/>
      <c r="C782" s="4"/>
      <c r="D782" s="4"/>
      <c r="E782" s="4"/>
      <c r="G782" s="4"/>
    </row>
    <row r="783" spans="2:7" ht="14">
      <c r="B783" s="4"/>
      <c r="C783" s="4"/>
      <c r="D783" s="4"/>
      <c r="E783" s="4"/>
      <c r="G783" s="4"/>
    </row>
    <row r="784" spans="2:7" ht="14">
      <c r="B784" s="4"/>
      <c r="C784" s="4"/>
      <c r="D784" s="4"/>
      <c r="E784" s="4"/>
      <c r="G784" s="4"/>
    </row>
    <row r="785" spans="2:7" ht="14">
      <c r="B785" s="4"/>
      <c r="C785" s="4"/>
      <c r="D785" s="4"/>
      <c r="E785" s="4"/>
      <c r="G785" s="4"/>
    </row>
    <row r="786" spans="2:7" ht="14">
      <c r="B786" s="4"/>
      <c r="C786" s="4"/>
      <c r="D786" s="4"/>
      <c r="E786" s="4"/>
      <c r="G786" s="4"/>
    </row>
    <row r="787" spans="2:7" ht="14">
      <c r="B787" s="4"/>
      <c r="C787" s="4"/>
      <c r="D787" s="4"/>
      <c r="E787" s="4"/>
      <c r="G787" s="4"/>
    </row>
    <row r="788" spans="2:7" ht="14">
      <c r="B788" s="4"/>
      <c r="C788" s="4"/>
      <c r="D788" s="4"/>
      <c r="E788" s="4"/>
      <c r="G788" s="4"/>
    </row>
    <row r="789" spans="2:7" ht="14">
      <c r="B789" s="4"/>
      <c r="C789" s="4"/>
      <c r="D789" s="4"/>
      <c r="E789" s="4"/>
      <c r="G789" s="4"/>
    </row>
    <row r="790" spans="2:7" ht="14">
      <c r="B790" s="4"/>
      <c r="C790" s="4"/>
      <c r="D790" s="4"/>
      <c r="E790" s="4"/>
      <c r="G790" s="4"/>
    </row>
    <row r="791" spans="2:7" ht="14">
      <c r="B791" s="4"/>
      <c r="C791" s="4"/>
      <c r="D791" s="4"/>
      <c r="E791" s="4"/>
      <c r="G791" s="4"/>
    </row>
    <row r="792" spans="2:7" ht="14">
      <c r="B792" s="4"/>
      <c r="C792" s="4"/>
      <c r="D792" s="4"/>
      <c r="E792" s="4"/>
      <c r="G792" s="4"/>
    </row>
    <row r="793" spans="2:7" ht="14">
      <c r="B793" s="4"/>
      <c r="C793" s="4"/>
      <c r="D793" s="4"/>
      <c r="E793" s="4"/>
      <c r="G793" s="4"/>
    </row>
    <row r="794" spans="2:7" ht="14">
      <c r="B794" s="4"/>
      <c r="C794" s="4"/>
      <c r="D794" s="4"/>
      <c r="E794" s="4"/>
      <c r="G794" s="4"/>
    </row>
    <row r="795" spans="2:7" ht="14">
      <c r="B795" s="4"/>
      <c r="C795" s="4"/>
      <c r="D795" s="4"/>
      <c r="E795" s="4"/>
      <c r="G795" s="4"/>
    </row>
    <row r="796" spans="2:7" ht="14">
      <c r="B796" s="4"/>
      <c r="C796" s="4"/>
      <c r="D796" s="4"/>
      <c r="E796" s="4"/>
      <c r="G796" s="4"/>
    </row>
    <row r="797" spans="2:7" ht="14">
      <c r="B797" s="4"/>
      <c r="C797" s="4"/>
      <c r="D797" s="4"/>
      <c r="E797" s="4"/>
      <c r="G797" s="4"/>
    </row>
    <row r="798" spans="2:7" ht="14">
      <c r="B798" s="4"/>
      <c r="C798" s="4"/>
      <c r="D798" s="4"/>
      <c r="E798" s="4"/>
      <c r="G798" s="4"/>
    </row>
    <row r="799" spans="2:7" ht="14">
      <c r="B799" s="4"/>
      <c r="C799" s="4"/>
      <c r="D799" s="4"/>
      <c r="E799" s="4"/>
      <c r="G799" s="4"/>
    </row>
    <row r="800" spans="2:7" ht="14">
      <c r="B800" s="4"/>
      <c r="C800" s="4"/>
      <c r="D800" s="4"/>
      <c r="E800" s="4"/>
      <c r="G800" s="4"/>
    </row>
    <row r="801" spans="2:7" ht="14">
      <c r="B801" s="4"/>
      <c r="C801" s="4"/>
      <c r="D801" s="4"/>
      <c r="E801" s="4"/>
      <c r="G801" s="4"/>
    </row>
    <row r="802" spans="2:7" ht="14">
      <c r="B802" s="4"/>
      <c r="C802" s="4"/>
      <c r="D802" s="4"/>
      <c r="E802" s="4"/>
      <c r="G802" s="4"/>
    </row>
    <row r="803" spans="2:7" ht="14">
      <c r="B803" s="4"/>
      <c r="C803" s="4"/>
      <c r="D803" s="4"/>
      <c r="E803" s="4"/>
      <c r="G803" s="4"/>
    </row>
    <row r="804" spans="2:7" ht="14">
      <c r="B804" s="4"/>
      <c r="C804" s="4"/>
      <c r="D804" s="4"/>
      <c r="E804" s="4"/>
      <c r="G804" s="4"/>
    </row>
    <row r="805" spans="2:7" ht="14">
      <c r="B805" s="4"/>
      <c r="C805" s="4"/>
      <c r="D805" s="4"/>
      <c r="E805" s="4"/>
      <c r="G805" s="4"/>
    </row>
    <row r="806" spans="2:7" ht="14">
      <c r="B806" s="4"/>
      <c r="C806" s="4"/>
      <c r="D806" s="4"/>
      <c r="E806" s="4"/>
      <c r="G806" s="4"/>
    </row>
    <row r="807" spans="2:7" ht="14">
      <c r="B807" s="4"/>
      <c r="C807" s="4"/>
      <c r="D807" s="4"/>
      <c r="E807" s="4"/>
      <c r="G807" s="4"/>
    </row>
    <row r="808" spans="2:7" ht="14">
      <c r="B808" s="4"/>
      <c r="C808" s="4"/>
      <c r="D808" s="4"/>
      <c r="E808" s="4"/>
      <c r="G808" s="4"/>
    </row>
    <row r="809" spans="2:7" ht="14">
      <c r="B809" s="4"/>
      <c r="C809" s="4"/>
      <c r="D809" s="4"/>
      <c r="E809" s="4"/>
      <c r="G809" s="4"/>
    </row>
    <row r="810" spans="2:7" ht="14">
      <c r="B810" s="4"/>
      <c r="C810" s="4"/>
      <c r="D810" s="4"/>
      <c r="E810" s="4"/>
      <c r="G810" s="4"/>
    </row>
    <row r="811" spans="2:7" ht="14">
      <c r="B811" s="4"/>
      <c r="C811" s="4"/>
      <c r="D811" s="4"/>
      <c r="E811" s="4"/>
      <c r="G811" s="4"/>
    </row>
    <row r="812" spans="2:7" ht="14">
      <c r="B812" s="4"/>
      <c r="C812" s="4"/>
      <c r="D812" s="4"/>
      <c r="E812" s="4"/>
      <c r="G812" s="4"/>
    </row>
    <row r="813" spans="2:7" ht="14">
      <c r="B813" s="4"/>
      <c r="C813" s="4"/>
      <c r="D813" s="4"/>
      <c r="E813" s="4"/>
      <c r="G813" s="4"/>
    </row>
    <row r="814" spans="2:7" ht="14">
      <c r="B814" s="4"/>
      <c r="C814" s="4"/>
      <c r="D814" s="4"/>
      <c r="E814" s="4"/>
      <c r="G814" s="4"/>
    </row>
    <row r="815" spans="2:7" ht="14">
      <c r="B815" s="4"/>
      <c r="C815" s="4"/>
      <c r="D815" s="4"/>
      <c r="E815" s="4"/>
      <c r="G815" s="4"/>
    </row>
    <row r="816" spans="2:7" ht="14">
      <c r="B816" s="4"/>
      <c r="C816" s="4"/>
      <c r="D816" s="4"/>
      <c r="E816" s="4"/>
      <c r="G816" s="4"/>
    </row>
    <row r="817" spans="2:7" ht="14">
      <c r="B817" s="4"/>
      <c r="C817" s="4"/>
      <c r="D817" s="4"/>
      <c r="E817" s="4"/>
      <c r="G817" s="4"/>
    </row>
    <row r="818" spans="2:7" ht="14">
      <c r="B818" s="4"/>
      <c r="C818" s="4"/>
      <c r="D818" s="4"/>
      <c r="E818" s="4"/>
      <c r="G818" s="4"/>
    </row>
    <row r="819" spans="2:7" ht="14">
      <c r="B819" s="4"/>
      <c r="C819" s="4"/>
      <c r="D819" s="4"/>
      <c r="E819" s="4"/>
      <c r="G819" s="4"/>
    </row>
    <row r="820" spans="2:7" ht="14">
      <c r="B820" s="4"/>
      <c r="C820" s="4"/>
      <c r="D820" s="4"/>
      <c r="E820" s="4"/>
      <c r="G820" s="4"/>
    </row>
    <row r="821" spans="2:7" ht="14">
      <c r="B821" s="4"/>
      <c r="C821" s="4"/>
      <c r="D821" s="4"/>
      <c r="E821" s="4"/>
      <c r="G821" s="4"/>
    </row>
    <row r="822" spans="2:7" ht="14">
      <c r="B822" s="4"/>
      <c r="C822" s="4"/>
      <c r="D822" s="4"/>
      <c r="E822" s="4"/>
      <c r="G822" s="4"/>
    </row>
    <row r="823" spans="2:7" ht="14">
      <c r="B823" s="4"/>
      <c r="C823" s="4"/>
      <c r="D823" s="4"/>
      <c r="E823" s="4"/>
      <c r="G823" s="4"/>
    </row>
    <row r="824" spans="2:7" ht="14">
      <c r="B824" s="4"/>
      <c r="C824" s="4"/>
      <c r="D824" s="4"/>
      <c r="E824" s="4"/>
      <c r="G824" s="4"/>
    </row>
    <row r="825" spans="2:7" ht="14">
      <c r="B825" s="4"/>
      <c r="C825" s="4"/>
      <c r="D825" s="4"/>
      <c r="E825" s="4"/>
      <c r="G825" s="4"/>
    </row>
    <row r="826" spans="2:7" ht="14">
      <c r="B826" s="4"/>
      <c r="C826" s="4"/>
      <c r="D826" s="4"/>
      <c r="E826" s="4"/>
      <c r="G826" s="4"/>
    </row>
    <row r="827" spans="2:7" ht="14">
      <c r="B827" s="4"/>
      <c r="C827" s="4"/>
      <c r="D827" s="4"/>
      <c r="E827" s="4"/>
      <c r="G827" s="4"/>
    </row>
    <row r="828" spans="2:7" ht="14">
      <c r="B828" s="4"/>
      <c r="C828" s="4"/>
      <c r="D828" s="4"/>
      <c r="E828" s="4"/>
      <c r="G828" s="4"/>
    </row>
    <row r="829" spans="2:7" ht="14">
      <c r="B829" s="4"/>
      <c r="C829" s="4"/>
      <c r="D829" s="4"/>
      <c r="E829" s="4"/>
      <c r="G829" s="4"/>
    </row>
    <row r="830" spans="2:7" ht="14">
      <c r="B830" s="4"/>
      <c r="C830" s="4"/>
      <c r="D830" s="4"/>
      <c r="E830" s="4"/>
      <c r="G830" s="4"/>
    </row>
    <row r="831" spans="2:7" ht="14">
      <c r="B831" s="4"/>
      <c r="C831" s="4"/>
      <c r="D831" s="4"/>
      <c r="E831" s="4"/>
      <c r="G831" s="4"/>
    </row>
    <row r="832" spans="2:7" ht="14">
      <c r="B832" s="4"/>
      <c r="C832" s="4"/>
      <c r="D832" s="4"/>
      <c r="E832" s="4"/>
      <c r="G832" s="4"/>
    </row>
    <row r="833" spans="2:7" ht="14">
      <c r="B833" s="4"/>
      <c r="C833" s="4"/>
      <c r="D833" s="4"/>
      <c r="E833" s="4"/>
      <c r="G833" s="4"/>
    </row>
    <row r="834" spans="2:7" ht="14">
      <c r="B834" s="4"/>
      <c r="C834" s="4"/>
      <c r="D834" s="4"/>
      <c r="E834" s="4"/>
      <c r="G834" s="4"/>
    </row>
    <row r="835" spans="2:7" ht="14">
      <c r="B835" s="4"/>
      <c r="C835" s="4"/>
      <c r="D835" s="4"/>
      <c r="E835" s="4"/>
      <c r="G835" s="4"/>
    </row>
    <row r="836" spans="2:7" ht="14">
      <c r="B836" s="4"/>
      <c r="C836" s="4"/>
      <c r="D836" s="4"/>
      <c r="E836" s="4"/>
      <c r="G836" s="4"/>
    </row>
    <row r="837" spans="2:7" ht="14">
      <c r="B837" s="4"/>
      <c r="C837" s="4"/>
      <c r="D837" s="4"/>
      <c r="E837" s="4"/>
      <c r="G837" s="4"/>
    </row>
    <row r="838" spans="2:7" ht="14">
      <c r="B838" s="4"/>
      <c r="C838" s="4"/>
      <c r="D838" s="4"/>
      <c r="E838" s="4"/>
      <c r="G838" s="4"/>
    </row>
    <row r="839" spans="2:7" ht="14">
      <c r="B839" s="4"/>
      <c r="C839" s="4"/>
      <c r="D839" s="4"/>
      <c r="E839" s="4"/>
      <c r="G839" s="4"/>
    </row>
    <row r="840" spans="2:7" ht="14">
      <c r="B840" s="4"/>
      <c r="C840" s="4"/>
      <c r="D840" s="4"/>
      <c r="E840" s="4"/>
      <c r="G840" s="4"/>
    </row>
    <row r="841" spans="2:7" ht="14">
      <c r="B841" s="4"/>
      <c r="C841" s="4"/>
      <c r="D841" s="4"/>
      <c r="E841" s="4"/>
      <c r="G841" s="4"/>
    </row>
    <row r="842" spans="2:7" ht="14">
      <c r="B842" s="4"/>
      <c r="C842" s="4"/>
      <c r="D842" s="4"/>
      <c r="E842" s="4"/>
      <c r="G842" s="4"/>
    </row>
    <row r="843" spans="2:7" ht="14">
      <c r="B843" s="4"/>
      <c r="C843" s="4"/>
      <c r="D843" s="4"/>
      <c r="E843" s="4"/>
      <c r="G843" s="4"/>
    </row>
    <row r="844" spans="2:7" ht="14">
      <c r="B844" s="4"/>
      <c r="C844" s="4"/>
      <c r="D844" s="4"/>
      <c r="E844" s="4"/>
      <c r="G844" s="4"/>
    </row>
    <row r="845" spans="2:7" ht="14">
      <c r="B845" s="4"/>
      <c r="C845" s="4"/>
      <c r="D845" s="4"/>
      <c r="E845" s="4"/>
      <c r="G845" s="4"/>
    </row>
    <row r="846" spans="2:7" ht="14">
      <c r="B846" s="4"/>
      <c r="C846" s="4"/>
      <c r="D846" s="4"/>
      <c r="E846" s="4"/>
      <c r="G846" s="4"/>
    </row>
    <row r="847" spans="2:7" ht="14">
      <c r="B847" s="4"/>
      <c r="C847" s="4"/>
      <c r="D847" s="4"/>
      <c r="E847" s="4"/>
      <c r="G847" s="4"/>
    </row>
    <row r="848" spans="2:7" ht="14">
      <c r="B848" s="4"/>
      <c r="C848" s="4"/>
      <c r="D848" s="4"/>
      <c r="E848" s="4"/>
      <c r="G848" s="4"/>
    </row>
    <row r="849" spans="2:7" ht="14">
      <c r="B849" s="4"/>
      <c r="C849" s="4"/>
      <c r="D849" s="4"/>
      <c r="E849" s="4"/>
      <c r="G849" s="4"/>
    </row>
    <row r="850" spans="2:7" ht="14">
      <c r="B850" s="4"/>
      <c r="C850" s="4"/>
      <c r="D850" s="4"/>
      <c r="E850" s="4"/>
      <c r="G850" s="4"/>
    </row>
    <row r="851" spans="2:7" ht="14">
      <c r="B851" s="4"/>
      <c r="C851" s="4"/>
      <c r="D851" s="4"/>
      <c r="E851" s="4"/>
      <c r="G851" s="4"/>
    </row>
    <row r="852" spans="2:7" ht="14">
      <c r="B852" s="4"/>
      <c r="C852" s="4"/>
      <c r="D852" s="4"/>
      <c r="E852" s="4"/>
      <c r="G852" s="4"/>
    </row>
    <row r="853" spans="2:7" ht="14">
      <c r="B853" s="4"/>
      <c r="C853" s="4"/>
      <c r="D853" s="4"/>
      <c r="E853" s="4"/>
      <c r="G853" s="4"/>
    </row>
    <row r="854" spans="2:7" ht="14">
      <c r="B854" s="4"/>
      <c r="C854" s="4"/>
      <c r="D854" s="4"/>
      <c r="E854" s="4"/>
      <c r="G854" s="4"/>
    </row>
    <row r="855" spans="2:7" ht="14">
      <c r="B855" s="4"/>
      <c r="C855" s="4"/>
      <c r="D855" s="4"/>
      <c r="E855" s="4"/>
      <c r="G855" s="4"/>
    </row>
    <row r="856" spans="2:7" ht="14">
      <c r="B856" s="4"/>
      <c r="C856" s="4"/>
      <c r="D856" s="4"/>
      <c r="E856" s="4"/>
      <c r="G856" s="4"/>
    </row>
    <row r="857" spans="2:7" ht="14">
      <c r="B857" s="4"/>
      <c r="C857" s="4"/>
      <c r="D857" s="4"/>
      <c r="E857" s="4"/>
      <c r="G857" s="4"/>
    </row>
    <row r="858" spans="2:7" ht="14">
      <c r="B858" s="4"/>
      <c r="C858" s="4"/>
      <c r="D858" s="4"/>
      <c r="E858" s="4"/>
      <c r="G858" s="4"/>
    </row>
    <row r="859" spans="2:7" ht="14">
      <c r="B859" s="4"/>
      <c r="C859" s="4"/>
      <c r="D859" s="4"/>
      <c r="E859" s="4"/>
      <c r="G859" s="4"/>
    </row>
    <row r="860" spans="2:7" ht="14">
      <c r="B860" s="4"/>
      <c r="C860" s="4"/>
      <c r="D860" s="4"/>
      <c r="E860" s="4"/>
      <c r="G860" s="4"/>
    </row>
    <row r="861" spans="2:7" ht="14">
      <c r="B861" s="4"/>
      <c r="C861" s="4"/>
      <c r="D861" s="4"/>
      <c r="E861" s="4"/>
      <c r="G861" s="4"/>
    </row>
    <row r="862" spans="2:7" ht="14">
      <c r="B862" s="4"/>
      <c r="C862" s="4"/>
      <c r="D862" s="4"/>
      <c r="E862" s="4"/>
      <c r="G862" s="4"/>
    </row>
    <row r="863" spans="2:7" ht="14">
      <c r="B863" s="4"/>
      <c r="C863" s="4"/>
      <c r="D863" s="4"/>
      <c r="E863" s="4"/>
      <c r="G863" s="4"/>
    </row>
    <row r="864" spans="2:7" ht="14">
      <c r="B864" s="4"/>
      <c r="C864" s="4"/>
      <c r="D864" s="4"/>
      <c r="E864" s="4"/>
      <c r="G864" s="4"/>
    </row>
    <row r="865" spans="2:7" ht="14">
      <c r="B865" s="4"/>
      <c r="C865" s="4"/>
      <c r="D865" s="4"/>
      <c r="E865" s="4"/>
      <c r="G865" s="4"/>
    </row>
    <row r="866" spans="2:7" ht="14">
      <c r="B866" s="4"/>
      <c r="C866" s="4"/>
      <c r="D866" s="4"/>
      <c r="E866" s="4"/>
      <c r="G866" s="4"/>
    </row>
    <row r="867" spans="2:7" ht="14">
      <c r="B867" s="4"/>
      <c r="C867" s="4"/>
      <c r="D867" s="4"/>
      <c r="E867" s="4"/>
      <c r="G867" s="4"/>
    </row>
    <row r="868" spans="2:7" ht="14">
      <c r="B868" s="4"/>
      <c r="C868" s="4"/>
      <c r="D868" s="4"/>
      <c r="E868" s="4"/>
      <c r="G868" s="4"/>
    </row>
    <row r="869" spans="2:7" ht="14">
      <c r="B869" s="4"/>
      <c r="C869" s="4"/>
      <c r="D869" s="4"/>
      <c r="E869" s="4"/>
      <c r="G869" s="4"/>
    </row>
    <row r="870" spans="2:7" ht="14">
      <c r="B870" s="4"/>
      <c r="C870" s="4"/>
      <c r="D870" s="4"/>
      <c r="E870" s="4"/>
      <c r="G870" s="4"/>
    </row>
    <row r="871" spans="2:7" ht="14">
      <c r="B871" s="4"/>
      <c r="C871" s="4"/>
      <c r="D871" s="4"/>
      <c r="E871" s="4"/>
      <c r="G871" s="4"/>
    </row>
    <row r="872" spans="2:7" ht="14">
      <c r="B872" s="4"/>
      <c r="C872" s="4"/>
      <c r="D872" s="4"/>
      <c r="E872" s="4"/>
      <c r="G872" s="4"/>
    </row>
    <row r="873" spans="2:7" ht="14">
      <c r="B873" s="4"/>
      <c r="C873" s="4"/>
      <c r="D873" s="4"/>
      <c r="E873" s="4"/>
      <c r="G873" s="4"/>
    </row>
    <row r="874" spans="2:7" ht="14">
      <c r="B874" s="4"/>
      <c r="C874" s="4"/>
      <c r="D874" s="4"/>
      <c r="E874" s="4"/>
      <c r="G874" s="4"/>
    </row>
    <row r="875" spans="2:7" ht="14">
      <c r="B875" s="4"/>
      <c r="C875" s="4"/>
      <c r="D875" s="4"/>
      <c r="E875" s="4"/>
      <c r="G875" s="4"/>
    </row>
    <row r="876" spans="2:7" ht="14">
      <c r="B876" s="4"/>
      <c r="C876" s="4"/>
      <c r="D876" s="4"/>
      <c r="E876" s="4"/>
      <c r="G876" s="4"/>
    </row>
    <row r="877" spans="2:7" ht="14">
      <c r="B877" s="4"/>
      <c r="C877" s="4"/>
      <c r="D877" s="4"/>
      <c r="E877" s="4"/>
      <c r="G877" s="4"/>
    </row>
    <row r="878" spans="2:7" ht="14">
      <c r="B878" s="4"/>
      <c r="C878" s="4"/>
      <c r="D878" s="4"/>
      <c r="E878" s="4"/>
      <c r="G878" s="4"/>
    </row>
    <row r="879" spans="2:7" ht="14">
      <c r="B879" s="4"/>
      <c r="C879" s="4"/>
      <c r="D879" s="4"/>
      <c r="E879" s="4"/>
      <c r="G879" s="4"/>
    </row>
    <row r="880" spans="2:7" ht="14">
      <c r="B880" s="4"/>
      <c r="C880" s="4"/>
      <c r="D880" s="4"/>
      <c r="E880" s="4"/>
      <c r="G880" s="4"/>
    </row>
    <row r="881" spans="2:7" ht="14">
      <c r="B881" s="4"/>
      <c r="C881" s="4"/>
      <c r="D881" s="4"/>
      <c r="E881" s="4"/>
      <c r="G881" s="4"/>
    </row>
    <row r="882" spans="2:7" ht="14">
      <c r="B882" s="4"/>
      <c r="C882" s="4"/>
      <c r="D882" s="4"/>
      <c r="E882" s="4"/>
      <c r="G882" s="4"/>
    </row>
    <row r="883" spans="2:7" ht="14">
      <c r="B883" s="4"/>
      <c r="C883" s="4"/>
      <c r="D883" s="4"/>
      <c r="E883" s="4"/>
      <c r="G883" s="4"/>
    </row>
    <row r="884" spans="2:7" ht="14">
      <c r="B884" s="4"/>
      <c r="C884" s="4"/>
      <c r="D884" s="4"/>
      <c r="E884" s="4"/>
      <c r="G884" s="4"/>
    </row>
    <row r="885" spans="2:7" ht="14">
      <c r="B885" s="4"/>
      <c r="C885" s="4"/>
      <c r="D885" s="4"/>
      <c r="E885" s="4"/>
      <c r="G885" s="4"/>
    </row>
    <row r="886" spans="2:7" ht="14">
      <c r="B886" s="4"/>
      <c r="C886" s="4"/>
      <c r="D886" s="4"/>
      <c r="E886" s="4"/>
      <c r="G886" s="4"/>
    </row>
    <row r="887" spans="2:7" ht="14">
      <c r="B887" s="4"/>
      <c r="C887" s="4"/>
      <c r="D887" s="4"/>
      <c r="E887" s="4"/>
      <c r="G887" s="4"/>
    </row>
    <row r="888" spans="2:7" ht="14">
      <c r="B888" s="4"/>
      <c r="C888" s="4"/>
      <c r="D888" s="4"/>
      <c r="E888" s="4"/>
      <c r="G888" s="4"/>
    </row>
    <row r="889" spans="2:7" ht="14">
      <c r="B889" s="4"/>
      <c r="C889" s="4"/>
      <c r="D889" s="4"/>
      <c r="E889" s="4"/>
      <c r="G889" s="4"/>
    </row>
    <row r="890" spans="2:7" ht="14">
      <c r="B890" s="4"/>
      <c r="C890" s="4"/>
      <c r="D890" s="4"/>
      <c r="E890" s="4"/>
      <c r="G890" s="4"/>
    </row>
    <row r="891" spans="2:7" ht="14">
      <c r="B891" s="4"/>
      <c r="C891" s="4"/>
      <c r="D891" s="4"/>
      <c r="E891" s="4"/>
      <c r="G891" s="4"/>
    </row>
    <row r="892" spans="2:7" ht="14">
      <c r="B892" s="4"/>
      <c r="C892" s="4"/>
      <c r="D892" s="4"/>
      <c r="E892" s="4"/>
      <c r="G892" s="4"/>
    </row>
    <row r="893" spans="2:7" ht="14">
      <c r="B893" s="4"/>
      <c r="C893" s="4"/>
      <c r="D893" s="4"/>
      <c r="E893" s="4"/>
      <c r="G893" s="4"/>
    </row>
    <row r="894" spans="2:7" ht="14">
      <c r="B894" s="4"/>
      <c r="C894" s="4"/>
      <c r="D894" s="4"/>
      <c r="E894" s="4"/>
      <c r="G894" s="4"/>
    </row>
    <row r="895" spans="2:7" ht="14">
      <c r="B895" s="4"/>
      <c r="C895" s="4"/>
      <c r="D895" s="4"/>
      <c r="E895" s="4"/>
      <c r="G895" s="4"/>
    </row>
    <row r="896" spans="2:7" ht="14">
      <c r="B896" s="4"/>
      <c r="C896" s="4"/>
      <c r="D896" s="4"/>
      <c r="E896" s="4"/>
      <c r="G896" s="4"/>
    </row>
    <row r="897" spans="2:7" ht="14">
      <c r="B897" s="4"/>
      <c r="C897" s="4"/>
      <c r="D897" s="4"/>
      <c r="E897" s="4"/>
      <c r="G897" s="4"/>
    </row>
    <row r="898" spans="2:7" ht="14">
      <c r="B898" s="4"/>
      <c r="C898" s="4"/>
      <c r="D898" s="4"/>
      <c r="E898" s="4"/>
      <c r="G898" s="4"/>
    </row>
    <row r="899" spans="2:7" ht="14">
      <c r="B899" s="4"/>
      <c r="C899" s="4"/>
      <c r="D899" s="4"/>
      <c r="E899" s="4"/>
      <c r="G899" s="4"/>
    </row>
    <row r="900" spans="2:7" ht="14">
      <c r="B900" s="4"/>
      <c r="C900" s="4"/>
      <c r="D900" s="4"/>
      <c r="E900" s="4"/>
      <c r="G900" s="4"/>
    </row>
    <row r="901" spans="2:7" ht="14">
      <c r="B901" s="4"/>
      <c r="C901" s="4"/>
      <c r="D901" s="4"/>
      <c r="E901" s="4"/>
      <c r="G901" s="4"/>
    </row>
    <row r="902" spans="2:7" ht="14">
      <c r="B902" s="4"/>
      <c r="C902" s="4"/>
      <c r="D902" s="4"/>
      <c r="E902" s="4"/>
      <c r="G902" s="4"/>
    </row>
    <row r="903" spans="2:7" ht="14">
      <c r="B903" s="4"/>
      <c r="C903" s="4"/>
      <c r="D903" s="4"/>
      <c r="E903" s="4"/>
      <c r="G903" s="4"/>
    </row>
    <row r="904" spans="2:7" ht="14">
      <c r="B904" s="4"/>
      <c r="C904" s="4"/>
      <c r="D904" s="4"/>
      <c r="E904" s="4"/>
      <c r="G904" s="4"/>
    </row>
    <row r="905" spans="2:7" ht="14">
      <c r="B905" s="4"/>
      <c r="C905" s="4"/>
      <c r="D905" s="4"/>
      <c r="E905" s="4"/>
      <c r="G905" s="4"/>
    </row>
    <row r="906" spans="2:7" ht="14">
      <c r="B906" s="4"/>
      <c r="C906" s="4"/>
      <c r="D906" s="4"/>
      <c r="E906" s="4"/>
      <c r="G906" s="4"/>
    </row>
    <row r="907" spans="2:7" ht="14">
      <c r="B907" s="4"/>
      <c r="C907" s="4"/>
      <c r="D907" s="4"/>
      <c r="E907" s="4"/>
      <c r="G907" s="4"/>
    </row>
    <row r="908" spans="2:7" ht="14">
      <c r="B908" s="4"/>
      <c r="C908" s="4"/>
      <c r="D908" s="4"/>
      <c r="E908" s="4"/>
      <c r="G908" s="4"/>
    </row>
    <row r="909" spans="2:7" ht="14">
      <c r="B909" s="4"/>
      <c r="C909" s="4"/>
      <c r="D909" s="4"/>
      <c r="E909" s="4"/>
      <c r="G909" s="4"/>
    </row>
    <row r="910" spans="2:7" ht="14">
      <c r="B910" s="4"/>
      <c r="C910" s="4"/>
      <c r="D910" s="4"/>
      <c r="E910" s="4"/>
      <c r="G910" s="4"/>
    </row>
    <row r="911" spans="2:7" ht="14">
      <c r="B911" s="4"/>
      <c r="C911" s="4"/>
      <c r="D911" s="4"/>
      <c r="E911" s="4"/>
      <c r="G911" s="4"/>
    </row>
    <row r="912" spans="2:7" ht="14">
      <c r="B912" s="4"/>
      <c r="C912" s="4"/>
      <c r="D912" s="4"/>
      <c r="E912" s="4"/>
      <c r="G912" s="4"/>
    </row>
    <row r="913" spans="2:7" ht="14">
      <c r="B913" s="4"/>
      <c r="C913" s="4"/>
      <c r="D913" s="4"/>
      <c r="E913" s="4"/>
      <c r="G913" s="4"/>
    </row>
    <row r="914" spans="2:7" ht="14">
      <c r="B914" s="4"/>
      <c r="C914" s="4"/>
      <c r="D914" s="4"/>
      <c r="E914" s="4"/>
      <c r="G914" s="4"/>
    </row>
    <row r="915" spans="2:7" ht="14">
      <c r="B915" s="4"/>
      <c r="C915" s="4"/>
      <c r="D915" s="4"/>
      <c r="E915" s="4"/>
      <c r="G915" s="4"/>
    </row>
    <row r="916" spans="2:7" ht="14">
      <c r="B916" s="4"/>
      <c r="C916" s="4"/>
      <c r="D916" s="4"/>
      <c r="E916" s="4"/>
      <c r="G916" s="4"/>
    </row>
    <row r="917" spans="2:7" ht="14">
      <c r="B917" s="4"/>
      <c r="C917" s="4"/>
      <c r="D917" s="4"/>
      <c r="E917" s="4"/>
      <c r="G917" s="4"/>
    </row>
    <row r="918" spans="2:7" ht="14">
      <c r="B918" s="4"/>
      <c r="C918" s="4"/>
      <c r="D918" s="4"/>
      <c r="E918" s="4"/>
      <c r="G918" s="4"/>
    </row>
    <row r="919" spans="2:7" ht="14">
      <c r="B919" s="4"/>
      <c r="C919" s="4"/>
      <c r="D919" s="4"/>
      <c r="E919" s="4"/>
      <c r="G919" s="4"/>
    </row>
    <row r="920" spans="2:7" ht="14">
      <c r="B920" s="4"/>
      <c r="C920" s="4"/>
      <c r="D920" s="4"/>
      <c r="E920" s="4"/>
      <c r="G920" s="4"/>
    </row>
    <row r="921" spans="2:7" ht="14">
      <c r="B921" s="4"/>
      <c r="C921" s="4"/>
      <c r="D921" s="4"/>
      <c r="E921" s="4"/>
      <c r="G921" s="4"/>
    </row>
    <row r="922" spans="2:7" ht="14">
      <c r="B922" s="4"/>
      <c r="C922" s="4"/>
      <c r="D922" s="4"/>
      <c r="E922" s="4"/>
      <c r="G922" s="4"/>
    </row>
    <row r="923" spans="2:7" ht="14">
      <c r="B923" s="4"/>
      <c r="C923" s="4"/>
      <c r="D923" s="4"/>
      <c r="E923" s="4"/>
      <c r="G923" s="4"/>
    </row>
    <row r="924" spans="2:7" ht="14">
      <c r="B924" s="4"/>
      <c r="C924" s="4"/>
      <c r="D924" s="4"/>
      <c r="E924" s="4"/>
      <c r="G924" s="4"/>
    </row>
    <row r="925" spans="2:7" ht="14">
      <c r="B925" s="4"/>
      <c r="C925" s="4"/>
      <c r="D925" s="4"/>
      <c r="E925" s="4"/>
      <c r="G925" s="4"/>
    </row>
    <row r="926" spans="2:7" ht="14">
      <c r="B926" s="4"/>
      <c r="C926" s="4"/>
      <c r="D926" s="4"/>
      <c r="E926" s="4"/>
      <c r="G926" s="4"/>
    </row>
    <row r="927" spans="2:7" ht="14">
      <c r="B927" s="4"/>
      <c r="C927" s="4"/>
      <c r="D927" s="4"/>
      <c r="E927" s="4"/>
      <c r="G927" s="4"/>
    </row>
    <row r="928" spans="2:7" ht="14">
      <c r="B928" s="4"/>
      <c r="C928" s="4"/>
      <c r="D928" s="4"/>
      <c r="E928" s="4"/>
      <c r="G928" s="4"/>
    </row>
    <row r="929" spans="2:7" ht="14">
      <c r="B929" s="4"/>
      <c r="C929" s="4"/>
      <c r="D929" s="4"/>
      <c r="E929" s="4"/>
      <c r="G929" s="4"/>
    </row>
    <row r="930" spans="2:7" ht="14">
      <c r="B930" s="4"/>
      <c r="C930" s="4"/>
      <c r="D930" s="4"/>
      <c r="E930" s="4"/>
      <c r="G930" s="4"/>
    </row>
    <row r="931" spans="2:7" ht="14">
      <c r="B931" s="4"/>
      <c r="C931" s="4"/>
      <c r="D931" s="4"/>
      <c r="E931" s="4"/>
      <c r="G931" s="4"/>
    </row>
    <row r="932" spans="2:7" ht="14">
      <c r="B932" s="4"/>
      <c r="C932" s="4"/>
      <c r="D932" s="4"/>
      <c r="E932" s="4"/>
      <c r="G932" s="4"/>
    </row>
    <row r="933" spans="2:7" ht="14">
      <c r="B933" s="4"/>
      <c r="C933" s="4"/>
      <c r="D933" s="4"/>
      <c r="E933" s="4"/>
      <c r="G933" s="4"/>
    </row>
    <row r="934" spans="2:7" ht="14">
      <c r="B934" s="4"/>
      <c r="C934" s="4"/>
      <c r="D934" s="4"/>
      <c r="E934" s="4"/>
      <c r="G934" s="4"/>
    </row>
    <row r="935" spans="2:7" ht="14">
      <c r="B935" s="4"/>
      <c r="C935" s="4"/>
      <c r="D935" s="4"/>
      <c r="E935" s="4"/>
      <c r="G935" s="4"/>
    </row>
    <row r="936" spans="2:7" ht="14">
      <c r="B936" s="4"/>
      <c r="C936" s="4"/>
      <c r="D936" s="4"/>
      <c r="E936" s="4"/>
      <c r="G936" s="4"/>
    </row>
    <row r="937" spans="2:7" ht="14">
      <c r="B937" s="4"/>
      <c r="C937" s="4"/>
      <c r="D937" s="4"/>
      <c r="E937" s="4"/>
      <c r="G937" s="4"/>
    </row>
    <row r="938" spans="2:7" ht="14">
      <c r="B938" s="4"/>
      <c r="C938" s="4"/>
      <c r="D938" s="4"/>
      <c r="E938" s="4"/>
      <c r="G938" s="4"/>
    </row>
    <row r="939" spans="2:7" ht="14">
      <c r="B939" s="4"/>
      <c r="C939" s="4"/>
      <c r="D939" s="4"/>
      <c r="E939" s="4"/>
      <c r="G939" s="4"/>
    </row>
    <row r="940" spans="2:7" ht="14">
      <c r="B940" s="4"/>
      <c r="C940" s="4"/>
      <c r="D940" s="4"/>
      <c r="E940" s="4"/>
      <c r="G940" s="4"/>
    </row>
    <row r="941" spans="2:7" ht="14">
      <c r="B941" s="4"/>
      <c r="C941" s="4"/>
      <c r="D941" s="4"/>
      <c r="E941" s="4"/>
      <c r="G941" s="4"/>
    </row>
    <row r="942" spans="2:7" ht="14">
      <c r="B942" s="4"/>
      <c r="C942" s="4"/>
      <c r="D942" s="4"/>
      <c r="E942" s="4"/>
      <c r="G942" s="4"/>
    </row>
    <row r="943" spans="2:7" ht="14">
      <c r="B943" s="4"/>
      <c r="C943" s="4"/>
      <c r="D943" s="4"/>
      <c r="E943" s="4"/>
      <c r="G943" s="4"/>
    </row>
    <row r="944" spans="2:7" ht="14">
      <c r="B944" s="4"/>
      <c r="C944" s="4"/>
      <c r="D944" s="4"/>
      <c r="E944" s="4"/>
      <c r="G944" s="4"/>
    </row>
    <row r="945" spans="2:7" ht="14">
      <c r="B945" s="4"/>
      <c r="C945" s="4"/>
      <c r="D945" s="4"/>
      <c r="E945" s="4"/>
      <c r="G945" s="4"/>
    </row>
    <row r="946" spans="2:7" ht="14">
      <c r="B946" s="4"/>
      <c r="C946" s="4"/>
      <c r="D946" s="4"/>
      <c r="E946" s="4"/>
      <c r="G946" s="4"/>
    </row>
    <row r="947" spans="2:7" ht="14">
      <c r="B947" s="4"/>
      <c r="C947" s="4"/>
      <c r="D947" s="4"/>
      <c r="E947" s="4"/>
      <c r="G947" s="4"/>
    </row>
    <row r="948" spans="2:7" ht="14">
      <c r="B948" s="4"/>
      <c r="C948" s="4"/>
      <c r="D948" s="4"/>
      <c r="E948" s="4"/>
      <c r="G948" s="4"/>
    </row>
    <row r="949" spans="2:7" ht="14">
      <c r="B949" s="4"/>
      <c r="C949" s="4"/>
      <c r="D949" s="4"/>
      <c r="E949" s="4"/>
      <c r="G949" s="4"/>
    </row>
    <row r="950" spans="2:7" ht="14">
      <c r="B950" s="4"/>
      <c r="C950" s="4"/>
      <c r="D950" s="4"/>
      <c r="E950" s="4"/>
      <c r="G950" s="4"/>
    </row>
    <row r="951" spans="2:7" ht="14">
      <c r="B951" s="4"/>
      <c r="C951" s="4"/>
      <c r="D951" s="4"/>
      <c r="E951" s="4"/>
      <c r="G951" s="4"/>
    </row>
    <row r="952" spans="2:7" ht="14">
      <c r="B952" s="4"/>
      <c r="C952" s="4"/>
      <c r="D952" s="4"/>
      <c r="E952" s="4"/>
      <c r="G952" s="4"/>
    </row>
    <row r="953" spans="2:7" ht="14">
      <c r="B953" s="4"/>
      <c r="C953" s="4"/>
      <c r="D953" s="4"/>
      <c r="E953" s="4"/>
      <c r="G953" s="4"/>
    </row>
    <row r="954" spans="2:7" ht="14">
      <c r="B954" s="4"/>
      <c r="C954" s="4"/>
      <c r="D954" s="4"/>
      <c r="E954" s="4"/>
      <c r="G954" s="4"/>
    </row>
    <row r="955" spans="2:7" ht="14">
      <c r="B955" s="4"/>
      <c r="C955" s="4"/>
      <c r="D955" s="4"/>
      <c r="E955" s="4"/>
      <c r="G955" s="4"/>
    </row>
    <row r="956" spans="2:7" ht="14">
      <c r="B956" s="4"/>
      <c r="C956" s="4"/>
      <c r="D956" s="4"/>
      <c r="E956" s="4"/>
      <c r="G956" s="4"/>
    </row>
    <row r="957" spans="2:7" ht="14">
      <c r="B957" s="4"/>
      <c r="C957" s="4"/>
      <c r="D957" s="4"/>
      <c r="E957" s="4"/>
      <c r="G957" s="4"/>
    </row>
    <row r="958" spans="2:7" ht="14">
      <c r="B958" s="4"/>
      <c r="C958" s="4"/>
      <c r="D958" s="4"/>
      <c r="E958" s="4"/>
      <c r="G958" s="4"/>
    </row>
    <row r="959" spans="2:7" ht="14">
      <c r="B959" s="4"/>
      <c r="C959" s="4"/>
      <c r="D959" s="4"/>
      <c r="E959" s="4"/>
      <c r="G959" s="4"/>
    </row>
    <row r="960" spans="2:7" ht="14">
      <c r="B960" s="4"/>
      <c r="C960" s="4"/>
      <c r="D960" s="4"/>
      <c r="E960" s="4"/>
      <c r="G960" s="4"/>
    </row>
    <row r="961" spans="2:7" ht="14">
      <c r="B961" s="4"/>
      <c r="C961" s="4"/>
      <c r="D961" s="4"/>
      <c r="E961" s="4"/>
      <c r="G961" s="4"/>
    </row>
    <row r="962" spans="2:7" ht="14">
      <c r="B962" s="4"/>
      <c r="C962" s="4"/>
      <c r="D962" s="4"/>
      <c r="E962" s="4"/>
      <c r="G962" s="4"/>
    </row>
    <row r="963" spans="2:7" ht="14">
      <c r="B963" s="4"/>
      <c r="C963" s="4"/>
      <c r="D963" s="4"/>
      <c r="E963" s="4"/>
      <c r="G963" s="4"/>
    </row>
    <row r="964" spans="2:7" ht="14">
      <c r="B964" s="4"/>
      <c r="C964" s="4"/>
      <c r="D964" s="4"/>
      <c r="E964" s="4"/>
      <c r="G964" s="4"/>
    </row>
    <row r="965" spans="2:7" ht="14">
      <c r="B965" s="4"/>
      <c r="C965" s="4"/>
      <c r="D965" s="4"/>
      <c r="E965" s="4"/>
      <c r="G965" s="4"/>
    </row>
    <row r="966" spans="2:7" ht="14">
      <c r="B966" s="4"/>
      <c r="C966" s="4"/>
      <c r="D966" s="4"/>
      <c r="E966" s="4"/>
      <c r="G966" s="4"/>
    </row>
    <row r="967" spans="2:7" ht="14">
      <c r="B967" s="4"/>
      <c r="C967" s="4"/>
      <c r="D967" s="4"/>
      <c r="E967" s="4"/>
      <c r="G967" s="4"/>
    </row>
    <row r="968" spans="2:7" ht="14">
      <c r="B968" s="4"/>
      <c r="C968" s="4"/>
      <c r="D968" s="4"/>
      <c r="E968" s="4"/>
      <c r="G968" s="4"/>
    </row>
    <row r="969" spans="2:7" ht="14">
      <c r="B969" s="4"/>
      <c r="C969" s="4"/>
      <c r="D969" s="4"/>
      <c r="E969" s="4"/>
      <c r="G969" s="4"/>
    </row>
    <row r="970" spans="2:7" ht="14">
      <c r="B970" s="4"/>
      <c r="C970" s="4"/>
      <c r="D970" s="4"/>
      <c r="E970" s="4"/>
      <c r="G970" s="4"/>
    </row>
    <row r="971" spans="2:7" ht="14">
      <c r="B971" s="4"/>
      <c r="C971" s="4"/>
      <c r="D971" s="4"/>
      <c r="E971" s="4"/>
      <c r="G971" s="4"/>
    </row>
    <row r="972" spans="2:7" ht="14">
      <c r="B972" s="4"/>
      <c r="C972" s="4"/>
      <c r="D972" s="4"/>
      <c r="E972" s="4"/>
      <c r="G972" s="4"/>
    </row>
    <row r="973" spans="2:7" ht="14">
      <c r="B973" s="4"/>
      <c r="C973" s="4"/>
      <c r="D973" s="4"/>
      <c r="E973" s="4"/>
      <c r="G973" s="4"/>
    </row>
    <row r="974" spans="2:7" ht="14">
      <c r="B974" s="4"/>
      <c r="C974" s="4"/>
      <c r="D974" s="4"/>
      <c r="E974" s="4"/>
      <c r="G974" s="4"/>
    </row>
    <row r="975" spans="2:7" ht="14">
      <c r="B975" s="4"/>
      <c r="C975" s="4"/>
      <c r="D975" s="4"/>
      <c r="E975" s="4"/>
      <c r="G975" s="4"/>
    </row>
    <row r="976" spans="2:7" ht="14">
      <c r="B976" s="4"/>
      <c r="C976" s="4"/>
      <c r="D976" s="4"/>
      <c r="E976" s="4"/>
      <c r="G976" s="4"/>
    </row>
    <row r="977" spans="2:7" ht="14">
      <c r="B977" s="4"/>
      <c r="C977" s="4"/>
      <c r="D977" s="4"/>
      <c r="E977" s="4"/>
      <c r="G977" s="4"/>
    </row>
    <row r="978" spans="2:7" ht="14">
      <c r="B978" s="4"/>
      <c r="C978" s="4"/>
      <c r="D978" s="4"/>
      <c r="E978" s="4"/>
      <c r="G978" s="4"/>
    </row>
    <row r="979" spans="2:7" ht="14">
      <c r="B979" s="4"/>
      <c r="C979" s="4"/>
      <c r="D979" s="4"/>
      <c r="E979" s="4"/>
      <c r="G979" s="4"/>
    </row>
    <row r="980" spans="2:7" ht="14">
      <c r="B980" s="4"/>
      <c r="C980" s="4"/>
      <c r="D980" s="4"/>
      <c r="E980" s="4"/>
      <c r="G980" s="4"/>
    </row>
    <row r="981" spans="2:7" ht="14">
      <c r="B981" s="4"/>
      <c r="C981" s="4"/>
      <c r="D981" s="4"/>
      <c r="E981" s="4"/>
      <c r="G981" s="4"/>
    </row>
    <row r="982" spans="2:7" ht="14">
      <c r="B982" s="4"/>
      <c r="C982" s="4"/>
      <c r="D982" s="4"/>
      <c r="E982" s="4"/>
      <c r="G982" s="4"/>
    </row>
    <row r="983" spans="2:7" ht="14">
      <c r="B983" s="4"/>
      <c r="C983" s="4"/>
      <c r="D983" s="4"/>
      <c r="E983" s="4"/>
      <c r="G983" s="4"/>
    </row>
    <row r="984" spans="2:7" ht="14">
      <c r="B984" s="4"/>
      <c r="C984" s="4"/>
      <c r="D984" s="4"/>
      <c r="E984" s="4"/>
      <c r="G984" s="4"/>
    </row>
    <row r="985" spans="2:7" ht="14">
      <c r="B985" s="4"/>
      <c r="C985" s="4"/>
      <c r="D985" s="4"/>
      <c r="E985" s="4"/>
      <c r="G985" s="4"/>
    </row>
    <row r="986" spans="2:7" ht="14">
      <c r="B986" s="4"/>
      <c r="C986" s="4"/>
      <c r="D986" s="4"/>
      <c r="E986" s="4"/>
      <c r="G986" s="4"/>
    </row>
    <row r="987" spans="2:7" ht="14">
      <c r="B987" s="4"/>
      <c r="C987" s="4"/>
      <c r="D987" s="4"/>
      <c r="E987" s="4"/>
      <c r="G987" s="4"/>
    </row>
    <row r="988" spans="2:7" ht="14">
      <c r="B988" s="4"/>
      <c r="C988" s="4"/>
      <c r="D988" s="4"/>
      <c r="E988" s="4"/>
      <c r="G988" s="4"/>
    </row>
    <row r="989" spans="2:7" ht="14">
      <c r="B989" s="4"/>
      <c r="C989" s="4"/>
      <c r="D989" s="4"/>
      <c r="E989" s="4"/>
      <c r="G989" s="4"/>
    </row>
    <row r="990" spans="2:7" ht="14">
      <c r="B990" s="4"/>
      <c r="C990" s="4"/>
      <c r="D990" s="4"/>
      <c r="E990" s="4"/>
      <c r="G990" s="4"/>
    </row>
    <row r="991" spans="2:7" ht="14">
      <c r="B991" s="4"/>
      <c r="C991" s="4"/>
      <c r="D991" s="4"/>
      <c r="E991" s="4"/>
      <c r="G991" s="4"/>
    </row>
    <row r="992" spans="2:7" ht="14">
      <c r="B992" s="4"/>
      <c r="C992" s="4"/>
      <c r="D992" s="4"/>
      <c r="E992" s="4"/>
      <c r="G992" s="4"/>
    </row>
    <row r="993" spans="2:7" ht="14">
      <c r="B993" s="4"/>
      <c r="C993" s="4"/>
      <c r="D993" s="4"/>
      <c r="E993" s="4"/>
      <c r="G993" s="4"/>
    </row>
  </sheetData>
  <mergeCells count="3">
    <mergeCell ref="B2:E4"/>
    <mergeCell ref="B5:C5"/>
    <mergeCell ref="D5:E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5"/>
  <sheetViews>
    <sheetView workbookViewId="0"/>
  </sheetViews>
  <sheetFormatPr baseColWidth="10" defaultColWidth="12.5" defaultRowHeight="15" customHeight="1" x14ac:dyDescent="0"/>
  <cols>
    <col min="1" max="1" width="10" style="118" customWidth="1"/>
    <col min="2" max="2" width="35.5" style="118" customWidth="1"/>
    <col min="3" max="3" width="14.83203125" style="118" customWidth="1"/>
    <col min="4" max="4" width="33.6640625" style="118" customWidth="1"/>
    <col min="5" max="5" width="15.33203125" style="118" customWidth="1"/>
    <col min="6" max="25" width="10" style="118" customWidth="1"/>
    <col min="26" max="16384" width="12.5" style="118"/>
  </cols>
  <sheetData>
    <row r="1" spans="1:25" ht="15" customHeight="1">
      <c r="B1" s="86"/>
      <c r="C1" s="119"/>
      <c r="D1" s="86"/>
      <c r="E1" s="119"/>
    </row>
    <row r="2" spans="1:25" ht="15" customHeight="1">
      <c r="B2" s="153" t="s">
        <v>408</v>
      </c>
      <c r="C2" s="154"/>
      <c r="D2" s="154"/>
      <c r="E2" s="154"/>
    </row>
    <row r="3" spans="1:25" ht="15" customHeight="1">
      <c r="B3" s="154"/>
      <c r="C3" s="154"/>
      <c r="D3" s="154"/>
      <c r="E3" s="154"/>
    </row>
    <row r="4" spans="1:25" ht="15" customHeight="1">
      <c r="B4" s="155"/>
      <c r="C4" s="155"/>
      <c r="D4" s="155"/>
      <c r="E4" s="155"/>
    </row>
    <row r="5" spans="1:25" ht="15" customHeight="1">
      <c r="B5" s="156" t="s">
        <v>50</v>
      </c>
      <c r="C5" s="157"/>
      <c r="D5" s="158" t="s">
        <v>148</v>
      </c>
      <c r="E5" s="156"/>
    </row>
    <row r="6" spans="1:25" ht="15" customHeight="1">
      <c r="A6" s="86"/>
      <c r="B6" s="120" t="s">
        <v>226</v>
      </c>
      <c r="C6" s="121">
        <v>1080624334</v>
      </c>
      <c r="D6" s="122" t="s">
        <v>230</v>
      </c>
      <c r="E6" s="121">
        <v>52629500</v>
      </c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15" customHeight="1">
      <c r="B7" s="123" t="s">
        <v>232</v>
      </c>
      <c r="C7" s="121">
        <v>2252845403</v>
      </c>
      <c r="D7" s="124" t="s">
        <v>233</v>
      </c>
      <c r="E7" s="121"/>
    </row>
    <row r="8" spans="1:25" ht="15" customHeight="1">
      <c r="A8" s="86"/>
      <c r="B8" s="123" t="s">
        <v>84</v>
      </c>
      <c r="C8" s="121">
        <v>34820184427</v>
      </c>
      <c r="D8" s="125" t="s">
        <v>152</v>
      </c>
      <c r="E8" s="121">
        <v>17500000</v>
      </c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</row>
    <row r="9" spans="1:25" ht="15" customHeight="1">
      <c r="B9" s="123" t="s">
        <v>99</v>
      </c>
      <c r="C9" s="121">
        <v>78338528</v>
      </c>
      <c r="D9" s="126" t="s">
        <v>155</v>
      </c>
      <c r="E9" s="121">
        <v>36720592</v>
      </c>
    </row>
    <row r="10" spans="1:25" ht="15" customHeight="1">
      <c r="A10" s="86"/>
      <c r="B10" s="120" t="s">
        <v>240</v>
      </c>
      <c r="C10" s="121">
        <v>27229490526</v>
      </c>
      <c r="D10" s="126" t="s">
        <v>158</v>
      </c>
      <c r="E10" s="121">
        <v>73441184</v>
      </c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</row>
    <row r="11" spans="1:25" ht="15" customHeight="1">
      <c r="B11" s="123" t="s">
        <v>118</v>
      </c>
      <c r="C11" s="121">
        <v>1165556675</v>
      </c>
      <c r="D11" s="127" t="s">
        <v>199</v>
      </c>
      <c r="E11" s="121">
        <v>579929948</v>
      </c>
    </row>
    <row r="12" spans="1:25" ht="15" customHeight="1">
      <c r="B12" s="123" t="s">
        <v>243</v>
      </c>
      <c r="C12" s="121">
        <v>1873566960</v>
      </c>
      <c r="D12" s="127" t="s">
        <v>204</v>
      </c>
      <c r="E12" s="121">
        <v>26777509737</v>
      </c>
    </row>
    <row r="13" spans="1:25" ht="15" customHeight="1">
      <c r="B13" s="123"/>
      <c r="C13" s="121"/>
      <c r="D13" s="122" t="s">
        <v>244</v>
      </c>
      <c r="E13" s="121">
        <v>13628289312</v>
      </c>
    </row>
    <row r="14" spans="1:25" ht="15" customHeight="1">
      <c r="B14" s="123"/>
      <c r="C14" s="121"/>
      <c r="D14" s="127" t="s">
        <v>208</v>
      </c>
      <c r="E14" s="121">
        <v>65275791</v>
      </c>
    </row>
    <row r="15" spans="1:25" ht="15" customHeight="1">
      <c r="B15" s="123"/>
      <c r="C15" s="121"/>
      <c r="D15" s="127" t="s">
        <v>245</v>
      </c>
      <c r="E15" s="121">
        <v>1579494129</v>
      </c>
    </row>
    <row r="16" spans="1:25" ht="15" customHeight="1">
      <c r="B16" s="123"/>
      <c r="C16" s="121"/>
      <c r="D16" s="127" t="s">
        <v>246</v>
      </c>
      <c r="E16" s="121">
        <v>20595587074</v>
      </c>
    </row>
    <row r="17" spans="2:5" ht="14">
      <c r="B17" s="123"/>
      <c r="C17" s="121"/>
      <c r="D17" s="127" t="s">
        <v>247</v>
      </c>
      <c r="E17" s="121">
        <v>4888896284</v>
      </c>
    </row>
    <row r="18" spans="2:5" ht="14">
      <c r="B18" s="123"/>
      <c r="C18" s="121"/>
      <c r="D18" s="127" t="s">
        <v>217</v>
      </c>
      <c r="E18" s="121">
        <v>205333202</v>
      </c>
    </row>
    <row r="19" spans="2:5" ht="14">
      <c r="B19" s="128" t="s">
        <v>197</v>
      </c>
      <c r="C19" s="142">
        <f>SUM(C6:C12)</f>
        <v>68500606853</v>
      </c>
      <c r="D19" s="129" t="s">
        <v>249</v>
      </c>
      <c r="E19" s="142">
        <f>SUM(E6:E18)</f>
        <v>68500606753</v>
      </c>
    </row>
    <row r="20" spans="2:5" ht="14">
      <c r="B20" s="86"/>
      <c r="C20" s="119"/>
      <c r="D20" s="86"/>
      <c r="E20" s="119"/>
    </row>
    <row r="21" spans="2:5" ht="14">
      <c r="B21" s="86"/>
      <c r="C21" s="119"/>
      <c r="D21" s="86"/>
      <c r="E21" s="119"/>
    </row>
    <row r="22" spans="2:5" ht="14">
      <c r="B22" s="86"/>
      <c r="C22" s="119"/>
      <c r="D22" s="86"/>
      <c r="E22" s="86"/>
    </row>
    <row r="23" spans="2:5" ht="14">
      <c r="B23" s="86"/>
      <c r="C23" s="119"/>
      <c r="D23" s="86"/>
      <c r="E23" s="86"/>
    </row>
    <row r="24" spans="2:5" ht="14">
      <c r="B24" s="86"/>
      <c r="C24" s="119"/>
      <c r="D24" s="86"/>
      <c r="E24" s="86"/>
    </row>
    <row r="25" spans="2:5" ht="14">
      <c r="B25" s="86"/>
      <c r="C25" s="119"/>
      <c r="D25" s="86"/>
      <c r="E25" s="86"/>
    </row>
    <row r="26" spans="2:5" ht="14">
      <c r="B26" s="86"/>
      <c r="C26" s="119"/>
      <c r="D26" s="86"/>
      <c r="E26" s="86"/>
    </row>
    <row r="27" spans="2:5" ht="14">
      <c r="B27" s="86"/>
      <c r="C27" s="119"/>
      <c r="D27" s="86"/>
      <c r="E27" s="86"/>
    </row>
    <row r="28" spans="2:5" ht="14">
      <c r="B28" s="86"/>
      <c r="C28" s="86"/>
      <c r="D28" s="86"/>
      <c r="E28" s="86"/>
    </row>
    <row r="29" spans="2:5" ht="14">
      <c r="B29" s="86"/>
      <c r="C29" s="86"/>
      <c r="D29" s="86"/>
      <c r="E29" s="86"/>
    </row>
    <row r="30" spans="2:5" ht="14">
      <c r="B30" s="86"/>
      <c r="C30" s="86"/>
      <c r="D30" s="86"/>
      <c r="E30" s="86"/>
    </row>
    <row r="31" spans="2:5" ht="14">
      <c r="B31" s="86"/>
      <c r="C31" s="86"/>
      <c r="D31" s="86"/>
      <c r="E31" s="86"/>
    </row>
    <row r="32" spans="2:5" ht="14">
      <c r="B32" s="86"/>
      <c r="C32" s="86"/>
      <c r="D32" s="86"/>
      <c r="E32" s="86"/>
    </row>
    <row r="33" spans="2:5" ht="14">
      <c r="B33" s="86"/>
      <c r="C33" s="86"/>
      <c r="D33" s="86"/>
      <c r="E33" s="86"/>
    </row>
    <row r="34" spans="2:5" ht="14">
      <c r="B34" s="86"/>
      <c r="C34" s="86"/>
      <c r="D34" s="86"/>
      <c r="E34" s="86"/>
    </row>
    <row r="35" spans="2:5" ht="14">
      <c r="B35" s="86"/>
      <c r="C35" s="86"/>
      <c r="D35" s="86"/>
      <c r="E35" s="86"/>
    </row>
    <row r="36" spans="2:5" ht="14">
      <c r="B36" s="86"/>
      <c r="C36" s="86"/>
      <c r="D36" s="86"/>
      <c r="E36" s="86"/>
    </row>
    <row r="37" spans="2:5" ht="14">
      <c r="B37" s="86"/>
      <c r="C37" s="86"/>
      <c r="D37" s="86"/>
      <c r="E37" s="86"/>
    </row>
    <row r="38" spans="2:5" ht="14">
      <c r="B38" s="86"/>
      <c r="C38" s="86"/>
      <c r="D38" s="86"/>
      <c r="E38" s="86"/>
    </row>
    <row r="39" spans="2:5" ht="14">
      <c r="B39" s="86"/>
      <c r="C39" s="86"/>
      <c r="D39" s="86"/>
      <c r="E39" s="86"/>
    </row>
    <row r="40" spans="2:5" ht="14">
      <c r="B40" s="86"/>
      <c r="C40" s="86"/>
      <c r="D40" s="86"/>
      <c r="E40" s="86"/>
    </row>
    <row r="41" spans="2:5" ht="14">
      <c r="B41" s="86"/>
      <c r="C41" s="86"/>
      <c r="D41" s="86"/>
      <c r="E41" s="86"/>
    </row>
    <row r="42" spans="2:5" ht="14">
      <c r="B42" s="86"/>
      <c r="C42" s="86"/>
      <c r="D42" s="86"/>
      <c r="E42" s="86"/>
    </row>
    <row r="43" spans="2:5" ht="14">
      <c r="B43" s="86"/>
      <c r="C43" s="86"/>
      <c r="D43" s="86"/>
      <c r="E43" s="86"/>
    </row>
    <row r="44" spans="2:5" ht="14">
      <c r="B44" s="86"/>
      <c r="C44" s="86"/>
      <c r="D44" s="86"/>
      <c r="E44" s="86"/>
    </row>
    <row r="45" spans="2:5" ht="14">
      <c r="B45" s="86"/>
      <c r="C45" s="86"/>
      <c r="D45" s="86"/>
      <c r="E45" s="86"/>
    </row>
    <row r="46" spans="2:5" ht="14">
      <c r="B46" s="86"/>
      <c r="C46" s="86"/>
      <c r="D46" s="86"/>
      <c r="E46" s="86"/>
    </row>
    <row r="47" spans="2:5" ht="14">
      <c r="B47" s="86"/>
      <c r="C47" s="86"/>
      <c r="D47" s="86"/>
      <c r="E47" s="86"/>
    </row>
    <row r="48" spans="2:5" ht="14">
      <c r="B48" s="86"/>
      <c r="C48" s="86"/>
      <c r="D48" s="86"/>
      <c r="E48" s="86"/>
    </row>
    <row r="49" spans="2:5" ht="14">
      <c r="B49" s="86"/>
      <c r="C49" s="86"/>
      <c r="D49" s="86"/>
      <c r="E49" s="86"/>
    </row>
    <row r="50" spans="2:5" ht="14">
      <c r="B50" s="86"/>
      <c r="C50" s="86"/>
      <c r="D50" s="86"/>
      <c r="E50" s="86"/>
    </row>
    <row r="51" spans="2:5" ht="14">
      <c r="B51" s="86"/>
      <c r="C51" s="86"/>
      <c r="D51" s="86"/>
      <c r="E51" s="86"/>
    </row>
    <row r="52" spans="2:5" ht="14">
      <c r="B52" s="86"/>
      <c r="C52" s="86"/>
      <c r="D52" s="86"/>
      <c r="E52" s="86"/>
    </row>
    <row r="53" spans="2:5" ht="14">
      <c r="B53" s="86"/>
      <c r="C53" s="86"/>
      <c r="D53" s="86"/>
      <c r="E53" s="86"/>
    </row>
    <row r="54" spans="2:5" ht="14">
      <c r="B54" s="86"/>
      <c r="C54" s="86"/>
      <c r="D54" s="86"/>
      <c r="E54" s="86"/>
    </row>
    <row r="55" spans="2:5" ht="14">
      <c r="B55" s="86"/>
      <c r="C55" s="86"/>
      <c r="D55" s="86"/>
      <c r="E55" s="86"/>
    </row>
    <row r="56" spans="2:5" ht="14">
      <c r="B56" s="86"/>
      <c r="C56" s="86"/>
      <c r="D56" s="86"/>
      <c r="E56" s="86"/>
    </row>
    <row r="57" spans="2:5" ht="14">
      <c r="B57" s="86"/>
      <c r="C57" s="86"/>
      <c r="D57" s="86"/>
      <c r="E57" s="86"/>
    </row>
    <row r="58" spans="2:5" ht="14">
      <c r="B58" s="86"/>
      <c r="C58" s="86"/>
      <c r="D58" s="86"/>
      <c r="E58" s="86"/>
    </row>
    <row r="59" spans="2:5" ht="14">
      <c r="B59" s="86"/>
      <c r="C59" s="86"/>
      <c r="D59" s="86"/>
      <c r="E59" s="86"/>
    </row>
    <row r="60" spans="2:5" ht="14">
      <c r="B60" s="86"/>
      <c r="C60" s="86"/>
      <c r="D60" s="86"/>
      <c r="E60" s="86"/>
    </row>
    <row r="61" spans="2:5" ht="14">
      <c r="B61" s="86"/>
      <c r="C61" s="86"/>
      <c r="D61" s="86"/>
      <c r="E61" s="86"/>
    </row>
    <row r="62" spans="2:5" ht="14">
      <c r="B62" s="86"/>
      <c r="C62" s="86"/>
      <c r="D62" s="86"/>
      <c r="E62" s="86"/>
    </row>
    <row r="63" spans="2:5" ht="14">
      <c r="B63" s="86"/>
      <c r="C63" s="86"/>
      <c r="D63" s="86"/>
      <c r="E63" s="86"/>
    </row>
    <row r="64" spans="2:5" ht="14">
      <c r="B64" s="86"/>
      <c r="C64" s="86"/>
      <c r="D64" s="86"/>
      <c r="E64" s="86"/>
    </row>
    <row r="65" spans="2:5" ht="14">
      <c r="B65" s="86"/>
      <c r="C65" s="86"/>
      <c r="D65" s="86"/>
      <c r="E65" s="86"/>
    </row>
    <row r="66" spans="2:5" ht="14">
      <c r="B66" s="86"/>
      <c r="C66" s="86"/>
      <c r="D66" s="86"/>
      <c r="E66" s="86"/>
    </row>
    <row r="67" spans="2:5" ht="14">
      <c r="B67" s="86"/>
      <c r="C67" s="86"/>
      <c r="D67" s="86"/>
      <c r="E67" s="86"/>
    </row>
    <row r="68" spans="2:5" ht="14">
      <c r="B68" s="86"/>
      <c r="C68" s="86"/>
      <c r="D68" s="86"/>
      <c r="E68" s="86"/>
    </row>
    <row r="69" spans="2:5" ht="14">
      <c r="B69" s="86"/>
      <c r="C69" s="86"/>
      <c r="D69" s="86"/>
      <c r="E69" s="86"/>
    </row>
    <row r="70" spans="2:5" ht="14">
      <c r="B70" s="86"/>
      <c r="C70" s="86"/>
      <c r="D70" s="86"/>
      <c r="E70" s="86"/>
    </row>
    <row r="71" spans="2:5" ht="14">
      <c r="B71" s="86"/>
      <c r="C71" s="86"/>
      <c r="D71" s="86"/>
      <c r="E71" s="86"/>
    </row>
    <row r="72" spans="2:5" ht="14">
      <c r="B72" s="86"/>
      <c r="C72" s="86"/>
      <c r="D72" s="86"/>
      <c r="E72" s="86"/>
    </row>
    <row r="73" spans="2:5" ht="14">
      <c r="B73" s="86"/>
      <c r="C73" s="86"/>
      <c r="D73" s="86"/>
      <c r="E73" s="86"/>
    </row>
    <row r="74" spans="2:5" ht="14">
      <c r="B74" s="86"/>
      <c r="C74" s="86"/>
      <c r="D74" s="86"/>
      <c r="E74" s="86"/>
    </row>
    <row r="75" spans="2:5" ht="14">
      <c r="B75" s="86"/>
      <c r="C75" s="86"/>
      <c r="D75" s="86"/>
      <c r="E75" s="86"/>
    </row>
    <row r="76" spans="2:5" ht="14">
      <c r="B76" s="86"/>
      <c r="C76" s="86"/>
      <c r="D76" s="86"/>
      <c r="E76" s="86"/>
    </row>
    <row r="77" spans="2:5" ht="14">
      <c r="B77" s="86"/>
      <c r="C77" s="86"/>
      <c r="D77" s="86"/>
      <c r="E77" s="86"/>
    </row>
    <row r="78" spans="2:5" ht="14">
      <c r="B78" s="86"/>
      <c r="C78" s="86"/>
      <c r="D78" s="86"/>
      <c r="E78" s="86"/>
    </row>
    <row r="79" spans="2:5" ht="14">
      <c r="B79" s="86"/>
      <c r="C79" s="86"/>
      <c r="D79" s="86"/>
      <c r="E79" s="86"/>
    </row>
    <row r="80" spans="2:5" ht="14">
      <c r="B80" s="86"/>
      <c r="C80" s="86"/>
      <c r="D80" s="86"/>
      <c r="E80" s="86"/>
    </row>
    <row r="81" spans="2:5" ht="14">
      <c r="B81" s="86"/>
      <c r="C81" s="86"/>
      <c r="D81" s="86"/>
      <c r="E81" s="86"/>
    </row>
    <row r="82" spans="2:5" ht="14">
      <c r="B82" s="86"/>
      <c r="C82" s="86"/>
      <c r="D82" s="86"/>
      <c r="E82" s="86"/>
    </row>
    <row r="83" spans="2:5" ht="14">
      <c r="B83" s="86"/>
      <c r="C83" s="86"/>
      <c r="D83" s="86"/>
      <c r="E83" s="86"/>
    </row>
    <row r="84" spans="2:5" ht="14">
      <c r="B84" s="86"/>
      <c r="C84" s="86"/>
      <c r="D84" s="86"/>
      <c r="E84" s="86"/>
    </row>
    <row r="85" spans="2:5" ht="14">
      <c r="B85" s="86"/>
      <c r="C85" s="86"/>
      <c r="D85" s="86"/>
      <c r="E85" s="86"/>
    </row>
    <row r="86" spans="2:5" ht="14">
      <c r="B86" s="86"/>
      <c r="C86" s="86"/>
      <c r="D86" s="86"/>
      <c r="E86" s="86"/>
    </row>
    <row r="87" spans="2:5" ht="14">
      <c r="B87" s="86"/>
      <c r="C87" s="86"/>
      <c r="D87" s="86"/>
      <c r="E87" s="86"/>
    </row>
    <row r="88" spans="2:5" ht="14">
      <c r="B88" s="86"/>
      <c r="C88" s="86"/>
      <c r="D88" s="86"/>
      <c r="E88" s="86"/>
    </row>
    <row r="89" spans="2:5" ht="14">
      <c r="B89" s="86"/>
      <c r="C89" s="86"/>
      <c r="D89" s="86"/>
      <c r="E89" s="86"/>
    </row>
    <row r="90" spans="2:5" ht="14">
      <c r="B90" s="86"/>
      <c r="C90" s="86"/>
      <c r="D90" s="86"/>
      <c r="E90" s="86"/>
    </row>
    <row r="91" spans="2:5" ht="14">
      <c r="B91" s="86"/>
      <c r="C91" s="86"/>
      <c r="D91" s="86"/>
      <c r="E91" s="86"/>
    </row>
    <row r="92" spans="2:5" ht="14">
      <c r="B92" s="86"/>
      <c r="C92" s="86"/>
      <c r="D92" s="86"/>
      <c r="E92" s="86"/>
    </row>
    <row r="93" spans="2:5" ht="14">
      <c r="B93" s="86"/>
      <c r="C93" s="86"/>
      <c r="D93" s="86"/>
      <c r="E93" s="86"/>
    </row>
    <row r="94" spans="2:5" ht="14">
      <c r="B94" s="86"/>
      <c r="C94" s="86"/>
      <c r="D94" s="86"/>
      <c r="E94" s="86"/>
    </row>
    <row r="95" spans="2:5" ht="14">
      <c r="B95" s="86"/>
      <c r="C95" s="86"/>
      <c r="D95" s="86"/>
      <c r="E95" s="86"/>
    </row>
    <row r="96" spans="2:5" ht="14">
      <c r="B96" s="86"/>
      <c r="C96" s="86"/>
      <c r="D96" s="86"/>
      <c r="E96" s="86"/>
    </row>
    <row r="97" spans="2:5" ht="14">
      <c r="B97" s="86"/>
      <c r="C97" s="86"/>
      <c r="D97" s="86"/>
      <c r="E97" s="86"/>
    </row>
    <row r="98" spans="2:5" ht="14">
      <c r="B98" s="86"/>
      <c r="C98" s="86"/>
      <c r="D98" s="86"/>
      <c r="E98" s="86"/>
    </row>
    <row r="99" spans="2:5" ht="14">
      <c r="B99" s="86"/>
      <c r="C99" s="86"/>
      <c r="D99" s="86"/>
      <c r="E99" s="86"/>
    </row>
    <row r="100" spans="2:5" ht="14">
      <c r="B100" s="86"/>
      <c r="C100" s="86"/>
      <c r="D100" s="86"/>
      <c r="E100" s="86"/>
    </row>
    <row r="101" spans="2:5" ht="14">
      <c r="B101" s="86"/>
      <c r="C101" s="86"/>
      <c r="D101" s="86"/>
      <c r="E101" s="86"/>
    </row>
    <row r="102" spans="2:5" ht="14">
      <c r="B102" s="86"/>
      <c r="C102" s="86"/>
      <c r="D102" s="86"/>
      <c r="E102" s="86"/>
    </row>
    <row r="103" spans="2:5" ht="14">
      <c r="B103" s="86"/>
      <c r="C103" s="86"/>
      <c r="D103" s="86"/>
      <c r="E103" s="86"/>
    </row>
    <row r="104" spans="2:5" ht="14">
      <c r="B104" s="86"/>
      <c r="C104" s="86"/>
      <c r="D104" s="86"/>
      <c r="E104" s="86"/>
    </row>
    <row r="105" spans="2:5" ht="14">
      <c r="B105" s="86"/>
      <c r="C105" s="86"/>
      <c r="D105" s="86"/>
      <c r="E105" s="86"/>
    </row>
    <row r="106" spans="2:5" ht="14">
      <c r="B106" s="86"/>
      <c r="C106" s="86"/>
      <c r="D106" s="86"/>
      <c r="E106" s="86"/>
    </row>
    <row r="107" spans="2:5" ht="14">
      <c r="B107" s="86"/>
      <c r="C107" s="86"/>
      <c r="D107" s="86"/>
      <c r="E107" s="86"/>
    </row>
    <row r="108" spans="2:5" ht="14">
      <c r="B108" s="86"/>
      <c r="C108" s="86"/>
      <c r="D108" s="86"/>
      <c r="E108" s="86"/>
    </row>
    <row r="109" spans="2:5" ht="14">
      <c r="B109" s="86"/>
      <c r="C109" s="86"/>
      <c r="D109" s="86"/>
      <c r="E109" s="86"/>
    </row>
    <row r="110" spans="2:5" ht="14">
      <c r="B110" s="86"/>
      <c r="C110" s="86"/>
      <c r="D110" s="86"/>
      <c r="E110" s="86"/>
    </row>
    <row r="111" spans="2:5" ht="14">
      <c r="B111" s="86"/>
      <c r="C111" s="86"/>
      <c r="D111" s="86"/>
      <c r="E111" s="86"/>
    </row>
    <row r="112" spans="2:5" ht="14">
      <c r="B112" s="86"/>
      <c r="C112" s="86"/>
      <c r="D112" s="86"/>
      <c r="E112" s="86"/>
    </row>
    <row r="113" spans="2:5" ht="14">
      <c r="B113" s="86"/>
      <c r="C113" s="86"/>
      <c r="D113" s="86"/>
      <c r="E113" s="86"/>
    </row>
    <row r="114" spans="2:5" ht="14">
      <c r="B114" s="86"/>
      <c r="C114" s="86"/>
      <c r="D114" s="86"/>
      <c r="E114" s="86"/>
    </row>
    <row r="115" spans="2:5" ht="14">
      <c r="B115" s="86"/>
      <c r="C115" s="86"/>
      <c r="D115" s="86"/>
      <c r="E115" s="86"/>
    </row>
    <row r="116" spans="2:5" ht="14">
      <c r="B116" s="86"/>
      <c r="C116" s="86"/>
      <c r="D116" s="86"/>
      <c r="E116" s="86"/>
    </row>
    <row r="117" spans="2:5" ht="14">
      <c r="B117" s="86"/>
      <c r="C117" s="86"/>
      <c r="D117" s="86"/>
      <c r="E117" s="86"/>
    </row>
    <row r="118" spans="2:5" ht="14">
      <c r="B118" s="86"/>
      <c r="C118" s="86"/>
      <c r="D118" s="86"/>
      <c r="E118" s="86"/>
    </row>
    <row r="119" spans="2:5" ht="14">
      <c r="B119" s="86"/>
      <c r="C119" s="86"/>
      <c r="D119" s="86"/>
      <c r="E119" s="86"/>
    </row>
    <row r="120" spans="2:5" ht="14">
      <c r="B120" s="86"/>
      <c r="C120" s="86"/>
      <c r="D120" s="86"/>
      <c r="E120" s="86"/>
    </row>
    <row r="121" spans="2:5" ht="14">
      <c r="B121" s="86"/>
      <c r="C121" s="86"/>
      <c r="D121" s="86"/>
      <c r="E121" s="86"/>
    </row>
    <row r="122" spans="2:5" ht="14">
      <c r="B122" s="86"/>
      <c r="C122" s="86"/>
      <c r="D122" s="86"/>
      <c r="E122" s="86"/>
    </row>
    <row r="123" spans="2:5" ht="14">
      <c r="B123" s="86"/>
      <c r="C123" s="86"/>
      <c r="D123" s="86"/>
      <c r="E123" s="86"/>
    </row>
    <row r="124" spans="2:5" ht="14">
      <c r="B124" s="86"/>
      <c r="C124" s="86"/>
      <c r="D124" s="86"/>
      <c r="E124" s="86"/>
    </row>
    <row r="125" spans="2:5" ht="14">
      <c r="B125" s="86"/>
      <c r="C125" s="86"/>
      <c r="D125" s="86"/>
      <c r="E125" s="86"/>
    </row>
    <row r="126" spans="2:5" ht="14">
      <c r="B126" s="86"/>
      <c r="C126" s="86"/>
      <c r="D126" s="86"/>
      <c r="E126" s="86"/>
    </row>
    <row r="127" spans="2:5" ht="14">
      <c r="B127" s="86"/>
      <c r="C127" s="86"/>
      <c r="D127" s="86"/>
      <c r="E127" s="86"/>
    </row>
    <row r="128" spans="2:5" ht="14">
      <c r="B128" s="86"/>
      <c r="C128" s="86"/>
      <c r="D128" s="86"/>
      <c r="E128" s="86"/>
    </row>
    <row r="129" spans="2:5" ht="14">
      <c r="B129" s="86"/>
      <c r="C129" s="86"/>
      <c r="D129" s="86"/>
      <c r="E129" s="86"/>
    </row>
    <row r="130" spans="2:5" ht="14">
      <c r="B130" s="86"/>
      <c r="C130" s="86"/>
      <c r="D130" s="86"/>
      <c r="E130" s="86"/>
    </row>
    <row r="131" spans="2:5" ht="14">
      <c r="B131" s="86"/>
      <c r="C131" s="86"/>
      <c r="D131" s="86"/>
      <c r="E131" s="86"/>
    </row>
    <row r="132" spans="2:5" ht="14">
      <c r="B132" s="86"/>
      <c r="C132" s="86"/>
      <c r="D132" s="86"/>
      <c r="E132" s="86"/>
    </row>
    <row r="133" spans="2:5" ht="14">
      <c r="B133" s="86"/>
      <c r="C133" s="86"/>
      <c r="D133" s="86"/>
      <c r="E133" s="86"/>
    </row>
    <row r="134" spans="2:5" ht="14">
      <c r="B134" s="86"/>
      <c r="C134" s="86"/>
      <c r="D134" s="86"/>
      <c r="E134" s="86"/>
    </row>
    <row r="135" spans="2:5" ht="14">
      <c r="B135" s="86"/>
      <c r="C135" s="86"/>
      <c r="D135" s="86"/>
      <c r="E135" s="86"/>
    </row>
    <row r="136" spans="2:5" ht="14">
      <c r="B136" s="86"/>
      <c r="C136" s="86"/>
      <c r="D136" s="86"/>
      <c r="E136" s="86"/>
    </row>
    <row r="137" spans="2:5" ht="14">
      <c r="B137" s="86"/>
      <c r="C137" s="86"/>
      <c r="D137" s="86"/>
      <c r="E137" s="86"/>
    </row>
    <row r="138" spans="2:5" ht="14">
      <c r="B138" s="86"/>
      <c r="C138" s="86"/>
      <c r="D138" s="86"/>
      <c r="E138" s="86"/>
    </row>
    <row r="139" spans="2:5" ht="14">
      <c r="B139" s="86"/>
      <c r="C139" s="86"/>
      <c r="D139" s="86"/>
      <c r="E139" s="86"/>
    </row>
    <row r="140" spans="2:5" ht="14">
      <c r="B140" s="86"/>
      <c r="C140" s="86"/>
      <c r="D140" s="86"/>
      <c r="E140" s="86"/>
    </row>
    <row r="141" spans="2:5" ht="14">
      <c r="B141" s="86"/>
      <c r="C141" s="86"/>
      <c r="D141" s="86"/>
      <c r="E141" s="86"/>
    </row>
    <row r="142" spans="2:5" ht="14">
      <c r="B142" s="86"/>
      <c r="C142" s="86"/>
      <c r="D142" s="86"/>
      <c r="E142" s="86"/>
    </row>
    <row r="143" spans="2:5" ht="14">
      <c r="B143" s="86"/>
      <c r="C143" s="86"/>
      <c r="D143" s="86"/>
      <c r="E143" s="86"/>
    </row>
    <row r="144" spans="2:5" ht="14">
      <c r="B144" s="86"/>
      <c r="C144" s="86"/>
      <c r="D144" s="86"/>
      <c r="E144" s="86"/>
    </row>
    <row r="145" spans="2:5" ht="14">
      <c r="B145" s="86"/>
      <c r="C145" s="86"/>
      <c r="D145" s="86"/>
      <c r="E145" s="86"/>
    </row>
    <row r="146" spans="2:5" ht="14">
      <c r="B146" s="86"/>
      <c r="C146" s="86"/>
      <c r="D146" s="86"/>
      <c r="E146" s="86"/>
    </row>
    <row r="147" spans="2:5" ht="14">
      <c r="B147" s="86"/>
      <c r="C147" s="86"/>
      <c r="D147" s="86"/>
      <c r="E147" s="86"/>
    </row>
    <row r="148" spans="2:5" ht="14">
      <c r="B148" s="86"/>
      <c r="C148" s="86"/>
      <c r="D148" s="86"/>
      <c r="E148" s="86"/>
    </row>
    <row r="149" spans="2:5" ht="14">
      <c r="B149" s="86"/>
      <c r="C149" s="86"/>
      <c r="D149" s="86"/>
      <c r="E149" s="86"/>
    </row>
    <row r="150" spans="2:5" ht="14">
      <c r="B150" s="86"/>
      <c r="C150" s="86"/>
      <c r="D150" s="86"/>
      <c r="E150" s="86"/>
    </row>
    <row r="151" spans="2:5" ht="14">
      <c r="B151" s="86"/>
      <c r="C151" s="86"/>
      <c r="D151" s="86"/>
      <c r="E151" s="86"/>
    </row>
    <row r="152" spans="2:5" ht="14">
      <c r="B152" s="86"/>
      <c r="C152" s="86"/>
      <c r="D152" s="86"/>
      <c r="E152" s="86"/>
    </row>
    <row r="153" spans="2:5" ht="14">
      <c r="B153" s="86"/>
      <c r="C153" s="86"/>
      <c r="D153" s="86"/>
      <c r="E153" s="86"/>
    </row>
    <row r="154" spans="2:5" ht="14">
      <c r="B154" s="86"/>
      <c r="C154" s="86"/>
      <c r="D154" s="86"/>
      <c r="E154" s="86"/>
    </row>
    <row r="155" spans="2:5" ht="14">
      <c r="B155" s="86"/>
      <c r="C155" s="86"/>
      <c r="D155" s="86"/>
      <c r="E155" s="86"/>
    </row>
    <row r="156" spans="2:5" ht="14">
      <c r="B156" s="86"/>
      <c r="C156" s="86"/>
      <c r="D156" s="86"/>
      <c r="E156" s="86"/>
    </row>
    <row r="157" spans="2:5" ht="14">
      <c r="B157" s="86"/>
      <c r="C157" s="86"/>
      <c r="D157" s="86"/>
      <c r="E157" s="86"/>
    </row>
    <row r="158" spans="2:5" ht="14">
      <c r="B158" s="86"/>
      <c r="C158" s="86"/>
      <c r="D158" s="86"/>
      <c r="E158" s="86"/>
    </row>
    <row r="159" spans="2:5" ht="14">
      <c r="B159" s="86"/>
      <c r="C159" s="86"/>
      <c r="D159" s="86"/>
      <c r="E159" s="86"/>
    </row>
    <row r="160" spans="2:5" ht="14">
      <c r="B160" s="86"/>
      <c r="C160" s="86"/>
      <c r="D160" s="86"/>
      <c r="E160" s="86"/>
    </row>
    <row r="161" spans="2:5" ht="14">
      <c r="B161" s="86"/>
      <c r="C161" s="86"/>
      <c r="D161" s="86"/>
      <c r="E161" s="86"/>
    </row>
    <row r="162" spans="2:5" ht="14">
      <c r="B162" s="86"/>
      <c r="C162" s="86"/>
      <c r="D162" s="86"/>
      <c r="E162" s="86"/>
    </row>
    <row r="163" spans="2:5" ht="14">
      <c r="B163" s="86"/>
      <c r="C163" s="86"/>
      <c r="D163" s="86"/>
      <c r="E163" s="86"/>
    </row>
    <row r="164" spans="2:5" ht="14">
      <c r="B164" s="86"/>
      <c r="C164" s="86"/>
      <c r="D164" s="86"/>
      <c r="E164" s="86"/>
    </row>
    <row r="165" spans="2:5" ht="14">
      <c r="B165" s="86"/>
      <c r="C165" s="86"/>
      <c r="D165" s="86"/>
      <c r="E165" s="86"/>
    </row>
    <row r="166" spans="2:5" ht="14">
      <c r="B166" s="86"/>
      <c r="C166" s="86"/>
      <c r="D166" s="86"/>
      <c r="E166" s="86"/>
    </row>
    <row r="167" spans="2:5" ht="14">
      <c r="B167" s="86"/>
      <c r="C167" s="86"/>
      <c r="D167" s="86"/>
      <c r="E167" s="86"/>
    </row>
    <row r="168" spans="2:5" ht="14">
      <c r="B168" s="86"/>
      <c r="C168" s="86"/>
      <c r="D168" s="86"/>
      <c r="E168" s="86"/>
    </row>
    <row r="169" spans="2:5" ht="14">
      <c r="B169" s="86"/>
      <c r="C169" s="86"/>
      <c r="D169" s="86"/>
      <c r="E169" s="86"/>
    </row>
    <row r="170" spans="2:5" ht="14">
      <c r="B170" s="86"/>
      <c r="C170" s="86"/>
      <c r="D170" s="86"/>
      <c r="E170" s="86"/>
    </row>
    <row r="171" spans="2:5" ht="14">
      <c r="B171" s="86"/>
      <c r="C171" s="86"/>
      <c r="D171" s="86"/>
      <c r="E171" s="86"/>
    </row>
    <row r="172" spans="2:5" ht="14">
      <c r="B172" s="86"/>
      <c r="C172" s="86"/>
      <c r="D172" s="86"/>
      <c r="E172" s="86"/>
    </row>
    <row r="173" spans="2:5" ht="14">
      <c r="B173" s="86"/>
      <c r="C173" s="86"/>
      <c r="D173" s="86"/>
      <c r="E173" s="86"/>
    </row>
    <row r="174" spans="2:5" ht="14">
      <c r="B174" s="86"/>
      <c r="C174" s="86"/>
      <c r="D174" s="86"/>
      <c r="E174" s="86"/>
    </row>
    <row r="175" spans="2:5" ht="14">
      <c r="B175" s="86"/>
      <c r="C175" s="86"/>
      <c r="D175" s="86"/>
      <c r="E175" s="86"/>
    </row>
    <row r="176" spans="2:5" ht="14">
      <c r="B176" s="86"/>
      <c r="C176" s="86"/>
      <c r="D176" s="86"/>
      <c r="E176" s="86"/>
    </row>
    <row r="177" spans="2:5" ht="14">
      <c r="B177" s="86"/>
      <c r="C177" s="86"/>
      <c r="D177" s="86"/>
      <c r="E177" s="86"/>
    </row>
    <row r="178" spans="2:5" ht="14">
      <c r="B178" s="86"/>
      <c r="C178" s="86"/>
      <c r="D178" s="86"/>
      <c r="E178" s="86"/>
    </row>
    <row r="179" spans="2:5" ht="14">
      <c r="B179" s="86"/>
      <c r="C179" s="86"/>
      <c r="D179" s="86"/>
      <c r="E179" s="86"/>
    </row>
    <row r="180" spans="2:5" ht="14">
      <c r="B180" s="86"/>
      <c r="C180" s="86"/>
      <c r="D180" s="86"/>
      <c r="E180" s="86"/>
    </row>
    <row r="181" spans="2:5" ht="14">
      <c r="B181" s="86"/>
      <c r="C181" s="86"/>
      <c r="D181" s="86"/>
      <c r="E181" s="86"/>
    </row>
    <row r="182" spans="2:5" ht="14">
      <c r="B182" s="86"/>
      <c r="C182" s="86"/>
      <c r="D182" s="86"/>
      <c r="E182" s="86"/>
    </row>
    <row r="183" spans="2:5" ht="14">
      <c r="B183" s="86"/>
      <c r="C183" s="86"/>
      <c r="D183" s="86"/>
      <c r="E183" s="86"/>
    </row>
    <row r="184" spans="2:5" ht="14">
      <c r="B184" s="86"/>
      <c r="C184" s="86"/>
      <c r="D184" s="86"/>
      <c r="E184" s="86"/>
    </row>
    <row r="185" spans="2:5" ht="14">
      <c r="B185" s="86"/>
      <c r="C185" s="86"/>
      <c r="D185" s="86"/>
      <c r="E185" s="86"/>
    </row>
    <row r="186" spans="2:5" ht="14">
      <c r="B186" s="86"/>
      <c r="C186" s="86"/>
      <c r="D186" s="86"/>
      <c r="E186" s="86"/>
    </row>
    <row r="187" spans="2:5" ht="14">
      <c r="B187" s="86"/>
      <c r="C187" s="86"/>
      <c r="D187" s="86"/>
      <c r="E187" s="86"/>
    </row>
    <row r="188" spans="2:5" ht="14">
      <c r="B188" s="86"/>
      <c r="C188" s="86"/>
      <c r="D188" s="86"/>
      <c r="E188" s="86"/>
    </row>
    <row r="189" spans="2:5" ht="14">
      <c r="B189" s="86"/>
      <c r="C189" s="86"/>
      <c r="D189" s="86"/>
      <c r="E189" s="86"/>
    </row>
    <row r="190" spans="2:5" ht="14">
      <c r="B190" s="86"/>
      <c r="C190" s="86"/>
      <c r="D190" s="86"/>
      <c r="E190" s="86"/>
    </row>
    <row r="191" spans="2:5" ht="14">
      <c r="B191" s="86"/>
      <c r="C191" s="86"/>
      <c r="D191" s="86"/>
      <c r="E191" s="86"/>
    </row>
    <row r="192" spans="2:5" ht="14">
      <c r="B192" s="86"/>
      <c r="C192" s="86"/>
      <c r="D192" s="86"/>
      <c r="E192" s="86"/>
    </row>
    <row r="193" spans="2:5" ht="14">
      <c r="B193" s="86"/>
      <c r="C193" s="86"/>
      <c r="D193" s="86"/>
      <c r="E193" s="86"/>
    </row>
    <row r="194" spans="2:5" ht="14">
      <c r="B194" s="86"/>
      <c r="C194" s="86"/>
      <c r="D194" s="86"/>
      <c r="E194" s="86"/>
    </row>
    <row r="195" spans="2:5" ht="14">
      <c r="B195" s="86"/>
      <c r="C195" s="86"/>
      <c r="D195" s="86"/>
      <c r="E195" s="86"/>
    </row>
    <row r="196" spans="2:5" ht="14">
      <c r="B196" s="86"/>
      <c r="C196" s="86"/>
      <c r="D196" s="86"/>
      <c r="E196" s="86"/>
    </row>
    <row r="197" spans="2:5" ht="14">
      <c r="B197" s="86"/>
      <c r="C197" s="86"/>
      <c r="D197" s="86"/>
      <c r="E197" s="86"/>
    </row>
    <row r="198" spans="2:5" ht="14">
      <c r="B198" s="86"/>
      <c r="C198" s="86"/>
      <c r="D198" s="86"/>
      <c r="E198" s="86"/>
    </row>
    <row r="199" spans="2:5" ht="14">
      <c r="B199" s="86"/>
      <c r="C199" s="86"/>
      <c r="D199" s="86"/>
      <c r="E199" s="86"/>
    </row>
    <row r="200" spans="2:5" ht="14">
      <c r="B200" s="86"/>
      <c r="C200" s="86"/>
      <c r="D200" s="86"/>
      <c r="E200" s="86"/>
    </row>
    <row r="201" spans="2:5" ht="14">
      <c r="B201" s="86"/>
      <c r="C201" s="86"/>
      <c r="D201" s="86"/>
      <c r="E201" s="86"/>
    </row>
    <row r="202" spans="2:5" ht="14">
      <c r="B202" s="86"/>
      <c r="C202" s="86"/>
      <c r="D202" s="86"/>
      <c r="E202" s="86"/>
    </row>
    <row r="203" spans="2:5" ht="14">
      <c r="B203" s="86"/>
      <c r="C203" s="86"/>
      <c r="D203" s="86"/>
      <c r="E203" s="86"/>
    </row>
    <row r="204" spans="2:5" ht="14">
      <c r="B204" s="86"/>
      <c r="C204" s="86"/>
      <c r="D204" s="86"/>
      <c r="E204" s="86"/>
    </row>
    <row r="205" spans="2:5" ht="14">
      <c r="B205" s="86"/>
      <c r="C205" s="86"/>
      <c r="D205" s="86"/>
      <c r="E205" s="86"/>
    </row>
    <row r="206" spans="2:5" ht="14">
      <c r="B206" s="86"/>
      <c r="C206" s="86"/>
      <c r="D206" s="86"/>
      <c r="E206" s="86"/>
    </row>
    <row r="207" spans="2:5" ht="14">
      <c r="B207" s="86"/>
      <c r="C207" s="86"/>
      <c r="D207" s="86"/>
      <c r="E207" s="86"/>
    </row>
    <row r="208" spans="2:5" ht="14">
      <c r="B208" s="86"/>
      <c r="C208" s="86"/>
      <c r="D208" s="86"/>
      <c r="E208" s="86"/>
    </row>
    <row r="209" spans="2:5" ht="14">
      <c r="B209" s="86"/>
      <c r="C209" s="86"/>
      <c r="D209" s="86"/>
      <c r="E209" s="86"/>
    </row>
    <row r="210" spans="2:5" ht="14">
      <c r="B210" s="86"/>
      <c r="C210" s="86"/>
      <c r="D210" s="86"/>
      <c r="E210" s="86"/>
    </row>
    <row r="211" spans="2:5" ht="14">
      <c r="B211" s="86"/>
      <c r="C211" s="86"/>
      <c r="D211" s="86"/>
      <c r="E211" s="86"/>
    </row>
    <row r="212" spans="2:5" ht="14">
      <c r="B212" s="86"/>
      <c r="C212" s="86"/>
      <c r="D212" s="86"/>
      <c r="E212" s="86"/>
    </row>
    <row r="213" spans="2:5" ht="14">
      <c r="B213" s="86"/>
      <c r="C213" s="86"/>
      <c r="D213" s="86"/>
      <c r="E213" s="86"/>
    </row>
    <row r="214" spans="2:5" ht="14">
      <c r="B214" s="86"/>
      <c r="C214" s="86"/>
      <c r="D214" s="86"/>
      <c r="E214" s="86"/>
    </row>
    <row r="215" spans="2:5" ht="14">
      <c r="B215" s="86"/>
      <c r="C215" s="86"/>
      <c r="D215" s="86"/>
      <c r="E215" s="86"/>
    </row>
    <row r="216" spans="2:5" ht="14">
      <c r="B216" s="86"/>
      <c r="C216" s="86"/>
      <c r="D216" s="86"/>
      <c r="E216" s="86"/>
    </row>
    <row r="217" spans="2:5" ht="14">
      <c r="B217" s="86"/>
      <c r="C217" s="86"/>
      <c r="D217" s="86"/>
      <c r="E217" s="86"/>
    </row>
    <row r="218" spans="2:5" ht="14">
      <c r="B218" s="86"/>
      <c r="C218" s="86"/>
      <c r="D218" s="86"/>
      <c r="E218" s="86"/>
    </row>
    <row r="219" spans="2:5" ht="14">
      <c r="B219" s="86"/>
      <c r="C219" s="86"/>
      <c r="D219" s="86"/>
      <c r="E219" s="86"/>
    </row>
    <row r="220" spans="2:5" ht="14">
      <c r="B220" s="86"/>
      <c r="C220" s="86"/>
      <c r="D220" s="86"/>
      <c r="E220" s="86"/>
    </row>
    <row r="221" spans="2:5" ht="14">
      <c r="B221" s="86"/>
      <c r="C221" s="86"/>
      <c r="D221" s="86"/>
      <c r="E221" s="86"/>
    </row>
    <row r="222" spans="2:5" ht="14">
      <c r="B222" s="86"/>
      <c r="C222" s="86"/>
      <c r="D222" s="86"/>
      <c r="E222" s="86"/>
    </row>
    <row r="223" spans="2:5" ht="14">
      <c r="B223" s="86"/>
      <c r="C223" s="86"/>
      <c r="D223" s="86"/>
      <c r="E223" s="86"/>
    </row>
    <row r="224" spans="2:5" ht="14">
      <c r="B224" s="86"/>
      <c r="C224" s="86"/>
      <c r="D224" s="86"/>
      <c r="E224" s="86"/>
    </row>
    <row r="225" spans="2:5" ht="14">
      <c r="B225" s="86"/>
      <c r="C225" s="86"/>
      <c r="D225" s="86"/>
      <c r="E225" s="86"/>
    </row>
    <row r="226" spans="2:5" ht="14">
      <c r="B226" s="86"/>
      <c r="C226" s="86"/>
      <c r="D226" s="86"/>
      <c r="E226" s="86"/>
    </row>
    <row r="227" spans="2:5" ht="14">
      <c r="B227" s="86"/>
      <c r="C227" s="86"/>
      <c r="D227" s="86"/>
      <c r="E227" s="86"/>
    </row>
    <row r="228" spans="2:5" ht="14">
      <c r="B228" s="86"/>
      <c r="C228" s="86"/>
      <c r="D228" s="86"/>
      <c r="E228" s="86"/>
    </row>
    <row r="229" spans="2:5" ht="14">
      <c r="B229" s="86"/>
      <c r="C229" s="86"/>
      <c r="D229" s="86"/>
      <c r="E229" s="86"/>
    </row>
    <row r="230" spans="2:5" ht="14">
      <c r="B230" s="86"/>
      <c r="C230" s="86"/>
      <c r="D230" s="86"/>
      <c r="E230" s="86"/>
    </row>
    <row r="231" spans="2:5" ht="14">
      <c r="B231" s="86"/>
      <c r="C231" s="86"/>
      <c r="D231" s="86"/>
      <c r="E231" s="86"/>
    </row>
    <row r="232" spans="2:5" ht="14">
      <c r="B232" s="86"/>
      <c r="C232" s="86"/>
      <c r="D232" s="86"/>
      <c r="E232" s="86"/>
    </row>
    <row r="233" spans="2:5" ht="14">
      <c r="B233" s="86"/>
      <c r="C233" s="86"/>
      <c r="D233" s="86"/>
      <c r="E233" s="86"/>
    </row>
    <row r="234" spans="2:5" ht="14">
      <c r="B234" s="86"/>
      <c r="C234" s="86"/>
      <c r="D234" s="86"/>
      <c r="E234" s="86"/>
    </row>
    <row r="235" spans="2:5" ht="14">
      <c r="B235" s="86"/>
      <c r="C235" s="86"/>
      <c r="D235" s="86"/>
      <c r="E235" s="86"/>
    </row>
    <row r="236" spans="2:5" ht="14">
      <c r="B236" s="86"/>
      <c r="C236" s="86"/>
      <c r="D236" s="86"/>
      <c r="E236" s="86"/>
    </row>
    <row r="237" spans="2:5" ht="14">
      <c r="B237" s="86"/>
      <c r="C237" s="86"/>
      <c r="D237" s="86"/>
      <c r="E237" s="86"/>
    </row>
    <row r="238" spans="2:5" ht="14">
      <c r="B238" s="86"/>
      <c r="C238" s="86"/>
      <c r="D238" s="86"/>
      <c r="E238" s="86"/>
    </row>
    <row r="239" spans="2:5" ht="14">
      <c r="B239" s="86"/>
      <c r="C239" s="86"/>
      <c r="D239" s="86"/>
      <c r="E239" s="86"/>
    </row>
    <row r="240" spans="2:5" ht="14">
      <c r="B240" s="86"/>
      <c r="C240" s="86"/>
      <c r="D240" s="86"/>
      <c r="E240" s="86"/>
    </row>
    <row r="241" spans="2:5" ht="14">
      <c r="B241" s="86"/>
      <c r="C241" s="86"/>
      <c r="D241" s="86"/>
      <c r="E241" s="86"/>
    </row>
    <row r="242" spans="2:5" ht="14">
      <c r="B242" s="86"/>
      <c r="C242" s="86"/>
      <c r="D242" s="86"/>
      <c r="E242" s="86"/>
    </row>
    <row r="243" spans="2:5" ht="14">
      <c r="B243" s="86"/>
      <c r="C243" s="86"/>
      <c r="D243" s="86"/>
      <c r="E243" s="86"/>
    </row>
    <row r="244" spans="2:5" ht="14">
      <c r="B244" s="86"/>
      <c r="C244" s="86"/>
      <c r="D244" s="86"/>
      <c r="E244" s="86"/>
    </row>
    <row r="245" spans="2:5" ht="14">
      <c r="B245" s="86"/>
      <c r="C245" s="86"/>
      <c r="D245" s="86"/>
      <c r="E245" s="86"/>
    </row>
    <row r="246" spans="2:5" ht="14">
      <c r="B246" s="86"/>
      <c r="C246" s="86"/>
      <c r="D246" s="86"/>
      <c r="E246" s="86"/>
    </row>
    <row r="247" spans="2:5" ht="14">
      <c r="B247" s="86"/>
      <c r="C247" s="86"/>
      <c r="D247" s="86"/>
      <c r="E247" s="86"/>
    </row>
    <row r="248" spans="2:5" ht="14">
      <c r="B248" s="86"/>
      <c r="C248" s="86"/>
      <c r="D248" s="86"/>
      <c r="E248" s="86"/>
    </row>
    <row r="249" spans="2:5" ht="14">
      <c r="B249" s="86"/>
      <c r="C249" s="86"/>
      <c r="D249" s="86"/>
      <c r="E249" s="86"/>
    </row>
    <row r="250" spans="2:5" ht="14">
      <c r="B250" s="86"/>
      <c r="C250" s="86"/>
      <c r="D250" s="86"/>
      <c r="E250" s="86"/>
    </row>
    <row r="251" spans="2:5" ht="14">
      <c r="B251" s="86"/>
      <c r="C251" s="86"/>
      <c r="D251" s="86"/>
      <c r="E251" s="86"/>
    </row>
    <row r="252" spans="2:5" ht="14">
      <c r="B252" s="86"/>
      <c r="C252" s="86"/>
      <c r="D252" s="86"/>
      <c r="E252" s="86"/>
    </row>
    <row r="253" spans="2:5" ht="14">
      <c r="B253" s="86"/>
      <c r="C253" s="86"/>
      <c r="D253" s="86"/>
      <c r="E253" s="86"/>
    </row>
    <row r="254" spans="2:5" ht="14">
      <c r="B254" s="86"/>
      <c r="C254" s="86"/>
      <c r="D254" s="86"/>
      <c r="E254" s="86"/>
    </row>
    <row r="255" spans="2:5" ht="14">
      <c r="B255" s="86"/>
      <c r="C255" s="86"/>
      <c r="D255" s="86"/>
      <c r="E255" s="86"/>
    </row>
    <row r="256" spans="2:5" ht="14">
      <c r="B256" s="86"/>
      <c r="C256" s="86"/>
      <c r="D256" s="86"/>
      <c r="E256" s="86"/>
    </row>
    <row r="257" spans="2:5" ht="14">
      <c r="B257" s="86"/>
      <c r="C257" s="86"/>
      <c r="D257" s="86"/>
      <c r="E257" s="86"/>
    </row>
    <row r="258" spans="2:5" ht="14">
      <c r="B258" s="86"/>
      <c r="C258" s="86"/>
      <c r="D258" s="86"/>
      <c r="E258" s="86"/>
    </row>
    <row r="259" spans="2:5" ht="14">
      <c r="B259" s="86"/>
      <c r="C259" s="86"/>
      <c r="D259" s="86"/>
      <c r="E259" s="86"/>
    </row>
    <row r="260" spans="2:5" ht="14">
      <c r="B260" s="86"/>
      <c r="C260" s="86"/>
      <c r="D260" s="86"/>
      <c r="E260" s="86"/>
    </row>
    <row r="261" spans="2:5" ht="14">
      <c r="B261" s="86"/>
      <c r="C261" s="86"/>
      <c r="D261" s="86"/>
      <c r="E261" s="86"/>
    </row>
    <row r="262" spans="2:5" ht="14">
      <c r="B262" s="86"/>
      <c r="C262" s="86"/>
      <c r="D262" s="86"/>
      <c r="E262" s="86"/>
    </row>
    <row r="263" spans="2:5" ht="14">
      <c r="B263" s="86"/>
      <c r="C263" s="86"/>
      <c r="D263" s="86"/>
      <c r="E263" s="86"/>
    </row>
    <row r="264" spans="2:5" ht="14">
      <c r="B264" s="86"/>
      <c r="C264" s="86"/>
      <c r="D264" s="86"/>
      <c r="E264" s="86"/>
    </row>
    <row r="265" spans="2:5" ht="14">
      <c r="B265" s="86"/>
      <c r="C265" s="86"/>
      <c r="D265" s="86"/>
      <c r="E265" s="86"/>
    </row>
    <row r="266" spans="2:5" ht="14">
      <c r="B266" s="86"/>
      <c r="C266" s="86"/>
      <c r="D266" s="86"/>
      <c r="E266" s="86"/>
    </row>
    <row r="267" spans="2:5" ht="14">
      <c r="B267" s="86"/>
      <c r="C267" s="86"/>
      <c r="D267" s="86"/>
      <c r="E267" s="86"/>
    </row>
    <row r="268" spans="2:5" ht="14">
      <c r="B268" s="86"/>
      <c r="C268" s="86"/>
      <c r="D268" s="86"/>
      <c r="E268" s="86"/>
    </row>
    <row r="269" spans="2:5" ht="14">
      <c r="B269" s="86"/>
      <c r="C269" s="86"/>
      <c r="D269" s="86"/>
      <c r="E269" s="86"/>
    </row>
    <row r="270" spans="2:5" ht="14">
      <c r="B270" s="86"/>
      <c r="C270" s="86"/>
      <c r="D270" s="86"/>
      <c r="E270" s="86"/>
    </row>
    <row r="271" spans="2:5" ht="14">
      <c r="B271" s="86"/>
      <c r="C271" s="86"/>
      <c r="D271" s="86"/>
      <c r="E271" s="86"/>
    </row>
    <row r="272" spans="2:5" ht="14">
      <c r="B272" s="86"/>
      <c r="C272" s="86"/>
      <c r="D272" s="86"/>
      <c r="E272" s="86"/>
    </row>
    <row r="273" spans="2:5" ht="14">
      <c r="B273" s="86"/>
      <c r="C273" s="86"/>
      <c r="D273" s="86"/>
      <c r="E273" s="86"/>
    </row>
    <row r="274" spans="2:5" ht="14">
      <c r="B274" s="86"/>
      <c r="C274" s="86"/>
      <c r="D274" s="86"/>
      <c r="E274" s="86"/>
    </row>
    <row r="275" spans="2:5" ht="14">
      <c r="B275" s="86"/>
      <c r="C275" s="86"/>
      <c r="D275" s="86"/>
      <c r="E275" s="86"/>
    </row>
    <row r="276" spans="2:5" ht="14">
      <c r="B276" s="86"/>
      <c r="C276" s="86"/>
      <c r="D276" s="86"/>
      <c r="E276" s="86"/>
    </row>
    <row r="277" spans="2:5" ht="14">
      <c r="B277" s="86"/>
      <c r="C277" s="86"/>
      <c r="D277" s="86"/>
      <c r="E277" s="86"/>
    </row>
    <row r="278" spans="2:5" ht="14">
      <c r="B278" s="86"/>
      <c r="C278" s="86"/>
      <c r="D278" s="86"/>
      <c r="E278" s="86"/>
    </row>
    <row r="279" spans="2:5" ht="14">
      <c r="B279" s="86"/>
      <c r="C279" s="86"/>
      <c r="D279" s="86"/>
      <c r="E279" s="86"/>
    </row>
    <row r="280" spans="2:5" ht="14">
      <c r="B280" s="86"/>
      <c r="C280" s="86"/>
      <c r="D280" s="86"/>
      <c r="E280" s="86"/>
    </row>
    <row r="281" spans="2:5" ht="14">
      <c r="B281" s="86"/>
      <c r="C281" s="86"/>
      <c r="D281" s="86"/>
      <c r="E281" s="86"/>
    </row>
    <row r="282" spans="2:5" ht="14">
      <c r="B282" s="86"/>
      <c r="C282" s="86"/>
      <c r="D282" s="86"/>
      <c r="E282" s="86"/>
    </row>
    <row r="283" spans="2:5" ht="14">
      <c r="B283" s="86"/>
      <c r="C283" s="86"/>
      <c r="D283" s="86"/>
      <c r="E283" s="86"/>
    </row>
    <row r="284" spans="2:5" ht="14">
      <c r="B284" s="86"/>
      <c r="C284" s="86"/>
      <c r="D284" s="86"/>
      <c r="E284" s="86"/>
    </row>
    <row r="285" spans="2:5" ht="14">
      <c r="B285" s="86"/>
      <c r="C285" s="86"/>
      <c r="D285" s="86"/>
      <c r="E285" s="86"/>
    </row>
    <row r="286" spans="2:5" ht="14">
      <c r="B286" s="86"/>
      <c r="C286" s="86"/>
      <c r="D286" s="86"/>
      <c r="E286" s="86"/>
    </row>
    <row r="287" spans="2:5" ht="14">
      <c r="B287" s="86"/>
      <c r="C287" s="86"/>
      <c r="D287" s="86"/>
      <c r="E287" s="86"/>
    </row>
    <row r="288" spans="2:5" ht="14">
      <c r="B288" s="86"/>
      <c r="C288" s="86"/>
      <c r="D288" s="86"/>
      <c r="E288" s="86"/>
    </row>
    <row r="289" spans="2:5" ht="14">
      <c r="B289" s="86"/>
      <c r="C289" s="86"/>
      <c r="D289" s="86"/>
      <c r="E289" s="86"/>
    </row>
    <row r="290" spans="2:5" ht="14">
      <c r="B290" s="86"/>
      <c r="C290" s="86"/>
      <c r="D290" s="86"/>
      <c r="E290" s="86"/>
    </row>
    <row r="291" spans="2:5" ht="14">
      <c r="B291" s="86"/>
      <c r="C291" s="86"/>
      <c r="D291" s="86"/>
      <c r="E291" s="86"/>
    </row>
    <row r="292" spans="2:5" ht="14">
      <c r="B292" s="86"/>
      <c r="C292" s="86"/>
      <c r="D292" s="86"/>
      <c r="E292" s="86"/>
    </row>
    <row r="293" spans="2:5" ht="14">
      <c r="B293" s="86"/>
      <c r="C293" s="86"/>
      <c r="D293" s="86"/>
      <c r="E293" s="86"/>
    </row>
    <row r="294" spans="2:5" ht="14">
      <c r="B294" s="86"/>
      <c r="C294" s="86"/>
      <c r="D294" s="86"/>
      <c r="E294" s="86"/>
    </row>
    <row r="295" spans="2:5" ht="14">
      <c r="B295" s="86"/>
      <c r="C295" s="86"/>
      <c r="D295" s="86"/>
      <c r="E295" s="86"/>
    </row>
    <row r="296" spans="2:5" ht="14">
      <c r="B296" s="86"/>
      <c r="C296" s="86"/>
      <c r="D296" s="86"/>
      <c r="E296" s="86"/>
    </row>
    <row r="297" spans="2:5" ht="14">
      <c r="B297" s="86"/>
      <c r="C297" s="86"/>
      <c r="D297" s="86"/>
      <c r="E297" s="86"/>
    </row>
    <row r="298" spans="2:5" ht="14">
      <c r="B298" s="86"/>
      <c r="C298" s="86"/>
      <c r="D298" s="86"/>
      <c r="E298" s="86"/>
    </row>
    <row r="299" spans="2:5" ht="14">
      <c r="B299" s="86"/>
      <c r="C299" s="86"/>
      <c r="D299" s="86"/>
      <c r="E299" s="86"/>
    </row>
    <row r="300" spans="2:5" ht="14">
      <c r="B300" s="86"/>
      <c r="C300" s="86"/>
      <c r="D300" s="86"/>
      <c r="E300" s="86"/>
    </row>
    <row r="301" spans="2:5" ht="14">
      <c r="B301" s="86"/>
      <c r="C301" s="86"/>
      <c r="D301" s="86"/>
      <c r="E301" s="86"/>
    </row>
    <row r="302" spans="2:5" ht="14">
      <c r="B302" s="86"/>
      <c r="C302" s="86"/>
      <c r="D302" s="86"/>
      <c r="E302" s="86"/>
    </row>
    <row r="303" spans="2:5" ht="14">
      <c r="B303" s="86"/>
      <c r="C303" s="86"/>
      <c r="D303" s="86"/>
      <c r="E303" s="86"/>
    </row>
    <row r="304" spans="2:5" ht="14">
      <c r="B304" s="86"/>
      <c r="C304" s="86"/>
      <c r="D304" s="86"/>
      <c r="E304" s="86"/>
    </row>
    <row r="305" spans="2:5" ht="14">
      <c r="B305" s="86"/>
      <c r="C305" s="86"/>
      <c r="D305" s="86"/>
      <c r="E305" s="86"/>
    </row>
    <row r="306" spans="2:5" ht="14">
      <c r="B306" s="86"/>
      <c r="C306" s="86"/>
      <c r="D306" s="86"/>
      <c r="E306" s="86"/>
    </row>
    <row r="307" spans="2:5" ht="14">
      <c r="B307" s="86"/>
      <c r="C307" s="86"/>
      <c r="D307" s="86"/>
      <c r="E307" s="86"/>
    </row>
    <row r="308" spans="2:5" ht="14">
      <c r="B308" s="86"/>
      <c r="C308" s="86"/>
      <c r="D308" s="86"/>
      <c r="E308" s="86"/>
    </row>
    <row r="309" spans="2:5" ht="14">
      <c r="B309" s="86"/>
      <c r="C309" s="86"/>
      <c r="D309" s="86"/>
      <c r="E309" s="86"/>
    </row>
    <row r="310" spans="2:5" ht="14">
      <c r="B310" s="86"/>
      <c r="C310" s="86"/>
      <c r="D310" s="86"/>
      <c r="E310" s="86"/>
    </row>
    <row r="311" spans="2:5" ht="14">
      <c r="B311" s="86"/>
      <c r="C311" s="86"/>
      <c r="D311" s="86"/>
      <c r="E311" s="86"/>
    </row>
    <row r="312" spans="2:5" ht="14">
      <c r="B312" s="86"/>
      <c r="C312" s="86"/>
      <c r="D312" s="86"/>
      <c r="E312" s="86"/>
    </row>
    <row r="313" spans="2:5" ht="14">
      <c r="B313" s="86"/>
      <c r="C313" s="86"/>
      <c r="D313" s="86"/>
      <c r="E313" s="86"/>
    </row>
    <row r="314" spans="2:5" ht="14">
      <c r="B314" s="86"/>
      <c r="C314" s="86"/>
      <c r="D314" s="86"/>
      <c r="E314" s="86"/>
    </row>
    <row r="315" spans="2:5" ht="14">
      <c r="B315" s="86"/>
      <c r="C315" s="86"/>
      <c r="D315" s="86"/>
      <c r="E315" s="86"/>
    </row>
    <row r="316" spans="2:5" ht="14">
      <c r="B316" s="86"/>
      <c r="C316" s="86"/>
      <c r="D316" s="86"/>
      <c r="E316" s="86"/>
    </row>
    <row r="317" spans="2:5" ht="14">
      <c r="B317" s="86"/>
      <c r="C317" s="86"/>
      <c r="D317" s="86"/>
      <c r="E317" s="86"/>
    </row>
    <row r="318" spans="2:5" ht="14">
      <c r="B318" s="86"/>
      <c r="C318" s="86"/>
      <c r="D318" s="86"/>
      <c r="E318" s="86"/>
    </row>
    <row r="319" spans="2:5" ht="14">
      <c r="B319" s="86"/>
      <c r="C319" s="86"/>
      <c r="D319" s="86"/>
      <c r="E319" s="86"/>
    </row>
    <row r="320" spans="2:5" ht="14">
      <c r="B320" s="86"/>
      <c r="C320" s="86"/>
      <c r="D320" s="86"/>
      <c r="E320" s="86"/>
    </row>
    <row r="321" spans="2:5" ht="14">
      <c r="B321" s="86"/>
      <c r="C321" s="86"/>
      <c r="D321" s="86"/>
      <c r="E321" s="86"/>
    </row>
    <row r="322" spans="2:5" ht="14">
      <c r="B322" s="86"/>
      <c r="C322" s="86"/>
      <c r="D322" s="86"/>
      <c r="E322" s="86"/>
    </row>
    <row r="323" spans="2:5" ht="14">
      <c r="B323" s="86"/>
      <c r="C323" s="86"/>
      <c r="D323" s="86"/>
      <c r="E323" s="86"/>
    </row>
    <row r="324" spans="2:5" ht="14">
      <c r="B324" s="86"/>
      <c r="C324" s="86"/>
      <c r="D324" s="86"/>
      <c r="E324" s="86"/>
    </row>
    <row r="325" spans="2:5" ht="14">
      <c r="B325" s="86"/>
      <c r="C325" s="86"/>
      <c r="D325" s="86"/>
      <c r="E325" s="86"/>
    </row>
    <row r="326" spans="2:5" ht="14">
      <c r="B326" s="86"/>
      <c r="C326" s="86"/>
      <c r="D326" s="86"/>
      <c r="E326" s="86"/>
    </row>
    <row r="327" spans="2:5" ht="14">
      <c r="B327" s="86"/>
      <c r="C327" s="86"/>
      <c r="D327" s="86"/>
      <c r="E327" s="86"/>
    </row>
    <row r="328" spans="2:5" ht="14">
      <c r="B328" s="86"/>
      <c r="C328" s="86"/>
      <c r="D328" s="86"/>
      <c r="E328" s="86"/>
    </row>
    <row r="329" spans="2:5" ht="14">
      <c r="B329" s="86"/>
      <c r="C329" s="86"/>
      <c r="D329" s="86"/>
      <c r="E329" s="86"/>
    </row>
    <row r="330" spans="2:5" ht="14">
      <c r="B330" s="86"/>
      <c r="C330" s="86"/>
      <c r="D330" s="86"/>
      <c r="E330" s="86"/>
    </row>
    <row r="331" spans="2:5" ht="14">
      <c r="B331" s="86"/>
      <c r="C331" s="86"/>
      <c r="D331" s="86"/>
      <c r="E331" s="86"/>
    </row>
    <row r="332" spans="2:5" ht="14">
      <c r="B332" s="86"/>
      <c r="C332" s="86"/>
      <c r="D332" s="86"/>
      <c r="E332" s="86"/>
    </row>
    <row r="333" spans="2:5" ht="14">
      <c r="B333" s="86"/>
      <c r="C333" s="86"/>
      <c r="D333" s="86"/>
      <c r="E333" s="86"/>
    </row>
    <row r="334" spans="2:5" ht="14">
      <c r="B334" s="86"/>
      <c r="C334" s="86"/>
      <c r="D334" s="86"/>
      <c r="E334" s="86"/>
    </row>
    <row r="335" spans="2:5" ht="14">
      <c r="B335" s="86"/>
      <c r="C335" s="86"/>
      <c r="D335" s="86"/>
      <c r="E335" s="86"/>
    </row>
    <row r="336" spans="2:5" ht="14">
      <c r="B336" s="86"/>
      <c r="C336" s="86"/>
      <c r="D336" s="86"/>
      <c r="E336" s="86"/>
    </row>
    <row r="337" spans="2:5" ht="14">
      <c r="B337" s="86"/>
      <c r="C337" s="86"/>
      <c r="D337" s="86"/>
      <c r="E337" s="86"/>
    </row>
    <row r="338" spans="2:5" ht="14">
      <c r="B338" s="86"/>
      <c r="C338" s="86"/>
      <c r="D338" s="86"/>
      <c r="E338" s="86"/>
    </row>
    <row r="339" spans="2:5" ht="14">
      <c r="B339" s="86"/>
      <c r="C339" s="86"/>
      <c r="D339" s="86"/>
      <c r="E339" s="86"/>
    </row>
    <row r="340" spans="2:5" ht="14">
      <c r="B340" s="86"/>
      <c r="C340" s="86"/>
      <c r="D340" s="86"/>
      <c r="E340" s="86"/>
    </row>
    <row r="341" spans="2:5" ht="14">
      <c r="B341" s="86"/>
      <c r="C341" s="86"/>
      <c r="D341" s="86"/>
      <c r="E341" s="86"/>
    </row>
    <row r="342" spans="2:5" ht="14">
      <c r="B342" s="86"/>
      <c r="C342" s="86"/>
      <c r="D342" s="86"/>
      <c r="E342" s="86"/>
    </row>
    <row r="343" spans="2:5" ht="14">
      <c r="B343" s="86"/>
      <c r="C343" s="86"/>
      <c r="D343" s="86"/>
      <c r="E343" s="86"/>
    </row>
    <row r="344" spans="2:5" ht="14">
      <c r="B344" s="86"/>
      <c r="C344" s="86"/>
      <c r="D344" s="86"/>
      <c r="E344" s="86"/>
    </row>
    <row r="345" spans="2:5" ht="14">
      <c r="B345" s="86"/>
      <c r="C345" s="86"/>
      <c r="D345" s="86"/>
      <c r="E345" s="86"/>
    </row>
    <row r="346" spans="2:5" ht="14">
      <c r="B346" s="86"/>
      <c r="C346" s="86"/>
      <c r="D346" s="86"/>
      <c r="E346" s="86"/>
    </row>
    <row r="347" spans="2:5" ht="14">
      <c r="B347" s="86"/>
      <c r="C347" s="86"/>
      <c r="D347" s="86"/>
      <c r="E347" s="86"/>
    </row>
    <row r="348" spans="2:5" ht="14">
      <c r="B348" s="86"/>
      <c r="C348" s="86"/>
      <c r="D348" s="86"/>
      <c r="E348" s="86"/>
    </row>
    <row r="349" spans="2:5" ht="14">
      <c r="B349" s="86"/>
      <c r="C349" s="86"/>
      <c r="D349" s="86"/>
      <c r="E349" s="86"/>
    </row>
    <row r="350" spans="2:5" ht="14">
      <c r="B350" s="86"/>
      <c r="C350" s="86"/>
      <c r="D350" s="86"/>
      <c r="E350" s="86"/>
    </row>
    <row r="351" spans="2:5" ht="14">
      <c r="B351" s="86"/>
      <c r="C351" s="86"/>
      <c r="D351" s="86"/>
      <c r="E351" s="86"/>
    </row>
    <row r="352" spans="2:5" ht="14">
      <c r="B352" s="86"/>
      <c r="C352" s="86"/>
      <c r="D352" s="86"/>
      <c r="E352" s="86"/>
    </row>
    <row r="353" spans="2:5" ht="14">
      <c r="B353" s="86"/>
      <c r="C353" s="86"/>
      <c r="D353" s="86"/>
      <c r="E353" s="86"/>
    </row>
    <row r="354" spans="2:5" ht="14">
      <c r="B354" s="86"/>
      <c r="C354" s="86"/>
      <c r="D354" s="86"/>
      <c r="E354" s="86"/>
    </row>
    <row r="355" spans="2:5" ht="14">
      <c r="B355" s="86"/>
      <c r="C355" s="86"/>
      <c r="D355" s="86"/>
      <c r="E355" s="86"/>
    </row>
    <row r="356" spans="2:5" ht="14">
      <c r="B356" s="86"/>
      <c r="C356" s="86"/>
      <c r="D356" s="86"/>
      <c r="E356" s="86"/>
    </row>
    <row r="357" spans="2:5" ht="14">
      <c r="B357" s="86"/>
      <c r="C357" s="86"/>
      <c r="D357" s="86"/>
      <c r="E357" s="86"/>
    </row>
    <row r="358" spans="2:5" ht="14">
      <c r="B358" s="86"/>
      <c r="C358" s="86"/>
      <c r="D358" s="86"/>
      <c r="E358" s="86"/>
    </row>
    <row r="359" spans="2:5" ht="14">
      <c r="B359" s="86"/>
      <c r="C359" s="86"/>
      <c r="D359" s="86"/>
      <c r="E359" s="86"/>
    </row>
    <row r="360" spans="2:5" ht="14">
      <c r="B360" s="86"/>
      <c r="C360" s="86"/>
      <c r="D360" s="86"/>
      <c r="E360" s="86"/>
    </row>
    <row r="361" spans="2:5" ht="14">
      <c r="B361" s="86"/>
      <c r="C361" s="86"/>
      <c r="D361" s="86"/>
      <c r="E361" s="86"/>
    </row>
    <row r="362" spans="2:5" ht="14">
      <c r="B362" s="86"/>
      <c r="C362" s="86"/>
      <c r="D362" s="86"/>
      <c r="E362" s="86"/>
    </row>
    <row r="363" spans="2:5" ht="14">
      <c r="B363" s="86"/>
      <c r="C363" s="86"/>
      <c r="D363" s="86"/>
      <c r="E363" s="86"/>
    </row>
    <row r="364" spans="2:5" ht="14">
      <c r="B364" s="86"/>
      <c r="C364" s="86"/>
      <c r="D364" s="86"/>
      <c r="E364" s="86"/>
    </row>
    <row r="365" spans="2:5" ht="14">
      <c r="B365" s="86"/>
      <c r="C365" s="86"/>
      <c r="D365" s="86"/>
      <c r="E365" s="86"/>
    </row>
    <row r="366" spans="2:5" ht="14">
      <c r="B366" s="86"/>
      <c r="C366" s="86"/>
      <c r="D366" s="86"/>
      <c r="E366" s="86"/>
    </row>
    <row r="367" spans="2:5" ht="14">
      <c r="B367" s="86"/>
      <c r="C367" s="86"/>
      <c r="D367" s="86"/>
      <c r="E367" s="86"/>
    </row>
    <row r="368" spans="2:5" ht="14">
      <c r="B368" s="86"/>
      <c r="C368" s="86"/>
      <c r="D368" s="86"/>
      <c r="E368" s="86"/>
    </row>
    <row r="369" spans="2:5" ht="14">
      <c r="B369" s="86"/>
      <c r="C369" s="86"/>
      <c r="D369" s="86"/>
      <c r="E369" s="86"/>
    </row>
    <row r="370" spans="2:5" ht="14">
      <c r="B370" s="86"/>
      <c r="C370" s="86"/>
      <c r="D370" s="86"/>
      <c r="E370" s="86"/>
    </row>
    <row r="371" spans="2:5" ht="14">
      <c r="B371" s="86"/>
      <c r="C371" s="86"/>
      <c r="D371" s="86"/>
      <c r="E371" s="86"/>
    </row>
    <row r="372" spans="2:5" ht="14">
      <c r="B372" s="86"/>
      <c r="C372" s="86"/>
      <c r="D372" s="86"/>
      <c r="E372" s="86"/>
    </row>
    <row r="373" spans="2:5" ht="14">
      <c r="B373" s="86"/>
      <c r="C373" s="86"/>
      <c r="D373" s="86"/>
      <c r="E373" s="86"/>
    </row>
    <row r="374" spans="2:5" ht="14">
      <c r="B374" s="86"/>
      <c r="C374" s="86"/>
      <c r="D374" s="86"/>
      <c r="E374" s="86"/>
    </row>
    <row r="375" spans="2:5" ht="14">
      <c r="B375" s="86"/>
      <c r="C375" s="86"/>
      <c r="D375" s="86"/>
      <c r="E375" s="86"/>
    </row>
    <row r="376" spans="2:5" ht="14">
      <c r="B376" s="86"/>
      <c r="C376" s="86"/>
      <c r="D376" s="86"/>
      <c r="E376" s="86"/>
    </row>
    <row r="377" spans="2:5" ht="14">
      <c r="B377" s="86"/>
      <c r="C377" s="86"/>
      <c r="D377" s="86"/>
      <c r="E377" s="86"/>
    </row>
    <row r="378" spans="2:5" ht="14">
      <c r="B378" s="86"/>
      <c r="C378" s="86"/>
      <c r="D378" s="86"/>
      <c r="E378" s="86"/>
    </row>
    <row r="379" spans="2:5" ht="14">
      <c r="B379" s="86"/>
      <c r="C379" s="86"/>
      <c r="D379" s="86"/>
      <c r="E379" s="86"/>
    </row>
    <row r="380" spans="2:5" ht="14">
      <c r="B380" s="86"/>
      <c r="C380" s="86"/>
      <c r="D380" s="86"/>
      <c r="E380" s="86"/>
    </row>
    <row r="381" spans="2:5" ht="14">
      <c r="B381" s="86"/>
      <c r="C381" s="86"/>
      <c r="D381" s="86"/>
      <c r="E381" s="86"/>
    </row>
    <row r="382" spans="2:5" ht="14">
      <c r="B382" s="86"/>
      <c r="C382" s="86"/>
      <c r="D382" s="86"/>
      <c r="E382" s="86"/>
    </row>
    <row r="383" spans="2:5" ht="14">
      <c r="B383" s="86"/>
      <c r="C383" s="86"/>
      <c r="D383" s="86"/>
      <c r="E383" s="86"/>
    </row>
    <row r="384" spans="2:5" ht="14">
      <c r="B384" s="86"/>
      <c r="C384" s="86"/>
      <c r="D384" s="86"/>
      <c r="E384" s="86"/>
    </row>
    <row r="385" spans="2:5" ht="14">
      <c r="B385" s="86"/>
      <c r="C385" s="86"/>
      <c r="D385" s="86"/>
      <c r="E385" s="86"/>
    </row>
    <row r="386" spans="2:5" ht="14">
      <c r="B386" s="86"/>
      <c r="C386" s="86"/>
      <c r="D386" s="86"/>
      <c r="E386" s="86"/>
    </row>
    <row r="387" spans="2:5" ht="14">
      <c r="B387" s="86"/>
      <c r="C387" s="86"/>
      <c r="D387" s="86"/>
      <c r="E387" s="86"/>
    </row>
    <row r="388" spans="2:5" ht="14">
      <c r="B388" s="86"/>
      <c r="C388" s="86"/>
      <c r="D388" s="86"/>
      <c r="E388" s="86"/>
    </row>
    <row r="389" spans="2:5" ht="14">
      <c r="B389" s="86"/>
      <c r="C389" s="86"/>
      <c r="D389" s="86"/>
      <c r="E389" s="86"/>
    </row>
    <row r="390" spans="2:5" ht="14">
      <c r="B390" s="86"/>
      <c r="C390" s="86"/>
      <c r="D390" s="86"/>
      <c r="E390" s="86"/>
    </row>
    <row r="391" spans="2:5" ht="14">
      <c r="B391" s="86"/>
      <c r="C391" s="86"/>
      <c r="D391" s="86"/>
      <c r="E391" s="86"/>
    </row>
    <row r="392" spans="2:5" ht="14">
      <c r="B392" s="86"/>
      <c r="C392" s="86"/>
      <c r="D392" s="86"/>
      <c r="E392" s="86"/>
    </row>
    <row r="393" spans="2:5" ht="14">
      <c r="B393" s="86"/>
      <c r="C393" s="86"/>
      <c r="D393" s="86"/>
      <c r="E393" s="86"/>
    </row>
    <row r="394" spans="2:5" ht="14">
      <c r="B394" s="86"/>
      <c r="C394" s="86"/>
      <c r="D394" s="86"/>
      <c r="E394" s="86"/>
    </row>
    <row r="395" spans="2:5" ht="14">
      <c r="B395" s="86"/>
      <c r="C395" s="86"/>
      <c r="D395" s="86"/>
      <c r="E395" s="86"/>
    </row>
    <row r="396" spans="2:5" ht="14">
      <c r="B396" s="86"/>
      <c r="C396" s="86"/>
      <c r="D396" s="86"/>
      <c r="E396" s="86"/>
    </row>
    <row r="397" spans="2:5" ht="14">
      <c r="B397" s="86"/>
      <c r="C397" s="86"/>
      <c r="D397" s="86"/>
      <c r="E397" s="86"/>
    </row>
    <row r="398" spans="2:5" ht="14">
      <c r="B398" s="86"/>
      <c r="C398" s="86"/>
      <c r="D398" s="86"/>
      <c r="E398" s="86"/>
    </row>
    <row r="399" spans="2:5" ht="14">
      <c r="B399" s="86"/>
      <c r="C399" s="86"/>
      <c r="D399" s="86"/>
      <c r="E399" s="86"/>
    </row>
    <row r="400" spans="2:5" ht="14">
      <c r="B400" s="86"/>
      <c r="C400" s="86"/>
      <c r="D400" s="86"/>
      <c r="E400" s="86"/>
    </row>
    <row r="401" spans="2:5" ht="14">
      <c r="B401" s="86"/>
      <c r="C401" s="86"/>
      <c r="D401" s="86"/>
      <c r="E401" s="86"/>
    </row>
    <row r="402" spans="2:5" ht="14">
      <c r="B402" s="86"/>
      <c r="C402" s="86"/>
      <c r="D402" s="86"/>
      <c r="E402" s="86"/>
    </row>
    <row r="403" spans="2:5" ht="14">
      <c r="B403" s="86"/>
      <c r="C403" s="86"/>
      <c r="D403" s="86"/>
      <c r="E403" s="86"/>
    </row>
    <row r="404" spans="2:5" ht="14">
      <c r="B404" s="86"/>
      <c r="C404" s="86"/>
      <c r="D404" s="86"/>
      <c r="E404" s="86"/>
    </row>
    <row r="405" spans="2:5" ht="14">
      <c r="B405" s="86"/>
      <c r="C405" s="86"/>
      <c r="D405" s="86"/>
      <c r="E405" s="86"/>
    </row>
    <row r="406" spans="2:5" ht="14">
      <c r="B406" s="86"/>
      <c r="C406" s="86"/>
      <c r="D406" s="86"/>
      <c r="E406" s="86"/>
    </row>
    <row r="407" spans="2:5" ht="14">
      <c r="B407" s="86"/>
      <c r="C407" s="86"/>
      <c r="D407" s="86"/>
      <c r="E407" s="86"/>
    </row>
    <row r="408" spans="2:5" ht="14">
      <c r="B408" s="86"/>
      <c r="C408" s="86"/>
      <c r="D408" s="86"/>
      <c r="E408" s="86"/>
    </row>
    <row r="409" spans="2:5" ht="14">
      <c r="B409" s="86"/>
      <c r="C409" s="86"/>
      <c r="D409" s="86"/>
      <c r="E409" s="86"/>
    </row>
    <row r="410" spans="2:5" ht="14">
      <c r="B410" s="86"/>
      <c r="C410" s="86"/>
      <c r="D410" s="86"/>
      <c r="E410" s="86"/>
    </row>
    <row r="411" spans="2:5" ht="14">
      <c r="B411" s="86"/>
      <c r="C411" s="86"/>
      <c r="D411" s="86"/>
      <c r="E411" s="86"/>
    </row>
    <row r="412" spans="2:5" ht="14">
      <c r="B412" s="86"/>
      <c r="C412" s="86"/>
      <c r="D412" s="86"/>
      <c r="E412" s="86"/>
    </row>
    <row r="413" spans="2:5" ht="14">
      <c r="B413" s="86"/>
      <c r="C413" s="86"/>
      <c r="D413" s="86"/>
      <c r="E413" s="86"/>
    </row>
    <row r="414" spans="2:5" ht="14">
      <c r="B414" s="86"/>
      <c r="C414" s="86"/>
      <c r="D414" s="86"/>
      <c r="E414" s="86"/>
    </row>
    <row r="415" spans="2:5" ht="14">
      <c r="B415" s="86"/>
      <c r="C415" s="86"/>
      <c r="D415" s="86"/>
      <c r="E415" s="86"/>
    </row>
    <row r="416" spans="2:5" ht="14">
      <c r="B416" s="86"/>
      <c r="C416" s="86"/>
      <c r="D416" s="86"/>
      <c r="E416" s="86"/>
    </row>
    <row r="417" spans="2:5" ht="14">
      <c r="B417" s="86"/>
      <c r="C417" s="86"/>
      <c r="D417" s="86"/>
      <c r="E417" s="86"/>
    </row>
    <row r="418" spans="2:5" ht="14">
      <c r="B418" s="86"/>
      <c r="C418" s="86"/>
      <c r="D418" s="86"/>
      <c r="E418" s="86"/>
    </row>
    <row r="419" spans="2:5" ht="14">
      <c r="B419" s="86"/>
      <c r="C419" s="86"/>
      <c r="D419" s="86"/>
      <c r="E419" s="86"/>
    </row>
    <row r="420" spans="2:5" ht="14">
      <c r="B420" s="86"/>
      <c r="C420" s="86"/>
      <c r="D420" s="86"/>
      <c r="E420" s="86"/>
    </row>
    <row r="421" spans="2:5" ht="14">
      <c r="B421" s="86"/>
      <c r="C421" s="86"/>
      <c r="D421" s="86"/>
      <c r="E421" s="86"/>
    </row>
    <row r="422" spans="2:5" ht="14">
      <c r="B422" s="86"/>
      <c r="C422" s="86"/>
      <c r="D422" s="86"/>
      <c r="E422" s="86"/>
    </row>
    <row r="423" spans="2:5" ht="14">
      <c r="B423" s="86"/>
      <c r="C423" s="86"/>
      <c r="D423" s="86"/>
      <c r="E423" s="86"/>
    </row>
    <row r="424" spans="2:5" ht="14">
      <c r="B424" s="86"/>
      <c r="C424" s="86"/>
      <c r="D424" s="86"/>
      <c r="E424" s="86"/>
    </row>
    <row r="425" spans="2:5" ht="14">
      <c r="B425" s="86"/>
      <c r="C425" s="86"/>
      <c r="D425" s="86"/>
      <c r="E425" s="86"/>
    </row>
    <row r="426" spans="2:5" ht="14">
      <c r="B426" s="86"/>
      <c r="C426" s="86"/>
      <c r="D426" s="86"/>
      <c r="E426" s="86"/>
    </row>
    <row r="427" spans="2:5" ht="14">
      <c r="B427" s="86"/>
      <c r="C427" s="86"/>
      <c r="D427" s="86"/>
      <c r="E427" s="86"/>
    </row>
    <row r="428" spans="2:5" ht="14">
      <c r="B428" s="86"/>
      <c r="C428" s="86"/>
      <c r="D428" s="86"/>
      <c r="E428" s="86"/>
    </row>
    <row r="429" spans="2:5" ht="14">
      <c r="B429" s="86"/>
      <c r="C429" s="86"/>
      <c r="D429" s="86"/>
      <c r="E429" s="86"/>
    </row>
    <row r="430" spans="2:5" ht="14">
      <c r="B430" s="86"/>
      <c r="C430" s="86"/>
      <c r="D430" s="86"/>
      <c r="E430" s="86"/>
    </row>
    <row r="431" spans="2:5" ht="14">
      <c r="B431" s="86"/>
      <c r="C431" s="86"/>
      <c r="D431" s="86"/>
      <c r="E431" s="86"/>
    </row>
    <row r="432" spans="2:5" ht="14">
      <c r="B432" s="86"/>
      <c r="C432" s="86"/>
      <c r="D432" s="86"/>
      <c r="E432" s="86"/>
    </row>
    <row r="433" spans="2:5" ht="14">
      <c r="B433" s="86"/>
      <c r="C433" s="86"/>
      <c r="D433" s="86"/>
      <c r="E433" s="86"/>
    </row>
    <row r="434" spans="2:5" ht="14">
      <c r="B434" s="86"/>
      <c r="C434" s="86"/>
      <c r="D434" s="86"/>
      <c r="E434" s="86"/>
    </row>
    <row r="435" spans="2:5" ht="14">
      <c r="B435" s="86"/>
      <c r="C435" s="86"/>
      <c r="D435" s="86"/>
      <c r="E435" s="86"/>
    </row>
    <row r="436" spans="2:5" ht="14">
      <c r="B436" s="86"/>
      <c r="C436" s="86"/>
      <c r="D436" s="86"/>
      <c r="E436" s="86"/>
    </row>
    <row r="437" spans="2:5" ht="14">
      <c r="B437" s="86"/>
      <c r="C437" s="86"/>
      <c r="D437" s="86"/>
      <c r="E437" s="86"/>
    </row>
    <row r="438" spans="2:5" ht="14">
      <c r="B438" s="86"/>
      <c r="C438" s="86"/>
      <c r="D438" s="86"/>
      <c r="E438" s="86"/>
    </row>
    <row r="439" spans="2:5" ht="14">
      <c r="B439" s="86"/>
      <c r="C439" s="86"/>
      <c r="D439" s="86"/>
      <c r="E439" s="86"/>
    </row>
    <row r="440" spans="2:5" ht="14">
      <c r="B440" s="86"/>
      <c r="C440" s="86"/>
      <c r="D440" s="86"/>
      <c r="E440" s="86"/>
    </row>
    <row r="441" spans="2:5" ht="14">
      <c r="B441" s="86"/>
      <c r="C441" s="86"/>
      <c r="D441" s="86"/>
      <c r="E441" s="86"/>
    </row>
    <row r="442" spans="2:5" ht="14">
      <c r="B442" s="86"/>
      <c r="C442" s="86"/>
      <c r="D442" s="86"/>
      <c r="E442" s="86"/>
    </row>
    <row r="443" spans="2:5" ht="14">
      <c r="B443" s="86"/>
      <c r="C443" s="86"/>
      <c r="D443" s="86"/>
      <c r="E443" s="86"/>
    </row>
    <row r="444" spans="2:5" ht="14">
      <c r="B444" s="86"/>
      <c r="C444" s="86"/>
      <c r="D444" s="86"/>
      <c r="E444" s="86"/>
    </row>
    <row r="445" spans="2:5" ht="14">
      <c r="B445" s="86"/>
      <c r="C445" s="86"/>
      <c r="D445" s="86"/>
      <c r="E445" s="86"/>
    </row>
    <row r="446" spans="2:5" ht="14">
      <c r="B446" s="86"/>
      <c r="C446" s="86"/>
      <c r="D446" s="86"/>
      <c r="E446" s="86"/>
    </row>
    <row r="447" spans="2:5" ht="14">
      <c r="B447" s="86"/>
      <c r="C447" s="86"/>
      <c r="D447" s="86"/>
      <c r="E447" s="86"/>
    </row>
    <row r="448" spans="2:5" ht="14">
      <c r="B448" s="86"/>
      <c r="C448" s="86"/>
      <c r="D448" s="86"/>
      <c r="E448" s="86"/>
    </row>
    <row r="449" spans="2:5" ht="14">
      <c r="B449" s="86"/>
      <c r="C449" s="86"/>
      <c r="D449" s="86"/>
      <c r="E449" s="86"/>
    </row>
    <row r="450" spans="2:5" ht="14">
      <c r="B450" s="86"/>
      <c r="C450" s="86"/>
      <c r="D450" s="86"/>
      <c r="E450" s="86"/>
    </row>
    <row r="451" spans="2:5" ht="14">
      <c r="B451" s="86"/>
      <c r="C451" s="86"/>
      <c r="D451" s="86"/>
      <c r="E451" s="86"/>
    </row>
    <row r="452" spans="2:5" ht="14">
      <c r="B452" s="86"/>
      <c r="C452" s="86"/>
      <c r="D452" s="86"/>
      <c r="E452" s="86"/>
    </row>
    <row r="453" spans="2:5" ht="14">
      <c r="B453" s="86"/>
      <c r="C453" s="86"/>
      <c r="D453" s="86"/>
      <c r="E453" s="86"/>
    </row>
    <row r="454" spans="2:5" ht="14">
      <c r="B454" s="86"/>
      <c r="C454" s="86"/>
      <c r="D454" s="86"/>
      <c r="E454" s="86"/>
    </row>
    <row r="455" spans="2:5" ht="14">
      <c r="B455" s="86"/>
      <c r="C455" s="86"/>
      <c r="D455" s="86"/>
      <c r="E455" s="86"/>
    </row>
    <row r="456" spans="2:5" ht="14">
      <c r="B456" s="86"/>
      <c r="C456" s="86"/>
      <c r="D456" s="86"/>
      <c r="E456" s="86"/>
    </row>
    <row r="457" spans="2:5" ht="14">
      <c r="B457" s="86"/>
      <c r="C457" s="86"/>
      <c r="D457" s="86"/>
      <c r="E457" s="86"/>
    </row>
    <row r="458" spans="2:5" ht="14">
      <c r="B458" s="86"/>
      <c r="C458" s="86"/>
      <c r="D458" s="86"/>
      <c r="E458" s="86"/>
    </row>
    <row r="459" spans="2:5" ht="14">
      <c r="B459" s="86"/>
      <c r="C459" s="86"/>
      <c r="D459" s="86"/>
      <c r="E459" s="86"/>
    </row>
    <row r="460" spans="2:5" ht="14">
      <c r="B460" s="86"/>
      <c r="C460" s="86"/>
      <c r="D460" s="86"/>
      <c r="E460" s="86"/>
    </row>
    <row r="461" spans="2:5" ht="14">
      <c r="B461" s="86"/>
      <c r="C461" s="86"/>
      <c r="D461" s="86"/>
      <c r="E461" s="86"/>
    </row>
    <row r="462" spans="2:5" ht="14">
      <c r="B462" s="86"/>
      <c r="C462" s="86"/>
      <c r="D462" s="86"/>
      <c r="E462" s="86"/>
    </row>
    <row r="463" spans="2:5" ht="14">
      <c r="B463" s="86"/>
      <c r="C463" s="86"/>
      <c r="D463" s="86"/>
      <c r="E463" s="86"/>
    </row>
    <row r="464" spans="2:5" ht="14">
      <c r="B464" s="86"/>
      <c r="C464" s="86"/>
      <c r="D464" s="86"/>
      <c r="E464" s="86"/>
    </row>
    <row r="465" spans="2:5" ht="14">
      <c r="B465" s="86"/>
      <c r="C465" s="86"/>
      <c r="D465" s="86"/>
      <c r="E465" s="86"/>
    </row>
    <row r="466" spans="2:5" ht="14">
      <c r="B466" s="86"/>
      <c r="C466" s="86"/>
      <c r="D466" s="86"/>
      <c r="E466" s="86"/>
    </row>
    <row r="467" spans="2:5" ht="14">
      <c r="B467" s="86"/>
      <c r="C467" s="86"/>
      <c r="D467" s="86"/>
      <c r="E467" s="86"/>
    </row>
    <row r="468" spans="2:5" ht="14">
      <c r="B468" s="86"/>
      <c r="C468" s="86"/>
      <c r="D468" s="86"/>
      <c r="E468" s="86"/>
    </row>
    <row r="469" spans="2:5" ht="14">
      <c r="B469" s="86"/>
      <c r="C469" s="86"/>
      <c r="D469" s="86"/>
      <c r="E469" s="86"/>
    </row>
    <row r="470" spans="2:5" ht="14">
      <c r="B470" s="86"/>
      <c r="C470" s="86"/>
      <c r="D470" s="86"/>
      <c r="E470" s="86"/>
    </row>
    <row r="471" spans="2:5" ht="14">
      <c r="B471" s="86"/>
      <c r="C471" s="86"/>
      <c r="D471" s="86"/>
      <c r="E471" s="86"/>
    </row>
    <row r="472" spans="2:5" ht="14">
      <c r="B472" s="86"/>
      <c r="C472" s="86"/>
      <c r="D472" s="86"/>
      <c r="E472" s="86"/>
    </row>
    <row r="473" spans="2:5" ht="14">
      <c r="B473" s="86"/>
      <c r="C473" s="86"/>
      <c r="D473" s="86"/>
      <c r="E473" s="86"/>
    </row>
    <row r="474" spans="2:5" ht="14">
      <c r="B474" s="86"/>
      <c r="C474" s="86"/>
      <c r="D474" s="86"/>
      <c r="E474" s="86"/>
    </row>
    <row r="475" spans="2:5" ht="14">
      <c r="B475" s="86"/>
      <c r="C475" s="86"/>
      <c r="D475" s="86"/>
      <c r="E475" s="86"/>
    </row>
    <row r="476" spans="2:5" ht="14">
      <c r="B476" s="86"/>
      <c r="C476" s="86"/>
      <c r="D476" s="86"/>
      <c r="E476" s="86"/>
    </row>
    <row r="477" spans="2:5" ht="14">
      <c r="B477" s="86"/>
      <c r="C477" s="86"/>
      <c r="D477" s="86"/>
      <c r="E477" s="86"/>
    </row>
    <row r="478" spans="2:5" ht="14">
      <c r="B478" s="86"/>
      <c r="C478" s="86"/>
      <c r="D478" s="86"/>
      <c r="E478" s="86"/>
    </row>
    <row r="479" spans="2:5" ht="14">
      <c r="B479" s="86"/>
      <c r="C479" s="86"/>
      <c r="D479" s="86"/>
      <c r="E479" s="86"/>
    </row>
    <row r="480" spans="2:5" ht="14">
      <c r="B480" s="86"/>
      <c r="C480" s="86"/>
      <c r="D480" s="86"/>
      <c r="E480" s="86"/>
    </row>
    <row r="481" spans="2:5" ht="14">
      <c r="B481" s="86"/>
      <c r="C481" s="86"/>
      <c r="D481" s="86"/>
      <c r="E481" s="86"/>
    </row>
    <row r="482" spans="2:5" ht="14">
      <c r="B482" s="86"/>
      <c r="C482" s="86"/>
      <c r="D482" s="86"/>
      <c r="E482" s="86"/>
    </row>
    <row r="483" spans="2:5" ht="14">
      <c r="B483" s="86"/>
      <c r="C483" s="86"/>
      <c r="D483" s="86"/>
      <c r="E483" s="86"/>
    </row>
    <row r="484" spans="2:5" ht="14">
      <c r="B484" s="86"/>
      <c r="C484" s="86"/>
      <c r="D484" s="86"/>
      <c r="E484" s="86"/>
    </row>
    <row r="485" spans="2:5" ht="14">
      <c r="B485" s="86"/>
      <c r="C485" s="86"/>
      <c r="D485" s="86"/>
      <c r="E485" s="86"/>
    </row>
    <row r="486" spans="2:5" ht="14">
      <c r="B486" s="86"/>
      <c r="C486" s="86"/>
      <c r="D486" s="86"/>
      <c r="E486" s="86"/>
    </row>
    <row r="487" spans="2:5" ht="14">
      <c r="B487" s="86"/>
      <c r="C487" s="86"/>
      <c r="D487" s="86"/>
      <c r="E487" s="86"/>
    </row>
    <row r="488" spans="2:5" ht="14">
      <c r="B488" s="86"/>
      <c r="C488" s="86"/>
      <c r="D488" s="86"/>
      <c r="E488" s="86"/>
    </row>
    <row r="489" spans="2:5" ht="14">
      <c r="B489" s="86"/>
      <c r="C489" s="86"/>
      <c r="D489" s="86"/>
      <c r="E489" s="86"/>
    </row>
    <row r="490" spans="2:5" ht="14">
      <c r="B490" s="86"/>
      <c r="C490" s="86"/>
      <c r="D490" s="86"/>
      <c r="E490" s="86"/>
    </row>
    <row r="491" spans="2:5" ht="14">
      <c r="B491" s="86"/>
      <c r="C491" s="86"/>
      <c r="D491" s="86"/>
      <c r="E491" s="86"/>
    </row>
    <row r="492" spans="2:5" ht="14">
      <c r="B492" s="86"/>
      <c r="C492" s="86"/>
      <c r="D492" s="86"/>
      <c r="E492" s="86"/>
    </row>
    <row r="493" spans="2:5" ht="14">
      <c r="B493" s="86"/>
      <c r="C493" s="86"/>
      <c r="D493" s="86"/>
      <c r="E493" s="86"/>
    </row>
    <row r="494" spans="2:5" ht="14">
      <c r="B494" s="86"/>
      <c r="C494" s="86"/>
      <c r="D494" s="86"/>
      <c r="E494" s="86"/>
    </row>
    <row r="495" spans="2:5" ht="14">
      <c r="B495" s="86"/>
      <c r="C495" s="86"/>
      <c r="D495" s="86"/>
      <c r="E495" s="86"/>
    </row>
    <row r="496" spans="2:5" ht="14">
      <c r="B496" s="86"/>
      <c r="C496" s="86"/>
      <c r="D496" s="86"/>
      <c r="E496" s="86"/>
    </row>
    <row r="497" spans="2:5" ht="14">
      <c r="B497" s="86"/>
      <c r="C497" s="86"/>
      <c r="D497" s="86"/>
      <c r="E497" s="86"/>
    </row>
    <row r="498" spans="2:5" ht="14">
      <c r="B498" s="86"/>
      <c r="C498" s="86"/>
      <c r="D498" s="86"/>
      <c r="E498" s="86"/>
    </row>
    <row r="499" spans="2:5" ht="14">
      <c r="B499" s="86"/>
      <c r="C499" s="86"/>
      <c r="D499" s="86"/>
      <c r="E499" s="86"/>
    </row>
    <row r="500" spans="2:5" ht="14">
      <c r="B500" s="86"/>
      <c r="C500" s="86"/>
      <c r="D500" s="86"/>
      <c r="E500" s="86"/>
    </row>
    <row r="501" spans="2:5" ht="14">
      <c r="B501" s="86"/>
      <c r="C501" s="86"/>
      <c r="D501" s="86"/>
      <c r="E501" s="86"/>
    </row>
    <row r="502" spans="2:5" ht="14">
      <c r="B502" s="86"/>
      <c r="C502" s="86"/>
      <c r="D502" s="86"/>
      <c r="E502" s="86"/>
    </row>
    <row r="503" spans="2:5" ht="14">
      <c r="B503" s="86"/>
      <c r="C503" s="86"/>
      <c r="D503" s="86"/>
      <c r="E503" s="86"/>
    </row>
    <row r="504" spans="2:5" ht="14">
      <c r="B504" s="86"/>
      <c r="C504" s="86"/>
      <c r="D504" s="86"/>
      <c r="E504" s="86"/>
    </row>
    <row r="505" spans="2:5" ht="14">
      <c r="B505" s="86"/>
      <c r="C505" s="86"/>
      <c r="D505" s="86"/>
      <c r="E505" s="86"/>
    </row>
    <row r="506" spans="2:5" ht="14">
      <c r="B506" s="86"/>
      <c r="C506" s="86"/>
      <c r="D506" s="86"/>
      <c r="E506" s="86"/>
    </row>
    <row r="507" spans="2:5" ht="14">
      <c r="B507" s="86"/>
      <c r="C507" s="86"/>
      <c r="D507" s="86"/>
      <c r="E507" s="86"/>
    </row>
    <row r="508" spans="2:5" ht="14">
      <c r="B508" s="86"/>
      <c r="C508" s="86"/>
      <c r="D508" s="86"/>
      <c r="E508" s="86"/>
    </row>
    <row r="509" spans="2:5" ht="14">
      <c r="B509" s="86"/>
      <c r="C509" s="86"/>
      <c r="D509" s="86"/>
      <c r="E509" s="86"/>
    </row>
    <row r="510" spans="2:5" ht="14">
      <c r="B510" s="86"/>
      <c r="C510" s="86"/>
      <c r="D510" s="86"/>
      <c r="E510" s="86"/>
    </row>
    <row r="511" spans="2:5" ht="14">
      <c r="B511" s="86"/>
      <c r="C511" s="86"/>
      <c r="D511" s="86"/>
      <c r="E511" s="86"/>
    </row>
    <row r="512" spans="2:5" ht="14">
      <c r="B512" s="86"/>
      <c r="C512" s="86"/>
      <c r="D512" s="86"/>
      <c r="E512" s="86"/>
    </row>
    <row r="513" spans="2:5" ht="14">
      <c r="B513" s="86"/>
      <c r="C513" s="86"/>
      <c r="D513" s="86"/>
      <c r="E513" s="86"/>
    </row>
    <row r="514" spans="2:5" ht="14">
      <c r="B514" s="86"/>
      <c r="C514" s="86"/>
      <c r="D514" s="86"/>
      <c r="E514" s="86"/>
    </row>
    <row r="515" spans="2:5" ht="14">
      <c r="B515" s="86"/>
      <c r="C515" s="86"/>
      <c r="D515" s="86"/>
      <c r="E515" s="86"/>
    </row>
    <row r="516" spans="2:5" ht="14">
      <c r="B516" s="86"/>
      <c r="C516" s="86"/>
      <c r="D516" s="86"/>
      <c r="E516" s="86"/>
    </row>
    <row r="517" spans="2:5" ht="14">
      <c r="B517" s="86"/>
      <c r="C517" s="86"/>
      <c r="D517" s="86"/>
      <c r="E517" s="86"/>
    </row>
    <row r="518" spans="2:5" ht="14">
      <c r="B518" s="86"/>
      <c r="C518" s="86"/>
      <c r="D518" s="86"/>
      <c r="E518" s="86"/>
    </row>
    <row r="519" spans="2:5" ht="14">
      <c r="B519" s="86"/>
      <c r="C519" s="86"/>
      <c r="D519" s="86"/>
      <c r="E519" s="86"/>
    </row>
    <row r="520" spans="2:5" ht="14">
      <c r="B520" s="86"/>
      <c r="C520" s="86"/>
      <c r="D520" s="86"/>
      <c r="E520" s="86"/>
    </row>
    <row r="521" spans="2:5" ht="14">
      <c r="B521" s="86"/>
      <c r="C521" s="86"/>
      <c r="D521" s="86"/>
      <c r="E521" s="86"/>
    </row>
    <row r="522" spans="2:5" ht="14">
      <c r="B522" s="86"/>
      <c r="C522" s="86"/>
      <c r="D522" s="86"/>
      <c r="E522" s="86"/>
    </row>
    <row r="523" spans="2:5" ht="14">
      <c r="B523" s="86"/>
      <c r="C523" s="86"/>
      <c r="D523" s="86"/>
      <c r="E523" s="86"/>
    </row>
    <row r="524" spans="2:5" ht="14">
      <c r="B524" s="86"/>
      <c r="C524" s="86"/>
      <c r="D524" s="86"/>
      <c r="E524" s="86"/>
    </row>
    <row r="525" spans="2:5" ht="14">
      <c r="B525" s="86"/>
      <c r="C525" s="86"/>
      <c r="D525" s="86"/>
      <c r="E525" s="86"/>
    </row>
    <row r="526" spans="2:5" ht="14">
      <c r="B526" s="86"/>
      <c r="C526" s="86"/>
      <c r="D526" s="86"/>
      <c r="E526" s="86"/>
    </row>
    <row r="527" spans="2:5" ht="14">
      <c r="B527" s="86"/>
      <c r="C527" s="86"/>
      <c r="D527" s="86"/>
      <c r="E527" s="86"/>
    </row>
    <row r="528" spans="2:5" ht="14">
      <c r="B528" s="86"/>
      <c r="C528" s="86"/>
      <c r="D528" s="86"/>
      <c r="E528" s="86"/>
    </row>
    <row r="529" spans="2:5" ht="14">
      <c r="B529" s="86"/>
      <c r="C529" s="86"/>
      <c r="D529" s="86"/>
      <c r="E529" s="86"/>
    </row>
    <row r="530" spans="2:5" ht="14">
      <c r="B530" s="86"/>
      <c r="C530" s="86"/>
      <c r="D530" s="86"/>
      <c r="E530" s="86"/>
    </row>
    <row r="531" spans="2:5" ht="14">
      <c r="B531" s="86"/>
      <c r="C531" s="86"/>
      <c r="D531" s="86"/>
      <c r="E531" s="86"/>
    </row>
    <row r="532" spans="2:5" ht="14">
      <c r="B532" s="86"/>
      <c r="C532" s="86"/>
      <c r="D532" s="86"/>
      <c r="E532" s="86"/>
    </row>
    <row r="533" spans="2:5" ht="14">
      <c r="B533" s="86"/>
      <c r="C533" s="86"/>
      <c r="D533" s="86"/>
      <c r="E533" s="86"/>
    </row>
    <row r="534" spans="2:5" ht="14">
      <c r="B534" s="86"/>
      <c r="C534" s="86"/>
      <c r="D534" s="86"/>
      <c r="E534" s="86"/>
    </row>
    <row r="535" spans="2:5" ht="14">
      <c r="B535" s="86"/>
      <c r="C535" s="86"/>
      <c r="D535" s="86"/>
      <c r="E535" s="86"/>
    </row>
    <row r="536" spans="2:5" ht="14">
      <c r="B536" s="86"/>
      <c r="C536" s="86"/>
      <c r="D536" s="86"/>
      <c r="E536" s="86"/>
    </row>
    <row r="537" spans="2:5" ht="14">
      <c r="B537" s="86"/>
      <c r="C537" s="86"/>
      <c r="D537" s="86"/>
      <c r="E537" s="86"/>
    </row>
    <row r="538" spans="2:5" ht="14">
      <c r="B538" s="86"/>
      <c r="C538" s="86"/>
      <c r="D538" s="86"/>
      <c r="E538" s="86"/>
    </row>
    <row r="539" spans="2:5" ht="14">
      <c r="B539" s="86"/>
      <c r="C539" s="86"/>
      <c r="D539" s="86"/>
      <c r="E539" s="86"/>
    </row>
    <row r="540" spans="2:5" ht="14">
      <c r="B540" s="86"/>
      <c r="C540" s="86"/>
      <c r="D540" s="86"/>
      <c r="E540" s="86"/>
    </row>
    <row r="541" spans="2:5" ht="14">
      <c r="B541" s="86"/>
      <c r="C541" s="86"/>
      <c r="D541" s="86"/>
      <c r="E541" s="86"/>
    </row>
    <row r="542" spans="2:5" ht="14">
      <c r="B542" s="86"/>
      <c r="C542" s="86"/>
      <c r="D542" s="86"/>
      <c r="E542" s="86"/>
    </row>
    <row r="543" spans="2:5" ht="14">
      <c r="B543" s="86"/>
      <c r="C543" s="86"/>
      <c r="D543" s="86"/>
      <c r="E543" s="86"/>
    </row>
    <row r="544" spans="2:5" ht="14">
      <c r="B544" s="86"/>
      <c r="C544" s="86"/>
      <c r="D544" s="86"/>
      <c r="E544" s="86"/>
    </row>
    <row r="545" spans="2:5" ht="14">
      <c r="B545" s="86"/>
      <c r="C545" s="86"/>
      <c r="D545" s="86"/>
      <c r="E545" s="86"/>
    </row>
    <row r="546" spans="2:5" ht="14">
      <c r="B546" s="86"/>
      <c r="C546" s="86"/>
      <c r="D546" s="86"/>
      <c r="E546" s="86"/>
    </row>
    <row r="547" spans="2:5" ht="14">
      <c r="B547" s="86"/>
      <c r="C547" s="86"/>
      <c r="D547" s="86"/>
      <c r="E547" s="86"/>
    </row>
    <row r="548" spans="2:5" ht="14">
      <c r="B548" s="86"/>
      <c r="C548" s="86"/>
      <c r="D548" s="86"/>
      <c r="E548" s="86"/>
    </row>
    <row r="549" spans="2:5" ht="14">
      <c r="B549" s="86"/>
      <c r="C549" s="86"/>
      <c r="D549" s="86"/>
      <c r="E549" s="86"/>
    </row>
    <row r="550" spans="2:5" ht="14">
      <c r="B550" s="86"/>
      <c r="C550" s="86"/>
      <c r="D550" s="86"/>
      <c r="E550" s="86"/>
    </row>
    <row r="551" spans="2:5" ht="14">
      <c r="B551" s="86"/>
      <c r="C551" s="86"/>
      <c r="D551" s="86"/>
      <c r="E551" s="86"/>
    </row>
    <row r="552" spans="2:5" ht="14">
      <c r="B552" s="86"/>
      <c r="C552" s="86"/>
      <c r="D552" s="86"/>
      <c r="E552" s="86"/>
    </row>
    <row r="553" spans="2:5" ht="14">
      <c r="B553" s="86"/>
      <c r="C553" s="86"/>
      <c r="D553" s="86"/>
      <c r="E553" s="86"/>
    </row>
    <row r="554" spans="2:5" ht="14">
      <c r="B554" s="86"/>
      <c r="C554" s="86"/>
      <c r="D554" s="86"/>
      <c r="E554" s="86"/>
    </row>
    <row r="555" spans="2:5" ht="14">
      <c r="B555" s="86"/>
      <c r="C555" s="86"/>
      <c r="D555" s="86"/>
      <c r="E555" s="86"/>
    </row>
    <row r="556" spans="2:5" ht="14">
      <c r="B556" s="86"/>
      <c r="C556" s="86"/>
      <c r="D556" s="86"/>
      <c r="E556" s="86"/>
    </row>
    <row r="557" spans="2:5" ht="14">
      <c r="B557" s="86"/>
      <c r="C557" s="86"/>
      <c r="D557" s="86"/>
      <c r="E557" s="86"/>
    </row>
    <row r="558" spans="2:5" ht="14">
      <c r="B558" s="86"/>
      <c r="C558" s="86"/>
      <c r="D558" s="86"/>
      <c r="E558" s="86"/>
    </row>
    <row r="559" spans="2:5" ht="14">
      <c r="B559" s="86"/>
      <c r="C559" s="86"/>
      <c r="D559" s="86"/>
      <c r="E559" s="86"/>
    </row>
    <row r="560" spans="2:5" ht="14">
      <c r="B560" s="86"/>
      <c r="C560" s="86"/>
      <c r="D560" s="86"/>
      <c r="E560" s="86"/>
    </row>
    <row r="561" spans="2:5" ht="14">
      <c r="B561" s="86"/>
      <c r="C561" s="86"/>
      <c r="D561" s="86"/>
      <c r="E561" s="86"/>
    </row>
    <row r="562" spans="2:5" ht="14">
      <c r="B562" s="86"/>
      <c r="C562" s="86"/>
      <c r="D562" s="86"/>
      <c r="E562" s="86"/>
    </row>
    <row r="563" spans="2:5" ht="14">
      <c r="B563" s="86"/>
      <c r="C563" s="86"/>
      <c r="D563" s="86"/>
      <c r="E563" s="86"/>
    </row>
    <row r="564" spans="2:5" ht="14">
      <c r="B564" s="86"/>
      <c r="C564" s="86"/>
      <c r="D564" s="86"/>
      <c r="E564" s="86"/>
    </row>
    <row r="565" spans="2:5" ht="14">
      <c r="B565" s="86"/>
      <c r="C565" s="86"/>
      <c r="D565" s="86"/>
      <c r="E565" s="86"/>
    </row>
    <row r="566" spans="2:5" ht="14">
      <c r="B566" s="86"/>
      <c r="C566" s="86"/>
      <c r="D566" s="86"/>
      <c r="E566" s="86"/>
    </row>
    <row r="567" spans="2:5" ht="14">
      <c r="B567" s="86"/>
      <c r="C567" s="86"/>
      <c r="D567" s="86"/>
      <c r="E567" s="86"/>
    </row>
    <row r="568" spans="2:5" ht="14">
      <c r="B568" s="86"/>
      <c r="C568" s="86"/>
      <c r="D568" s="86"/>
      <c r="E568" s="86"/>
    </row>
    <row r="569" spans="2:5" ht="14">
      <c r="B569" s="86"/>
      <c r="C569" s="86"/>
      <c r="D569" s="86"/>
      <c r="E569" s="86"/>
    </row>
    <row r="570" spans="2:5" ht="14">
      <c r="B570" s="86"/>
      <c r="C570" s="86"/>
      <c r="D570" s="86"/>
      <c r="E570" s="86"/>
    </row>
    <row r="571" spans="2:5" ht="14">
      <c r="B571" s="86"/>
      <c r="C571" s="86"/>
      <c r="D571" s="86"/>
      <c r="E571" s="86"/>
    </row>
    <row r="572" spans="2:5" ht="14">
      <c r="B572" s="86"/>
      <c r="C572" s="86"/>
      <c r="D572" s="86"/>
      <c r="E572" s="86"/>
    </row>
    <row r="573" spans="2:5" ht="14">
      <c r="B573" s="86"/>
      <c r="C573" s="86"/>
      <c r="D573" s="86"/>
      <c r="E573" s="86"/>
    </row>
    <row r="574" spans="2:5" ht="14">
      <c r="B574" s="86"/>
      <c r="C574" s="86"/>
      <c r="D574" s="86"/>
      <c r="E574" s="86"/>
    </row>
    <row r="575" spans="2:5" ht="14">
      <c r="B575" s="86"/>
      <c r="C575" s="86"/>
      <c r="D575" s="86"/>
      <c r="E575" s="86"/>
    </row>
    <row r="576" spans="2:5" ht="14">
      <c r="B576" s="86"/>
      <c r="C576" s="86"/>
      <c r="D576" s="86"/>
      <c r="E576" s="86"/>
    </row>
    <row r="577" spans="2:5" ht="14">
      <c r="B577" s="86"/>
      <c r="C577" s="86"/>
      <c r="D577" s="86"/>
      <c r="E577" s="86"/>
    </row>
    <row r="578" spans="2:5" ht="14">
      <c r="B578" s="86"/>
      <c r="C578" s="86"/>
      <c r="D578" s="86"/>
      <c r="E578" s="86"/>
    </row>
    <row r="579" spans="2:5" ht="14">
      <c r="B579" s="86"/>
      <c r="C579" s="86"/>
      <c r="D579" s="86"/>
      <c r="E579" s="86"/>
    </row>
    <row r="580" spans="2:5" ht="14">
      <c r="B580" s="86"/>
      <c r="C580" s="86"/>
      <c r="D580" s="86"/>
      <c r="E580" s="86"/>
    </row>
    <row r="581" spans="2:5" ht="14">
      <c r="B581" s="86"/>
      <c r="C581" s="86"/>
      <c r="D581" s="86"/>
      <c r="E581" s="86"/>
    </row>
    <row r="582" spans="2:5" ht="14">
      <c r="B582" s="86"/>
      <c r="C582" s="86"/>
      <c r="D582" s="86"/>
      <c r="E582" s="86"/>
    </row>
    <row r="583" spans="2:5" ht="14">
      <c r="B583" s="86"/>
      <c r="C583" s="86"/>
      <c r="D583" s="86"/>
      <c r="E583" s="86"/>
    </row>
    <row r="584" spans="2:5" ht="14">
      <c r="B584" s="86"/>
      <c r="C584" s="86"/>
      <c r="D584" s="86"/>
      <c r="E584" s="86"/>
    </row>
    <row r="585" spans="2:5" ht="14">
      <c r="B585" s="86"/>
      <c r="C585" s="86"/>
      <c r="D585" s="86"/>
      <c r="E585" s="86"/>
    </row>
    <row r="586" spans="2:5" ht="14">
      <c r="B586" s="86"/>
      <c r="C586" s="86"/>
      <c r="D586" s="86"/>
      <c r="E586" s="86"/>
    </row>
    <row r="587" spans="2:5" ht="14">
      <c r="B587" s="86"/>
      <c r="C587" s="86"/>
      <c r="D587" s="86"/>
      <c r="E587" s="86"/>
    </row>
    <row r="588" spans="2:5" ht="14">
      <c r="B588" s="86"/>
      <c r="C588" s="86"/>
      <c r="D588" s="86"/>
      <c r="E588" s="86"/>
    </row>
    <row r="589" spans="2:5" ht="14">
      <c r="B589" s="86"/>
      <c r="C589" s="86"/>
      <c r="D589" s="86"/>
      <c r="E589" s="86"/>
    </row>
    <row r="590" spans="2:5" ht="14">
      <c r="B590" s="86"/>
      <c r="C590" s="86"/>
      <c r="D590" s="86"/>
      <c r="E590" s="86"/>
    </row>
    <row r="591" spans="2:5" ht="14">
      <c r="B591" s="86"/>
      <c r="C591" s="86"/>
      <c r="D591" s="86"/>
      <c r="E591" s="86"/>
    </row>
    <row r="592" spans="2:5" ht="14">
      <c r="B592" s="86"/>
      <c r="C592" s="86"/>
      <c r="D592" s="86"/>
      <c r="E592" s="86"/>
    </row>
    <row r="593" spans="2:5" ht="14">
      <c r="B593" s="86"/>
      <c r="C593" s="86"/>
      <c r="D593" s="86"/>
      <c r="E593" s="86"/>
    </row>
    <row r="594" spans="2:5" ht="14">
      <c r="B594" s="86"/>
      <c r="C594" s="86"/>
      <c r="D594" s="86"/>
      <c r="E594" s="86"/>
    </row>
    <row r="595" spans="2:5" ht="14">
      <c r="B595" s="86"/>
      <c r="C595" s="86"/>
      <c r="D595" s="86"/>
      <c r="E595" s="86"/>
    </row>
    <row r="596" spans="2:5" ht="14">
      <c r="B596" s="86"/>
      <c r="C596" s="86"/>
      <c r="D596" s="86"/>
      <c r="E596" s="86"/>
    </row>
    <row r="597" spans="2:5" ht="14">
      <c r="B597" s="86"/>
      <c r="C597" s="86"/>
      <c r="D597" s="86"/>
      <c r="E597" s="86"/>
    </row>
    <row r="598" spans="2:5" ht="14">
      <c r="B598" s="86"/>
      <c r="C598" s="86"/>
      <c r="D598" s="86"/>
      <c r="E598" s="86"/>
    </row>
    <row r="599" spans="2:5" ht="14">
      <c r="B599" s="86"/>
      <c r="C599" s="86"/>
      <c r="D599" s="86"/>
      <c r="E599" s="86"/>
    </row>
    <row r="600" spans="2:5" ht="14">
      <c r="B600" s="86"/>
      <c r="C600" s="86"/>
      <c r="D600" s="86"/>
      <c r="E600" s="86"/>
    </row>
    <row r="601" spans="2:5" ht="14">
      <c r="B601" s="86"/>
      <c r="C601" s="86"/>
      <c r="D601" s="86"/>
      <c r="E601" s="86"/>
    </row>
    <row r="602" spans="2:5" ht="14">
      <c r="B602" s="86"/>
      <c r="C602" s="86"/>
      <c r="D602" s="86"/>
      <c r="E602" s="86"/>
    </row>
    <row r="603" spans="2:5" ht="14">
      <c r="B603" s="86"/>
      <c r="C603" s="86"/>
      <c r="D603" s="86"/>
      <c r="E603" s="86"/>
    </row>
    <row r="604" spans="2:5" ht="14">
      <c r="B604" s="86"/>
      <c r="C604" s="86"/>
      <c r="D604" s="86"/>
      <c r="E604" s="86"/>
    </row>
    <row r="605" spans="2:5" ht="14">
      <c r="B605" s="86"/>
      <c r="C605" s="86"/>
      <c r="D605" s="86"/>
      <c r="E605" s="86"/>
    </row>
    <row r="606" spans="2:5" ht="14">
      <c r="B606" s="86"/>
      <c r="C606" s="86"/>
      <c r="D606" s="86"/>
      <c r="E606" s="86"/>
    </row>
    <row r="607" spans="2:5" ht="14">
      <c r="B607" s="86"/>
      <c r="C607" s="86"/>
      <c r="D607" s="86"/>
      <c r="E607" s="86"/>
    </row>
    <row r="608" spans="2:5" ht="14">
      <c r="B608" s="86"/>
      <c r="C608" s="86"/>
      <c r="D608" s="86"/>
      <c r="E608" s="86"/>
    </row>
    <row r="609" spans="2:5" ht="14">
      <c r="B609" s="86"/>
      <c r="C609" s="86"/>
      <c r="D609" s="86"/>
      <c r="E609" s="86"/>
    </row>
    <row r="610" spans="2:5" ht="14">
      <c r="B610" s="86"/>
      <c r="C610" s="86"/>
      <c r="D610" s="86"/>
      <c r="E610" s="86"/>
    </row>
    <row r="611" spans="2:5" ht="14">
      <c r="B611" s="86"/>
      <c r="C611" s="86"/>
      <c r="D611" s="86"/>
      <c r="E611" s="86"/>
    </row>
    <row r="612" spans="2:5" ht="14">
      <c r="B612" s="86"/>
      <c r="C612" s="86"/>
      <c r="D612" s="86"/>
      <c r="E612" s="86"/>
    </row>
    <row r="613" spans="2:5" ht="14">
      <c r="B613" s="86"/>
      <c r="C613" s="86"/>
      <c r="D613" s="86"/>
      <c r="E613" s="86"/>
    </row>
    <row r="614" spans="2:5" ht="14">
      <c r="B614" s="86"/>
      <c r="C614" s="86"/>
      <c r="D614" s="86"/>
      <c r="E614" s="86"/>
    </row>
    <row r="615" spans="2:5" ht="14">
      <c r="B615" s="86"/>
      <c r="C615" s="86"/>
      <c r="D615" s="86"/>
      <c r="E615" s="86"/>
    </row>
    <row r="616" spans="2:5" ht="14">
      <c r="B616" s="86"/>
      <c r="C616" s="86"/>
      <c r="D616" s="86"/>
      <c r="E616" s="86"/>
    </row>
    <row r="617" spans="2:5" ht="14">
      <c r="B617" s="86"/>
      <c r="C617" s="86"/>
      <c r="D617" s="86"/>
      <c r="E617" s="86"/>
    </row>
    <row r="618" spans="2:5" ht="14">
      <c r="B618" s="86"/>
      <c r="C618" s="86"/>
      <c r="D618" s="86"/>
      <c r="E618" s="86"/>
    </row>
    <row r="619" spans="2:5" ht="14">
      <c r="B619" s="86"/>
      <c r="C619" s="86"/>
      <c r="D619" s="86"/>
      <c r="E619" s="86"/>
    </row>
    <row r="620" spans="2:5" ht="14">
      <c r="B620" s="86"/>
      <c r="C620" s="86"/>
      <c r="D620" s="86"/>
      <c r="E620" s="86"/>
    </row>
    <row r="621" spans="2:5" ht="14">
      <c r="B621" s="86"/>
      <c r="C621" s="86"/>
      <c r="D621" s="86"/>
      <c r="E621" s="86"/>
    </row>
    <row r="622" spans="2:5" ht="14">
      <c r="B622" s="86"/>
      <c r="C622" s="86"/>
      <c r="D622" s="86"/>
      <c r="E622" s="86"/>
    </row>
    <row r="623" spans="2:5" ht="14">
      <c r="B623" s="86"/>
      <c r="C623" s="86"/>
      <c r="D623" s="86"/>
      <c r="E623" s="86"/>
    </row>
    <row r="624" spans="2:5" ht="14">
      <c r="B624" s="86"/>
      <c r="C624" s="86"/>
      <c r="D624" s="86"/>
      <c r="E624" s="86"/>
    </row>
    <row r="625" spans="2:5" ht="14">
      <c r="B625" s="86"/>
      <c r="C625" s="86"/>
      <c r="D625" s="86"/>
      <c r="E625" s="86"/>
    </row>
    <row r="626" spans="2:5" ht="14">
      <c r="B626" s="86"/>
      <c r="C626" s="86"/>
      <c r="D626" s="86"/>
      <c r="E626" s="86"/>
    </row>
    <row r="627" spans="2:5" ht="14">
      <c r="B627" s="86"/>
      <c r="C627" s="86"/>
      <c r="D627" s="86"/>
      <c r="E627" s="86"/>
    </row>
    <row r="628" spans="2:5" ht="14">
      <c r="B628" s="86"/>
      <c r="C628" s="86"/>
      <c r="D628" s="86"/>
      <c r="E628" s="86"/>
    </row>
    <row r="629" spans="2:5" ht="14">
      <c r="B629" s="86"/>
      <c r="C629" s="86"/>
      <c r="D629" s="86"/>
      <c r="E629" s="86"/>
    </row>
    <row r="630" spans="2:5" ht="14">
      <c r="B630" s="86"/>
      <c r="C630" s="86"/>
      <c r="D630" s="86"/>
      <c r="E630" s="86"/>
    </row>
    <row r="631" spans="2:5" ht="14">
      <c r="B631" s="86"/>
      <c r="C631" s="86"/>
      <c r="D631" s="86"/>
      <c r="E631" s="86"/>
    </row>
    <row r="632" spans="2:5" ht="14">
      <c r="B632" s="86"/>
      <c r="C632" s="86"/>
      <c r="D632" s="86"/>
      <c r="E632" s="86"/>
    </row>
    <row r="633" spans="2:5" ht="14">
      <c r="B633" s="86"/>
      <c r="C633" s="86"/>
      <c r="D633" s="86"/>
      <c r="E633" s="86"/>
    </row>
    <row r="634" spans="2:5" ht="14">
      <c r="B634" s="86"/>
      <c r="C634" s="86"/>
      <c r="D634" s="86"/>
      <c r="E634" s="86"/>
    </row>
    <row r="635" spans="2:5" ht="14">
      <c r="B635" s="86"/>
      <c r="C635" s="86"/>
      <c r="D635" s="86"/>
      <c r="E635" s="86"/>
    </row>
    <row r="636" spans="2:5" ht="14">
      <c r="B636" s="86"/>
      <c r="C636" s="86"/>
      <c r="D636" s="86"/>
      <c r="E636" s="86"/>
    </row>
    <row r="637" spans="2:5" ht="14">
      <c r="B637" s="86"/>
      <c r="C637" s="86"/>
      <c r="D637" s="86"/>
      <c r="E637" s="86"/>
    </row>
    <row r="638" spans="2:5" ht="14">
      <c r="B638" s="86"/>
      <c r="C638" s="86"/>
      <c r="D638" s="86"/>
      <c r="E638" s="86"/>
    </row>
    <row r="639" spans="2:5" ht="14">
      <c r="B639" s="86"/>
      <c r="C639" s="86"/>
      <c r="D639" s="86"/>
      <c r="E639" s="86"/>
    </row>
    <row r="640" spans="2:5" ht="14">
      <c r="B640" s="86"/>
      <c r="C640" s="86"/>
      <c r="D640" s="86"/>
      <c r="E640" s="86"/>
    </row>
    <row r="641" spans="2:5" ht="14">
      <c r="B641" s="86"/>
      <c r="C641" s="86"/>
      <c r="D641" s="86"/>
      <c r="E641" s="86"/>
    </row>
    <row r="642" spans="2:5" ht="14">
      <c r="B642" s="86"/>
      <c r="C642" s="86"/>
      <c r="D642" s="86"/>
      <c r="E642" s="86"/>
    </row>
    <row r="643" spans="2:5" ht="14">
      <c r="B643" s="86"/>
      <c r="C643" s="86"/>
      <c r="D643" s="86"/>
      <c r="E643" s="86"/>
    </row>
    <row r="644" spans="2:5" ht="14">
      <c r="B644" s="86"/>
      <c r="C644" s="86"/>
      <c r="D644" s="86"/>
      <c r="E644" s="86"/>
    </row>
    <row r="645" spans="2:5" ht="14">
      <c r="B645" s="86"/>
      <c r="C645" s="86"/>
      <c r="D645" s="86"/>
      <c r="E645" s="86"/>
    </row>
    <row r="646" spans="2:5" ht="14">
      <c r="B646" s="86"/>
      <c r="C646" s="86"/>
      <c r="D646" s="86"/>
      <c r="E646" s="86"/>
    </row>
    <row r="647" spans="2:5" ht="14">
      <c r="B647" s="86"/>
      <c r="C647" s="86"/>
      <c r="D647" s="86"/>
      <c r="E647" s="86"/>
    </row>
    <row r="648" spans="2:5" ht="14">
      <c r="B648" s="86"/>
      <c r="C648" s="86"/>
      <c r="D648" s="86"/>
      <c r="E648" s="86"/>
    </row>
    <row r="649" spans="2:5" ht="14">
      <c r="B649" s="86"/>
      <c r="C649" s="86"/>
      <c r="D649" s="86"/>
      <c r="E649" s="86"/>
    </row>
    <row r="650" spans="2:5" ht="14">
      <c r="B650" s="86"/>
      <c r="C650" s="86"/>
      <c r="D650" s="86"/>
      <c r="E650" s="86"/>
    </row>
    <row r="651" spans="2:5" ht="14">
      <c r="B651" s="86"/>
      <c r="C651" s="86"/>
      <c r="D651" s="86"/>
      <c r="E651" s="86"/>
    </row>
    <row r="652" spans="2:5" ht="14">
      <c r="B652" s="86"/>
      <c r="C652" s="86"/>
      <c r="D652" s="86"/>
      <c r="E652" s="86"/>
    </row>
    <row r="653" spans="2:5" ht="14">
      <c r="B653" s="86"/>
      <c r="C653" s="86"/>
      <c r="D653" s="86"/>
      <c r="E653" s="86"/>
    </row>
    <row r="654" spans="2:5" ht="14">
      <c r="B654" s="86"/>
      <c r="C654" s="86"/>
      <c r="D654" s="86"/>
      <c r="E654" s="86"/>
    </row>
    <row r="655" spans="2:5" ht="14">
      <c r="B655" s="86"/>
      <c r="C655" s="86"/>
      <c r="D655" s="86"/>
      <c r="E655" s="86"/>
    </row>
    <row r="656" spans="2:5" ht="14">
      <c r="B656" s="86"/>
      <c r="C656" s="86"/>
      <c r="D656" s="86"/>
      <c r="E656" s="86"/>
    </row>
    <row r="657" spans="2:5" ht="14">
      <c r="B657" s="86"/>
      <c r="C657" s="86"/>
      <c r="D657" s="86"/>
      <c r="E657" s="86"/>
    </row>
    <row r="658" spans="2:5" ht="14">
      <c r="B658" s="86"/>
      <c r="C658" s="86"/>
      <c r="D658" s="86"/>
      <c r="E658" s="86"/>
    </row>
    <row r="659" spans="2:5" ht="14">
      <c r="B659" s="86"/>
      <c r="C659" s="86"/>
      <c r="D659" s="86"/>
      <c r="E659" s="86"/>
    </row>
    <row r="660" spans="2:5" ht="14">
      <c r="B660" s="86"/>
      <c r="C660" s="86"/>
      <c r="D660" s="86"/>
      <c r="E660" s="86"/>
    </row>
    <row r="661" spans="2:5" ht="14">
      <c r="B661" s="86"/>
      <c r="C661" s="86"/>
      <c r="D661" s="86"/>
      <c r="E661" s="86"/>
    </row>
    <row r="662" spans="2:5" ht="14">
      <c r="B662" s="86"/>
      <c r="C662" s="86"/>
      <c r="D662" s="86"/>
      <c r="E662" s="86"/>
    </row>
    <row r="663" spans="2:5" ht="14">
      <c r="B663" s="86"/>
      <c r="C663" s="86"/>
      <c r="D663" s="86"/>
      <c r="E663" s="86"/>
    </row>
    <row r="664" spans="2:5" ht="14">
      <c r="B664" s="86"/>
      <c r="C664" s="86"/>
      <c r="D664" s="86"/>
      <c r="E664" s="86"/>
    </row>
    <row r="665" spans="2:5" ht="14">
      <c r="B665" s="86"/>
      <c r="C665" s="86"/>
      <c r="D665" s="86"/>
      <c r="E665" s="86"/>
    </row>
    <row r="666" spans="2:5" ht="14">
      <c r="B666" s="86"/>
      <c r="C666" s="86"/>
      <c r="D666" s="86"/>
      <c r="E666" s="86"/>
    </row>
    <row r="667" spans="2:5" ht="14">
      <c r="B667" s="86"/>
      <c r="C667" s="86"/>
      <c r="D667" s="86"/>
      <c r="E667" s="86"/>
    </row>
    <row r="668" spans="2:5" ht="14">
      <c r="B668" s="86"/>
      <c r="C668" s="86"/>
      <c r="D668" s="86"/>
      <c r="E668" s="86"/>
    </row>
    <row r="669" spans="2:5" ht="14">
      <c r="B669" s="86"/>
      <c r="C669" s="86"/>
      <c r="D669" s="86"/>
      <c r="E669" s="86"/>
    </row>
    <row r="670" spans="2:5" ht="14">
      <c r="B670" s="86"/>
      <c r="C670" s="86"/>
      <c r="D670" s="86"/>
      <c r="E670" s="86"/>
    </row>
    <row r="671" spans="2:5" ht="14">
      <c r="B671" s="86"/>
      <c r="C671" s="86"/>
      <c r="D671" s="86"/>
      <c r="E671" s="86"/>
    </row>
    <row r="672" spans="2:5" ht="14">
      <c r="B672" s="86"/>
      <c r="C672" s="86"/>
      <c r="D672" s="86"/>
      <c r="E672" s="86"/>
    </row>
    <row r="673" spans="2:5" ht="14">
      <c r="B673" s="86"/>
      <c r="C673" s="86"/>
      <c r="D673" s="86"/>
      <c r="E673" s="86"/>
    </row>
    <row r="674" spans="2:5" ht="14">
      <c r="B674" s="86"/>
      <c r="C674" s="86"/>
      <c r="D674" s="86"/>
      <c r="E674" s="86"/>
    </row>
    <row r="675" spans="2:5" ht="14">
      <c r="B675" s="86"/>
      <c r="C675" s="86"/>
      <c r="D675" s="86"/>
      <c r="E675" s="86"/>
    </row>
    <row r="676" spans="2:5" ht="14">
      <c r="B676" s="86"/>
      <c r="C676" s="86"/>
      <c r="D676" s="86"/>
      <c r="E676" s="86"/>
    </row>
    <row r="677" spans="2:5" ht="14">
      <c r="B677" s="86"/>
      <c r="C677" s="86"/>
      <c r="D677" s="86"/>
      <c r="E677" s="86"/>
    </row>
    <row r="678" spans="2:5" ht="14">
      <c r="B678" s="86"/>
      <c r="C678" s="86"/>
      <c r="D678" s="86"/>
      <c r="E678" s="86"/>
    </row>
    <row r="679" spans="2:5" ht="14">
      <c r="B679" s="86"/>
      <c r="C679" s="86"/>
      <c r="D679" s="86"/>
      <c r="E679" s="86"/>
    </row>
    <row r="680" spans="2:5" ht="14">
      <c r="B680" s="86"/>
      <c r="C680" s="86"/>
      <c r="D680" s="86"/>
      <c r="E680" s="86"/>
    </row>
    <row r="681" spans="2:5" ht="14">
      <c r="B681" s="86"/>
      <c r="C681" s="86"/>
      <c r="D681" s="86"/>
      <c r="E681" s="86"/>
    </row>
    <row r="682" spans="2:5" ht="14">
      <c r="B682" s="86"/>
      <c r="C682" s="86"/>
      <c r="D682" s="86"/>
      <c r="E682" s="86"/>
    </row>
    <row r="683" spans="2:5" ht="14">
      <c r="B683" s="86"/>
      <c r="C683" s="86"/>
      <c r="D683" s="86"/>
      <c r="E683" s="86"/>
    </row>
    <row r="684" spans="2:5" ht="14">
      <c r="B684" s="86"/>
      <c r="C684" s="86"/>
      <c r="D684" s="86"/>
      <c r="E684" s="86"/>
    </row>
    <row r="685" spans="2:5" ht="14">
      <c r="B685" s="86"/>
      <c r="C685" s="86"/>
      <c r="D685" s="86"/>
      <c r="E685" s="86"/>
    </row>
    <row r="686" spans="2:5" ht="14">
      <c r="B686" s="86"/>
      <c r="C686" s="86"/>
      <c r="D686" s="86"/>
      <c r="E686" s="86"/>
    </row>
    <row r="687" spans="2:5" ht="14">
      <c r="B687" s="86"/>
      <c r="C687" s="86"/>
      <c r="D687" s="86"/>
      <c r="E687" s="86"/>
    </row>
    <row r="688" spans="2:5" ht="14">
      <c r="B688" s="86"/>
      <c r="C688" s="86"/>
      <c r="D688" s="86"/>
      <c r="E688" s="86"/>
    </row>
    <row r="689" spans="2:5" ht="14">
      <c r="B689" s="86"/>
      <c r="C689" s="86"/>
      <c r="D689" s="86"/>
      <c r="E689" s="86"/>
    </row>
    <row r="690" spans="2:5" ht="14">
      <c r="B690" s="86"/>
      <c r="C690" s="86"/>
      <c r="D690" s="86"/>
      <c r="E690" s="86"/>
    </row>
    <row r="691" spans="2:5" ht="14">
      <c r="B691" s="86"/>
      <c r="C691" s="86"/>
      <c r="D691" s="86"/>
      <c r="E691" s="86"/>
    </row>
    <row r="692" spans="2:5" ht="14">
      <c r="B692" s="86"/>
      <c r="C692" s="86"/>
      <c r="D692" s="86"/>
      <c r="E692" s="86"/>
    </row>
    <row r="693" spans="2:5" ht="14">
      <c r="B693" s="86"/>
      <c r="C693" s="86"/>
      <c r="D693" s="86"/>
      <c r="E693" s="86"/>
    </row>
    <row r="694" spans="2:5" ht="14">
      <c r="B694" s="86"/>
      <c r="C694" s="86"/>
      <c r="D694" s="86"/>
      <c r="E694" s="86"/>
    </row>
    <row r="695" spans="2:5" ht="14">
      <c r="B695" s="86"/>
      <c r="C695" s="86"/>
      <c r="D695" s="86"/>
      <c r="E695" s="86"/>
    </row>
    <row r="696" spans="2:5" ht="14">
      <c r="B696" s="86"/>
      <c r="C696" s="86"/>
      <c r="D696" s="86"/>
      <c r="E696" s="86"/>
    </row>
    <row r="697" spans="2:5" ht="14">
      <c r="B697" s="86"/>
      <c r="C697" s="86"/>
      <c r="D697" s="86"/>
      <c r="E697" s="86"/>
    </row>
    <row r="698" spans="2:5" ht="14">
      <c r="B698" s="86"/>
      <c r="C698" s="86"/>
      <c r="D698" s="86"/>
      <c r="E698" s="86"/>
    </row>
    <row r="699" spans="2:5" ht="14">
      <c r="B699" s="86"/>
      <c r="C699" s="86"/>
      <c r="D699" s="86"/>
      <c r="E699" s="86"/>
    </row>
    <row r="700" spans="2:5" ht="14">
      <c r="B700" s="86"/>
      <c r="C700" s="86"/>
      <c r="D700" s="86"/>
      <c r="E700" s="86"/>
    </row>
    <row r="701" spans="2:5" ht="14">
      <c r="B701" s="86"/>
      <c r="C701" s="86"/>
      <c r="D701" s="86"/>
      <c r="E701" s="86"/>
    </row>
    <row r="702" spans="2:5" ht="14">
      <c r="B702" s="86"/>
      <c r="C702" s="86"/>
      <c r="D702" s="86"/>
      <c r="E702" s="86"/>
    </row>
    <row r="703" spans="2:5" ht="14">
      <c r="B703" s="86"/>
      <c r="C703" s="86"/>
      <c r="D703" s="86"/>
      <c r="E703" s="86"/>
    </row>
    <row r="704" spans="2:5" ht="14">
      <c r="B704" s="86"/>
      <c r="C704" s="86"/>
      <c r="D704" s="86"/>
      <c r="E704" s="86"/>
    </row>
    <row r="705" spans="2:5" ht="14">
      <c r="B705" s="86"/>
      <c r="C705" s="86"/>
      <c r="D705" s="86"/>
      <c r="E705" s="86"/>
    </row>
    <row r="706" spans="2:5" ht="14">
      <c r="B706" s="86"/>
      <c r="C706" s="86"/>
      <c r="D706" s="86"/>
      <c r="E706" s="86"/>
    </row>
    <row r="707" spans="2:5" ht="14">
      <c r="B707" s="86"/>
      <c r="C707" s="86"/>
      <c r="D707" s="86"/>
      <c r="E707" s="86"/>
    </row>
    <row r="708" spans="2:5" ht="14">
      <c r="B708" s="86"/>
      <c r="C708" s="86"/>
      <c r="D708" s="86"/>
      <c r="E708" s="86"/>
    </row>
    <row r="709" spans="2:5" ht="14">
      <c r="B709" s="86"/>
      <c r="C709" s="86"/>
      <c r="D709" s="86"/>
      <c r="E709" s="86"/>
    </row>
    <row r="710" spans="2:5" ht="14">
      <c r="B710" s="86"/>
      <c r="C710" s="86"/>
      <c r="D710" s="86"/>
      <c r="E710" s="86"/>
    </row>
    <row r="711" spans="2:5" ht="14">
      <c r="B711" s="86"/>
      <c r="C711" s="86"/>
      <c r="D711" s="86"/>
      <c r="E711" s="86"/>
    </row>
    <row r="712" spans="2:5" ht="14">
      <c r="B712" s="86"/>
      <c r="C712" s="86"/>
      <c r="D712" s="86"/>
      <c r="E712" s="86"/>
    </row>
    <row r="713" spans="2:5" ht="14">
      <c r="B713" s="86"/>
      <c r="C713" s="86"/>
      <c r="D713" s="86"/>
      <c r="E713" s="86"/>
    </row>
    <row r="714" spans="2:5" ht="14">
      <c r="B714" s="86"/>
      <c r="C714" s="86"/>
      <c r="D714" s="86"/>
      <c r="E714" s="86"/>
    </row>
    <row r="715" spans="2:5" ht="14">
      <c r="B715" s="86"/>
      <c r="C715" s="86"/>
      <c r="D715" s="86"/>
      <c r="E715" s="86"/>
    </row>
    <row r="716" spans="2:5" ht="14">
      <c r="B716" s="86"/>
      <c r="C716" s="86"/>
      <c r="D716" s="86"/>
      <c r="E716" s="86"/>
    </row>
    <row r="717" spans="2:5" ht="14">
      <c r="B717" s="86"/>
      <c r="C717" s="86"/>
      <c r="D717" s="86"/>
      <c r="E717" s="86"/>
    </row>
    <row r="718" spans="2:5" ht="14">
      <c r="B718" s="86"/>
      <c r="C718" s="86"/>
      <c r="D718" s="86"/>
      <c r="E718" s="86"/>
    </row>
    <row r="719" spans="2:5" ht="14">
      <c r="B719" s="86"/>
      <c r="C719" s="86"/>
      <c r="D719" s="86"/>
      <c r="E719" s="86"/>
    </row>
    <row r="720" spans="2:5" ht="14">
      <c r="B720" s="86"/>
      <c r="C720" s="86"/>
      <c r="D720" s="86"/>
      <c r="E720" s="86"/>
    </row>
    <row r="721" spans="2:5" ht="14">
      <c r="B721" s="86"/>
      <c r="C721" s="86"/>
      <c r="D721" s="86"/>
      <c r="E721" s="86"/>
    </row>
    <row r="722" spans="2:5" ht="14">
      <c r="B722" s="86"/>
      <c r="C722" s="86"/>
      <c r="D722" s="86"/>
      <c r="E722" s="86"/>
    </row>
    <row r="723" spans="2:5" ht="14">
      <c r="B723" s="86"/>
      <c r="C723" s="86"/>
      <c r="D723" s="86"/>
      <c r="E723" s="86"/>
    </row>
    <row r="724" spans="2:5" ht="14">
      <c r="B724" s="86"/>
      <c r="C724" s="86"/>
      <c r="D724" s="86"/>
      <c r="E724" s="86"/>
    </row>
    <row r="725" spans="2:5" ht="14">
      <c r="B725" s="86"/>
      <c r="C725" s="86"/>
      <c r="D725" s="86"/>
      <c r="E725" s="86"/>
    </row>
    <row r="726" spans="2:5" ht="14">
      <c r="B726" s="86"/>
      <c r="C726" s="86"/>
      <c r="D726" s="86"/>
      <c r="E726" s="86"/>
    </row>
    <row r="727" spans="2:5" ht="14">
      <c r="B727" s="86"/>
      <c r="C727" s="86"/>
      <c r="D727" s="86"/>
      <c r="E727" s="86"/>
    </row>
    <row r="728" spans="2:5" ht="14">
      <c r="B728" s="86"/>
      <c r="C728" s="86"/>
      <c r="D728" s="86"/>
      <c r="E728" s="86"/>
    </row>
    <row r="729" spans="2:5" ht="14">
      <c r="B729" s="86"/>
      <c r="C729" s="86"/>
      <c r="D729" s="86"/>
      <c r="E729" s="86"/>
    </row>
    <row r="730" spans="2:5" ht="14">
      <c r="B730" s="86"/>
      <c r="C730" s="86"/>
      <c r="D730" s="86"/>
      <c r="E730" s="86"/>
    </row>
    <row r="731" spans="2:5" ht="14">
      <c r="B731" s="86"/>
      <c r="C731" s="86"/>
      <c r="D731" s="86"/>
      <c r="E731" s="86"/>
    </row>
    <row r="732" spans="2:5" ht="14">
      <c r="B732" s="86"/>
      <c r="C732" s="86"/>
      <c r="D732" s="86"/>
      <c r="E732" s="86"/>
    </row>
    <row r="733" spans="2:5" ht="14">
      <c r="B733" s="86"/>
      <c r="C733" s="86"/>
      <c r="D733" s="86"/>
      <c r="E733" s="86"/>
    </row>
    <row r="734" spans="2:5" ht="14">
      <c r="B734" s="86"/>
      <c r="C734" s="86"/>
      <c r="D734" s="86"/>
      <c r="E734" s="86"/>
    </row>
    <row r="735" spans="2:5" ht="14">
      <c r="B735" s="86"/>
      <c r="C735" s="86"/>
      <c r="D735" s="86"/>
      <c r="E735" s="86"/>
    </row>
    <row r="736" spans="2:5" ht="14">
      <c r="B736" s="86"/>
      <c r="C736" s="86"/>
      <c r="D736" s="86"/>
      <c r="E736" s="86"/>
    </row>
    <row r="737" spans="2:5" ht="14">
      <c r="B737" s="86"/>
      <c r="C737" s="86"/>
      <c r="D737" s="86"/>
      <c r="E737" s="86"/>
    </row>
    <row r="738" spans="2:5" ht="14">
      <c r="B738" s="86"/>
      <c r="C738" s="86"/>
      <c r="D738" s="86"/>
      <c r="E738" s="86"/>
    </row>
    <row r="739" spans="2:5" ht="14">
      <c r="B739" s="86"/>
      <c r="C739" s="86"/>
      <c r="D739" s="86"/>
      <c r="E739" s="86"/>
    </row>
    <row r="740" spans="2:5" ht="14">
      <c r="B740" s="86"/>
      <c r="C740" s="86"/>
      <c r="D740" s="86"/>
      <c r="E740" s="86"/>
    </row>
    <row r="741" spans="2:5" ht="14">
      <c r="B741" s="86"/>
      <c r="C741" s="86"/>
      <c r="D741" s="86"/>
      <c r="E741" s="86"/>
    </row>
    <row r="742" spans="2:5" ht="14">
      <c r="B742" s="86"/>
      <c r="C742" s="86"/>
      <c r="D742" s="86"/>
      <c r="E742" s="86"/>
    </row>
    <row r="743" spans="2:5" ht="14">
      <c r="B743" s="86"/>
      <c r="C743" s="86"/>
      <c r="D743" s="86"/>
      <c r="E743" s="86"/>
    </row>
    <row r="744" spans="2:5" ht="14">
      <c r="B744" s="86"/>
      <c r="C744" s="86"/>
      <c r="D744" s="86"/>
      <c r="E744" s="86"/>
    </row>
    <row r="745" spans="2:5" ht="14">
      <c r="B745" s="86"/>
      <c r="C745" s="86"/>
      <c r="D745" s="86"/>
      <c r="E745" s="86"/>
    </row>
    <row r="746" spans="2:5" ht="14">
      <c r="B746" s="86"/>
      <c r="C746" s="86"/>
      <c r="D746" s="86"/>
      <c r="E746" s="86"/>
    </row>
    <row r="747" spans="2:5" ht="14">
      <c r="B747" s="86"/>
      <c r="C747" s="86"/>
      <c r="D747" s="86"/>
      <c r="E747" s="86"/>
    </row>
    <row r="748" spans="2:5" ht="14">
      <c r="B748" s="86"/>
      <c r="C748" s="86"/>
      <c r="D748" s="86"/>
      <c r="E748" s="86"/>
    </row>
    <row r="749" spans="2:5" ht="14">
      <c r="B749" s="86"/>
      <c r="C749" s="86"/>
      <c r="D749" s="86"/>
      <c r="E749" s="86"/>
    </row>
    <row r="750" spans="2:5" ht="14">
      <c r="B750" s="86"/>
      <c r="C750" s="86"/>
      <c r="D750" s="86"/>
      <c r="E750" s="86"/>
    </row>
    <row r="751" spans="2:5" ht="14">
      <c r="B751" s="86"/>
      <c r="C751" s="86"/>
      <c r="D751" s="86"/>
      <c r="E751" s="86"/>
    </row>
    <row r="752" spans="2:5" ht="14">
      <c r="B752" s="86"/>
      <c r="C752" s="86"/>
      <c r="D752" s="86"/>
      <c r="E752" s="86"/>
    </row>
    <row r="753" spans="2:5" ht="14">
      <c r="B753" s="86"/>
      <c r="C753" s="86"/>
      <c r="D753" s="86"/>
      <c r="E753" s="86"/>
    </row>
    <row r="754" spans="2:5" ht="14">
      <c r="B754" s="86"/>
      <c r="C754" s="86"/>
      <c r="D754" s="86"/>
      <c r="E754" s="86"/>
    </row>
    <row r="755" spans="2:5" ht="14">
      <c r="B755" s="86"/>
      <c r="C755" s="86"/>
      <c r="D755" s="86"/>
      <c r="E755" s="86"/>
    </row>
    <row r="756" spans="2:5" ht="14">
      <c r="B756" s="86"/>
      <c r="C756" s="86"/>
      <c r="D756" s="86"/>
      <c r="E756" s="86"/>
    </row>
    <row r="757" spans="2:5" ht="14">
      <c r="B757" s="86"/>
      <c r="C757" s="86"/>
      <c r="D757" s="86"/>
      <c r="E757" s="86"/>
    </row>
    <row r="758" spans="2:5" ht="14">
      <c r="B758" s="86"/>
      <c r="C758" s="86"/>
      <c r="D758" s="86"/>
      <c r="E758" s="86"/>
    </row>
    <row r="759" spans="2:5" ht="14">
      <c r="B759" s="86"/>
      <c r="C759" s="86"/>
      <c r="D759" s="86"/>
      <c r="E759" s="86"/>
    </row>
    <row r="760" spans="2:5" ht="14">
      <c r="B760" s="86"/>
      <c r="C760" s="86"/>
      <c r="D760" s="86"/>
      <c r="E760" s="86"/>
    </row>
    <row r="761" spans="2:5" ht="14">
      <c r="B761" s="86"/>
      <c r="C761" s="86"/>
      <c r="D761" s="86"/>
      <c r="E761" s="86"/>
    </row>
    <row r="762" spans="2:5" ht="14">
      <c r="B762" s="86"/>
      <c r="C762" s="86"/>
      <c r="D762" s="86"/>
      <c r="E762" s="86"/>
    </row>
    <row r="763" spans="2:5" ht="14">
      <c r="B763" s="86"/>
      <c r="C763" s="86"/>
      <c r="D763" s="86"/>
      <c r="E763" s="86"/>
    </row>
    <row r="764" spans="2:5" ht="14">
      <c r="B764" s="86"/>
      <c r="C764" s="86"/>
      <c r="D764" s="86"/>
      <c r="E764" s="86"/>
    </row>
    <row r="765" spans="2:5" ht="14">
      <c r="B765" s="86"/>
      <c r="C765" s="86"/>
      <c r="D765" s="86"/>
      <c r="E765" s="86"/>
    </row>
    <row r="766" spans="2:5" ht="14">
      <c r="B766" s="86"/>
      <c r="C766" s="86"/>
      <c r="D766" s="86"/>
      <c r="E766" s="86"/>
    </row>
    <row r="767" spans="2:5" ht="14">
      <c r="B767" s="86"/>
      <c r="C767" s="86"/>
      <c r="D767" s="86"/>
      <c r="E767" s="86"/>
    </row>
    <row r="768" spans="2:5" ht="14">
      <c r="B768" s="86"/>
      <c r="C768" s="86"/>
      <c r="D768" s="86"/>
      <c r="E768" s="86"/>
    </row>
    <row r="769" spans="2:5" ht="14">
      <c r="B769" s="86"/>
      <c r="C769" s="86"/>
      <c r="D769" s="86"/>
      <c r="E769" s="86"/>
    </row>
    <row r="770" spans="2:5" ht="14">
      <c r="B770" s="86"/>
      <c r="C770" s="86"/>
      <c r="D770" s="86"/>
      <c r="E770" s="86"/>
    </row>
    <row r="771" spans="2:5" ht="14">
      <c r="B771" s="86"/>
      <c r="C771" s="86"/>
      <c r="D771" s="86"/>
      <c r="E771" s="86"/>
    </row>
    <row r="772" spans="2:5" ht="14">
      <c r="B772" s="86"/>
      <c r="C772" s="86"/>
      <c r="D772" s="86"/>
      <c r="E772" s="86"/>
    </row>
    <row r="773" spans="2:5" ht="14">
      <c r="B773" s="86"/>
      <c r="C773" s="86"/>
      <c r="D773" s="86"/>
      <c r="E773" s="86"/>
    </row>
    <row r="774" spans="2:5" ht="14">
      <c r="B774" s="86"/>
      <c r="C774" s="86"/>
      <c r="D774" s="86"/>
      <c r="E774" s="86"/>
    </row>
    <row r="775" spans="2:5" ht="14">
      <c r="B775" s="86"/>
      <c r="C775" s="86"/>
      <c r="D775" s="86"/>
      <c r="E775" s="86"/>
    </row>
    <row r="776" spans="2:5" ht="14">
      <c r="B776" s="86"/>
      <c r="C776" s="86"/>
      <c r="D776" s="86"/>
      <c r="E776" s="86"/>
    </row>
    <row r="777" spans="2:5" ht="14">
      <c r="B777" s="86"/>
      <c r="C777" s="86"/>
      <c r="D777" s="86"/>
      <c r="E777" s="86"/>
    </row>
    <row r="778" spans="2:5" ht="14">
      <c r="B778" s="86"/>
      <c r="C778" s="86"/>
      <c r="D778" s="86"/>
      <c r="E778" s="86"/>
    </row>
    <row r="779" spans="2:5" ht="14">
      <c r="B779" s="86"/>
      <c r="C779" s="86"/>
      <c r="D779" s="86"/>
      <c r="E779" s="86"/>
    </row>
    <row r="780" spans="2:5" ht="14">
      <c r="B780" s="86"/>
      <c r="C780" s="86"/>
      <c r="D780" s="86"/>
      <c r="E780" s="86"/>
    </row>
    <row r="781" spans="2:5" ht="14">
      <c r="B781" s="86"/>
      <c r="C781" s="86"/>
      <c r="D781" s="86"/>
      <c r="E781" s="86"/>
    </row>
    <row r="782" spans="2:5" ht="14">
      <c r="B782" s="86"/>
      <c r="C782" s="86"/>
      <c r="D782" s="86"/>
      <c r="E782" s="86"/>
    </row>
    <row r="783" spans="2:5" ht="14">
      <c r="B783" s="86"/>
      <c r="C783" s="86"/>
      <c r="D783" s="86"/>
      <c r="E783" s="86"/>
    </row>
    <row r="784" spans="2:5" ht="14">
      <c r="B784" s="86"/>
      <c r="C784" s="86"/>
      <c r="D784" s="86"/>
      <c r="E784" s="86"/>
    </row>
    <row r="785" spans="2:5" ht="14">
      <c r="B785" s="86"/>
      <c r="C785" s="86"/>
      <c r="D785" s="86"/>
      <c r="E785" s="86"/>
    </row>
    <row r="786" spans="2:5" ht="14">
      <c r="B786" s="86"/>
      <c r="C786" s="86"/>
      <c r="D786" s="86"/>
      <c r="E786" s="86"/>
    </row>
    <row r="787" spans="2:5" ht="14">
      <c r="B787" s="86"/>
      <c r="C787" s="86"/>
      <c r="D787" s="86"/>
      <c r="E787" s="86"/>
    </row>
    <row r="788" spans="2:5" ht="14">
      <c r="B788" s="86"/>
      <c r="C788" s="86"/>
      <c r="D788" s="86"/>
      <c r="E788" s="86"/>
    </row>
    <row r="789" spans="2:5" ht="14">
      <c r="B789" s="86"/>
      <c r="C789" s="86"/>
      <c r="D789" s="86"/>
      <c r="E789" s="86"/>
    </row>
    <row r="790" spans="2:5" ht="14">
      <c r="B790" s="86"/>
      <c r="C790" s="86"/>
      <c r="D790" s="86"/>
      <c r="E790" s="86"/>
    </row>
    <row r="791" spans="2:5" ht="14">
      <c r="B791" s="86"/>
      <c r="C791" s="86"/>
      <c r="D791" s="86"/>
      <c r="E791" s="86"/>
    </row>
    <row r="792" spans="2:5" ht="14">
      <c r="B792" s="86"/>
      <c r="C792" s="86"/>
      <c r="D792" s="86"/>
      <c r="E792" s="86"/>
    </row>
    <row r="793" spans="2:5" ht="14">
      <c r="B793" s="86"/>
      <c r="C793" s="86"/>
      <c r="D793" s="86"/>
      <c r="E793" s="86"/>
    </row>
    <row r="794" spans="2:5" ht="14">
      <c r="B794" s="86"/>
      <c r="C794" s="86"/>
      <c r="D794" s="86"/>
      <c r="E794" s="86"/>
    </row>
    <row r="795" spans="2:5" ht="14">
      <c r="B795" s="86"/>
      <c r="C795" s="86"/>
      <c r="D795" s="86"/>
      <c r="E795" s="86"/>
    </row>
    <row r="796" spans="2:5" ht="14">
      <c r="B796" s="86"/>
      <c r="C796" s="86"/>
      <c r="D796" s="86"/>
      <c r="E796" s="86"/>
    </row>
    <row r="797" spans="2:5" ht="14">
      <c r="B797" s="86"/>
      <c r="C797" s="86"/>
      <c r="D797" s="86"/>
      <c r="E797" s="86"/>
    </row>
    <row r="798" spans="2:5" ht="14">
      <c r="B798" s="86"/>
      <c r="C798" s="86"/>
      <c r="D798" s="86"/>
      <c r="E798" s="86"/>
    </row>
    <row r="799" spans="2:5" ht="14">
      <c r="B799" s="86"/>
      <c r="C799" s="86"/>
      <c r="D799" s="86"/>
      <c r="E799" s="86"/>
    </row>
    <row r="800" spans="2:5" ht="14">
      <c r="B800" s="86"/>
      <c r="C800" s="86"/>
      <c r="D800" s="86"/>
      <c r="E800" s="86"/>
    </row>
    <row r="801" spans="2:5" ht="14">
      <c r="B801" s="86"/>
      <c r="C801" s="86"/>
      <c r="D801" s="86"/>
      <c r="E801" s="86"/>
    </row>
    <row r="802" spans="2:5" ht="14">
      <c r="B802" s="86"/>
      <c r="C802" s="86"/>
      <c r="D802" s="86"/>
      <c r="E802" s="86"/>
    </row>
    <row r="803" spans="2:5" ht="14">
      <c r="B803" s="86"/>
      <c r="C803" s="86"/>
      <c r="D803" s="86"/>
      <c r="E803" s="86"/>
    </row>
    <row r="804" spans="2:5" ht="14">
      <c r="B804" s="86"/>
      <c r="C804" s="86"/>
      <c r="D804" s="86"/>
      <c r="E804" s="86"/>
    </row>
    <row r="805" spans="2:5" ht="14">
      <c r="B805" s="86"/>
      <c r="C805" s="86"/>
      <c r="D805" s="86"/>
      <c r="E805" s="86"/>
    </row>
    <row r="806" spans="2:5" ht="14">
      <c r="B806" s="86"/>
      <c r="C806" s="86"/>
      <c r="D806" s="86"/>
      <c r="E806" s="86"/>
    </row>
    <row r="807" spans="2:5" ht="14">
      <c r="B807" s="86"/>
      <c r="C807" s="86"/>
      <c r="D807" s="86"/>
      <c r="E807" s="86"/>
    </row>
    <row r="808" spans="2:5" ht="14">
      <c r="B808" s="86"/>
      <c r="C808" s="86"/>
      <c r="D808" s="86"/>
      <c r="E808" s="86"/>
    </row>
    <row r="809" spans="2:5" ht="14">
      <c r="B809" s="86"/>
      <c r="C809" s="86"/>
      <c r="D809" s="86"/>
      <c r="E809" s="86"/>
    </row>
    <row r="810" spans="2:5" ht="14">
      <c r="B810" s="86"/>
      <c r="C810" s="86"/>
      <c r="D810" s="86"/>
      <c r="E810" s="86"/>
    </row>
    <row r="811" spans="2:5" ht="14">
      <c r="B811" s="86"/>
      <c r="C811" s="86"/>
      <c r="D811" s="86"/>
      <c r="E811" s="86"/>
    </row>
    <row r="812" spans="2:5" ht="14">
      <c r="B812" s="86"/>
      <c r="C812" s="86"/>
      <c r="D812" s="86"/>
      <c r="E812" s="86"/>
    </row>
    <row r="813" spans="2:5" ht="14">
      <c r="B813" s="86"/>
      <c r="C813" s="86"/>
      <c r="D813" s="86"/>
      <c r="E813" s="86"/>
    </row>
    <row r="814" spans="2:5" ht="14">
      <c r="B814" s="86"/>
      <c r="C814" s="86"/>
      <c r="D814" s="86"/>
      <c r="E814" s="86"/>
    </row>
    <row r="815" spans="2:5" ht="14">
      <c r="B815" s="86"/>
      <c r="C815" s="86"/>
      <c r="D815" s="86"/>
      <c r="E815" s="86"/>
    </row>
    <row r="816" spans="2:5" ht="14">
      <c r="B816" s="86"/>
      <c r="C816" s="86"/>
      <c r="D816" s="86"/>
      <c r="E816" s="86"/>
    </row>
    <row r="817" spans="2:5" ht="14">
      <c r="B817" s="86"/>
      <c r="C817" s="86"/>
      <c r="D817" s="86"/>
      <c r="E817" s="86"/>
    </row>
    <row r="818" spans="2:5" ht="14">
      <c r="B818" s="86"/>
      <c r="C818" s="86"/>
      <c r="D818" s="86"/>
      <c r="E818" s="86"/>
    </row>
    <row r="819" spans="2:5" ht="14">
      <c r="B819" s="86"/>
      <c r="C819" s="86"/>
      <c r="D819" s="86"/>
      <c r="E819" s="86"/>
    </row>
    <row r="820" spans="2:5" ht="14">
      <c r="B820" s="86"/>
      <c r="C820" s="86"/>
      <c r="D820" s="86"/>
      <c r="E820" s="86"/>
    </row>
    <row r="821" spans="2:5" ht="14">
      <c r="B821" s="86"/>
      <c r="C821" s="86"/>
      <c r="D821" s="86"/>
      <c r="E821" s="86"/>
    </row>
    <row r="822" spans="2:5" ht="14">
      <c r="B822" s="86"/>
      <c r="C822" s="86"/>
      <c r="D822" s="86"/>
      <c r="E822" s="86"/>
    </row>
    <row r="823" spans="2:5" ht="14">
      <c r="B823" s="86"/>
      <c r="C823" s="86"/>
      <c r="D823" s="86"/>
      <c r="E823" s="86"/>
    </row>
    <row r="824" spans="2:5" ht="14">
      <c r="B824" s="86"/>
      <c r="C824" s="86"/>
      <c r="D824" s="86"/>
      <c r="E824" s="86"/>
    </row>
    <row r="825" spans="2:5" ht="14">
      <c r="B825" s="86"/>
      <c r="C825" s="86"/>
      <c r="D825" s="86"/>
      <c r="E825" s="86"/>
    </row>
    <row r="826" spans="2:5" ht="14">
      <c r="B826" s="86"/>
      <c r="C826" s="86"/>
      <c r="D826" s="86"/>
      <c r="E826" s="86"/>
    </row>
    <row r="827" spans="2:5" ht="14">
      <c r="B827" s="86"/>
      <c r="C827" s="86"/>
      <c r="D827" s="86"/>
      <c r="E827" s="86"/>
    </row>
    <row r="828" spans="2:5" ht="14">
      <c r="B828" s="86"/>
      <c r="C828" s="86"/>
      <c r="D828" s="86"/>
      <c r="E828" s="86"/>
    </row>
    <row r="829" spans="2:5" ht="14">
      <c r="B829" s="86"/>
      <c r="C829" s="86"/>
      <c r="D829" s="86"/>
      <c r="E829" s="86"/>
    </row>
    <row r="830" spans="2:5" ht="14">
      <c r="B830" s="86"/>
      <c r="C830" s="86"/>
      <c r="D830" s="86"/>
      <c r="E830" s="86"/>
    </row>
    <row r="831" spans="2:5" ht="14">
      <c r="B831" s="86"/>
      <c r="C831" s="86"/>
      <c r="D831" s="86"/>
      <c r="E831" s="86"/>
    </row>
    <row r="832" spans="2:5" ht="14">
      <c r="B832" s="86"/>
      <c r="C832" s="86"/>
      <c r="D832" s="86"/>
      <c r="E832" s="86"/>
    </row>
    <row r="833" spans="2:5" ht="14">
      <c r="B833" s="86"/>
      <c r="C833" s="86"/>
      <c r="D833" s="86"/>
      <c r="E833" s="86"/>
    </row>
    <row r="834" spans="2:5" ht="14">
      <c r="B834" s="86"/>
      <c r="C834" s="86"/>
      <c r="D834" s="86"/>
      <c r="E834" s="86"/>
    </row>
    <row r="835" spans="2:5" ht="14">
      <c r="B835" s="86"/>
      <c r="C835" s="86"/>
      <c r="D835" s="86"/>
      <c r="E835" s="86"/>
    </row>
    <row r="836" spans="2:5" ht="14">
      <c r="B836" s="86"/>
      <c r="C836" s="86"/>
      <c r="D836" s="86"/>
      <c r="E836" s="86"/>
    </row>
    <row r="837" spans="2:5" ht="14">
      <c r="B837" s="86"/>
      <c r="C837" s="86"/>
      <c r="D837" s="86"/>
      <c r="E837" s="86"/>
    </row>
    <row r="838" spans="2:5" ht="14">
      <c r="B838" s="86"/>
      <c r="C838" s="86"/>
      <c r="D838" s="86"/>
      <c r="E838" s="86"/>
    </row>
    <row r="839" spans="2:5" ht="14">
      <c r="B839" s="86"/>
      <c r="C839" s="86"/>
      <c r="D839" s="86"/>
      <c r="E839" s="86"/>
    </row>
    <row r="840" spans="2:5" ht="14">
      <c r="B840" s="86"/>
      <c r="C840" s="86"/>
      <c r="D840" s="86"/>
      <c r="E840" s="86"/>
    </row>
    <row r="841" spans="2:5" ht="14">
      <c r="B841" s="86"/>
      <c r="C841" s="86"/>
      <c r="D841" s="86"/>
      <c r="E841" s="86"/>
    </row>
    <row r="842" spans="2:5" ht="14">
      <c r="B842" s="86"/>
      <c r="C842" s="86"/>
      <c r="D842" s="86"/>
      <c r="E842" s="86"/>
    </row>
    <row r="843" spans="2:5" ht="14">
      <c r="B843" s="86"/>
      <c r="C843" s="86"/>
      <c r="D843" s="86"/>
      <c r="E843" s="86"/>
    </row>
    <row r="844" spans="2:5" ht="14">
      <c r="B844" s="86"/>
      <c r="C844" s="86"/>
      <c r="D844" s="86"/>
      <c r="E844" s="86"/>
    </row>
    <row r="845" spans="2:5" ht="14">
      <c r="B845" s="86"/>
      <c r="C845" s="86"/>
      <c r="D845" s="86"/>
      <c r="E845" s="86"/>
    </row>
    <row r="846" spans="2:5" ht="14">
      <c r="B846" s="86"/>
      <c r="C846" s="86"/>
      <c r="D846" s="86"/>
      <c r="E846" s="86"/>
    </row>
    <row r="847" spans="2:5" ht="14">
      <c r="B847" s="86"/>
      <c r="C847" s="86"/>
      <c r="D847" s="86"/>
      <c r="E847" s="86"/>
    </row>
    <row r="848" spans="2:5" ht="14">
      <c r="B848" s="86"/>
      <c r="C848" s="86"/>
      <c r="D848" s="86"/>
      <c r="E848" s="86"/>
    </row>
    <row r="849" spans="2:5" ht="14">
      <c r="B849" s="86"/>
      <c r="C849" s="86"/>
      <c r="D849" s="86"/>
      <c r="E849" s="86"/>
    </row>
    <row r="850" spans="2:5" ht="14">
      <c r="B850" s="86"/>
      <c r="C850" s="86"/>
      <c r="D850" s="86"/>
      <c r="E850" s="86"/>
    </row>
    <row r="851" spans="2:5" ht="14">
      <c r="B851" s="86"/>
      <c r="C851" s="86"/>
      <c r="D851" s="86"/>
      <c r="E851" s="86"/>
    </row>
    <row r="852" spans="2:5" ht="14">
      <c r="B852" s="86"/>
      <c r="C852" s="86"/>
      <c r="D852" s="86"/>
      <c r="E852" s="86"/>
    </row>
    <row r="853" spans="2:5" ht="14">
      <c r="B853" s="86"/>
      <c r="C853" s="86"/>
      <c r="D853" s="86"/>
      <c r="E853" s="86"/>
    </row>
    <row r="854" spans="2:5" ht="14">
      <c r="B854" s="86"/>
      <c r="C854" s="86"/>
      <c r="D854" s="86"/>
      <c r="E854" s="86"/>
    </row>
    <row r="855" spans="2:5" ht="14">
      <c r="B855" s="86"/>
      <c r="C855" s="86"/>
      <c r="D855" s="86"/>
      <c r="E855" s="86"/>
    </row>
    <row r="856" spans="2:5" ht="14">
      <c r="B856" s="86"/>
      <c r="C856" s="86"/>
      <c r="D856" s="86"/>
      <c r="E856" s="86"/>
    </row>
    <row r="857" spans="2:5" ht="14">
      <c r="B857" s="86"/>
      <c r="C857" s="86"/>
      <c r="D857" s="86"/>
      <c r="E857" s="86"/>
    </row>
    <row r="858" spans="2:5" ht="14">
      <c r="B858" s="86"/>
      <c r="C858" s="86"/>
      <c r="D858" s="86"/>
      <c r="E858" s="86"/>
    </row>
    <row r="859" spans="2:5" ht="14">
      <c r="B859" s="86"/>
      <c r="C859" s="86"/>
      <c r="D859" s="86"/>
      <c r="E859" s="86"/>
    </row>
    <row r="860" spans="2:5" ht="14">
      <c r="B860" s="86"/>
      <c r="C860" s="86"/>
      <c r="D860" s="86"/>
      <c r="E860" s="86"/>
    </row>
    <row r="861" spans="2:5" ht="14">
      <c r="B861" s="86"/>
      <c r="C861" s="86"/>
      <c r="D861" s="86"/>
      <c r="E861" s="86"/>
    </row>
    <row r="862" spans="2:5" ht="14">
      <c r="B862" s="86"/>
      <c r="C862" s="86"/>
      <c r="D862" s="86"/>
      <c r="E862" s="86"/>
    </row>
    <row r="863" spans="2:5" ht="14">
      <c r="B863" s="86"/>
      <c r="C863" s="86"/>
      <c r="D863" s="86"/>
      <c r="E863" s="86"/>
    </row>
    <row r="864" spans="2:5" ht="14">
      <c r="B864" s="86"/>
      <c r="C864" s="86"/>
      <c r="D864" s="86"/>
      <c r="E864" s="86"/>
    </row>
    <row r="865" spans="2:5" ht="14">
      <c r="B865" s="86"/>
      <c r="C865" s="86"/>
      <c r="D865" s="86"/>
      <c r="E865" s="86"/>
    </row>
    <row r="866" spans="2:5" ht="14">
      <c r="B866" s="86"/>
      <c r="C866" s="86"/>
      <c r="D866" s="86"/>
      <c r="E866" s="86"/>
    </row>
    <row r="867" spans="2:5" ht="14">
      <c r="B867" s="86"/>
      <c r="C867" s="86"/>
      <c r="D867" s="86"/>
      <c r="E867" s="86"/>
    </row>
    <row r="868" spans="2:5" ht="14">
      <c r="B868" s="86"/>
      <c r="C868" s="86"/>
      <c r="D868" s="86"/>
      <c r="E868" s="86"/>
    </row>
    <row r="869" spans="2:5" ht="14">
      <c r="B869" s="86"/>
      <c r="C869" s="86"/>
      <c r="D869" s="86"/>
      <c r="E869" s="86"/>
    </row>
    <row r="870" spans="2:5" ht="14">
      <c r="B870" s="86"/>
      <c r="C870" s="86"/>
      <c r="D870" s="86"/>
      <c r="E870" s="86"/>
    </row>
    <row r="871" spans="2:5" ht="14">
      <c r="B871" s="86"/>
      <c r="C871" s="86"/>
      <c r="D871" s="86"/>
      <c r="E871" s="86"/>
    </row>
    <row r="872" spans="2:5" ht="14">
      <c r="B872" s="86"/>
      <c r="C872" s="86"/>
      <c r="D872" s="86"/>
      <c r="E872" s="86"/>
    </row>
    <row r="873" spans="2:5" ht="14">
      <c r="B873" s="86"/>
      <c r="C873" s="86"/>
      <c r="D873" s="86"/>
      <c r="E873" s="86"/>
    </row>
    <row r="874" spans="2:5" ht="14">
      <c r="B874" s="86"/>
      <c r="C874" s="86"/>
      <c r="D874" s="86"/>
      <c r="E874" s="86"/>
    </row>
    <row r="875" spans="2:5" ht="14">
      <c r="B875" s="86"/>
      <c r="C875" s="86"/>
      <c r="D875" s="86"/>
      <c r="E875" s="86"/>
    </row>
    <row r="876" spans="2:5" ht="14">
      <c r="B876" s="86"/>
      <c r="C876" s="86"/>
      <c r="D876" s="86"/>
      <c r="E876" s="86"/>
    </row>
    <row r="877" spans="2:5" ht="14">
      <c r="B877" s="86"/>
      <c r="C877" s="86"/>
      <c r="D877" s="86"/>
      <c r="E877" s="86"/>
    </row>
    <row r="878" spans="2:5" ht="14">
      <c r="B878" s="86"/>
      <c r="C878" s="86"/>
      <c r="D878" s="86"/>
      <c r="E878" s="86"/>
    </row>
    <row r="879" spans="2:5" ht="14">
      <c r="B879" s="86"/>
      <c r="C879" s="86"/>
      <c r="D879" s="86"/>
      <c r="E879" s="86"/>
    </row>
    <row r="880" spans="2:5" ht="14">
      <c r="B880" s="86"/>
      <c r="C880" s="86"/>
      <c r="D880" s="86"/>
      <c r="E880" s="86"/>
    </row>
    <row r="881" spans="2:5" ht="14">
      <c r="B881" s="86"/>
      <c r="C881" s="86"/>
      <c r="D881" s="86"/>
      <c r="E881" s="86"/>
    </row>
    <row r="882" spans="2:5" ht="14">
      <c r="B882" s="86"/>
      <c r="C882" s="86"/>
      <c r="D882" s="86"/>
      <c r="E882" s="86"/>
    </row>
    <row r="883" spans="2:5" ht="14">
      <c r="B883" s="86"/>
      <c r="C883" s="86"/>
      <c r="D883" s="86"/>
      <c r="E883" s="86"/>
    </row>
    <row r="884" spans="2:5" ht="14">
      <c r="B884" s="86"/>
      <c r="C884" s="86"/>
      <c r="D884" s="86"/>
      <c r="E884" s="86"/>
    </row>
    <row r="885" spans="2:5" ht="14">
      <c r="B885" s="86"/>
      <c r="C885" s="86"/>
      <c r="D885" s="86"/>
      <c r="E885" s="86"/>
    </row>
    <row r="886" spans="2:5" ht="14">
      <c r="B886" s="86"/>
      <c r="C886" s="86"/>
      <c r="D886" s="86"/>
      <c r="E886" s="86"/>
    </row>
    <row r="887" spans="2:5" ht="14">
      <c r="B887" s="86"/>
      <c r="C887" s="86"/>
      <c r="D887" s="86"/>
      <c r="E887" s="86"/>
    </row>
    <row r="888" spans="2:5" ht="14">
      <c r="B888" s="86"/>
      <c r="C888" s="86"/>
      <c r="D888" s="86"/>
      <c r="E888" s="86"/>
    </row>
    <row r="889" spans="2:5" ht="14">
      <c r="B889" s="86"/>
      <c r="C889" s="86"/>
      <c r="D889" s="86"/>
      <c r="E889" s="86"/>
    </row>
    <row r="890" spans="2:5" ht="14">
      <c r="B890" s="86"/>
      <c r="C890" s="86"/>
      <c r="D890" s="86"/>
      <c r="E890" s="86"/>
    </row>
    <row r="891" spans="2:5" ht="14">
      <c r="B891" s="86"/>
      <c r="C891" s="86"/>
      <c r="D891" s="86"/>
      <c r="E891" s="86"/>
    </row>
    <row r="892" spans="2:5" ht="14">
      <c r="B892" s="86"/>
      <c r="C892" s="86"/>
      <c r="D892" s="86"/>
      <c r="E892" s="86"/>
    </row>
    <row r="893" spans="2:5" ht="14">
      <c r="B893" s="86"/>
      <c r="C893" s="86"/>
      <c r="D893" s="86"/>
      <c r="E893" s="86"/>
    </row>
    <row r="894" spans="2:5" ht="14">
      <c r="B894" s="86"/>
      <c r="C894" s="86"/>
      <c r="D894" s="86"/>
      <c r="E894" s="86"/>
    </row>
    <row r="895" spans="2:5" ht="14">
      <c r="B895" s="86"/>
      <c r="C895" s="86"/>
      <c r="D895" s="86"/>
      <c r="E895" s="86"/>
    </row>
    <row r="896" spans="2:5" ht="14">
      <c r="B896" s="86"/>
      <c r="C896" s="86"/>
      <c r="D896" s="86"/>
      <c r="E896" s="86"/>
    </row>
    <row r="897" spans="2:5" ht="14">
      <c r="B897" s="86"/>
      <c r="C897" s="86"/>
      <c r="D897" s="86"/>
      <c r="E897" s="86"/>
    </row>
    <row r="898" spans="2:5" ht="14">
      <c r="B898" s="86"/>
      <c r="C898" s="86"/>
      <c r="D898" s="86"/>
      <c r="E898" s="86"/>
    </row>
    <row r="899" spans="2:5" ht="14">
      <c r="B899" s="86"/>
      <c r="C899" s="86"/>
      <c r="D899" s="86"/>
      <c r="E899" s="86"/>
    </row>
    <row r="900" spans="2:5" ht="14">
      <c r="B900" s="86"/>
      <c r="C900" s="86"/>
      <c r="D900" s="86"/>
      <c r="E900" s="86"/>
    </row>
    <row r="901" spans="2:5" ht="14">
      <c r="B901" s="86"/>
      <c r="C901" s="86"/>
      <c r="D901" s="86"/>
      <c r="E901" s="86"/>
    </row>
    <row r="902" spans="2:5" ht="14">
      <c r="B902" s="86"/>
      <c r="C902" s="86"/>
      <c r="D902" s="86"/>
      <c r="E902" s="86"/>
    </row>
    <row r="903" spans="2:5" ht="14">
      <c r="B903" s="86"/>
      <c r="C903" s="86"/>
      <c r="D903" s="86"/>
      <c r="E903" s="86"/>
    </row>
    <row r="904" spans="2:5" ht="14">
      <c r="B904" s="86"/>
      <c r="C904" s="86"/>
      <c r="D904" s="86"/>
      <c r="E904" s="86"/>
    </row>
    <row r="905" spans="2:5" ht="14">
      <c r="B905" s="86"/>
      <c r="C905" s="86"/>
      <c r="D905" s="86"/>
      <c r="E905" s="86"/>
    </row>
    <row r="906" spans="2:5" ht="14">
      <c r="B906" s="86"/>
      <c r="C906" s="86"/>
      <c r="D906" s="86"/>
      <c r="E906" s="86"/>
    </row>
    <row r="907" spans="2:5" ht="14">
      <c r="B907" s="86"/>
      <c r="C907" s="86"/>
      <c r="D907" s="86"/>
      <c r="E907" s="86"/>
    </row>
    <row r="908" spans="2:5" ht="14">
      <c r="B908" s="86"/>
      <c r="C908" s="86"/>
      <c r="D908" s="86"/>
      <c r="E908" s="86"/>
    </row>
    <row r="909" spans="2:5" ht="14">
      <c r="B909" s="86"/>
      <c r="C909" s="86"/>
      <c r="D909" s="86"/>
      <c r="E909" s="86"/>
    </row>
    <row r="910" spans="2:5" ht="14">
      <c r="B910" s="86"/>
      <c r="C910" s="86"/>
      <c r="D910" s="86"/>
      <c r="E910" s="86"/>
    </row>
    <row r="911" spans="2:5" ht="14">
      <c r="B911" s="86"/>
      <c r="C911" s="86"/>
      <c r="D911" s="86"/>
      <c r="E911" s="86"/>
    </row>
    <row r="912" spans="2:5" ht="14">
      <c r="B912" s="86"/>
      <c r="C912" s="86"/>
      <c r="D912" s="86"/>
      <c r="E912" s="86"/>
    </row>
    <row r="913" spans="2:5" ht="14">
      <c r="B913" s="86"/>
      <c r="C913" s="86"/>
      <c r="D913" s="86"/>
      <c r="E913" s="86"/>
    </row>
    <row r="914" spans="2:5" ht="14">
      <c r="B914" s="86"/>
      <c r="C914" s="86"/>
      <c r="D914" s="86"/>
      <c r="E914" s="86"/>
    </row>
    <row r="915" spans="2:5" ht="14">
      <c r="B915" s="86"/>
      <c r="C915" s="86"/>
      <c r="D915" s="86"/>
      <c r="E915" s="86"/>
    </row>
    <row r="916" spans="2:5" ht="14">
      <c r="B916" s="86"/>
      <c r="C916" s="86"/>
      <c r="D916" s="86"/>
      <c r="E916" s="86"/>
    </row>
    <row r="917" spans="2:5" ht="14">
      <c r="B917" s="86"/>
      <c r="C917" s="86"/>
      <c r="D917" s="86"/>
      <c r="E917" s="86"/>
    </row>
    <row r="918" spans="2:5" ht="14">
      <c r="B918" s="86"/>
      <c r="C918" s="86"/>
      <c r="D918" s="86"/>
      <c r="E918" s="86"/>
    </row>
    <row r="919" spans="2:5" ht="14">
      <c r="B919" s="86"/>
      <c r="C919" s="86"/>
      <c r="D919" s="86"/>
      <c r="E919" s="86"/>
    </row>
    <row r="920" spans="2:5" ht="14">
      <c r="B920" s="86"/>
      <c r="C920" s="86"/>
      <c r="D920" s="86"/>
      <c r="E920" s="86"/>
    </row>
    <row r="921" spans="2:5" ht="14">
      <c r="B921" s="86"/>
      <c r="C921" s="86"/>
      <c r="D921" s="86"/>
      <c r="E921" s="86"/>
    </row>
    <row r="922" spans="2:5" ht="14">
      <c r="B922" s="86"/>
      <c r="C922" s="86"/>
      <c r="D922" s="86"/>
      <c r="E922" s="86"/>
    </row>
    <row r="923" spans="2:5" ht="14">
      <c r="B923" s="86"/>
      <c r="C923" s="86"/>
      <c r="D923" s="86"/>
      <c r="E923" s="86"/>
    </row>
    <row r="924" spans="2:5" ht="14">
      <c r="B924" s="86"/>
      <c r="C924" s="86"/>
      <c r="D924" s="86"/>
      <c r="E924" s="86"/>
    </row>
    <row r="925" spans="2:5" ht="14">
      <c r="B925" s="86"/>
      <c r="C925" s="86"/>
      <c r="D925" s="86"/>
      <c r="E925" s="86"/>
    </row>
    <row r="926" spans="2:5" ht="14">
      <c r="B926" s="86"/>
      <c r="C926" s="86"/>
      <c r="D926" s="86"/>
      <c r="E926" s="86"/>
    </row>
    <row r="927" spans="2:5" ht="14">
      <c r="B927" s="86"/>
      <c r="C927" s="86"/>
      <c r="D927" s="86"/>
      <c r="E927" s="86"/>
    </row>
    <row r="928" spans="2:5" ht="14">
      <c r="B928" s="86"/>
      <c r="C928" s="86"/>
      <c r="D928" s="86"/>
      <c r="E928" s="86"/>
    </row>
    <row r="929" spans="2:5" ht="14">
      <c r="B929" s="86"/>
      <c r="C929" s="86"/>
      <c r="D929" s="86"/>
      <c r="E929" s="86"/>
    </row>
    <row r="930" spans="2:5" ht="14">
      <c r="B930" s="86"/>
      <c r="C930" s="86"/>
      <c r="D930" s="86"/>
      <c r="E930" s="86"/>
    </row>
    <row r="931" spans="2:5" ht="14">
      <c r="B931" s="86"/>
      <c r="C931" s="86"/>
      <c r="D931" s="86"/>
      <c r="E931" s="86"/>
    </row>
    <row r="932" spans="2:5" ht="14">
      <c r="B932" s="86"/>
      <c r="C932" s="86"/>
      <c r="D932" s="86"/>
      <c r="E932" s="86"/>
    </row>
    <row r="933" spans="2:5" ht="14">
      <c r="B933" s="86"/>
      <c r="C933" s="86"/>
      <c r="D933" s="86"/>
      <c r="E933" s="86"/>
    </row>
    <row r="934" spans="2:5" ht="14">
      <c r="B934" s="86"/>
      <c r="C934" s="86"/>
      <c r="D934" s="86"/>
      <c r="E934" s="86"/>
    </row>
    <row r="935" spans="2:5" ht="14">
      <c r="B935" s="86"/>
      <c r="C935" s="86"/>
      <c r="D935" s="86"/>
      <c r="E935" s="86"/>
    </row>
    <row r="936" spans="2:5" ht="14">
      <c r="B936" s="86"/>
      <c r="C936" s="86"/>
      <c r="D936" s="86"/>
      <c r="E936" s="86"/>
    </row>
    <row r="937" spans="2:5" ht="14">
      <c r="B937" s="86"/>
      <c r="C937" s="86"/>
      <c r="D937" s="86"/>
      <c r="E937" s="86"/>
    </row>
    <row r="938" spans="2:5" ht="14">
      <c r="B938" s="86"/>
      <c r="C938" s="86"/>
      <c r="D938" s="86"/>
      <c r="E938" s="86"/>
    </row>
    <row r="939" spans="2:5" ht="14">
      <c r="B939" s="86"/>
      <c r="C939" s="86"/>
      <c r="D939" s="86"/>
      <c r="E939" s="86"/>
    </row>
    <row r="940" spans="2:5" ht="14">
      <c r="B940" s="86"/>
      <c r="C940" s="86"/>
      <c r="D940" s="86"/>
      <c r="E940" s="86"/>
    </row>
    <row r="941" spans="2:5" ht="14">
      <c r="B941" s="86"/>
      <c r="C941" s="86"/>
      <c r="D941" s="86"/>
      <c r="E941" s="86"/>
    </row>
    <row r="942" spans="2:5" ht="14">
      <c r="B942" s="86"/>
      <c r="C942" s="86"/>
      <c r="D942" s="86"/>
      <c r="E942" s="86"/>
    </row>
    <row r="943" spans="2:5" ht="14">
      <c r="B943" s="86"/>
      <c r="C943" s="86"/>
      <c r="D943" s="86"/>
      <c r="E943" s="86"/>
    </row>
    <row r="944" spans="2:5" ht="14">
      <c r="B944" s="86"/>
      <c r="C944" s="86"/>
      <c r="D944" s="86"/>
      <c r="E944" s="86"/>
    </row>
    <row r="945" spans="2:5" ht="14">
      <c r="B945" s="86"/>
      <c r="C945" s="86"/>
      <c r="D945" s="86"/>
      <c r="E945" s="86"/>
    </row>
    <row r="946" spans="2:5" ht="14">
      <c r="B946" s="86"/>
      <c r="C946" s="86"/>
      <c r="D946" s="86"/>
      <c r="E946" s="86"/>
    </row>
    <row r="947" spans="2:5" ht="14">
      <c r="B947" s="86"/>
      <c r="C947" s="86"/>
      <c r="D947" s="86"/>
      <c r="E947" s="86"/>
    </row>
    <row r="948" spans="2:5" ht="14">
      <c r="B948" s="86"/>
      <c r="C948" s="86"/>
      <c r="D948" s="86"/>
      <c r="E948" s="86"/>
    </row>
    <row r="949" spans="2:5" ht="14">
      <c r="B949" s="86"/>
      <c r="C949" s="86"/>
      <c r="D949" s="86"/>
      <c r="E949" s="86"/>
    </row>
    <row r="950" spans="2:5" ht="14">
      <c r="B950" s="86"/>
      <c r="C950" s="86"/>
      <c r="D950" s="86"/>
      <c r="E950" s="86"/>
    </row>
    <row r="951" spans="2:5" ht="14">
      <c r="B951" s="86"/>
      <c r="C951" s="86"/>
      <c r="D951" s="86"/>
      <c r="E951" s="86"/>
    </row>
    <row r="952" spans="2:5" ht="14">
      <c r="B952" s="86"/>
      <c r="C952" s="86"/>
      <c r="D952" s="86"/>
      <c r="E952" s="86"/>
    </row>
    <row r="953" spans="2:5" ht="14">
      <c r="B953" s="86"/>
      <c r="C953" s="86"/>
      <c r="D953" s="86"/>
      <c r="E953" s="86"/>
    </row>
    <row r="954" spans="2:5" ht="14">
      <c r="B954" s="86"/>
      <c r="C954" s="86"/>
      <c r="D954" s="86"/>
      <c r="E954" s="86"/>
    </row>
    <row r="955" spans="2:5" ht="14">
      <c r="B955" s="86"/>
      <c r="C955" s="86"/>
      <c r="D955" s="86"/>
      <c r="E955" s="86"/>
    </row>
    <row r="956" spans="2:5" ht="14">
      <c r="B956" s="86"/>
      <c r="C956" s="86"/>
      <c r="D956" s="86"/>
      <c r="E956" s="86"/>
    </row>
    <row r="957" spans="2:5" ht="14">
      <c r="B957" s="86"/>
      <c r="C957" s="86"/>
      <c r="D957" s="86"/>
      <c r="E957" s="86"/>
    </row>
    <row r="958" spans="2:5" ht="14">
      <c r="B958" s="86"/>
      <c r="C958" s="86"/>
      <c r="D958" s="86"/>
      <c r="E958" s="86"/>
    </row>
    <row r="959" spans="2:5" ht="14">
      <c r="B959" s="86"/>
      <c r="C959" s="86"/>
      <c r="D959" s="86"/>
      <c r="E959" s="86"/>
    </row>
    <row r="960" spans="2:5" ht="14">
      <c r="B960" s="86"/>
      <c r="C960" s="86"/>
      <c r="D960" s="86"/>
      <c r="E960" s="86"/>
    </row>
    <row r="961" spans="2:5" ht="14">
      <c r="B961" s="86"/>
      <c r="C961" s="86"/>
      <c r="D961" s="86"/>
      <c r="E961" s="86"/>
    </row>
    <row r="962" spans="2:5" ht="14">
      <c r="B962" s="86"/>
      <c r="C962" s="86"/>
      <c r="D962" s="86"/>
      <c r="E962" s="86"/>
    </row>
    <row r="963" spans="2:5" ht="14">
      <c r="B963" s="86"/>
      <c r="C963" s="86"/>
      <c r="D963" s="86"/>
      <c r="E963" s="86"/>
    </row>
    <row r="964" spans="2:5" ht="14">
      <c r="B964" s="86"/>
      <c r="C964" s="86"/>
      <c r="D964" s="86"/>
      <c r="E964" s="86"/>
    </row>
    <row r="965" spans="2:5" ht="14">
      <c r="B965" s="86"/>
      <c r="C965" s="86"/>
      <c r="D965" s="86"/>
      <c r="E965" s="86"/>
    </row>
    <row r="966" spans="2:5" ht="14">
      <c r="B966" s="86"/>
      <c r="C966" s="86"/>
      <c r="D966" s="86"/>
      <c r="E966" s="86"/>
    </row>
    <row r="967" spans="2:5" ht="14">
      <c r="B967" s="86"/>
      <c r="C967" s="86"/>
      <c r="D967" s="86"/>
      <c r="E967" s="86"/>
    </row>
    <row r="968" spans="2:5" ht="14">
      <c r="B968" s="86"/>
      <c r="C968" s="86"/>
      <c r="D968" s="86"/>
      <c r="E968" s="86"/>
    </row>
    <row r="969" spans="2:5" ht="14">
      <c r="B969" s="86"/>
      <c r="C969" s="86"/>
      <c r="D969" s="86"/>
      <c r="E969" s="86"/>
    </row>
    <row r="970" spans="2:5" ht="14">
      <c r="B970" s="86"/>
      <c r="C970" s="86"/>
      <c r="D970" s="86"/>
      <c r="E970" s="86"/>
    </row>
    <row r="971" spans="2:5" ht="14">
      <c r="B971" s="86"/>
      <c r="C971" s="86"/>
      <c r="D971" s="86"/>
      <c r="E971" s="86"/>
    </row>
    <row r="972" spans="2:5" ht="14">
      <c r="B972" s="86"/>
      <c r="C972" s="86"/>
      <c r="D972" s="86"/>
      <c r="E972" s="86"/>
    </row>
    <row r="973" spans="2:5" ht="14">
      <c r="B973" s="86"/>
      <c r="C973" s="86"/>
      <c r="D973" s="86"/>
      <c r="E973" s="86"/>
    </row>
    <row r="974" spans="2:5" ht="14">
      <c r="B974" s="86"/>
      <c r="C974" s="86"/>
      <c r="D974" s="86"/>
      <c r="E974" s="86"/>
    </row>
    <row r="975" spans="2:5" ht="14">
      <c r="B975" s="86"/>
      <c r="C975" s="86"/>
      <c r="D975" s="86"/>
      <c r="E975" s="86"/>
    </row>
    <row r="976" spans="2:5" ht="14">
      <c r="B976" s="86"/>
      <c r="C976" s="86"/>
      <c r="D976" s="86"/>
      <c r="E976" s="86"/>
    </row>
    <row r="977" spans="2:5" ht="14">
      <c r="B977" s="86"/>
      <c r="C977" s="86"/>
      <c r="D977" s="86"/>
      <c r="E977" s="86"/>
    </row>
    <row r="978" spans="2:5" ht="14">
      <c r="B978" s="86"/>
      <c r="C978" s="86"/>
      <c r="D978" s="86"/>
      <c r="E978" s="86"/>
    </row>
    <row r="979" spans="2:5" ht="14">
      <c r="B979" s="86"/>
      <c r="C979" s="86"/>
      <c r="D979" s="86"/>
      <c r="E979" s="86"/>
    </row>
    <row r="980" spans="2:5" ht="14">
      <c r="B980" s="86"/>
      <c r="C980" s="86"/>
      <c r="D980" s="86"/>
      <c r="E980" s="86"/>
    </row>
    <row r="981" spans="2:5" ht="14">
      <c r="B981" s="86"/>
      <c r="C981" s="86"/>
      <c r="D981" s="86"/>
      <c r="E981" s="86"/>
    </row>
    <row r="982" spans="2:5" ht="14">
      <c r="B982" s="86"/>
      <c r="C982" s="86"/>
      <c r="D982" s="86"/>
      <c r="E982" s="86"/>
    </row>
    <row r="983" spans="2:5" ht="14">
      <c r="B983" s="86"/>
      <c r="C983" s="86"/>
      <c r="D983" s="86"/>
      <c r="E983" s="86"/>
    </row>
    <row r="984" spans="2:5" ht="14">
      <c r="B984" s="86"/>
      <c r="C984" s="86"/>
      <c r="D984" s="86"/>
      <c r="E984" s="86"/>
    </row>
    <row r="985" spans="2:5" ht="14">
      <c r="B985" s="86"/>
      <c r="C985" s="86"/>
      <c r="D985" s="86"/>
      <c r="E985" s="86"/>
    </row>
    <row r="986" spans="2:5" ht="14">
      <c r="B986" s="86"/>
      <c r="C986" s="86"/>
      <c r="D986" s="86"/>
      <c r="E986" s="86"/>
    </row>
    <row r="987" spans="2:5" ht="14">
      <c r="B987" s="86"/>
      <c r="C987" s="86"/>
      <c r="D987" s="86"/>
      <c r="E987" s="86"/>
    </row>
    <row r="988" spans="2:5" ht="14">
      <c r="B988" s="86"/>
      <c r="C988" s="86"/>
      <c r="D988" s="86"/>
      <c r="E988" s="86"/>
    </row>
    <row r="989" spans="2:5" ht="14">
      <c r="B989" s="86"/>
      <c r="C989" s="86"/>
      <c r="D989" s="86"/>
      <c r="E989" s="86"/>
    </row>
    <row r="990" spans="2:5" ht="14">
      <c r="B990" s="86"/>
      <c r="C990" s="86"/>
      <c r="D990" s="86"/>
      <c r="E990" s="86"/>
    </row>
    <row r="991" spans="2:5" ht="14">
      <c r="B991" s="86"/>
      <c r="C991" s="86"/>
      <c r="D991" s="86"/>
      <c r="E991" s="86"/>
    </row>
    <row r="992" spans="2:5" ht="14">
      <c r="B992" s="86"/>
      <c r="C992" s="86"/>
      <c r="D992" s="86"/>
      <c r="E992" s="86"/>
    </row>
    <row r="993" spans="2:5" ht="14">
      <c r="B993" s="86"/>
      <c r="C993" s="86"/>
      <c r="D993" s="86"/>
      <c r="E993" s="86"/>
    </row>
    <row r="994" spans="2:5" ht="14">
      <c r="B994" s="86"/>
      <c r="C994" s="86"/>
      <c r="D994" s="86"/>
      <c r="E994" s="86"/>
    </row>
    <row r="995" spans="2:5" ht="14">
      <c r="B995" s="86"/>
      <c r="C995" s="86"/>
      <c r="D995" s="86"/>
      <c r="E995" s="86"/>
    </row>
  </sheetData>
  <mergeCells count="3">
    <mergeCell ref="B2:E4"/>
    <mergeCell ref="B5:C5"/>
    <mergeCell ref="D5:E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baseColWidth="10" defaultColWidth="12.5" defaultRowHeight="15" customHeight="1" x14ac:dyDescent="0"/>
  <cols>
    <col min="1" max="1" width="11.5" customWidth="1"/>
    <col min="2" max="2" width="22.1640625" customWidth="1"/>
    <col min="3" max="3" width="25.1640625" customWidth="1"/>
    <col min="4" max="4" width="18.1640625" customWidth="1"/>
    <col min="5" max="5" width="30.5" customWidth="1"/>
    <col min="6" max="6" width="20.5" customWidth="1"/>
    <col min="7" max="26" width="10" customWidth="1"/>
  </cols>
  <sheetData>
    <row r="1" spans="1:26" ht="15" customHeight="1">
      <c r="A1" s="82" t="s">
        <v>372</v>
      </c>
      <c r="B1" s="5"/>
      <c r="C1" s="5"/>
      <c r="D1" s="35"/>
      <c r="E1" s="35"/>
      <c r="F1" s="35"/>
    </row>
    <row r="2" spans="1:26" ht="14">
      <c r="A2" s="5"/>
      <c r="B2" s="5"/>
      <c r="C2" s="5"/>
      <c r="D2" s="35"/>
      <c r="E2" s="35"/>
      <c r="F2" s="35"/>
    </row>
    <row r="3" spans="1:26" ht="14">
      <c r="A3" s="84" t="s">
        <v>373</v>
      </c>
      <c r="B3" s="81" t="s">
        <v>251</v>
      </c>
      <c r="C3" s="81" t="s">
        <v>252</v>
      </c>
      <c r="D3" s="81" t="s">
        <v>253</v>
      </c>
      <c r="E3" s="81" t="s">
        <v>254</v>
      </c>
      <c r="F3" s="81" t="s">
        <v>255</v>
      </c>
      <c r="J3" s="25"/>
    </row>
    <row r="4" spans="1:26" ht="14">
      <c r="A4" s="4" t="s">
        <v>19</v>
      </c>
      <c r="B4" s="36">
        <v>4129812.02</v>
      </c>
      <c r="C4" s="36">
        <v>5581364.1900000004</v>
      </c>
      <c r="D4" s="36">
        <f t="shared" ref="D4:D10" si="0">B4+C4</f>
        <v>9711176.2100000009</v>
      </c>
      <c r="E4" s="36">
        <v>245568948.67999998</v>
      </c>
      <c r="F4" s="37">
        <f t="shared" ref="F4:F39" si="1">100*D4/E4</f>
        <v>3.9545619518266539</v>
      </c>
    </row>
    <row r="5" spans="1:26" ht="14">
      <c r="A5" s="4" t="s">
        <v>20</v>
      </c>
      <c r="B5" s="36">
        <v>4873841.8099999996</v>
      </c>
      <c r="C5" s="36">
        <v>4711951.97</v>
      </c>
      <c r="D5" s="36">
        <f t="shared" si="0"/>
        <v>9585793.7799999993</v>
      </c>
      <c r="E5" s="36">
        <v>223939004.65999997</v>
      </c>
      <c r="F5" s="37">
        <f t="shared" si="1"/>
        <v>4.2805378163370102</v>
      </c>
    </row>
    <row r="6" spans="1:26" ht="14">
      <c r="A6" s="3" t="s">
        <v>21</v>
      </c>
      <c r="B6" s="36">
        <v>4606841.26</v>
      </c>
      <c r="C6" s="36">
        <v>5470842.2599999998</v>
      </c>
      <c r="D6" s="36">
        <f t="shared" si="0"/>
        <v>10077683.52</v>
      </c>
      <c r="E6" s="36">
        <v>240257778.75</v>
      </c>
      <c r="F6" s="37">
        <f t="shared" si="1"/>
        <v>4.1945295475682904</v>
      </c>
    </row>
    <row r="7" spans="1:26" ht="14">
      <c r="A7" s="3" t="s">
        <v>22</v>
      </c>
      <c r="B7" s="36">
        <v>4606841.26</v>
      </c>
      <c r="C7" s="36">
        <v>5470842.2599999998</v>
      </c>
      <c r="D7" s="36">
        <f t="shared" si="0"/>
        <v>10077683.52</v>
      </c>
      <c r="E7" s="36">
        <v>328044432.19000006</v>
      </c>
      <c r="F7" s="37">
        <f t="shared" si="1"/>
        <v>3.0720483358678394</v>
      </c>
    </row>
    <row r="8" spans="1:26" ht="14">
      <c r="A8" s="3" t="s">
        <v>23</v>
      </c>
      <c r="B8" s="36">
        <v>6407794.2699999996</v>
      </c>
      <c r="C8" s="36">
        <v>10509595.369999999</v>
      </c>
      <c r="D8" s="36">
        <f t="shared" si="0"/>
        <v>16917389.640000001</v>
      </c>
      <c r="E8" s="36">
        <v>440120599.57999998</v>
      </c>
      <c r="F8" s="37">
        <f t="shared" si="1"/>
        <v>3.8438077327314359</v>
      </c>
    </row>
    <row r="9" spans="1:26" ht="14">
      <c r="A9" s="3" t="s">
        <v>24</v>
      </c>
      <c r="B9" s="36">
        <v>7888258.3200000003</v>
      </c>
      <c r="C9" s="36">
        <v>13043482.26</v>
      </c>
      <c r="D9" s="36">
        <f t="shared" si="0"/>
        <v>20931740.579999998</v>
      </c>
      <c r="E9" s="36">
        <v>539677477.87999988</v>
      </c>
      <c r="F9" s="37">
        <f t="shared" si="1"/>
        <v>3.8785647795097131</v>
      </c>
    </row>
    <row r="10" spans="1:26" ht="14">
      <c r="A10" s="143" t="s">
        <v>25</v>
      </c>
      <c r="B10" s="36">
        <v>16272653.279999999</v>
      </c>
      <c r="C10" s="36">
        <v>17547747.41</v>
      </c>
      <c r="D10" s="36">
        <f t="shared" si="0"/>
        <v>33820400.689999998</v>
      </c>
      <c r="E10" s="36">
        <v>735535726.42000008</v>
      </c>
      <c r="F10" s="37">
        <f t="shared" si="1"/>
        <v>4.5980636256257288</v>
      </c>
    </row>
    <row r="11" spans="1:26" ht="14">
      <c r="A11" s="3" t="s">
        <v>26</v>
      </c>
      <c r="B11" s="36">
        <v>13933899.02</v>
      </c>
      <c r="C11" s="36">
        <v>18204979.170000002</v>
      </c>
      <c r="D11" s="36">
        <f t="shared" ref="D11:D15" si="2">B11+C11</f>
        <v>32138878.190000001</v>
      </c>
      <c r="E11" s="36">
        <v>722893858.93999982</v>
      </c>
      <c r="F11" s="37">
        <f t="shared" si="1"/>
        <v>4.4458640494091579</v>
      </c>
    </row>
    <row r="12" spans="1:26" ht="14">
      <c r="A12" s="3" t="s">
        <v>27</v>
      </c>
      <c r="B12" s="36">
        <v>7723942.8600000003</v>
      </c>
      <c r="C12" s="36">
        <v>14910509.109999999</v>
      </c>
      <c r="D12" s="36">
        <f t="shared" si="2"/>
        <v>22634451.969999999</v>
      </c>
      <c r="E12" s="36">
        <v>819121632.81999993</v>
      </c>
      <c r="F12" s="37">
        <f t="shared" si="1"/>
        <v>2.7632589670567116</v>
      </c>
    </row>
    <row r="13" spans="1:26" ht="14">
      <c r="A13" s="3" t="s">
        <v>28</v>
      </c>
      <c r="B13" s="36">
        <v>11989290.210000001</v>
      </c>
      <c r="C13" s="36">
        <v>10327806.689999999</v>
      </c>
      <c r="D13" s="36">
        <f t="shared" si="2"/>
        <v>22317096.899999999</v>
      </c>
      <c r="E13" s="36">
        <v>875043764.85000002</v>
      </c>
      <c r="F13" s="37">
        <f t="shared" si="1"/>
        <v>2.5503977968262648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4">
      <c r="A14" s="3" t="s">
        <v>29</v>
      </c>
      <c r="B14" s="36">
        <v>14126465.789999999</v>
      </c>
      <c r="C14" s="36">
        <v>17020577.109999999</v>
      </c>
      <c r="D14" s="36">
        <f t="shared" si="2"/>
        <v>31147042.899999999</v>
      </c>
      <c r="E14" s="36">
        <v>853991721.05000007</v>
      </c>
      <c r="F14" s="37">
        <f t="shared" si="1"/>
        <v>3.6472300763881038</v>
      </c>
    </row>
    <row r="15" spans="1:26" ht="14">
      <c r="A15" s="3" t="s">
        <v>298</v>
      </c>
      <c r="B15" s="36">
        <v>11045269.92</v>
      </c>
      <c r="C15" s="36">
        <v>11904175.57</v>
      </c>
      <c r="D15" s="36">
        <f t="shared" si="2"/>
        <v>22949445.490000002</v>
      </c>
      <c r="E15" s="36">
        <v>794312373.03999996</v>
      </c>
      <c r="F15" s="37">
        <f t="shared" si="1"/>
        <v>2.8892217053308209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4">
      <c r="A16" s="3" t="s">
        <v>30</v>
      </c>
      <c r="B16" s="36">
        <v>9331061.4600000009</v>
      </c>
      <c r="C16" s="36">
        <v>11477817.59</v>
      </c>
      <c r="D16" s="36">
        <f t="shared" ref="D16:D26" si="3">B16+C16</f>
        <v>20808879.050000001</v>
      </c>
      <c r="E16" s="36">
        <v>782967983.13000011</v>
      </c>
      <c r="F16" s="37">
        <f t="shared" si="1"/>
        <v>2.6576922043241451</v>
      </c>
    </row>
    <row r="17" spans="1:26" ht="14">
      <c r="A17" s="3" t="s">
        <v>31</v>
      </c>
      <c r="B17" s="36">
        <v>10031255.01</v>
      </c>
      <c r="C17" s="36">
        <v>8449690.8100000005</v>
      </c>
      <c r="D17" s="36">
        <f t="shared" si="3"/>
        <v>18480945.82</v>
      </c>
      <c r="E17" s="36">
        <v>733034106.0200001</v>
      </c>
      <c r="F17" s="37">
        <f t="shared" si="1"/>
        <v>2.5211577016985025</v>
      </c>
    </row>
    <row r="18" spans="1:26" ht="14">
      <c r="A18" s="3" t="s">
        <v>32</v>
      </c>
      <c r="B18" s="36">
        <v>7296646.6100000003</v>
      </c>
      <c r="C18" s="36">
        <v>9365487.3499999996</v>
      </c>
      <c r="D18" s="36">
        <f t="shared" si="3"/>
        <v>16662133.960000001</v>
      </c>
      <c r="E18" s="36">
        <v>774007577.16999996</v>
      </c>
      <c r="F18" s="37">
        <f t="shared" si="1"/>
        <v>2.1527094115695453</v>
      </c>
    </row>
    <row r="19" spans="1:26" ht="14">
      <c r="A19" s="3" t="s">
        <v>33</v>
      </c>
      <c r="B19" s="36">
        <v>7294275.0499999998</v>
      </c>
      <c r="C19" s="36">
        <v>10306035.59</v>
      </c>
      <c r="D19" s="36">
        <f t="shared" si="3"/>
        <v>17600310.640000001</v>
      </c>
      <c r="E19" s="36">
        <v>816480596.67999995</v>
      </c>
      <c r="F19" s="37">
        <f t="shared" si="1"/>
        <v>2.1556312191088138</v>
      </c>
    </row>
    <row r="20" spans="1:26" ht="14">
      <c r="A20" s="3" t="s">
        <v>34</v>
      </c>
      <c r="B20" s="36">
        <v>9840329.3599999994</v>
      </c>
      <c r="C20" s="36">
        <v>14451967.800000001</v>
      </c>
      <c r="D20" s="36">
        <f t="shared" si="3"/>
        <v>24292297.16</v>
      </c>
      <c r="E20" s="36">
        <v>867633967.00000012</v>
      </c>
      <c r="F20" s="37">
        <f t="shared" si="1"/>
        <v>2.7998324274918569</v>
      </c>
    </row>
    <row r="21" spans="1:26" ht="14">
      <c r="A21" s="3" t="s">
        <v>35</v>
      </c>
      <c r="B21" s="36">
        <v>13228786.41</v>
      </c>
      <c r="C21" s="36">
        <v>28407031.600000001</v>
      </c>
      <c r="D21" s="36">
        <f t="shared" si="3"/>
        <v>41635818.010000005</v>
      </c>
      <c r="E21" s="36">
        <v>1415857642.3800001</v>
      </c>
      <c r="F21" s="37">
        <f t="shared" si="1"/>
        <v>2.9406782690392417</v>
      </c>
    </row>
    <row r="22" spans="1:26" ht="14">
      <c r="A22" s="3" t="s">
        <v>36</v>
      </c>
      <c r="B22" s="36">
        <v>28250039.859999999</v>
      </c>
      <c r="C22" s="36">
        <v>29521418.390000001</v>
      </c>
      <c r="D22" s="36">
        <f t="shared" si="3"/>
        <v>57771458.25</v>
      </c>
      <c r="E22" s="36">
        <v>1450431426.3300002</v>
      </c>
      <c r="F22" s="37">
        <f t="shared" si="1"/>
        <v>3.9830534006132265</v>
      </c>
    </row>
    <row r="23" spans="1:26" ht="14">
      <c r="A23" s="143" t="s">
        <v>299</v>
      </c>
      <c r="B23" s="36">
        <v>25534812.879999999</v>
      </c>
      <c r="C23" s="36">
        <v>29543509.489999998</v>
      </c>
      <c r="D23" s="36">
        <f t="shared" si="3"/>
        <v>55078322.369999997</v>
      </c>
      <c r="E23" s="36">
        <v>1730426176.4000001</v>
      </c>
      <c r="F23" s="37">
        <f t="shared" si="1"/>
        <v>3.1829339570316497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4">
      <c r="A24" s="143" t="s">
        <v>300</v>
      </c>
      <c r="B24" s="36">
        <v>25853433.370000001</v>
      </c>
      <c r="C24" s="36">
        <v>37916967.200000003</v>
      </c>
      <c r="D24" s="36">
        <f t="shared" si="3"/>
        <v>63770400.570000008</v>
      </c>
      <c r="E24" s="36">
        <v>2293152591.0300002</v>
      </c>
      <c r="F24" s="37">
        <f t="shared" si="1"/>
        <v>2.7809052402115411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4">
      <c r="A25" s="143" t="s">
        <v>301</v>
      </c>
      <c r="B25" s="36">
        <v>23756515.190000001</v>
      </c>
      <c r="C25" s="36">
        <v>39198637.770000003</v>
      </c>
      <c r="D25" s="36">
        <f t="shared" si="3"/>
        <v>62955152.960000008</v>
      </c>
      <c r="E25" s="36">
        <v>4023438522.9000001</v>
      </c>
      <c r="F25" s="37">
        <f t="shared" si="1"/>
        <v>1.5647102000361475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">
      <c r="A26" s="143" t="s">
        <v>302</v>
      </c>
      <c r="B26" s="36">
        <v>42598906.299999997</v>
      </c>
      <c r="C26" s="36">
        <v>52866523.030000001</v>
      </c>
      <c r="D26" s="36">
        <f t="shared" si="3"/>
        <v>95465429.329999998</v>
      </c>
      <c r="E26" s="36">
        <v>4785153233.1099997</v>
      </c>
      <c r="F26" s="37">
        <f t="shared" si="1"/>
        <v>1.9950339033961186</v>
      </c>
    </row>
    <row r="27" spans="1:26" ht="14">
      <c r="A27" s="143" t="s">
        <v>37</v>
      </c>
      <c r="B27" s="36">
        <v>51653646.140000001</v>
      </c>
      <c r="C27" s="36">
        <v>76757979.680000007</v>
      </c>
      <c r="D27" s="36">
        <f t="shared" ref="D27:D29" si="4">B27+C27</f>
        <v>128411625.82000001</v>
      </c>
      <c r="E27" s="36">
        <v>6902128455.5400009</v>
      </c>
      <c r="F27" s="37">
        <f t="shared" si="1"/>
        <v>1.8604641546033567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4">
      <c r="A28" s="143" t="s">
        <v>38</v>
      </c>
      <c r="B28" s="36">
        <v>57128581.560000002</v>
      </c>
      <c r="C28" s="36">
        <v>48442263.920000002</v>
      </c>
      <c r="D28" s="36">
        <f t="shared" si="4"/>
        <v>105570845.48</v>
      </c>
      <c r="E28" s="36">
        <v>7278378034.5600014</v>
      </c>
      <c r="F28" s="37">
        <f t="shared" si="1"/>
        <v>1.4504721378680361</v>
      </c>
    </row>
    <row r="29" spans="1:26" ht="14">
      <c r="A29" s="143" t="s">
        <v>303</v>
      </c>
      <c r="B29" s="36">
        <v>44569459.609999999</v>
      </c>
      <c r="C29" s="36">
        <v>45729939.119999997</v>
      </c>
      <c r="D29" s="36">
        <f t="shared" si="4"/>
        <v>90299398.729999989</v>
      </c>
      <c r="E29" s="36">
        <v>9058976198.25</v>
      </c>
      <c r="F29" s="37">
        <f t="shared" si="1"/>
        <v>0.99679474538683399</v>
      </c>
    </row>
    <row r="30" spans="1:26" ht="14">
      <c r="A30" s="143" t="s">
        <v>39</v>
      </c>
      <c r="B30" s="36">
        <v>76440679.099999994</v>
      </c>
      <c r="C30" s="36">
        <v>116236587.13</v>
      </c>
      <c r="D30" s="36">
        <f t="shared" ref="D30:D37" si="5">B30+C30</f>
        <v>192677266.22999999</v>
      </c>
      <c r="E30" s="36">
        <v>19422114245.93</v>
      </c>
      <c r="F30" s="37">
        <f t="shared" si="1"/>
        <v>0.99205093632057317</v>
      </c>
    </row>
    <row r="31" spans="1:26" ht="14">
      <c r="A31" s="143" t="s">
        <v>40</v>
      </c>
      <c r="B31" s="36">
        <v>141772307.36000001</v>
      </c>
      <c r="C31" s="36">
        <v>205864415.44999999</v>
      </c>
      <c r="D31" s="36">
        <f t="shared" si="5"/>
        <v>347636722.81</v>
      </c>
      <c r="E31" s="36">
        <v>24544187596.690002</v>
      </c>
      <c r="F31" s="37">
        <f t="shared" si="1"/>
        <v>1.4163708676056641</v>
      </c>
    </row>
    <row r="32" spans="1:26" ht="14">
      <c r="A32" s="143" t="s">
        <v>41</v>
      </c>
      <c r="B32" s="36">
        <v>232303714.44999999</v>
      </c>
      <c r="C32" s="36">
        <v>430886294.19</v>
      </c>
      <c r="D32" s="36">
        <f t="shared" si="5"/>
        <v>663190008.63999999</v>
      </c>
      <c r="E32" s="36">
        <v>33458347122.82</v>
      </c>
      <c r="F32" s="37">
        <f t="shared" si="1"/>
        <v>1.9821361952087482</v>
      </c>
    </row>
    <row r="33" spans="1:6" ht="14">
      <c r="A33" s="143" t="s">
        <v>42</v>
      </c>
      <c r="B33" s="36">
        <v>506124589.02999997</v>
      </c>
      <c r="C33" s="36">
        <v>838289185</v>
      </c>
      <c r="D33" s="36">
        <f t="shared" si="5"/>
        <v>1344413774.03</v>
      </c>
      <c r="E33" s="36">
        <v>64838388356</v>
      </c>
      <c r="F33" s="37">
        <f t="shared" si="1"/>
        <v>2.0734842554204094</v>
      </c>
    </row>
    <row r="34" spans="1:6" ht="14">
      <c r="A34" s="143" t="s">
        <v>43</v>
      </c>
      <c r="B34" s="36">
        <v>844427578</v>
      </c>
      <c r="C34" s="36">
        <v>950627428</v>
      </c>
      <c r="D34" s="36">
        <f t="shared" si="5"/>
        <v>1795055006</v>
      </c>
      <c r="E34" s="36">
        <v>69529958454</v>
      </c>
      <c r="F34" s="37">
        <f t="shared" si="1"/>
        <v>2.5817000986525573</v>
      </c>
    </row>
    <row r="35" spans="1:6" ht="14">
      <c r="A35" s="143" t="s">
        <v>44</v>
      </c>
      <c r="B35" s="36">
        <v>959148866</v>
      </c>
      <c r="C35" s="36">
        <v>1313146848</v>
      </c>
      <c r="D35" s="36">
        <f t="shared" si="5"/>
        <v>2272295714</v>
      </c>
      <c r="E35" s="36">
        <v>87169625862</v>
      </c>
      <c r="F35" s="37">
        <f t="shared" si="1"/>
        <v>2.6067517114244789</v>
      </c>
    </row>
    <row r="36" spans="1:6" ht="14">
      <c r="A36" s="143" t="s">
        <v>293</v>
      </c>
      <c r="B36" s="36">
        <v>1230088663</v>
      </c>
      <c r="C36" s="36">
        <v>1845084678</v>
      </c>
      <c r="D36" s="36">
        <f t="shared" si="5"/>
        <v>3075173341</v>
      </c>
      <c r="E36" s="36">
        <v>99037220597</v>
      </c>
      <c r="F36" s="37">
        <f t="shared" si="1"/>
        <v>3.1050682990321641</v>
      </c>
    </row>
    <row r="37" spans="1:6" ht="14">
      <c r="A37" s="143" t="s">
        <v>294</v>
      </c>
      <c r="B37" s="36">
        <v>1457666937</v>
      </c>
      <c r="C37" s="36">
        <v>1875137700</v>
      </c>
      <c r="D37" s="36">
        <f t="shared" si="5"/>
        <v>3332804637</v>
      </c>
      <c r="E37" s="36">
        <v>100272322400</v>
      </c>
      <c r="F37" s="37">
        <f t="shared" si="1"/>
        <v>3.3237533122101097</v>
      </c>
    </row>
    <row r="38" spans="1:6" ht="14">
      <c r="A38" s="143" t="s">
        <v>45</v>
      </c>
      <c r="B38" s="36">
        <v>1601905280</v>
      </c>
      <c r="C38" s="36">
        <v>2234532578</v>
      </c>
      <c r="D38" s="36">
        <f>B38+C38</f>
        <v>3836437858</v>
      </c>
      <c r="E38" s="36">
        <v>118765426088</v>
      </c>
      <c r="F38" s="37">
        <f t="shared" si="1"/>
        <v>3.2302648879964164</v>
      </c>
    </row>
    <row r="39" spans="1:6" ht="14">
      <c r="A39" s="143" t="s">
        <v>295</v>
      </c>
      <c r="B39" s="36">
        <v>1744051423</v>
      </c>
      <c r="C39" s="36">
        <v>1876319038</v>
      </c>
      <c r="D39" s="36">
        <f>B39+C39</f>
        <v>3620370461</v>
      </c>
      <c r="E39" s="36">
        <v>114652712737</v>
      </c>
      <c r="F39" s="37">
        <f t="shared" si="1"/>
        <v>3.1576840831535398</v>
      </c>
    </row>
    <row r="40" spans="1:6" ht="14">
      <c r="A40" s="4"/>
      <c r="B40" s="35"/>
      <c r="C40" s="35"/>
      <c r="D40" s="35"/>
      <c r="E40" s="35"/>
      <c r="F40" s="35"/>
    </row>
    <row r="41" spans="1:6" ht="14">
      <c r="A41" s="4"/>
      <c r="B41" s="35"/>
      <c r="C41" s="35"/>
      <c r="D41" s="35"/>
      <c r="E41" s="35"/>
      <c r="F41" s="35"/>
    </row>
    <row r="42" spans="1:6" ht="14">
      <c r="A42" s="4"/>
      <c r="B42" s="35"/>
      <c r="C42" s="35"/>
      <c r="D42" s="35"/>
      <c r="E42" s="35"/>
      <c r="F42" s="35"/>
    </row>
    <row r="43" spans="1:6" ht="14">
      <c r="A43" s="4"/>
      <c r="B43" s="35"/>
      <c r="C43" s="35"/>
      <c r="D43" s="35"/>
      <c r="E43" s="35"/>
      <c r="F43" s="35"/>
    </row>
    <row r="44" spans="1:6" ht="14">
      <c r="A44" s="4"/>
      <c r="B44" s="35"/>
      <c r="C44" s="35"/>
      <c r="D44" s="35"/>
      <c r="E44" s="35"/>
      <c r="F44" s="35"/>
    </row>
    <row r="45" spans="1:6" ht="14">
      <c r="A45" s="4"/>
      <c r="B45" s="35"/>
      <c r="C45" s="35"/>
      <c r="D45" s="35"/>
      <c r="E45" s="35"/>
      <c r="F45" s="35"/>
    </row>
    <row r="46" spans="1:6" ht="14">
      <c r="A46" s="4"/>
      <c r="B46" s="35"/>
      <c r="C46" s="35"/>
      <c r="D46" s="35"/>
      <c r="E46" s="35"/>
      <c r="F46" s="35"/>
    </row>
    <row r="47" spans="1:6" ht="14">
      <c r="A47" s="4"/>
      <c r="B47" s="35"/>
      <c r="C47" s="35"/>
      <c r="D47" s="35"/>
      <c r="E47" s="35"/>
      <c r="F47" s="35"/>
    </row>
    <row r="48" spans="1:6" ht="14">
      <c r="A48" s="4"/>
      <c r="B48" s="35"/>
      <c r="C48" s="35"/>
      <c r="D48" s="35"/>
      <c r="E48" s="35"/>
      <c r="F48" s="35"/>
    </row>
    <row r="49" spans="1:6" ht="14">
      <c r="A49" s="4"/>
      <c r="B49" s="35"/>
      <c r="C49" s="35"/>
      <c r="D49" s="35"/>
      <c r="E49" s="35"/>
      <c r="F49" s="35"/>
    </row>
    <row r="50" spans="1:6" ht="14">
      <c r="A50" s="4"/>
      <c r="B50" s="35"/>
      <c r="C50" s="35"/>
      <c r="D50" s="35"/>
      <c r="E50" s="35"/>
      <c r="F50" s="35"/>
    </row>
    <row r="51" spans="1:6" ht="14">
      <c r="A51" s="4"/>
      <c r="B51" s="35"/>
      <c r="C51" s="35"/>
      <c r="D51" s="35"/>
      <c r="E51" s="35"/>
      <c r="F51" s="35"/>
    </row>
    <row r="52" spans="1:6" ht="14">
      <c r="A52" s="4"/>
      <c r="B52" s="35"/>
      <c r="C52" s="35"/>
      <c r="D52" s="35"/>
      <c r="E52" s="35"/>
      <c r="F52" s="35"/>
    </row>
    <row r="53" spans="1:6" ht="14">
      <c r="A53" s="4"/>
      <c r="B53" s="35"/>
      <c r="C53" s="35"/>
      <c r="D53" s="35"/>
      <c r="E53" s="35"/>
      <c r="F53" s="35"/>
    </row>
    <row r="54" spans="1:6" ht="14">
      <c r="A54" s="4"/>
      <c r="B54" s="35"/>
      <c r="C54" s="35"/>
      <c r="D54" s="35"/>
      <c r="E54" s="35"/>
      <c r="F54" s="35"/>
    </row>
    <row r="55" spans="1:6" ht="14">
      <c r="A55" s="4"/>
      <c r="B55" s="35"/>
      <c r="C55" s="35"/>
      <c r="D55" s="35"/>
      <c r="E55" s="35"/>
      <c r="F55" s="35"/>
    </row>
    <row r="56" spans="1:6" ht="14">
      <c r="A56" s="4"/>
      <c r="B56" s="35"/>
      <c r="C56" s="35"/>
      <c r="D56" s="35"/>
      <c r="E56" s="35"/>
      <c r="F56" s="35"/>
    </row>
    <row r="57" spans="1:6" ht="14">
      <c r="A57" s="4"/>
      <c r="B57" s="35"/>
      <c r="C57" s="35"/>
      <c r="D57" s="35"/>
      <c r="E57" s="35"/>
      <c r="F57" s="35"/>
    </row>
    <row r="58" spans="1:6" ht="14">
      <c r="A58" s="4"/>
      <c r="B58" s="35"/>
      <c r="C58" s="35"/>
      <c r="D58" s="35"/>
      <c r="E58" s="35"/>
      <c r="F58" s="35"/>
    </row>
    <row r="59" spans="1:6" ht="14">
      <c r="A59" s="4"/>
      <c r="B59" s="35"/>
      <c r="C59" s="35"/>
      <c r="D59" s="35"/>
      <c r="E59" s="35"/>
      <c r="F59" s="35"/>
    </row>
    <row r="60" spans="1:6" ht="14">
      <c r="A60" s="4"/>
      <c r="B60" s="35"/>
      <c r="C60" s="35"/>
      <c r="D60" s="35"/>
      <c r="E60" s="35"/>
      <c r="F60" s="35"/>
    </row>
    <row r="61" spans="1:6" ht="14">
      <c r="A61" s="4"/>
      <c r="B61" s="35"/>
      <c r="C61" s="35"/>
      <c r="D61" s="35"/>
      <c r="E61" s="35"/>
      <c r="F61" s="35"/>
    </row>
    <row r="62" spans="1:6" ht="14">
      <c r="A62" s="4"/>
      <c r="B62" s="35"/>
      <c r="C62" s="35"/>
      <c r="D62" s="35"/>
      <c r="E62" s="35"/>
      <c r="F62" s="35"/>
    </row>
    <row r="63" spans="1:6" ht="14">
      <c r="A63" s="4"/>
      <c r="B63" s="35"/>
      <c r="C63" s="35"/>
      <c r="D63" s="35"/>
      <c r="E63" s="35"/>
      <c r="F63" s="35"/>
    </row>
    <row r="64" spans="1:6" ht="14">
      <c r="A64" s="4"/>
      <c r="B64" s="35"/>
      <c r="C64" s="35"/>
      <c r="D64" s="35"/>
      <c r="E64" s="35"/>
      <c r="F64" s="35"/>
    </row>
    <row r="65" spans="1:6" ht="14">
      <c r="A65" s="4"/>
      <c r="B65" s="35"/>
      <c r="C65" s="35"/>
      <c r="D65" s="35"/>
      <c r="E65" s="35"/>
      <c r="F65" s="35"/>
    </row>
    <row r="66" spans="1:6" ht="14">
      <c r="A66" s="4"/>
      <c r="B66" s="35"/>
      <c r="C66" s="35"/>
      <c r="D66" s="35"/>
      <c r="E66" s="35"/>
      <c r="F66" s="35"/>
    </row>
    <row r="67" spans="1:6" ht="14">
      <c r="A67" s="4"/>
      <c r="B67" s="35"/>
      <c r="C67" s="35"/>
      <c r="D67" s="35"/>
      <c r="E67" s="35"/>
      <c r="F67" s="35"/>
    </row>
    <row r="68" spans="1:6" ht="14">
      <c r="A68" s="4"/>
      <c r="B68" s="35"/>
      <c r="C68" s="35"/>
      <c r="D68" s="35"/>
      <c r="E68" s="35"/>
      <c r="F68" s="35"/>
    </row>
    <row r="69" spans="1:6" ht="14">
      <c r="A69" s="4"/>
      <c r="B69" s="35"/>
      <c r="C69" s="35"/>
      <c r="D69" s="35"/>
      <c r="E69" s="35"/>
      <c r="F69" s="35"/>
    </row>
    <row r="70" spans="1:6" ht="14">
      <c r="A70" s="4"/>
      <c r="B70" s="35"/>
      <c r="C70" s="35"/>
      <c r="D70" s="35"/>
      <c r="E70" s="35"/>
      <c r="F70" s="35"/>
    </row>
    <row r="71" spans="1:6" ht="14">
      <c r="A71" s="4"/>
      <c r="B71" s="35"/>
      <c r="C71" s="35"/>
      <c r="D71" s="35"/>
      <c r="E71" s="35"/>
      <c r="F71" s="35"/>
    </row>
    <row r="72" spans="1:6" ht="14">
      <c r="A72" s="4"/>
      <c r="B72" s="35"/>
      <c r="C72" s="35"/>
      <c r="D72" s="35"/>
      <c r="E72" s="35"/>
      <c r="F72" s="35"/>
    </row>
    <row r="73" spans="1:6" ht="14">
      <c r="A73" s="4"/>
      <c r="B73" s="35"/>
      <c r="C73" s="35"/>
      <c r="D73" s="35"/>
      <c r="E73" s="35"/>
      <c r="F73" s="35"/>
    </row>
    <row r="74" spans="1:6" ht="14">
      <c r="A74" s="4"/>
      <c r="B74" s="35"/>
      <c r="C74" s="35"/>
      <c r="D74" s="35"/>
      <c r="E74" s="35"/>
      <c r="F74" s="35"/>
    </row>
    <row r="75" spans="1:6" ht="14">
      <c r="A75" s="4"/>
      <c r="B75" s="35"/>
      <c r="C75" s="35"/>
      <c r="D75" s="35"/>
      <c r="E75" s="35"/>
      <c r="F75" s="35"/>
    </row>
    <row r="76" spans="1:6" ht="14">
      <c r="A76" s="4"/>
      <c r="B76" s="35"/>
      <c r="C76" s="35"/>
      <c r="D76" s="35"/>
      <c r="E76" s="35"/>
      <c r="F76" s="35"/>
    </row>
    <row r="77" spans="1:6" ht="14">
      <c r="A77" s="4"/>
      <c r="B77" s="35"/>
      <c r="C77" s="35"/>
      <c r="D77" s="35"/>
      <c r="E77" s="35"/>
      <c r="F77" s="35"/>
    </row>
    <row r="78" spans="1:6" ht="14">
      <c r="A78" s="4"/>
      <c r="B78" s="35"/>
      <c r="C78" s="35"/>
      <c r="D78" s="35"/>
      <c r="E78" s="35"/>
      <c r="F78" s="35"/>
    </row>
    <row r="79" spans="1:6" ht="14">
      <c r="A79" s="4"/>
      <c r="B79" s="35"/>
      <c r="C79" s="35"/>
      <c r="D79" s="35"/>
      <c r="E79" s="35"/>
      <c r="F79" s="35"/>
    </row>
    <row r="80" spans="1:6" ht="14">
      <c r="A80" s="4"/>
      <c r="B80" s="35"/>
      <c r="C80" s="35"/>
      <c r="D80" s="35"/>
      <c r="E80" s="35"/>
      <c r="F80" s="35"/>
    </row>
    <row r="81" spans="1:6" ht="14">
      <c r="A81" s="4"/>
      <c r="B81" s="35"/>
      <c r="C81" s="35"/>
      <c r="D81" s="35"/>
      <c r="E81" s="35"/>
      <c r="F81" s="35"/>
    </row>
    <row r="82" spans="1:6" ht="14">
      <c r="A82" s="4"/>
      <c r="B82" s="35"/>
      <c r="C82" s="35"/>
      <c r="D82" s="35"/>
      <c r="E82" s="35"/>
      <c r="F82" s="35"/>
    </row>
    <row r="83" spans="1:6" ht="14">
      <c r="A83" s="4"/>
      <c r="B83" s="35"/>
      <c r="C83" s="35"/>
      <c r="D83" s="35"/>
      <c r="E83" s="35"/>
      <c r="F83" s="35"/>
    </row>
    <row r="84" spans="1:6" ht="14">
      <c r="A84" s="4"/>
      <c r="B84" s="35"/>
      <c r="C84" s="35"/>
      <c r="D84" s="35"/>
      <c r="E84" s="35"/>
      <c r="F84" s="35"/>
    </row>
    <row r="85" spans="1:6" ht="14">
      <c r="A85" s="4"/>
      <c r="B85" s="35"/>
      <c r="C85" s="35"/>
      <c r="D85" s="35"/>
      <c r="E85" s="35"/>
      <c r="F85" s="35"/>
    </row>
    <row r="86" spans="1:6" ht="14">
      <c r="A86" s="4"/>
      <c r="B86" s="35"/>
      <c r="C86" s="35"/>
      <c r="D86" s="35"/>
      <c r="E86" s="35"/>
      <c r="F86" s="35"/>
    </row>
    <row r="87" spans="1:6" ht="14">
      <c r="A87" s="4"/>
      <c r="B87" s="35"/>
      <c r="C87" s="35"/>
      <c r="D87" s="35"/>
      <c r="E87" s="35"/>
      <c r="F87" s="35"/>
    </row>
    <row r="88" spans="1:6" ht="14">
      <c r="A88" s="4"/>
      <c r="B88" s="35"/>
      <c r="C88" s="35"/>
      <c r="D88" s="35"/>
      <c r="E88" s="35"/>
      <c r="F88" s="35"/>
    </row>
    <row r="89" spans="1:6" ht="14">
      <c r="A89" s="4"/>
      <c r="B89" s="35"/>
      <c r="C89" s="35"/>
      <c r="D89" s="35"/>
      <c r="E89" s="35"/>
      <c r="F89" s="35"/>
    </row>
    <row r="90" spans="1:6" ht="14">
      <c r="A90" s="4"/>
      <c r="B90" s="35"/>
      <c r="C90" s="35"/>
      <c r="D90" s="35"/>
      <c r="E90" s="35"/>
      <c r="F90" s="35"/>
    </row>
    <row r="91" spans="1:6" ht="14">
      <c r="A91" s="4"/>
      <c r="B91" s="35"/>
      <c r="C91" s="35"/>
      <c r="D91" s="35"/>
      <c r="E91" s="35"/>
      <c r="F91" s="35"/>
    </row>
    <row r="92" spans="1:6" ht="14">
      <c r="A92" s="4"/>
      <c r="B92" s="35"/>
      <c r="C92" s="35"/>
      <c r="D92" s="35"/>
      <c r="E92" s="35"/>
      <c r="F92" s="35"/>
    </row>
    <row r="93" spans="1:6" ht="14">
      <c r="A93" s="4"/>
      <c r="B93" s="35"/>
      <c r="C93" s="35"/>
      <c r="D93" s="35"/>
      <c r="E93" s="35"/>
      <c r="F93" s="35"/>
    </row>
    <row r="94" spans="1:6" ht="14">
      <c r="A94" s="4"/>
      <c r="B94" s="35"/>
      <c r="C94" s="35"/>
      <c r="D94" s="35"/>
      <c r="E94" s="35"/>
      <c r="F94" s="35"/>
    </row>
    <row r="95" spans="1:6" ht="14">
      <c r="A95" s="4"/>
      <c r="B95" s="35"/>
      <c r="C95" s="35"/>
      <c r="D95" s="35"/>
      <c r="E95" s="35"/>
      <c r="F95" s="35"/>
    </row>
    <row r="96" spans="1:6" ht="14">
      <c r="A96" s="4"/>
      <c r="B96" s="35"/>
      <c r="C96" s="35"/>
      <c r="D96" s="35"/>
      <c r="E96" s="35"/>
      <c r="F96" s="35"/>
    </row>
    <row r="97" spans="1:6" ht="14">
      <c r="A97" s="4"/>
      <c r="B97" s="35"/>
      <c r="C97" s="35"/>
      <c r="D97" s="35"/>
      <c r="E97" s="35"/>
      <c r="F97" s="35"/>
    </row>
    <row r="98" spans="1:6" ht="14">
      <c r="A98" s="4"/>
      <c r="B98" s="35"/>
      <c r="C98" s="35"/>
      <c r="D98" s="35"/>
      <c r="E98" s="35"/>
      <c r="F98" s="35"/>
    </row>
    <row r="99" spans="1:6" ht="14">
      <c r="A99" s="4"/>
      <c r="B99" s="35"/>
      <c r="C99" s="35"/>
      <c r="D99" s="35"/>
      <c r="E99" s="35"/>
      <c r="F99" s="35"/>
    </row>
    <row r="100" spans="1:6" ht="14">
      <c r="A100" s="4"/>
      <c r="B100" s="35"/>
      <c r="C100" s="35"/>
      <c r="D100" s="35"/>
      <c r="E100" s="35"/>
      <c r="F100" s="35"/>
    </row>
    <row r="101" spans="1:6" ht="14">
      <c r="A101" s="4"/>
      <c r="B101" s="35"/>
      <c r="C101" s="35"/>
      <c r="D101" s="35"/>
      <c r="E101" s="35"/>
      <c r="F101" s="35"/>
    </row>
    <row r="102" spans="1:6" ht="14">
      <c r="A102" s="4"/>
      <c r="B102" s="35"/>
      <c r="C102" s="35"/>
      <c r="D102" s="35"/>
      <c r="E102" s="35"/>
      <c r="F102" s="35"/>
    </row>
    <row r="103" spans="1:6" ht="14">
      <c r="A103" s="4"/>
      <c r="B103" s="35"/>
      <c r="C103" s="35"/>
      <c r="D103" s="35"/>
      <c r="E103" s="35"/>
      <c r="F103" s="35"/>
    </row>
    <row r="104" spans="1:6" ht="14">
      <c r="A104" s="4"/>
      <c r="B104" s="35"/>
      <c r="C104" s="35"/>
      <c r="D104" s="35"/>
      <c r="E104" s="35"/>
      <c r="F104" s="35"/>
    </row>
    <row r="105" spans="1:6" ht="14">
      <c r="A105" s="4"/>
      <c r="B105" s="35"/>
      <c r="C105" s="35"/>
      <c r="D105" s="35"/>
      <c r="E105" s="35"/>
      <c r="F105" s="35"/>
    </row>
    <row r="106" spans="1:6" ht="14">
      <c r="A106" s="4"/>
      <c r="B106" s="35"/>
      <c r="C106" s="35"/>
      <c r="D106" s="35"/>
      <c r="E106" s="35"/>
      <c r="F106" s="35"/>
    </row>
    <row r="107" spans="1:6" ht="14">
      <c r="A107" s="4"/>
      <c r="B107" s="35"/>
      <c r="C107" s="35"/>
      <c r="D107" s="35"/>
      <c r="E107" s="35"/>
      <c r="F107" s="35"/>
    </row>
    <row r="108" spans="1:6" ht="14">
      <c r="A108" s="4"/>
      <c r="B108" s="35"/>
      <c r="C108" s="35"/>
      <c r="D108" s="35"/>
      <c r="E108" s="35"/>
      <c r="F108" s="35"/>
    </row>
    <row r="109" spans="1:6" ht="14">
      <c r="A109" s="4"/>
      <c r="B109" s="35"/>
      <c r="C109" s="35"/>
      <c r="D109" s="35"/>
      <c r="E109" s="35"/>
      <c r="F109" s="35"/>
    </row>
    <row r="110" spans="1:6" ht="14">
      <c r="A110" s="4"/>
      <c r="B110" s="35"/>
      <c r="C110" s="35"/>
      <c r="D110" s="35"/>
      <c r="E110" s="35"/>
      <c r="F110" s="35"/>
    </row>
    <row r="111" spans="1:6" ht="14">
      <c r="A111" s="4"/>
      <c r="B111" s="35"/>
      <c r="C111" s="35"/>
      <c r="D111" s="35"/>
      <c r="E111" s="35"/>
      <c r="F111" s="35"/>
    </row>
    <row r="112" spans="1:6" ht="14">
      <c r="A112" s="4"/>
      <c r="B112" s="35"/>
      <c r="C112" s="35"/>
      <c r="D112" s="35"/>
      <c r="E112" s="35"/>
      <c r="F112" s="35"/>
    </row>
    <row r="113" spans="1:6" ht="14">
      <c r="A113" s="4"/>
      <c r="B113" s="35"/>
      <c r="C113" s="35"/>
      <c r="D113" s="35"/>
      <c r="E113" s="35"/>
      <c r="F113" s="35"/>
    </row>
    <row r="114" spans="1:6" ht="14">
      <c r="A114" s="4"/>
      <c r="B114" s="35"/>
      <c r="C114" s="35"/>
      <c r="D114" s="35"/>
      <c r="E114" s="35"/>
      <c r="F114" s="35"/>
    </row>
    <row r="115" spans="1:6" ht="14">
      <c r="A115" s="4"/>
      <c r="B115" s="35"/>
      <c r="C115" s="35"/>
      <c r="D115" s="35"/>
      <c r="E115" s="35"/>
      <c r="F115" s="35"/>
    </row>
    <row r="116" spans="1:6" ht="14">
      <c r="A116" s="4"/>
      <c r="B116" s="35"/>
      <c r="C116" s="35"/>
      <c r="D116" s="35"/>
      <c r="E116" s="35"/>
      <c r="F116" s="35"/>
    </row>
    <row r="117" spans="1:6" ht="14">
      <c r="A117" s="4"/>
      <c r="B117" s="35"/>
      <c r="C117" s="35"/>
      <c r="D117" s="35"/>
      <c r="E117" s="35"/>
      <c r="F117" s="35"/>
    </row>
    <row r="118" spans="1:6" ht="14">
      <c r="A118" s="4"/>
      <c r="B118" s="35"/>
      <c r="C118" s="35"/>
      <c r="D118" s="35"/>
      <c r="E118" s="35"/>
      <c r="F118" s="35"/>
    </row>
    <row r="119" spans="1:6" ht="14">
      <c r="A119" s="4"/>
      <c r="B119" s="35"/>
      <c r="C119" s="35"/>
      <c r="D119" s="35"/>
      <c r="E119" s="35"/>
      <c r="F119" s="35"/>
    </row>
    <row r="120" spans="1:6" ht="14">
      <c r="A120" s="4"/>
      <c r="B120" s="35"/>
      <c r="C120" s="35"/>
      <c r="D120" s="35"/>
      <c r="E120" s="35"/>
      <c r="F120" s="35"/>
    </row>
    <row r="121" spans="1:6" ht="14">
      <c r="A121" s="4"/>
      <c r="B121" s="35"/>
      <c r="C121" s="35"/>
      <c r="D121" s="35"/>
      <c r="E121" s="35"/>
      <c r="F121" s="35"/>
    </row>
    <row r="122" spans="1:6" ht="14">
      <c r="A122" s="4"/>
      <c r="B122" s="35"/>
      <c r="C122" s="35"/>
      <c r="D122" s="35"/>
      <c r="E122" s="35"/>
      <c r="F122" s="35"/>
    </row>
    <row r="123" spans="1:6" ht="14">
      <c r="A123" s="4"/>
      <c r="B123" s="35"/>
      <c r="C123" s="35"/>
      <c r="D123" s="35"/>
      <c r="E123" s="35"/>
      <c r="F123" s="35"/>
    </row>
    <row r="124" spans="1:6" ht="14">
      <c r="A124" s="4"/>
      <c r="B124" s="35"/>
      <c r="C124" s="35"/>
      <c r="D124" s="35"/>
      <c r="E124" s="35"/>
      <c r="F124" s="35"/>
    </row>
    <row r="125" spans="1:6" ht="14">
      <c r="A125" s="4"/>
      <c r="B125" s="35"/>
      <c r="C125" s="35"/>
      <c r="D125" s="35"/>
      <c r="E125" s="35"/>
      <c r="F125" s="35"/>
    </row>
    <row r="126" spans="1:6" ht="14">
      <c r="A126" s="4"/>
      <c r="B126" s="35"/>
      <c r="C126" s="35"/>
      <c r="D126" s="35"/>
      <c r="E126" s="35"/>
      <c r="F126" s="35"/>
    </row>
    <row r="127" spans="1:6" ht="14">
      <c r="A127" s="4"/>
      <c r="B127" s="35"/>
      <c r="C127" s="35"/>
      <c r="D127" s="35"/>
      <c r="E127" s="35"/>
      <c r="F127" s="35"/>
    </row>
    <row r="128" spans="1:6" ht="14">
      <c r="A128" s="4"/>
      <c r="B128" s="35"/>
      <c r="C128" s="35"/>
      <c r="D128" s="35"/>
      <c r="E128" s="35"/>
      <c r="F128" s="35"/>
    </row>
    <row r="129" spans="1:6" ht="14">
      <c r="A129" s="4"/>
      <c r="B129" s="35"/>
      <c r="C129" s="35"/>
      <c r="D129" s="35"/>
      <c r="E129" s="35"/>
      <c r="F129" s="35"/>
    </row>
    <row r="130" spans="1:6" ht="14">
      <c r="A130" s="4"/>
      <c r="B130" s="35"/>
      <c r="C130" s="35"/>
      <c r="D130" s="35"/>
      <c r="E130" s="35"/>
      <c r="F130" s="35"/>
    </row>
    <row r="131" spans="1:6" ht="14">
      <c r="A131" s="4"/>
      <c r="B131" s="35"/>
      <c r="C131" s="35"/>
      <c r="D131" s="35"/>
      <c r="E131" s="35"/>
      <c r="F131" s="35"/>
    </row>
    <row r="132" spans="1:6" ht="14">
      <c r="A132" s="4"/>
      <c r="B132" s="35"/>
      <c r="C132" s="35"/>
      <c r="D132" s="35"/>
      <c r="E132" s="35"/>
      <c r="F132" s="35"/>
    </row>
    <row r="133" spans="1:6" ht="14">
      <c r="A133" s="4"/>
      <c r="B133" s="35"/>
      <c r="C133" s="35"/>
      <c r="D133" s="35"/>
      <c r="E133" s="35"/>
      <c r="F133" s="35"/>
    </row>
    <row r="134" spans="1:6" ht="14">
      <c r="A134" s="4"/>
      <c r="B134" s="35"/>
      <c r="C134" s="35"/>
      <c r="D134" s="35"/>
      <c r="E134" s="35"/>
      <c r="F134" s="35"/>
    </row>
    <row r="135" spans="1:6" ht="14">
      <c r="A135" s="4"/>
      <c r="B135" s="35"/>
      <c r="C135" s="35"/>
      <c r="D135" s="35"/>
      <c r="E135" s="35"/>
      <c r="F135" s="35"/>
    </row>
    <row r="136" spans="1:6" ht="14">
      <c r="A136" s="4"/>
      <c r="B136" s="35"/>
      <c r="C136" s="35"/>
      <c r="D136" s="35"/>
      <c r="E136" s="35"/>
      <c r="F136" s="35"/>
    </row>
    <row r="137" spans="1:6" ht="14">
      <c r="A137" s="4"/>
      <c r="B137" s="35"/>
      <c r="C137" s="35"/>
      <c r="D137" s="35"/>
      <c r="E137" s="35"/>
      <c r="F137" s="35"/>
    </row>
    <row r="138" spans="1:6" ht="14">
      <c r="A138" s="4"/>
      <c r="B138" s="35"/>
      <c r="C138" s="35"/>
      <c r="D138" s="35"/>
      <c r="E138" s="35"/>
      <c r="F138" s="35"/>
    </row>
    <row r="139" spans="1:6" ht="14">
      <c r="A139" s="4"/>
      <c r="B139" s="35"/>
      <c r="C139" s="35"/>
      <c r="D139" s="35"/>
      <c r="E139" s="35"/>
      <c r="F139" s="35"/>
    </row>
    <row r="140" spans="1:6" ht="14">
      <c r="A140" s="4"/>
      <c r="B140" s="35"/>
      <c r="C140" s="35"/>
      <c r="D140" s="35"/>
      <c r="E140" s="35"/>
      <c r="F140" s="35"/>
    </row>
    <row r="141" spans="1:6" ht="14">
      <c r="A141" s="4"/>
      <c r="B141" s="35"/>
      <c r="C141" s="35"/>
      <c r="D141" s="35"/>
      <c r="E141" s="35"/>
      <c r="F141" s="35"/>
    </row>
    <row r="142" spans="1:6" ht="14">
      <c r="A142" s="4"/>
      <c r="B142" s="35"/>
      <c r="C142" s="35"/>
      <c r="D142" s="35"/>
      <c r="E142" s="35"/>
      <c r="F142" s="35"/>
    </row>
    <row r="143" spans="1:6" ht="14">
      <c r="A143" s="4"/>
      <c r="B143" s="35"/>
      <c r="C143" s="35"/>
      <c r="D143" s="35"/>
      <c r="E143" s="35"/>
      <c r="F143" s="35"/>
    </row>
    <row r="144" spans="1:6" ht="14">
      <c r="A144" s="4"/>
      <c r="B144" s="35"/>
      <c r="C144" s="35"/>
      <c r="D144" s="35"/>
      <c r="E144" s="35"/>
      <c r="F144" s="35"/>
    </row>
    <row r="145" spans="1:6" ht="14">
      <c r="A145" s="4"/>
      <c r="B145" s="35"/>
      <c r="C145" s="35"/>
      <c r="D145" s="35"/>
      <c r="E145" s="35"/>
      <c r="F145" s="35"/>
    </row>
    <row r="146" spans="1:6" ht="14">
      <c r="A146" s="4"/>
      <c r="B146" s="35"/>
      <c r="C146" s="35"/>
      <c r="D146" s="35"/>
      <c r="E146" s="35"/>
      <c r="F146" s="35"/>
    </row>
    <row r="147" spans="1:6" ht="14">
      <c r="A147" s="4"/>
      <c r="B147" s="35"/>
      <c r="C147" s="35"/>
      <c r="D147" s="35"/>
      <c r="E147" s="35"/>
      <c r="F147" s="35"/>
    </row>
    <row r="148" spans="1:6" ht="14">
      <c r="A148" s="4"/>
      <c r="B148" s="35"/>
      <c r="C148" s="35"/>
      <c r="D148" s="35"/>
      <c r="E148" s="35"/>
      <c r="F148" s="35"/>
    </row>
    <row r="149" spans="1:6" ht="14">
      <c r="A149" s="4"/>
      <c r="B149" s="35"/>
      <c r="C149" s="35"/>
      <c r="D149" s="35"/>
      <c r="E149" s="35"/>
      <c r="F149" s="35"/>
    </row>
    <row r="150" spans="1:6" ht="14">
      <c r="A150" s="4"/>
      <c r="B150" s="35"/>
      <c r="C150" s="35"/>
      <c r="D150" s="35"/>
      <c r="E150" s="35"/>
      <c r="F150" s="35"/>
    </row>
    <row r="151" spans="1:6" ht="14">
      <c r="A151" s="4"/>
      <c r="B151" s="35"/>
      <c r="C151" s="35"/>
      <c r="D151" s="35"/>
      <c r="E151" s="35"/>
      <c r="F151" s="35"/>
    </row>
    <row r="152" spans="1:6" ht="14">
      <c r="A152" s="4"/>
      <c r="B152" s="35"/>
      <c r="C152" s="35"/>
      <c r="D152" s="35"/>
      <c r="E152" s="35"/>
      <c r="F152" s="35"/>
    </row>
    <row r="153" spans="1:6" ht="14">
      <c r="A153" s="4"/>
      <c r="B153" s="35"/>
      <c r="C153" s="35"/>
      <c r="D153" s="35"/>
      <c r="E153" s="35"/>
      <c r="F153" s="35"/>
    </row>
    <row r="154" spans="1:6" ht="14">
      <c r="A154" s="4"/>
      <c r="B154" s="35"/>
      <c r="C154" s="35"/>
      <c r="D154" s="35"/>
      <c r="E154" s="35"/>
      <c r="F154" s="35"/>
    </row>
    <row r="155" spans="1:6" ht="14">
      <c r="A155" s="4"/>
      <c r="B155" s="35"/>
      <c r="C155" s="35"/>
      <c r="D155" s="35"/>
      <c r="E155" s="35"/>
      <c r="F155" s="35"/>
    </row>
    <row r="156" spans="1:6" ht="14">
      <c r="A156" s="4"/>
      <c r="B156" s="35"/>
      <c r="C156" s="35"/>
      <c r="D156" s="35"/>
      <c r="E156" s="35"/>
      <c r="F156" s="35"/>
    </row>
    <row r="157" spans="1:6" ht="14">
      <c r="A157" s="4"/>
      <c r="B157" s="35"/>
      <c r="C157" s="35"/>
      <c r="D157" s="35"/>
      <c r="E157" s="35"/>
      <c r="F157" s="35"/>
    </row>
    <row r="158" spans="1:6" ht="14">
      <c r="A158" s="4"/>
      <c r="B158" s="35"/>
      <c r="C158" s="35"/>
      <c r="D158" s="35"/>
      <c r="E158" s="35"/>
      <c r="F158" s="35"/>
    </row>
    <row r="159" spans="1:6" ht="14">
      <c r="A159" s="4"/>
      <c r="B159" s="35"/>
      <c r="C159" s="35"/>
      <c r="D159" s="35"/>
      <c r="E159" s="35"/>
      <c r="F159" s="35"/>
    </row>
    <row r="160" spans="1:6" ht="14">
      <c r="A160" s="4"/>
      <c r="B160" s="35"/>
      <c r="C160" s="35"/>
      <c r="D160" s="35"/>
      <c r="E160" s="35"/>
      <c r="F160" s="35"/>
    </row>
    <row r="161" spans="1:6" ht="14">
      <c r="A161" s="4"/>
      <c r="B161" s="35"/>
      <c r="C161" s="35"/>
      <c r="D161" s="35"/>
      <c r="E161" s="35"/>
      <c r="F161" s="35"/>
    </row>
    <row r="162" spans="1:6" ht="14">
      <c r="A162" s="4"/>
      <c r="B162" s="35"/>
      <c r="C162" s="35"/>
      <c r="D162" s="35"/>
      <c r="E162" s="35"/>
      <c r="F162" s="35"/>
    </row>
    <row r="163" spans="1:6" ht="14">
      <c r="A163" s="4"/>
      <c r="B163" s="35"/>
      <c r="C163" s="35"/>
      <c r="D163" s="35"/>
      <c r="E163" s="35"/>
      <c r="F163" s="35"/>
    </row>
    <row r="164" spans="1:6" ht="14">
      <c r="A164" s="4"/>
      <c r="B164" s="35"/>
      <c r="C164" s="35"/>
      <c r="D164" s="35"/>
      <c r="E164" s="35"/>
      <c r="F164" s="35"/>
    </row>
    <row r="165" spans="1:6" ht="14">
      <c r="A165" s="4"/>
      <c r="B165" s="35"/>
      <c r="C165" s="35"/>
      <c r="D165" s="35"/>
      <c r="E165" s="35"/>
      <c r="F165" s="35"/>
    </row>
    <row r="166" spans="1:6" ht="14">
      <c r="A166" s="4"/>
      <c r="B166" s="35"/>
      <c r="C166" s="35"/>
      <c r="D166" s="35"/>
      <c r="E166" s="35"/>
      <c r="F166" s="35"/>
    </row>
    <row r="167" spans="1:6" ht="14">
      <c r="A167" s="4"/>
      <c r="B167" s="35"/>
      <c r="C167" s="35"/>
      <c r="D167" s="35"/>
      <c r="E167" s="35"/>
      <c r="F167" s="35"/>
    </row>
    <row r="168" spans="1:6" ht="14">
      <c r="A168" s="4"/>
      <c r="B168" s="35"/>
      <c r="C168" s="35"/>
      <c r="D168" s="35"/>
      <c r="E168" s="35"/>
      <c r="F168" s="35"/>
    </row>
    <row r="169" spans="1:6" ht="14">
      <c r="A169" s="4"/>
      <c r="B169" s="35"/>
      <c r="C169" s="35"/>
      <c r="D169" s="35"/>
      <c r="E169" s="35"/>
      <c r="F169" s="35"/>
    </row>
    <row r="170" spans="1:6" ht="14">
      <c r="A170" s="4"/>
      <c r="B170" s="35"/>
      <c r="C170" s="35"/>
      <c r="D170" s="35"/>
      <c r="E170" s="35"/>
      <c r="F170" s="35"/>
    </row>
    <row r="171" spans="1:6" ht="14">
      <c r="A171" s="4"/>
      <c r="B171" s="35"/>
      <c r="C171" s="35"/>
      <c r="D171" s="35"/>
      <c r="E171" s="35"/>
      <c r="F171" s="35"/>
    </row>
    <row r="172" spans="1:6" ht="14">
      <c r="A172" s="4"/>
      <c r="B172" s="35"/>
      <c r="C172" s="35"/>
      <c r="D172" s="35"/>
      <c r="E172" s="35"/>
      <c r="F172" s="35"/>
    </row>
    <row r="173" spans="1:6" ht="14">
      <c r="A173" s="4"/>
      <c r="B173" s="35"/>
      <c r="C173" s="35"/>
      <c r="D173" s="35"/>
      <c r="E173" s="35"/>
      <c r="F173" s="35"/>
    </row>
    <row r="174" spans="1:6" ht="14">
      <c r="A174" s="4"/>
      <c r="B174" s="35"/>
      <c r="C174" s="35"/>
      <c r="D174" s="35"/>
      <c r="E174" s="35"/>
      <c r="F174" s="35"/>
    </row>
    <row r="175" spans="1:6" ht="14">
      <c r="A175" s="4"/>
      <c r="B175" s="35"/>
      <c r="C175" s="35"/>
      <c r="D175" s="35"/>
      <c r="E175" s="35"/>
      <c r="F175" s="35"/>
    </row>
    <row r="176" spans="1:6" ht="14">
      <c r="A176" s="4"/>
      <c r="B176" s="35"/>
      <c r="C176" s="35"/>
      <c r="D176" s="35"/>
      <c r="E176" s="35"/>
      <c r="F176" s="35"/>
    </row>
    <row r="177" spans="1:6" ht="14">
      <c r="A177" s="4"/>
      <c r="B177" s="35"/>
      <c r="C177" s="35"/>
      <c r="D177" s="35"/>
      <c r="E177" s="35"/>
      <c r="F177" s="35"/>
    </row>
    <row r="178" spans="1:6" ht="14">
      <c r="A178" s="4"/>
      <c r="B178" s="35"/>
      <c r="C178" s="35"/>
      <c r="D178" s="35"/>
      <c r="E178" s="35"/>
      <c r="F178" s="35"/>
    </row>
    <row r="179" spans="1:6" ht="14">
      <c r="A179" s="4"/>
      <c r="B179" s="35"/>
      <c r="C179" s="35"/>
      <c r="D179" s="35"/>
      <c r="E179" s="35"/>
      <c r="F179" s="35"/>
    </row>
    <row r="180" spans="1:6" ht="14">
      <c r="A180" s="4"/>
      <c r="B180" s="35"/>
      <c r="C180" s="35"/>
      <c r="D180" s="35"/>
      <c r="E180" s="35"/>
      <c r="F180" s="35"/>
    </row>
    <row r="181" spans="1:6" ht="14">
      <c r="A181" s="4"/>
      <c r="B181" s="35"/>
      <c r="C181" s="35"/>
      <c r="D181" s="35"/>
      <c r="E181" s="35"/>
      <c r="F181" s="35"/>
    </row>
    <row r="182" spans="1:6" ht="14">
      <c r="A182" s="4"/>
      <c r="B182" s="35"/>
      <c r="C182" s="35"/>
      <c r="D182" s="35"/>
      <c r="E182" s="35"/>
      <c r="F182" s="35"/>
    </row>
    <row r="183" spans="1:6" ht="14">
      <c r="A183" s="4"/>
      <c r="B183" s="35"/>
      <c r="C183" s="35"/>
      <c r="D183" s="35"/>
      <c r="E183" s="35"/>
      <c r="F183" s="35"/>
    </row>
    <row r="184" spans="1:6" ht="14">
      <c r="A184" s="4"/>
      <c r="B184" s="35"/>
      <c r="C184" s="35"/>
      <c r="D184" s="35"/>
      <c r="E184" s="35"/>
      <c r="F184" s="35"/>
    </row>
    <row r="185" spans="1:6" ht="14">
      <c r="A185" s="4"/>
      <c r="B185" s="35"/>
      <c r="C185" s="35"/>
      <c r="D185" s="35"/>
      <c r="E185" s="35"/>
      <c r="F185" s="35"/>
    </row>
    <row r="186" spans="1:6" ht="14">
      <c r="A186" s="4"/>
      <c r="B186" s="35"/>
      <c r="C186" s="35"/>
      <c r="D186" s="35"/>
      <c r="E186" s="35"/>
      <c r="F186" s="35"/>
    </row>
    <row r="187" spans="1:6" ht="14">
      <c r="A187" s="4"/>
      <c r="B187" s="35"/>
      <c r="C187" s="35"/>
      <c r="D187" s="35"/>
      <c r="E187" s="35"/>
      <c r="F187" s="35"/>
    </row>
    <row r="188" spans="1:6" ht="14">
      <c r="A188" s="4"/>
      <c r="B188" s="35"/>
      <c r="C188" s="35"/>
      <c r="D188" s="35"/>
      <c r="E188" s="35"/>
      <c r="F188" s="35"/>
    </row>
    <row r="189" spans="1:6" ht="14">
      <c r="A189" s="4"/>
      <c r="B189" s="35"/>
      <c r="C189" s="35"/>
      <c r="D189" s="35"/>
      <c r="E189" s="35"/>
      <c r="F189" s="35"/>
    </row>
    <row r="190" spans="1:6" ht="14">
      <c r="A190" s="4"/>
      <c r="B190" s="35"/>
      <c r="C190" s="35"/>
      <c r="D190" s="35"/>
      <c r="E190" s="35"/>
      <c r="F190" s="35"/>
    </row>
    <row r="191" spans="1:6" ht="14">
      <c r="A191" s="4"/>
      <c r="B191" s="35"/>
      <c r="C191" s="35"/>
      <c r="D191" s="35"/>
      <c r="E191" s="35"/>
      <c r="F191" s="35"/>
    </row>
    <row r="192" spans="1:6" ht="14">
      <c r="A192" s="4"/>
      <c r="B192" s="35"/>
      <c r="C192" s="35"/>
      <c r="D192" s="35"/>
      <c r="E192" s="35"/>
      <c r="F192" s="35"/>
    </row>
    <row r="193" spans="1:6" ht="14">
      <c r="A193" s="4"/>
      <c r="B193" s="35"/>
      <c r="C193" s="35"/>
      <c r="D193" s="35"/>
      <c r="E193" s="35"/>
      <c r="F193" s="35"/>
    </row>
    <row r="194" spans="1:6" ht="14">
      <c r="A194" s="4"/>
      <c r="B194" s="35"/>
      <c r="C194" s="35"/>
      <c r="D194" s="35"/>
      <c r="E194" s="35"/>
      <c r="F194" s="35"/>
    </row>
    <row r="195" spans="1:6" ht="14">
      <c r="A195" s="4"/>
      <c r="B195" s="35"/>
      <c r="C195" s="35"/>
      <c r="D195" s="35"/>
      <c r="E195" s="35"/>
      <c r="F195" s="35"/>
    </row>
    <row r="196" spans="1:6" ht="14">
      <c r="A196" s="4"/>
      <c r="B196" s="35"/>
      <c r="C196" s="35"/>
      <c r="D196" s="35"/>
      <c r="E196" s="35"/>
      <c r="F196" s="35"/>
    </row>
    <row r="197" spans="1:6" ht="14">
      <c r="A197" s="4"/>
      <c r="B197" s="35"/>
      <c r="C197" s="35"/>
      <c r="D197" s="35"/>
      <c r="E197" s="35"/>
      <c r="F197" s="35"/>
    </row>
    <row r="198" spans="1:6" ht="14">
      <c r="A198" s="4"/>
      <c r="B198" s="35"/>
      <c r="C198" s="35"/>
      <c r="D198" s="35"/>
      <c r="E198" s="35"/>
      <c r="F198" s="35"/>
    </row>
    <row r="199" spans="1:6" ht="14">
      <c r="A199" s="4"/>
      <c r="B199" s="35"/>
      <c r="C199" s="35"/>
      <c r="D199" s="35"/>
      <c r="E199" s="35"/>
      <c r="F199" s="35"/>
    </row>
    <row r="200" spans="1:6" ht="14">
      <c r="A200" s="4"/>
      <c r="B200" s="35"/>
      <c r="C200" s="35"/>
      <c r="D200" s="35"/>
      <c r="E200" s="35"/>
      <c r="F200" s="35"/>
    </row>
    <row r="201" spans="1:6" ht="14">
      <c r="A201" s="4"/>
      <c r="B201" s="35"/>
      <c r="C201" s="35"/>
      <c r="D201" s="35"/>
      <c r="E201" s="35"/>
      <c r="F201" s="35"/>
    </row>
    <row r="202" spans="1:6" ht="14">
      <c r="A202" s="4"/>
      <c r="B202" s="35"/>
      <c r="C202" s="35"/>
      <c r="D202" s="35"/>
      <c r="E202" s="35"/>
      <c r="F202" s="35"/>
    </row>
    <row r="203" spans="1:6" ht="14">
      <c r="A203" s="4"/>
      <c r="B203" s="35"/>
      <c r="C203" s="35"/>
      <c r="D203" s="35"/>
      <c r="E203" s="35"/>
      <c r="F203" s="35"/>
    </row>
    <row r="204" spans="1:6" ht="14">
      <c r="A204" s="4"/>
      <c r="B204" s="35"/>
      <c r="C204" s="35"/>
      <c r="D204" s="35"/>
      <c r="E204" s="35"/>
      <c r="F204" s="35"/>
    </row>
    <row r="205" spans="1:6" ht="14">
      <c r="A205" s="4"/>
      <c r="B205" s="35"/>
      <c r="C205" s="35"/>
      <c r="D205" s="35"/>
      <c r="E205" s="35"/>
      <c r="F205" s="35"/>
    </row>
    <row r="206" spans="1:6" ht="14">
      <c r="A206" s="4"/>
      <c r="B206" s="35"/>
      <c r="C206" s="35"/>
      <c r="D206" s="35"/>
      <c r="E206" s="35"/>
      <c r="F206" s="35"/>
    </row>
    <row r="207" spans="1:6" ht="14">
      <c r="A207" s="4"/>
      <c r="B207" s="35"/>
      <c r="C207" s="35"/>
      <c r="D207" s="35"/>
      <c r="E207" s="35"/>
      <c r="F207" s="35"/>
    </row>
    <row r="208" spans="1:6" ht="14">
      <c r="A208" s="4"/>
      <c r="B208" s="35"/>
      <c r="C208" s="35"/>
      <c r="D208" s="35"/>
      <c r="E208" s="35"/>
      <c r="F208" s="35"/>
    </row>
    <row r="209" spans="1:6" ht="14">
      <c r="A209" s="4"/>
      <c r="B209" s="35"/>
      <c r="C209" s="35"/>
      <c r="D209" s="35"/>
      <c r="E209" s="35"/>
      <c r="F209" s="35"/>
    </row>
    <row r="210" spans="1:6" ht="14">
      <c r="A210" s="4"/>
      <c r="B210" s="35"/>
      <c r="C210" s="35"/>
      <c r="D210" s="35"/>
      <c r="E210" s="35"/>
      <c r="F210" s="35"/>
    </row>
    <row r="211" spans="1:6" ht="14">
      <c r="A211" s="4"/>
      <c r="B211" s="35"/>
      <c r="C211" s="35"/>
      <c r="D211" s="35"/>
      <c r="E211" s="35"/>
      <c r="F211" s="35"/>
    </row>
    <row r="212" spans="1:6" ht="14">
      <c r="A212" s="4"/>
      <c r="B212" s="35"/>
      <c r="C212" s="35"/>
      <c r="D212" s="35"/>
      <c r="E212" s="35"/>
      <c r="F212" s="35"/>
    </row>
    <row r="213" spans="1:6" ht="14">
      <c r="A213" s="4"/>
      <c r="B213" s="35"/>
      <c r="C213" s="35"/>
      <c r="D213" s="35"/>
      <c r="E213" s="35"/>
      <c r="F213" s="35"/>
    </row>
    <row r="214" spans="1:6" ht="14">
      <c r="A214" s="4"/>
      <c r="B214" s="35"/>
      <c r="C214" s="35"/>
      <c r="D214" s="35"/>
      <c r="E214" s="35"/>
      <c r="F214" s="35"/>
    </row>
    <row r="215" spans="1:6" ht="14">
      <c r="A215" s="4"/>
      <c r="B215" s="35"/>
      <c r="C215" s="35"/>
      <c r="D215" s="35"/>
      <c r="E215" s="35"/>
      <c r="F215" s="35"/>
    </row>
    <row r="216" spans="1:6" ht="14">
      <c r="A216" s="4"/>
      <c r="B216" s="35"/>
      <c r="C216" s="35"/>
      <c r="D216" s="35"/>
      <c r="E216" s="35"/>
      <c r="F216" s="35"/>
    </row>
    <row r="217" spans="1:6" ht="14">
      <c r="A217" s="4"/>
      <c r="B217" s="35"/>
      <c r="C217" s="35"/>
      <c r="D217" s="35"/>
      <c r="E217" s="35"/>
      <c r="F217" s="35"/>
    </row>
    <row r="218" spans="1:6" ht="14">
      <c r="A218" s="4"/>
      <c r="B218" s="35"/>
      <c r="C218" s="35"/>
      <c r="D218" s="35"/>
      <c r="E218" s="35"/>
      <c r="F218" s="35"/>
    </row>
    <row r="219" spans="1:6" ht="14">
      <c r="A219" s="4"/>
      <c r="B219" s="35"/>
      <c r="C219" s="35"/>
      <c r="D219" s="35"/>
      <c r="E219" s="35"/>
      <c r="F219" s="35"/>
    </row>
    <row r="220" spans="1:6" ht="14">
      <c r="A220" s="4"/>
      <c r="B220" s="35"/>
      <c r="C220" s="35"/>
      <c r="D220" s="35"/>
      <c r="E220" s="35"/>
      <c r="F220" s="35"/>
    </row>
    <row r="221" spans="1:6" ht="14">
      <c r="A221" s="4"/>
      <c r="B221" s="35"/>
      <c r="C221" s="35"/>
      <c r="D221" s="35"/>
      <c r="E221" s="35"/>
      <c r="F221" s="35"/>
    </row>
    <row r="222" spans="1:6" ht="14">
      <c r="A222" s="4"/>
      <c r="B222" s="35"/>
      <c r="C222" s="35"/>
      <c r="D222" s="35"/>
      <c r="E222" s="35"/>
      <c r="F222" s="35"/>
    </row>
    <row r="223" spans="1:6" ht="14">
      <c r="A223" s="4"/>
      <c r="B223" s="35"/>
      <c r="C223" s="35"/>
      <c r="D223" s="35"/>
      <c r="E223" s="35"/>
      <c r="F223" s="35"/>
    </row>
    <row r="224" spans="1:6" ht="14">
      <c r="A224" s="4"/>
      <c r="B224" s="35"/>
      <c r="C224" s="35"/>
      <c r="D224" s="35"/>
      <c r="E224" s="35"/>
      <c r="F224" s="35"/>
    </row>
    <row r="225" spans="1:6" ht="14">
      <c r="A225" s="4"/>
      <c r="B225" s="35"/>
      <c r="C225" s="35"/>
      <c r="D225" s="35"/>
      <c r="E225" s="35"/>
      <c r="F225" s="35"/>
    </row>
    <row r="226" spans="1:6" ht="14">
      <c r="A226" s="4"/>
      <c r="B226" s="35"/>
      <c r="C226" s="35"/>
      <c r="D226" s="35"/>
      <c r="E226" s="35"/>
      <c r="F226" s="35"/>
    </row>
    <row r="227" spans="1:6" ht="14">
      <c r="A227" s="4"/>
      <c r="B227" s="35"/>
      <c r="C227" s="35"/>
      <c r="D227" s="35"/>
      <c r="E227" s="35"/>
      <c r="F227" s="35"/>
    </row>
    <row r="228" spans="1:6" ht="14">
      <c r="A228" s="4"/>
      <c r="B228" s="35"/>
      <c r="C228" s="35"/>
      <c r="D228" s="35"/>
      <c r="E228" s="35"/>
      <c r="F228" s="35"/>
    </row>
    <row r="229" spans="1:6" ht="14">
      <c r="A229" s="4"/>
      <c r="B229" s="35"/>
      <c r="C229" s="35"/>
      <c r="D229" s="35"/>
      <c r="E229" s="35"/>
      <c r="F229" s="35"/>
    </row>
    <row r="230" spans="1:6" ht="14">
      <c r="A230" s="4"/>
      <c r="B230" s="35"/>
      <c r="C230" s="35"/>
      <c r="D230" s="35"/>
      <c r="E230" s="35"/>
      <c r="F230" s="35"/>
    </row>
    <row r="231" spans="1:6" ht="14">
      <c r="A231" s="4"/>
      <c r="B231" s="35"/>
      <c r="C231" s="35"/>
      <c r="D231" s="35"/>
      <c r="E231" s="35"/>
      <c r="F231" s="35"/>
    </row>
    <row r="232" spans="1:6" ht="14">
      <c r="A232" s="4"/>
      <c r="B232" s="35"/>
      <c r="C232" s="35"/>
      <c r="D232" s="35"/>
      <c r="E232" s="35"/>
      <c r="F232" s="35"/>
    </row>
    <row r="233" spans="1:6" ht="14">
      <c r="A233" s="4"/>
      <c r="B233" s="35"/>
      <c r="C233" s="35"/>
      <c r="D233" s="35"/>
      <c r="E233" s="35"/>
      <c r="F233" s="35"/>
    </row>
    <row r="234" spans="1:6" ht="14">
      <c r="A234" s="4"/>
      <c r="B234" s="35"/>
      <c r="C234" s="35"/>
      <c r="D234" s="35"/>
      <c r="E234" s="35"/>
      <c r="F234" s="35"/>
    </row>
    <row r="235" spans="1:6" ht="14">
      <c r="A235" s="4"/>
      <c r="B235" s="35"/>
      <c r="C235" s="35"/>
      <c r="D235" s="35"/>
      <c r="E235" s="35"/>
      <c r="F235" s="35"/>
    </row>
    <row r="236" spans="1:6" ht="14">
      <c r="A236" s="4"/>
      <c r="B236" s="35"/>
      <c r="C236" s="35"/>
      <c r="D236" s="35"/>
      <c r="E236" s="35"/>
      <c r="F236" s="35"/>
    </row>
    <row r="237" spans="1:6" ht="14">
      <c r="A237" s="4"/>
      <c r="B237" s="35"/>
      <c r="C237" s="35"/>
      <c r="D237" s="35"/>
      <c r="E237" s="35"/>
      <c r="F237" s="35"/>
    </row>
    <row r="238" spans="1:6" ht="14">
      <c r="A238" s="4"/>
      <c r="B238" s="35"/>
      <c r="C238" s="35"/>
      <c r="D238" s="35"/>
      <c r="E238" s="35"/>
      <c r="F238" s="35"/>
    </row>
    <row r="239" spans="1:6" ht="14">
      <c r="A239" s="4"/>
      <c r="B239" s="35"/>
      <c r="C239" s="35"/>
      <c r="D239" s="35"/>
      <c r="E239" s="35"/>
      <c r="F239" s="35"/>
    </row>
    <row r="240" spans="1:6" ht="14">
      <c r="A240" s="4"/>
      <c r="B240" s="35"/>
      <c r="C240" s="35"/>
      <c r="D240" s="35"/>
      <c r="E240" s="35"/>
      <c r="F240" s="35"/>
    </row>
    <row r="241" spans="1:6" ht="14">
      <c r="A241" s="4"/>
      <c r="B241" s="35"/>
      <c r="C241" s="35"/>
      <c r="D241" s="35"/>
      <c r="E241" s="35"/>
      <c r="F241" s="35"/>
    </row>
    <row r="242" spans="1:6" ht="14">
      <c r="A242" s="4"/>
      <c r="B242" s="35"/>
      <c r="C242" s="35"/>
      <c r="D242" s="35"/>
      <c r="E242" s="35"/>
      <c r="F242" s="35"/>
    </row>
    <row r="243" spans="1:6" ht="14">
      <c r="A243" s="4"/>
      <c r="B243" s="35"/>
      <c r="C243" s="35"/>
      <c r="D243" s="35"/>
      <c r="E243" s="35"/>
      <c r="F243" s="35"/>
    </row>
    <row r="244" spans="1:6" ht="14">
      <c r="A244" s="4"/>
      <c r="B244" s="35"/>
      <c r="C244" s="35"/>
      <c r="D244" s="35"/>
      <c r="E244" s="35"/>
      <c r="F244" s="35"/>
    </row>
    <row r="245" spans="1:6" ht="14">
      <c r="A245" s="4"/>
      <c r="B245" s="35"/>
      <c r="C245" s="35"/>
      <c r="D245" s="35"/>
      <c r="E245" s="35"/>
      <c r="F245" s="35"/>
    </row>
    <row r="246" spans="1:6" ht="14">
      <c r="A246" s="4"/>
      <c r="B246" s="35"/>
      <c r="C246" s="35"/>
      <c r="D246" s="35"/>
      <c r="E246" s="35"/>
      <c r="F246" s="35"/>
    </row>
    <row r="247" spans="1:6" ht="14">
      <c r="A247" s="4"/>
      <c r="B247" s="35"/>
      <c r="C247" s="35"/>
      <c r="D247" s="35"/>
      <c r="E247" s="35"/>
      <c r="F247" s="35"/>
    </row>
    <row r="248" spans="1:6" ht="14">
      <c r="A248" s="4"/>
      <c r="B248" s="35"/>
      <c r="C248" s="35"/>
      <c r="D248" s="35"/>
      <c r="E248" s="35"/>
      <c r="F248" s="35"/>
    </row>
    <row r="249" spans="1:6" ht="14">
      <c r="A249" s="4"/>
      <c r="B249" s="35"/>
      <c r="C249" s="35"/>
      <c r="D249" s="35"/>
      <c r="E249" s="35"/>
      <c r="F249" s="35"/>
    </row>
    <row r="250" spans="1:6" ht="14">
      <c r="A250" s="4"/>
      <c r="B250" s="35"/>
      <c r="C250" s="35"/>
      <c r="D250" s="35"/>
      <c r="E250" s="35"/>
      <c r="F250" s="35"/>
    </row>
    <row r="251" spans="1:6" ht="14">
      <c r="A251" s="4"/>
      <c r="B251" s="35"/>
      <c r="C251" s="35"/>
      <c r="D251" s="35"/>
      <c r="E251" s="35"/>
      <c r="F251" s="35"/>
    </row>
    <row r="252" spans="1:6" ht="14">
      <c r="A252" s="4"/>
      <c r="B252" s="35"/>
      <c r="C252" s="35"/>
      <c r="D252" s="35"/>
      <c r="E252" s="35"/>
      <c r="F252" s="35"/>
    </row>
    <row r="253" spans="1:6" ht="14">
      <c r="A253" s="4"/>
      <c r="B253" s="35"/>
      <c r="C253" s="35"/>
      <c r="D253" s="35"/>
      <c r="E253" s="35"/>
      <c r="F253" s="35"/>
    </row>
    <row r="254" spans="1:6" ht="14">
      <c r="A254" s="4"/>
      <c r="B254" s="35"/>
      <c r="C254" s="35"/>
      <c r="D254" s="35"/>
      <c r="E254" s="35"/>
      <c r="F254" s="35"/>
    </row>
    <row r="255" spans="1:6" ht="14">
      <c r="A255" s="4"/>
      <c r="B255" s="35"/>
      <c r="C255" s="35"/>
      <c r="D255" s="35"/>
      <c r="E255" s="35"/>
      <c r="F255" s="35"/>
    </row>
    <row r="256" spans="1:6" ht="14">
      <c r="A256" s="4"/>
      <c r="B256" s="35"/>
      <c r="C256" s="35"/>
      <c r="D256" s="35"/>
      <c r="E256" s="35"/>
      <c r="F256" s="35"/>
    </row>
    <row r="257" spans="1:6" ht="14">
      <c r="A257" s="4"/>
      <c r="B257" s="35"/>
      <c r="C257" s="35"/>
      <c r="D257" s="35"/>
      <c r="E257" s="35"/>
      <c r="F257" s="35"/>
    </row>
    <row r="258" spans="1:6" ht="14">
      <c r="A258" s="4"/>
      <c r="B258" s="35"/>
      <c r="C258" s="35"/>
      <c r="D258" s="35"/>
      <c r="E258" s="35"/>
      <c r="F258" s="35"/>
    </row>
    <row r="259" spans="1:6" ht="14">
      <c r="A259" s="4"/>
      <c r="B259" s="35"/>
      <c r="C259" s="35"/>
      <c r="D259" s="35"/>
      <c r="E259" s="35"/>
      <c r="F259" s="35"/>
    </row>
    <row r="260" spans="1:6" ht="14">
      <c r="A260" s="4"/>
      <c r="B260" s="35"/>
      <c r="C260" s="35"/>
      <c r="D260" s="35"/>
      <c r="E260" s="35"/>
      <c r="F260" s="35"/>
    </row>
    <row r="261" spans="1:6" ht="14">
      <c r="A261" s="4"/>
      <c r="B261" s="35"/>
      <c r="C261" s="35"/>
      <c r="D261" s="35"/>
      <c r="E261" s="35"/>
      <c r="F261" s="35"/>
    </row>
    <row r="262" spans="1:6" ht="14">
      <c r="A262" s="4"/>
      <c r="B262" s="35"/>
      <c r="C262" s="35"/>
      <c r="D262" s="35"/>
      <c r="E262" s="35"/>
      <c r="F262" s="35"/>
    </row>
    <row r="263" spans="1:6" ht="14">
      <c r="A263" s="4"/>
      <c r="B263" s="35"/>
      <c r="C263" s="35"/>
      <c r="D263" s="35"/>
      <c r="E263" s="35"/>
      <c r="F263" s="35"/>
    </row>
    <row r="264" spans="1:6" ht="14">
      <c r="A264" s="4"/>
      <c r="B264" s="35"/>
      <c r="C264" s="35"/>
      <c r="D264" s="35"/>
      <c r="E264" s="35"/>
      <c r="F264" s="35"/>
    </row>
    <row r="265" spans="1:6" ht="14">
      <c r="A265" s="4"/>
      <c r="B265" s="35"/>
      <c r="C265" s="35"/>
      <c r="D265" s="35"/>
      <c r="E265" s="35"/>
      <c r="F265" s="35"/>
    </row>
    <row r="266" spans="1:6" ht="14">
      <c r="A266" s="4"/>
      <c r="B266" s="35"/>
      <c r="C266" s="35"/>
      <c r="D266" s="35"/>
      <c r="E266" s="35"/>
      <c r="F266" s="35"/>
    </row>
    <row r="267" spans="1:6" ht="14">
      <c r="A267" s="4"/>
      <c r="B267" s="35"/>
      <c r="C267" s="35"/>
      <c r="D267" s="35"/>
      <c r="E267" s="35"/>
      <c r="F267" s="35"/>
    </row>
    <row r="268" spans="1:6" ht="14">
      <c r="A268" s="4"/>
      <c r="B268" s="35"/>
      <c r="C268" s="35"/>
      <c r="D268" s="35"/>
      <c r="E268" s="35"/>
      <c r="F268" s="35"/>
    </row>
    <row r="269" spans="1:6" ht="14">
      <c r="A269" s="4"/>
      <c r="B269" s="35"/>
      <c r="C269" s="35"/>
      <c r="D269" s="35"/>
      <c r="E269" s="35"/>
      <c r="F269" s="35"/>
    </row>
    <row r="270" spans="1:6" ht="14">
      <c r="A270" s="4"/>
      <c r="B270" s="35"/>
      <c r="C270" s="35"/>
      <c r="D270" s="35"/>
      <c r="E270" s="35"/>
      <c r="F270" s="35"/>
    </row>
    <row r="271" spans="1:6" ht="14">
      <c r="A271" s="4"/>
      <c r="B271" s="35"/>
      <c r="C271" s="35"/>
      <c r="D271" s="35"/>
      <c r="E271" s="35"/>
      <c r="F271" s="35"/>
    </row>
    <row r="272" spans="1:6" ht="14">
      <c r="A272" s="4"/>
      <c r="B272" s="35"/>
      <c r="C272" s="35"/>
      <c r="D272" s="35"/>
      <c r="E272" s="35"/>
      <c r="F272" s="35"/>
    </row>
    <row r="273" spans="1:6" ht="14">
      <c r="A273" s="4"/>
      <c r="B273" s="35"/>
      <c r="C273" s="35"/>
      <c r="D273" s="35"/>
      <c r="E273" s="35"/>
      <c r="F273" s="35"/>
    </row>
    <row r="274" spans="1:6" ht="14">
      <c r="A274" s="4"/>
      <c r="B274" s="35"/>
      <c r="C274" s="35"/>
      <c r="D274" s="35"/>
      <c r="E274" s="35"/>
      <c r="F274" s="35"/>
    </row>
    <row r="275" spans="1:6" ht="14">
      <c r="A275" s="4"/>
      <c r="B275" s="35"/>
      <c r="C275" s="35"/>
      <c r="D275" s="35"/>
      <c r="E275" s="35"/>
      <c r="F275" s="35"/>
    </row>
    <row r="276" spans="1:6" ht="14">
      <c r="A276" s="4"/>
      <c r="B276" s="35"/>
      <c r="C276" s="35"/>
      <c r="D276" s="35"/>
      <c r="E276" s="35"/>
      <c r="F276" s="35"/>
    </row>
    <row r="277" spans="1:6" ht="14">
      <c r="A277" s="4"/>
      <c r="B277" s="35"/>
      <c r="C277" s="35"/>
      <c r="D277" s="35"/>
      <c r="E277" s="35"/>
      <c r="F277" s="35"/>
    </row>
    <row r="278" spans="1:6" ht="14">
      <c r="A278" s="4"/>
      <c r="B278" s="35"/>
      <c r="C278" s="35"/>
      <c r="D278" s="35"/>
      <c r="E278" s="35"/>
      <c r="F278" s="35"/>
    </row>
    <row r="279" spans="1:6" ht="14">
      <c r="A279" s="4"/>
      <c r="B279" s="35"/>
      <c r="C279" s="35"/>
      <c r="D279" s="35"/>
      <c r="E279" s="35"/>
      <c r="F279" s="35"/>
    </row>
    <row r="280" spans="1:6" ht="14">
      <c r="A280" s="4"/>
      <c r="B280" s="35"/>
      <c r="C280" s="35"/>
      <c r="D280" s="35"/>
      <c r="E280" s="35"/>
      <c r="F280" s="35"/>
    </row>
    <row r="281" spans="1:6" ht="14">
      <c r="A281" s="4"/>
      <c r="B281" s="35"/>
      <c r="C281" s="35"/>
      <c r="D281" s="35"/>
      <c r="E281" s="35"/>
      <c r="F281" s="35"/>
    </row>
    <row r="282" spans="1:6" ht="14">
      <c r="A282" s="4"/>
      <c r="B282" s="35"/>
      <c r="C282" s="35"/>
      <c r="D282" s="35"/>
      <c r="E282" s="35"/>
      <c r="F282" s="35"/>
    </row>
    <row r="283" spans="1:6" ht="14">
      <c r="A283" s="4"/>
      <c r="B283" s="35"/>
      <c r="C283" s="35"/>
      <c r="D283" s="35"/>
      <c r="E283" s="35"/>
      <c r="F283" s="35"/>
    </row>
    <row r="284" spans="1:6" ht="14">
      <c r="A284" s="4"/>
      <c r="B284" s="35"/>
      <c r="C284" s="35"/>
      <c r="D284" s="35"/>
      <c r="E284" s="35"/>
      <c r="F284" s="35"/>
    </row>
    <row r="285" spans="1:6" ht="14">
      <c r="A285" s="4"/>
      <c r="B285" s="35"/>
      <c r="C285" s="35"/>
      <c r="D285" s="35"/>
      <c r="E285" s="35"/>
      <c r="F285" s="35"/>
    </row>
    <row r="286" spans="1:6" ht="14">
      <c r="A286" s="4"/>
      <c r="B286" s="35"/>
      <c r="C286" s="35"/>
      <c r="D286" s="35"/>
      <c r="E286" s="35"/>
      <c r="F286" s="35"/>
    </row>
    <row r="287" spans="1:6" ht="14">
      <c r="A287" s="4"/>
      <c r="B287" s="35"/>
      <c r="C287" s="35"/>
      <c r="D287" s="35"/>
      <c r="E287" s="35"/>
      <c r="F287" s="35"/>
    </row>
    <row r="288" spans="1:6" ht="14">
      <c r="A288" s="4"/>
      <c r="B288" s="35"/>
      <c r="C288" s="35"/>
      <c r="D288" s="35"/>
      <c r="E288" s="35"/>
      <c r="F288" s="35"/>
    </row>
    <row r="289" spans="1:6" ht="14">
      <c r="A289" s="4"/>
      <c r="B289" s="35"/>
      <c r="C289" s="35"/>
      <c r="D289" s="35"/>
      <c r="E289" s="35"/>
      <c r="F289" s="35"/>
    </row>
    <row r="290" spans="1:6" ht="14">
      <c r="A290" s="4"/>
      <c r="B290" s="35"/>
      <c r="C290" s="35"/>
      <c r="D290" s="35"/>
      <c r="E290" s="35"/>
      <c r="F290" s="35"/>
    </row>
    <row r="291" spans="1:6" ht="14">
      <c r="A291" s="4"/>
      <c r="B291" s="35"/>
      <c r="C291" s="35"/>
      <c r="D291" s="35"/>
      <c r="E291" s="35"/>
      <c r="F291" s="35"/>
    </row>
    <row r="292" spans="1:6" ht="14">
      <c r="A292" s="4"/>
      <c r="B292" s="35"/>
      <c r="C292" s="35"/>
      <c r="D292" s="35"/>
      <c r="E292" s="35"/>
      <c r="F292" s="35"/>
    </row>
    <row r="293" spans="1:6" ht="14">
      <c r="A293" s="4"/>
      <c r="B293" s="35"/>
      <c r="C293" s="35"/>
      <c r="D293" s="35"/>
      <c r="E293" s="35"/>
      <c r="F293" s="35"/>
    </row>
    <row r="294" spans="1:6" ht="14">
      <c r="A294" s="4"/>
      <c r="B294" s="35"/>
      <c r="C294" s="35"/>
      <c r="D294" s="35"/>
      <c r="E294" s="35"/>
      <c r="F294" s="35"/>
    </row>
    <row r="295" spans="1:6" ht="14">
      <c r="A295" s="4"/>
      <c r="B295" s="35"/>
      <c r="C295" s="35"/>
      <c r="D295" s="35"/>
      <c r="E295" s="35"/>
      <c r="F295" s="35"/>
    </row>
    <row r="296" spans="1:6" ht="14">
      <c r="A296" s="4"/>
      <c r="B296" s="35"/>
      <c r="C296" s="35"/>
      <c r="D296" s="35"/>
      <c r="E296" s="35"/>
      <c r="F296" s="35"/>
    </row>
    <row r="297" spans="1:6" ht="14">
      <c r="A297" s="4"/>
      <c r="B297" s="35"/>
      <c r="C297" s="35"/>
      <c r="D297" s="35"/>
      <c r="E297" s="35"/>
      <c r="F297" s="35"/>
    </row>
    <row r="298" spans="1:6" ht="14">
      <c r="A298" s="4"/>
      <c r="B298" s="35"/>
      <c r="C298" s="35"/>
      <c r="D298" s="35"/>
      <c r="E298" s="35"/>
      <c r="F298" s="35"/>
    </row>
    <row r="299" spans="1:6" ht="14">
      <c r="A299" s="4"/>
      <c r="B299" s="35"/>
      <c r="C299" s="35"/>
      <c r="D299" s="35"/>
      <c r="E299" s="35"/>
      <c r="F299" s="35"/>
    </row>
    <row r="300" spans="1:6" ht="14">
      <c r="A300" s="4"/>
      <c r="B300" s="35"/>
      <c r="C300" s="35"/>
      <c r="D300" s="35"/>
      <c r="E300" s="35"/>
      <c r="F300" s="35"/>
    </row>
    <row r="301" spans="1:6" ht="14">
      <c r="A301" s="4"/>
      <c r="B301" s="35"/>
      <c r="C301" s="35"/>
      <c r="D301" s="35"/>
      <c r="E301" s="35"/>
      <c r="F301" s="35"/>
    </row>
    <row r="302" spans="1:6" ht="14">
      <c r="A302" s="4"/>
      <c r="B302" s="35"/>
      <c r="C302" s="35"/>
      <c r="D302" s="35"/>
      <c r="E302" s="35"/>
      <c r="F302" s="35"/>
    </row>
    <row r="303" spans="1:6" ht="14">
      <c r="A303" s="4"/>
      <c r="B303" s="35"/>
      <c r="C303" s="35"/>
      <c r="D303" s="35"/>
      <c r="E303" s="35"/>
      <c r="F303" s="35"/>
    </row>
    <row r="304" spans="1:6" ht="14">
      <c r="A304" s="4"/>
      <c r="B304" s="35"/>
      <c r="C304" s="35"/>
      <c r="D304" s="35"/>
      <c r="E304" s="35"/>
      <c r="F304" s="35"/>
    </row>
    <row r="305" spans="1:6" ht="14">
      <c r="A305" s="4"/>
      <c r="B305" s="35"/>
      <c r="C305" s="35"/>
      <c r="D305" s="35"/>
      <c r="E305" s="35"/>
      <c r="F305" s="35"/>
    </row>
    <row r="306" spans="1:6" ht="14">
      <c r="A306" s="4"/>
      <c r="B306" s="35"/>
      <c r="C306" s="35"/>
      <c r="D306" s="35"/>
      <c r="E306" s="35"/>
      <c r="F306" s="35"/>
    </row>
    <row r="307" spans="1:6" ht="14">
      <c r="A307" s="4"/>
      <c r="B307" s="35"/>
      <c r="C307" s="35"/>
      <c r="D307" s="35"/>
      <c r="E307" s="35"/>
      <c r="F307" s="35"/>
    </row>
    <row r="308" spans="1:6" ht="14">
      <c r="A308" s="4"/>
      <c r="B308" s="35"/>
      <c r="C308" s="35"/>
      <c r="D308" s="35"/>
      <c r="E308" s="35"/>
      <c r="F308" s="35"/>
    </row>
    <row r="309" spans="1:6" ht="14">
      <c r="A309" s="4"/>
      <c r="B309" s="35"/>
      <c r="C309" s="35"/>
      <c r="D309" s="35"/>
      <c r="E309" s="35"/>
      <c r="F309" s="35"/>
    </row>
    <row r="310" spans="1:6" ht="14">
      <c r="A310" s="4"/>
      <c r="B310" s="35"/>
      <c r="C310" s="35"/>
      <c r="D310" s="35"/>
      <c r="E310" s="35"/>
      <c r="F310" s="35"/>
    </row>
    <row r="311" spans="1:6" ht="14">
      <c r="A311" s="4"/>
      <c r="B311" s="35"/>
      <c r="C311" s="35"/>
      <c r="D311" s="35"/>
      <c r="E311" s="35"/>
      <c r="F311" s="35"/>
    </row>
    <row r="312" spans="1:6" ht="14">
      <c r="A312" s="4"/>
      <c r="B312" s="35"/>
      <c r="C312" s="35"/>
      <c r="D312" s="35"/>
      <c r="E312" s="35"/>
      <c r="F312" s="35"/>
    </row>
    <row r="313" spans="1:6" ht="14">
      <c r="A313" s="4"/>
      <c r="B313" s="35"/>
      <c r="C313" s="35"/>
      <c r="D313" s="35"/>
      <c r="E313" s="35"/>
      <c r="F313" s="35"/>
    </row>
    <row r="314" spans="1:6" ht="14">
      <c r="A314" s="4"/>
      <c r="B314" s="35"/>
      <c r="C314" s="35"/>
      <c r="D314" s="35"/>
      <c r="E314" s="35"/>
      <c r="F314" s="35"/>
    </row>
    <row r="315" spans="1:6" ht="14">
      <c r="A315" s="4"/>
      <c r="B315" s="35"/>
      <c r="C315" s="35"/>
      <c r="D315" s="35"/>
      <c r="E315" s="35"/>
      <c r="F315" s="35"/>
    </row>
    <row r="316" spans="1:6" ht="14">
      <c r="A316" s="4"/>
      <c r="B316" s="35"/>
      <c r="C316" s="35"/>
      <c r="D316" s="35"/>
      <c r="E316" s="35"/>
      <c r="F316" s="35"/>
    </row>
    <row r="317" spans="1:6" ht="14">
      <c r="A317" s="4"/>
      <c r="B317" s="35"/>
      <c r="C317" s="35"/>
      <c r="D317" s="35"/>
      <c r="E317" s="35"/>
      <c r="F317" s="35"/>
    </row>
    <row r="318" spans="1:6" ht="14">
      <c r="A318" s="4"/>
      <c r="B318" s="35"/>
      <c r="C318" s="35"/>
      <c r="D318" s="35"/>
      <c r="E318" s="35"/>
      <c r="F318" s="35"/>
    </row>
    <row r="319" spans="1:6" ht="14">
      <c r="A319" s="4"/>
      <c r="B319" s="35"/>
      <c r="C319" s="35"/>
      <c r="D319" s="35"/>
      <c r="E319" s="35"/>
      <c r="F319" s="35"/>
    </row>
    <row r="320" spans="1:6" ht="14">
      <c r="A320" s="4"/>
      <c r="B320" s="35"/>
      <c r="C320" s="35"/>
      <c r="D320" s="35"/>
      <c r="E320" s="35"/>
      <c r="F320" s="35"/>
    </row>
    <row r="321" spans="1:6" ht="14">
      <c r="A321" s="4"/>
      <c r="B321" s="35"/>
      <c r="C321" s="35"/>
      <c r="D321" s="35"/>
      <c r="E321" s="35"/>
      <c r="F321" s="35"/>
    </row>
    <row r="322" spans="1:6" ht="14">
      <c r="A322" s="4"/>
      <c r="B322" s="35"/>
      <c r="C322" s="35"/>
      <c r="D322" s="35"/>
      <c r="E322" s="35"/>
      <c r="F322" s="35"/>
    </row>
    <row r="323" spans="1:6" ht="14">
      <c r="A323" s="4"/>
      <c r="B323" s="35"/>
      <c r="C323" s="35"/>
      <c r="D323" s="35"/>
      <c r="E323" s="35"/>
      <c r="F323" s="35"/>
    </row>
    <row r="324" spans="1:6" ht="14">
      <c r="A324" s="4"/>
      <c r="B324" s="35"/>
      <c r="C324" s="35"/>
      <c r="D324" s="35"/>
      <c r="E324" s="35"/>
      <c r="F324" s="35"/>
    </row>
    <row r="325" spans="1:6" ht="14">
      <c r="A325" s="4"/>
      <c r="B325" s="35"/>
      <c r="C325" s="35"/>
      <c r="D325" s="35"/>
      <c r="E325" s="35"/>
      <c r="F325" s="35"/>
    </row>
    <row r="326" spans="1:6" ht="14">
      <c r="A326" s="4"/>
      <c r="B326" s="35"/>
      <c r="C326" s="35"/>
      <c r="D326" s="35"/>
      <c r="E326" s="35"/>
      <c r="F326" s="35"/>
    </row>
    <row r="327" spans="1:6" ht="14">
      <c r="A327" s="4"/>
      <c r="B327" s="35"/>
      <c r="C327" s="35"/>
      <c r="D327" s="35"/>
      <c r="E327" s="35"/>
      <c r="F327" s="35"/>
    </row>
    <row r="328" spans="1:6" ht="14">
      <c r="A328" s="4"/>
      <c r="B328" s="35"/>
      <c r="C328" s="35"/>
      <c r="D328" s="35"/>
      <c r="E328" s="35"/>
      <c r="F328" s="35"/>
    </row>
    <row r="329" spans="1:6" ht="14">
      <c r="A329" s="4"/>
      <c r="B329" s="35"/>
      <c r="C329" s="35"/>
      <c r="D329" s="35"/>
      <c r="E329" s="35"/>
      <c r="F329" s="35"/>
    </row>
    <row r="330" spans="1:6" ht="14">
      <c r="A330" s="4"/>
      <c r="B330" s="35"/>
      <c r="C330" s="35"/>
      <c r="D330" s="35"/>
      <c r="E330" s="35"/>
      <c r="F330" s="35"/>
    </row>
    <row r="331" spans="1:6" ht="14">
      <c r="A331" s="4"/>
      <c r="B331" s="35"/>
      <c r="C331" s="35"/>
      <c r="D331" s="35"/>
      <c r="E331" s="35"/>
      <c r="F331" s="35"/>
    </row>
    <row r="332" spans="1:6" ht="14">
      <c r="A332" s="4"/>
      <c r="B332" s="35"/>
      <c r="C332" s="35"/>
      <c r="D332" s="35"/>
      <c r="E332" s="35"/>
      <c r="F332" s="35"/>
    </row>
    <row r="333" spans="1:6" ht="14">
      <c r="A333" s="4"/>
      <c r="B333" s="35"/>
      <c r="C333" s="35"/>
      <c r="D333" s="35"/>
      <c r="E333" s="35"/>
      <c r="F333" s="35"/>
    </row>
    <row r="334" spans="1:6" ht="14">
      <c r="A334" s="4"/>
      <c r="B334" s="35"/>
      <c r="C334" s="35"/>
      <c r="D334" s="35"/>
      <c r="E334" s="35"/>
      <c r="F334" s="35"/>
    </row>
    <row r="335" spans="1:6" ht="14">
      <c r="A335" s="4"/>
      <c r="B335" s="35"/>
      <c r="C335" s="35"/>
      <c r="D335" s="35"/>
      <c r="E335" s="35"/>
      <c r="F335" s="35"/>
    </row>
    <row r="336" spans="1:6" ht="14">
      <c r="A336" s="4"/>
      <c r="B336" s="35"/>
      <c r="C336" s="35"/>
      <c r="D336" s="35"/>
      <c r="E336" s="35"/>
      <c r="F336" s="35"/>
    </row>
    <row r="337" spans="1:6" ht="14">
      <c r="A337" s="4"/>
      <c r="B337" s="35"/>
      <c r="C337" s="35"/>
      <c r="D337" s="35"/>
      <c r="E337" s="35"/>
      <c r="F337" s="35"/>
    </row>
    <row r="338" spans="1:6" ht="14">
      <c r="A338" s="4"/>
      <c r="B338" s="35"/>
      <c r="C338" s="35"/>
      <c r="D338" s="35"/>
      <c r="E338" s="35"/>
      <c r="F338" s="35"/>
    </row>
    <row r="339" spans="1:6" ht="14">
      <c r="A339" s="4"/>
      <c r="B339" s="35"/>
      <c r="C339" s="35"/>
      <c r="D339" s="35"/>
      <c r="E339" s="35"/>
      <c r="F339" s="35"/>
    </row>
    <row r="340" spans="1:6" ht="14">
      <c r="A340" s="4"/>
      <c r="B340" s="35"/>
      <c r="C340" s="35"/>
      <c r="D340" s="35"/>
      <c r="E340" s="35"/>
      <c r="F340" s="35"/>
    </row>
    <row r="341" spans="1:6" ht="14">
      <c r="A341" s="4"/>
      <c r="B341" s="35"/>
      <c r="C341" s="35"/>
      <c r="D341" s="35"/>
      <c r="E341" s="35"/>
      <c r="F341" s="35"/>
    </row>
    <row r="342" spans="1:6" ht="14">
      <c r="A342" s="4"/>
      <c r="B342" s="35"/>
      <c r="C342" s="35"/>
      <c r="D342" s="35"/>
      <c r="E342" s="35"/>
      <c r="F342" s="35"/>
    </row>
    <row r="343" spans="1:6" ht="14">
      <c r="A343" s="4"/>
      <c r="B343" s="35"/>
      <c r="C343" s="35"/>
      <c r="D343" s="35"/>
      <c r="E343" s="35"/>
      <c r="F343" s="35"/>
    </row>
    <row r="344" spans="1:6" ht="14">
      <c r="A344" s="4"/>
      <c r="B344" s="35"/>
      <c r="C344" s="35"/>
      <c r="D344" s="35"/>
      <c r="E344" s="35"/>
      <c r="F344" s="35"/>
    </row>
    <row r="345" spans="1:6" ht="14">
      <c r="A345" s="4"/>
      <c r="B345" s="35"/>
      <c r="C345" s="35"/>
      <c r="D345" s="35"/>
      <c r="E345" s="35"/>
      <c r="F345" s="35"/>
    </row>
    <row r="346" spans="1:6" ht="14">
      <c r="A346" s="4"/>
      <c r="B346" s="35"/>
      <c r="C346" s="35"/>
      <c r="D346" s="35"/>
      <c r="E346" s="35"/>
      <c r="F346" s="35"/>
    </row>
    <row r="347" spans="1:6" ht="14">
      <c r="A347" s="4"/>
      <c r="B347" s="35"/>
      <c r="C347" s="35"/>
      <c r="D347" s="35"/>
      <c r="E347" s="35"/>
      <c r="F347" s="35"/>
    </row>
    <row r="348" spans="1:6" ht="14">
      <c r="A348" s="4"/>
      <c r="B348" s="35"/>
      <c r="C348" s="35"/>
      <c r="D348" s="35"/>
      <c r="E348" s="35"/>
      <c r="F348" s="35"/>
    </row>
    <row r="349" spans="1:6" ht="14">
      <c r="A349" s="4"/>
      <c r="B349" s="35"/>
      <c r="C349" s="35"/>
      <c r="D349" s="35"/>
      <c r="E349" s="35"/>
      <c r="F349" s="35"/>
    </row>
    <row r="350" spans="1:6" ht="14">
      <c r="A350" s="4"/>
      <c r="B350" s="35"/>
      <c r="C350" s="35"/>
      <c r="D350" s="35"/>
      <c r="E350" s="35"/>
      <c r="F350" s="35"/>
    </row>
    <row r="351" spans="1:6" ht="14">
      <c r="A351" s="4"/>
      <c r="B351" s="35"/>
      <c r="C351" s="35"/>
      <c r="D351" s="35"/>
      <c r="E351" s="35"/>
      <c r="F351" s="35"/>
    </row>
    <row r="352" spans="1:6" ht="14">
      <c r="A352" s="4"/>
      <c r="B352" s="35"/>
      <c r="C352" s="35"/>
      <c r="D352" s="35"/>
      <c r="E352" s="35"/>
      <c r="F352" s="35"/>
    </row>
    <row r="353" spans="1:6" ht="14">
      <c r="A353" s="4"/>
      <c r="B353" s="35"/>
      <c r="C353" s="35"/>
      <c r="D353" s="35"/>
      <c r="E353" s="35"/>
      <c r="F353" s="35"/>
    </row>
    <row r="354" spans="1:6" ht="14">
      <c r="A354" s="4"/>
      <c r="B354" s="35"/>
      <c r="C354" s="35"/>
      <c r="D354" s="35"/>
      <c r="E354" s="35"/>
      <c r="F354" s="35"/>
    </row>
    <row r="355" spans="1:6" ht="14">
      <c r="A355" s="4"/>
      <c r="B355" s="35"/>
      <c r="C355" s="35"/>
      <c r="D355" s="35"/>
      <c r="E355" s="35"/>
      <c r="F355" s="35"/>
    </row>
    <row r="356" spans="1:6" ht="14">
      <c r="A356" s="4"/>
      <c r="B356" s="35"/>
      <c r="C356" s="35"/>
      <c r="D356" s="35"/>
      <c r="E356" s="35"/>
      <c r="F356" s="35"/>
    </row>
    <row r="357" spans="1:6" ht="14">
      <c r="A357" s="4"/>
      <c r="B357" s="35"/>
      <c r="C357" s="35"/>
      <c r="D357" s="35"/>
      <c r="E357" s="35"/>
      <c r="F357" s="35"/>
    </row>
    <row r="358" spans="1:6" ht="14">
      <c r="A358" s="4"/>
      <c r="B358" s="35"/>
      <c r="C358" s="35"/>
      <c r="D358" s="35"/>
      <c r="E358" s="35"/>
      <c r="F358" s="35"/>
    </row>
    <row r="359" spans="1:6" ht="14">
      <c r="A359" s="4"/>
      <c r="B359" s="35"/>
      <c r="C359" s="35"/>
      <c r="D359" s="35"/>
      <c r="E359" s="35"/>
      <c r="F359" s="35"/>
    </row>
    <row r="360" spans="1:6" ht="14">
      <c r="A360" s="4"/>
      <c r="B360" s="35"/>
      <c r="C360" s="35"/>
      <c r="D360" s="35"/>
      <c r="E360" s="35"/>
      <c r="F360" s="35"/>
    </row>
    <row r="361" spans="1:6" ht="14">
      <c r="A361" s="4"/>
      <c r="B361" s="35"/>
      <c r="C361" s="35"/>
      <c r="D361" s="35"/>
      <c r="E361" s="35"/>
      <c r="F361" s="35"/>
    </row>
    <row r="362" spans="1:6" ht="14">
      <c r="A362" s="4"/>
      <c r="B362" s="35"/>
      <c r="C362" s="35"/>
      <c r="D362" s="35"/>
      <c r="E362" s="35"/>
      <c r="F362" s="35"/>
    </row>
    <row r="363" spans="1:6" ht="14">
      <c r="A363" s="4"/>
      <c r="B363" s="35"/>
      <c r="C363" s="35"/>
      <c r="D363" s="35"/>
      <c r="E363" s="35"/>
      <c r="F363" s="35"/>
    </row>
    <row r="364" spans="1:6" ht="14">
      <c r="A364" s="4"/>
      <c r="B364" s="35"/>
      <c r="C364" s="35"/>
      <c r="D364" s="35"/>
      <c r="E364" s="35"/>
      <c r="F364" s="35"/>
    </row>
    <row r="365" spans="1:6" ht="14">
      <c r="A365" s="4"/>
      <c r="B365" s="35"/>
      <c r="C365" s="35"/>
      <c r="D365" s="35"/>
      <c r="E365" s="35"/>
      <c r="F365" s="35"/>
    </row>
    <row r="366" spans="1:6" ht="14">
      <c r="A366" s="4"/>
      <c r="B366" s="35"/>
      <c r="C366" s="35"/>
      <c r="D366" s="35"/>
      <c r="E366" s="35"/>
      <c r="F366" s="35"/>
    </row>
    <row r="367" spans="1:6" ht="14">
      <c r="A367" s="4"/>
      <c r="B367" s="35"/>
      <c r="C367" s="35"/>
      <c r="D367" s="35"/>
      <c r="E367" s="35"/>
      <c r="F367" s="35"/>
    </row>
    <row r="368" spans="1:6" ht="14">
      <c r="A368" s="4"/>
      <c r="B368" s="35"/>
      <c r="C368" s="35"/>
      <c r="D368" s="35"/>
      <c r="E368" s="35"/>
      <c r="F368" s="35"/>
    </row>
    <row r="369" spans="1:6" ht="14">
      <c r="A369" s="4"/>
      <c r="B369" s="35"/>
      <c r="C369" s="35"/>
      <c r="D369" s="35"/>
      <c r="E369" s="35"/>
      <c r="F369" s="35"/>
    </row>
    <row r="370" spans="1:6" ht="14">
      <c r="A370" s="4"/>
      <c r="B370" s="35"/>
      <c r="C370" s="35"/>
      <c r="D370" s="35"/>
      <c r="E370" s="35"/>
      <c r="F370" s="35"/>
    </row>
    <row r="371" spans="1:6" ht="14">
      <c r="A371" s="4"/>
      <c r="B371" s="35"/>
      <c r="C371" s="35"/>
      <c r="D371" s="35"/>
      <c r="E371" s="35"/>
      <c r="F371" s="35"/>
    </row>
    <row r="372" spans="1:6" ht="14">
      <c r="A372" s="4"/>
      <c r="B372" s="35"/>
      <c r="C372" s="35"/>
      <c r="D372" s="35"/>
      <c r="E372" s="35"/>
      <c r="F372" s="35"/>
    </row>
    <row r="373" spans="1:6" ht="14">
      <c r="A373" s="4"/>
      <c r="B373" s="35"/>
      <c r="C373" s="35"/>
      <c r="D373" s="35"/>
      <c r="E373" s="35"/>
      <c r="F373" s="35"/>
    </row>
    <row r="374" spans="1:6" ht="14">
      <c r="A374" s="4"/>
      <c r="B374" s="35"/>
      <c r="C374" s="35"/>
      <c r="D374" s="35"/>
      <c r="E374" s="35"/>
      <c r="F374" s="35"/>
    </row>
    <row r="375" spans="1:6" ht="14">
      <c r="A375" s="4"/>
      <c r="B375" s="35"/>
      <c r="C375" s="35"/>
      <c r="D375" s="35"/>
      <c r="E375" s="35"/>
      <c r="F375" s="35"/>
    </row>
    <row r="376" spans="1:6" ht="14">
      <c r="A376" s="4"/>
      <c r="B376" s="35"/>
      <c r="C376" s="35"/>
      <c r="D376" s="35"/>
      <c r="E376" s="35"/>
      <c r="F376" s="35"/>
    </row>
    <row r="377" spans="1:6" ht="14">
      <c r="A377" s="4"/>
      <c r="B377" s="35"/>
      <c r="C377" s="35"/>
      <c r="D377" s="35"/>
      <c r="E377" s="35"/>
      <c r="F377" s="35"/>
    </row>
    <row r="378" spans="1:6" ht="14">
      <c r="A378" s="4"/>
      <c r="B378" s="35"/>
      <c r="C378" s="35"/>
      <c r="D378" s="35"/>
      <c r="E378" s="35"/>
      <c r="F378" s="35"/>
    </row>
    <row r="379" spans="1:6" ht="14">
      <c r="A379" s="4"/>
      <c r="B379" s="35"/>
      <c r="C379" s="35"/>
      <c r="D379" s="35"/>
      <c r="E379" s="35"/>
      <c r="F379" s="35"/>
    </row>
    <row r="380" spans="1:6" ht="14">
      <c r="A380" s="4"/>
      <c r="B380" s="35"/>
      <c r="C380" s="35"/>
      <c r="D380" s="35"/>
      <c r="E380" s="35"/>
      <c r="F380" s="35"/>
    </row>
    <row r="381" spans="1:6" ht="14">
      <c r="A381" s="4"/>
      <c r="B381" s="35"/>
      <c r="C381" s="35"/>
      <c r="D381" s="35"/>
      <c r="E381" s="35"/>
      <c r="F381" s="35"/>
    </row>
    <row r="382" spans="1:6" ht="14">
      <c r="A382" s="4"/>
      <c r="B382" s="35"/>
      <c r="C382" s="35"/>
      <c r="D382" s="35"/>
      <c r="E382" s="35"/>
      <c r="F382" s="35"/>
    </row>
    <row r="383" spans="1:6" ht="14">
      <c r="A383" s="4"/>
      <c r="B383" s="35"/>
      <c r="C383" s="35"/>
      <c r="D383" s="35"/>
      <c r="E383" s="35"/>
      <c r="F383" s="35"/>
    </row>
    <row r="384" spans="1:6" ht="14">
      <c r="A384" s="4"/>
      <c r="B384" s="35"/>
      <c r="C384" s="35"/>
      <c r="D384" s="35"/>
      <c r="E384" s="35"/>
      <c r="F384" s="35"/>
    </row>
    <row r="385" spans="1:6" ht="14">
      <c r="A385" s="4"/>
      <c r="B385" s="35"/>
      <c r="C385" s="35"/>
      <c r="D385" s="35"/>
      <c r="E385" s="35"/>
      <c r="F385" s="35"/>
    </row>
    <row r="386" spans="1:6" ht="14">
      <c r="A386" s="4"/>
      <c r="B386" s="35"/>
      <c r="C386" s="35"/>
      <c r="D386" s="35"/>
      <c r="E386" s="35"/>
      <c r="F386" s="35"/>
    </row>
    <row r="387" spans="1:6" ht="14">
      <c r="A387" s="4"/>
      <c r="B387" s="35"/>
      <c r="C387" s="35"/>
      <c r="D387" s="35"/>
      <c r="E387" s="35"/>
      <c r="F387" s="35"/>
    </row>
    <row r="388" spans="1:6" ht="14">
      <c r="A388" s="4"/>
      <c r="B388" s="35"/>
      <c r="C388" s="35"/>
      <c r="D388" s="35"/>
      <c r="E388" s="35"/>
      <c r="F388" s="35"/>
    </row>
    <row r="389" spans="1:6" ht="14">
      <c r="A389" s="4"/>
      <c r="B389" s="35"/>
      <c r="C389" s="35"/>
      <c r="D389" s="35"/>
      <c r="E389" s="35"/>
      <c r="F389" s="35"/>
    </row>
    <row r="390" spans="1:6" ht="14">
      <c r="A390" s="4"/>
      <c r="B390" s="35"/>
      <c r="C390" s="35"/>
      <c r="D390" s="35"/>
      <c r="E390" s="35"/>
      <c r="F390" s="35"/>
    </row>
    <row r="391" spans="1:6" ht="14">
      <c r="A391" s="4"/>
      <c r="B391" s="35"/>
      <c r="C391" s="35"/>
      <c r="D391" s="35"/>
      <c r="E391" s="35"/>
      <c r="F391" s="35"/>
    </row>
    <row r="392" spans="1:6" ht="14">
      <c r="A392" s="4"/>
      <c r="B392" s="35"/>
      <c r="C392" s="35"/>
      <c r="D392" s="35"/>
      <c r="E392" s="35"/>
      <c r="F392" s="35"/>
    </row>
    <row r="393" spans="1:6" ht="14">
      <c r="A393" s="4"/>
      <c r="B393" s="35"/>
      <c r="C393" s="35"/>
      <c r="D393" s="35"/>
      <c r="E393" s="35"/>
      <c r="F393" s="35"/>
    </row>
    <row r="394" spans="1:6" ht="14">
      <c r="A394" s="4"/>
      <c r="B394" s="35"/>
      <c r="C394" s="35"/>
      <c r="D394" s="35"/>
      <c r="E394" s="35"/>
      <c r="F394" s="35"/>
    </row>
    <row r="395" spans="1:6" ht="14">
      <c r="A395" s="4"/>
      <c r="B395" s="35"/>
      <c r="C395" s="35"/>
      <c r="D395" s="35"/>
      <c r="E395" s="35"/>
      <c r="F395" s="35"/>
    </row>
    <row r="396" spans="1:6" ht="14">
      <c r="A396" s="4"/>
      <c r="B396" s="35"/>
      <c r="C396" s="35"/>
      <c r="D396" s="35"/>
      <c r="E396" s="35"/>
      <c r="F396" s="35"/>
    </row>
    <row r="397" spans="1:6" ht="14">
      <c r="A397" s="4"/>
      <c r="B397" s="35"/>
      <c r="C397" s="35"/>
      <c r="D397" s="35"/>
      <c r="E397" s="35"/>
      <c r="F397" s="35"/>
    </row>
    <row r="398" spans="1:6" ht="14">
      <c r="A398" s="4"/>
      <c r="B398" s="35"/>
      <c r="C398" s="35"/>
      <c r="D398" s="35"/>
      <c r="E398" s="35"/>
      <c r="F398" s="35"/>
    </row>
    <row r="399" spans="1:6" ht="14">
      <c r="A399" s="4"/>
      <c r="B399" s="35"/>
      <c r="C399" s="35"/>
      <c r="D399" s="35"/>
      <c r="E399" s="35"/>
      <c r="F399" s="35"/>
    </row>
    <row r="400" spans="1:6" ht="14">
      <c r="A400" s="4"/>
      <c r="B400" s="35"/>
      <c r="C400" s="35"/>
      <c r="D400" s="35"/>
      <c r="E400" s="35"/>
      <c r="F400" s="35"/>
    </row>
    <row r="401" spans="1:6" ht="14">
      <c r="A401" s="4"/>
      <c r="B401" s="35"/>
      <c r="C401" s="35"/>
      <c r="D401" s="35"/>
      <c r="E401" s="35"/>
      <c r="F401" s="35"/>
    </row>
    <row r="402" spans="1:6" ht="14">
      <c r="A402" s="4"/>
      <c r="B402" s="35"/>
      <c r="C402" s="35"/>
      <c r="D402" s="35"/>
      <c r="E402" s="35"/>
      <c r="F402" s="35"/>
    </row>
    <row r="403" spans="1:6" ht="14">
      <c r="A403" s="4"/>
      <c r="B403" s="35"/>
      <c r="C403" s="35"/>
      <c r="D403" s="35"/>
      <c r="E403" s="35"/>
      <c r="F403" s="35"/>
    </row>
    <row r="404" spans="1:6" ht="14">
      <c r="A404" s="4"/>
      <c r="B404" s="35"/>
      <c r="C404" s="35"/>
      <c r="D404" s="35"/>
      <c r="E404" s="35"/>
      <c r="F404" s="35"/>
    </row>
    <row r="405" spans="1:6" ht="14">
      <c r="A405" s="4"/>
      <c r="B405" s="35"/>
      <c r="C405" s="35"/>
      <c r="D405" s="35"/>
      <c r="E405" s="35"/>
      <c r="F405" s="35"/>
    </row>
    <row r="406" spans="1:6" ht="14">
      <c r="A406" s="4"/>
      <c r="B406" s="35"/>
      <c r="C406" s="35"/>
      <c r="D406" s="35"/>
      <c r="E406" s="35"/>
      <c r="F406" s="35"/>
    </row>
    <row r="407" spans="1:6" ht="14">
      <c r="A407" s="4"/>
      <c r="B407" s="35"/>
      <c r="C407" s="35"/>
      <c r="D407" s="35"/>
      <c r="E407" s="35"/>
      <c r="F407" s="35"/>
    </row>
    <row r="408" spans="1:6" ht="14">
      <c r="A408" s="4"/>
      <c r="B408" s="35"/>
      <c r="C408" s="35"/>
      <c r="D408" s="35"/>
      <c r="E408" s="35"/>
      <c r="F408" s="35"/>
    </row>
    <row r="409" spans="1:6" ht="14">
      <c r="A409" s="4"/>
      <c r="B409" s="35"/>
      <c r="C409" s="35"/>
      <c r="D409" s="35"/>
      <c r="E409" s="35"/>
      <c r="F409" s="35"/>
    </row>
    <row r="410" spans="1:6" ht="14">
      <c r="A410" s="4"/>
      <c r="B410" s="35"/>
      <c r="C410" s="35"/>
      <c r="D410" s="35"/>
      <c r="E410" s="35"/>
      <c r="F410" s="35"/>
    </row>
    <row r="411" spans="1:6" ht="14">
      <c r="A411" s="4"/>
      <c r="B411" s="35"/>
      <c r="C411" s="35"/>
      <c r="D411" s="35"/>
      <c r="E411" s="35"/>
      <c r="F411" s="35"/>
    </row>
    <row r="412" spans="1:6" ht="14">
      <c r="A412" s="4"/>
      <c r="B412" s="35"/>
      <c r="C412" s="35"/>
      <c r="D412" s="35"/>
      <c r="E412" s="35"/>
      <c r="F412" s="35"/>
    </row>
    <row r="413" spans="1:6" ht="14">
      <c r="A413" s="4"/>
      <c r="B413" s="35"/>
      <c r="C413" s="35"/>
      <c r="D413" s="35"/>
      <c r="E413" s="35"/>
      <c r="F413" s="35"/>
    </row>
    <row r="414" spans="1:6" ht="14">
      <c r="A414" s="4"/>
      <c r="B414" s="35"/>
      <c r="C414" s="35"/>
      <c r="D414" s="35"/>
      <c r="E414" s="35"/>
      <c r="F414" s="35"/>
    </row>
    <row r="415" spans="1:6" ht="14">
      <c r="A415" s="4"/>
      <c r="B415" s="35"/>
      <c r="C415" s="35"/>
      <c r="D415" s="35"/>
      <c r="E415" s="35"/>
      <c r="F415" s="35"/>
    </row>
    <row r="416" spans="1:6" ht="14">
      <c r="A416" s="4"/>
      <c r="B416" s="35"/>
      <c r="C416" s="35"/>
      <c r="D416" s="35"/>
      <c r="E416" s="35"/>
      <c r="F416" s="35"/>
    </row>
    <row r="417" spans="1:6" ht="14">
      <c r="A417" s="4"/>
      <c r="B417" s="35"/>
      <c r="C417" s="35"/>
      <c r="D417" s="35"/>
      <c r="E417" s="35"/>
      <c r="F417" s="35"/>
    </row>
    <row r="418" spans="1:6" ht="14">
      <c r="A418" s="4"/>
      <c r="B418" s="35"/>
      <c r="C418" s="35"/>
      <c r="D418" s="35"/>
      <c r="E418" s="35"/>
      <c r="F418" s="35"/>
    </row>
    <row r="419" spans="1:6" ht="14">
      <c r="A419" s="4"/>
      <c r="B419" s="35"/>
      <c r="C419" s="35"/>
      <c r="D419" s="35"/>
      <c r="E419" s="35"/>
      <c r="F419" s="35"/>
    </row>
    <row r="420" spans="1:6" ht="14">
      <c r="A420" s="4"/>
      <c r="B420" s="35"/>
      <c r="C420" s="35"/>
      <c r="D420" s="35"/>
      <c r="E420" s="35"/>
      <c r="F420" s="35"/>
    </row>
    <row r="421" spans="1:6" ht="14">
      <c r="A421" s="4"/>
      <c r="B421" s="35"/>
      <c r="C421" s="35"/>
      <c r="D421" s="35"/>
      <c r="E421" s="35"/>
      <c r="F421" s="35"/>
    </row>
    <row r="422" spans="1:6" ht="14">
      <c r="A422" s="4"/>
      <c r="B422" s="35"/>
      <c r="C422" s="35"/>
      <c r="D422" s="35"/>
      <c r="E422" s="35"/>
      <c r="F422" s="35"/>
    </row>
    <row r="423" spans="1:6" ht="14">
      <c r="A423" s="4"/>
      <c r="B423" s="35"/>
      <c r="C423" s="35"/>
      <c r="D423" s="35"/>
      <c r="E423" s="35"/>
      <c r="F423" s="35"/>
    </row>
    <row r="424" spans="1:6" ht="14">
      <c r="A424" s="4"/>
      <c r="B424" s="35"/>
      <c r="C424" s="35"/>
      <c r="D424" s="35"/>
      <c r="E424" s="35"/>
      <c r="F424" s="35"/>
    </row>
    <row r="425" spans="1:6" ht="14">
      <c r="A425" s="4"/>
      <c r="B425" s="35"/>
      <c r="C425" s="35"/>
      <c r="D425" s="35"/>
      <c r="E425" s="35"/>
      <c r="F425" s="35"/>
    </row>
    <row r="426" spans="1:6" ht="14">
      <c r="A426" s="4"/>
      <c r="B426" s="35"/>
      <c r="C426" s="35"/>
      <c r="D426" s="35"/>
      <c r="E426" s="35"/>
      <c r="F426" s="35"/>
    </row>
    <row r="427" spans="1:6" ht="14">
      <c r="A427" s="4"/>
      <c r="B427" s="35"/>
      <c r="C427" s="35"/>
      <c r="D427" s="35"/>
      <c r="E427" s="35"/>
      <c r="F427" s="35"/>
    </row>
    <row r="428" spans="1:6" ht="14">
      <c r="A428" s="4"/>
      <c r="B428" s="35"/>
      <c r="C428" s="35"/>
      <c r="D428" s="35"/>
      <c r="E428" s="35"/>
      <c r="F428" s="35"/>
    </row>
    <row r="429" spans="1:6" ht="14">
      <c r="A429" s="4"/>
      <c r="B429" s="35"/>
      <c r="C429" s="35"/>
      <c r="D429" s="35"/>
      <c r="E429" s="35"/>
      <c r="F429" s="35"/>
    </row>
    <row r="430" spans="1:6" ht="14">
      <c r="A430" s="4"/>
      <c r="B430" s="35"/>
      <c r="C430" s="35"/>
      <c r="D430" s="35"/>
      <c r="E430" s="35"/>
      <c r="F430" s="35"/>
    </row>
    <row r="431" spans="1:6" ht="14">
      <c r="A431" s="4"/>
      <c r="B431" s="35"/>
      <c r="C431" s="35"/>
      <c r="D431" s="35"/>
      <c r="E431" s="35"/>
      <c r="F431" s="35"/>
    </row>
    <row r="432" spans="1:6" ht="14">
      <c r="A432" s="4"/>
      <c r="B432" s="35"/>
      <c r="C432" s="35"/>
      <c r="D432" s="35"/>
      <c r="E432" s="35"/>
      <c r="F432" s="35"/>
    </row>
    <row r="433" spans="1:6" ht="14">
      <c r="A433" s="4"/>
      <c r="B433" s="35"/>
      <c r="C433" s="35"/>
      <c r="D433" s="35"/>
      <c r="E433" s="35"/>
      <c r="F433" s="35"/>
    </row>
    <row r="434" spans="1:6" ht="14">
      <c r="A434" s="4"/>
      <c r="B434" s="35"/>
      <c r="C434" s="35"/>
      <c r="D434" s="35"/>
      <c r="E434" s="35"/>
      <c r="F434" s="35"/>
    </row>
    <row r="435" spans="1:6" ht="14">
      <c r="A435" s="4"/>
      <c r="B435" s="35"/>
      <c r="C435" s="35"/>
      <c r="D435" s="35"/>
      <c r="E435" s="35"/>
      <c r="F435" s="35"/>
    </row>
    <row r="436" spans="1:6" ht="14">
      <c r="A436" s="4"/>
      <c r="B436" s="35"/>
      <c r="C436" s="35"/>
      <c r="D436" s="35"/>
      <c r="E436" s="35"/>
      <c r="F436" s="35"/>
    </row>
    <row r="437" spans="1:6" ht="14">
      <c r="A437" s="4"/>
      <c r="B437" s="35"/>
      <c r="C437" s="35"/>
      <c r="D437" s="35"/>
      <c r="E437" s="35"/>
      <c r="F437" s="35"/>
    </row>
    <row r="438" spans="1:6" ht="14">
      <c r="A438" s="4"/>
      <c r="B438" s="35"/>
      <c r="C438" s="35"/>
      <c r="D438" s="35"/>
      <c r="E438" s="35"/>
      <c r="F438" s="35"/>
    </row>
    <row r="439" spans="1:6" ht="14">
      <c r="A439" s="4"/>
      <c r="B439" s="35"/>
      <c r="C439" s="35"/>
      <c r="D439" s="35"/>
      <c r="E439" s="35"/>
      <c r="F439" s="35"/>
    </row>
    <row r="440" spans="1:6" ht="14">
      <c r="A440" s="4"/>
      <c r="B440" s="35"/>
      <c r="C440" s="35"/>
      <c r="D440" s="35"/>
      <c r="E440" s="35"/>
      <c r="F440" s="35"/>
    </row>
    <row r="441" spans="1:6" ht="14">
      <c r="A441" s="4"/>
      <c r="B441" s="35"/>
      <c r="C441" s="35"/>
      <c r="D441" s="35"/>
      <c r="E441" s="35"/>
      <c r="F441" s="35"/>
    </row>
    <row r="442" spans="1:6" ht="14">
      <c r="A442" s="4"/>
      <c r="B442" s="35"/>
      <c r="C442" s="35"/>
      <c r="D442" s="35"/>
      <c r="E442" s="35"/>
      <c r="F442" s="35"/>
    </row>
    <row r="443" spans="1:6" ht="14">
      <c r="A443" s="4"/>
      <c r="B443" s="35"/>
      <c r="C443" s="35"/>
      <c r="D443" s="35"/>
      <c r="E443" s="35"/>
      <c r="F443" s="35"/>
    </row>
    <row r="444" spans="1:6" ht="14">
      <c r="A444" s="4"/>
      <c r="B444" s="35"/>
      <c r="C444" s="35"/>
      <c r="D444" s="35"/>
      <c r="E444" s="35"/>
      <c r="F444" s="35"/>
    </row>
    <row r="445" spans="1:6" ht="14">
      <c r="A445" s="4"/>
      <c r="B445" s="35"/>
      <c r="C445" s="35"/>
      <c r="D445" s="35"/>
      <c r="E445" s="35"/>
      <c r="F445" s="35"/>
    </row>
    <row r="446" spans="1:6" ht="14">
      <c r="A446" s="4"/>
      <c r="B446" s="35"/>
      <c r="C446" s="35"/>
      <c r="D446" s="35"/>
      <c r="E446" s="35"/>
      <c r="F446" s="35"/>
    </row>
    <row r="447" spans="1:6" ht="14">
      <c r="A447" s="4"/>
      <c r="B447" s="35"/>
      <c r="C447" s="35"/>
      <c r="D447" s="35"/>
      <c r="E447" s="35"/>
      <c r="F447" s="35"/>
    </row>
    <row r="448" spans="1:6" ht="14">
      <c r="A448" s="4"/>
      <c r="B448" s="35"/>
      <c r="C448" s="35"/>
      <c r="D448" s="35"/>
      <c r="E448" s="35"/>
      <c r="F448" s="35"/>
    </row>
    <row r="449" spans="1:6" ht="14">
      <c r="A449" s="4"/>
      <c r="B449" s="35"/>
      <c r="C449" s="35"/>
      <c r="D449" s="35"/>
      <c r="E449" s="35"/>
      <c r="F449" s="35"/>
    </row>
    <row r="450" spans="1:6" ht="14">
      <c r="A450" s="4"/>
      <c r="B450" s="35"/>
      <c r="C450" s="35"/>
      <c r="D450" s="35"/>
      <c r="E450" s="35"/>
      <c r="F450" s="35"/>
    </row>
    <row r="451" spans="1:6" ht="14">
      <c r="A451" s="4"/>
      <c r="B451" s="35"/>
      <c r="C451" s="35"/>
      <c r="D451" s="35"/>
      <c r="E451" s="35"/>
      <c r="F451" s="35"/>
    </row>
    <row r="452" spans="1:6" ht="14">
      <c r="A452" s="4"/>
      <c r="B452" s="35"/>
      <c r="C452" s="35"/>
      <c r="D452" s="35"/>
      <c r="E452" s="35"/>
      <c r="F452" s="35"/>
    </row>
    <row r="453" spans="1:6" ht="14">
      <c r="A453" s="4"/>
      <c r="B453" s="35"/>
      <c r="C453" s="35"/>
      <c r="D453" s="35"/>
      <c r="E453" s="35"/>
      <c r="F453" s="35"/>
    </row>
    <row r="454" spans="1:6" ht="14">
      <c r="A454" s="4"/>
      <c r="B454" s="35"/>
      <c r="C454" s="35"/>
      <c r="D454" s="35"/>
      <c r="E454" s="35"/>
      <c r="F454" s="35"/>
    </row>
    <row r="455" spans="1:6" ht="14">
      <c r="A455" s="4"/>
      <c r="B455" s="35"/>
      <c r="C455" s="35"/>
      <c r="D455" s="35"/>
      <c r="E455" s="35"/>
      <c r="F455" s="35"/>
    </row>
    <row r="456" spans="1:6" ht="14">
      <c r="A456" s="4"/>
      <c r="B456" s="35"/>
      <c r="C456" s="35"/>
      <c r="D456" s="35"/>
      <c r="E456" s="35"/>
      <c r="F456" s="35"/>
    </row>
    <row r="457" spans="1:6" ht="14">
      <c r="A457" s="4"/>
      <c r="B457" s="35"/>
      <c r="C457" s="35"/>
      <c r="D457" s="35"/>
      <c r="E457" s="35"/>
      <c r="F457" s="35"/>
    </row>
    <row r="458" spans="1:6" ht="14">
      <c r="A458" s="4"/>
      <c r="B458" s="35"/>
      <c r="C458" s="35"/>
      <c r="D458" s="35"/>
      <c r="E458" s="35"/>
      <c r="F458" s="35"/>
    </row>
    <row r="459" spans="1:6" ht="14">
      <c r="A459" s="4"/>
      <c r="B459" s="35"/>
      <c r="C459" s="35"/>
      <c r="D459" s="35"/>
      <c r="E459" s="35"/>
      <c r="F459" s="35"/>
    </row>
    <row r="460" spans="1:6" ht="14">
      <c r="A460" s="4"/>
      <c r="B460" s="35"/>
      <c r="C460" s="35"/>
      <c r="D460" s="35"/>
      <c r="E460" s="35"/>
      <c r="F460" s="35"/>
    </row>
    <row r="461" spans="1:6" ht="14">
      <c r="A461" s="4"/>
      <c r="B461" s="35"/>
      <c r="C461" s="35"/>
      <c r="D461" s="35"/>
      <c r="E461" s="35"/>
      <c r="F461" s="35"/>
    </row>
    <row r="462" spans="1:6" ht="14">
      <c r="A462" s="4"/>
      <c r="B462" s="35"/>
      <c r="C462" s="35"/>
      <c r="D462" s="35"/>
      <c r="E462" s="35"/>
      <c r="F462" s="35"/>
    </row>
    <row r="463" spans="1:6" ht="14">
      <c r="A463" s="4"/>
      <c r="B463" s="35"/>
      <c r="C463" s="35"/>
      <c r="D463" s="35"/>
      <c r="E463" s="35"/>
      <c r="F463" s="35"/>
    </row>
    <row r="464" spans="1:6" ht="14">
      <c r="A464" s="4"/>
      <c r="B464" s="35"/>
      <c r="C464" s="35"/>
      <c r="D464" s="35"/>
      <c r="E464" s="35"/>
      <c r="F464" s="35"/>
    </row>
    <row r="465" spans="1:6" ht="14">
      <c r="A465" s="4"/>
      <c r="B465" s="35"/>
      <c r="C465" s="35"/>
      <c r="D465" s="35"/>
      <c r="E465" s="35"/>
      <c r="F465" s="35"/>
    </row>
    <row r="466" spans="1:6" ht="14">
      <c r="A466" s="4"/>
      <c r="B466" s="35"/>
      <c r="C466" s="35"/>
      <c r="D466" s="35"/>
      <c r="E466" s="35"/>
      <c r="F466" s="35"/>
    </row>
    <row r="467" spans="1:6" ht="14">
      <c r="A467" s="4"/>
      <c r="B467" s="35"/>
      <c r="C467" s="35"/>
      <c r="D467" s="35"/>
      <c r="E467" s="35"/>
      <c r="F467" s="35"/>
    </row>
    <row r="468" spans="1:6" ht="14">
      <c r="A468" s="4"/>
      <c r="B468" s="35"/>
      <c r="C468" s="35"/>
      <c r="D468" s="35"/>
      <c r="E468" s="35"/>
      <c r="F468" s="35"/>
    </row>
    <row r="469" spans="1:6" ht="14">
      <c r="A469" s="4"/>
      <c r="B469" s="35"/>
      <c r="C469" s="35"/>
      <c r="D469" s="35"/>
      <c r="E469" s="35"/>
      <c r="F469" s="35"/>
    </row>
    <row r="470" spans="1:6" ht="14">
      <c r="A470" s="4"/>
      <c r="B470" s="35"/>
      <c r="C470" s="35"/>
      <c r="D470" s="35"/>
      <c r="E470" s="35"/>
      <c r="F470" s="35"/>
    </row>
    <row r="471" spans="1:6" ht="14">
      <c r="A471" s="4"/>
      <c r="B471" s="35"/>
      <c r="C471" s="35"/>
      <c r="D471" s="35"/>
      <c r="E471" s="35"/>
      <c r="F471" s="35"/>
    </row>
    <row r="472" spans="1:6" ht="14">
      <c r="A472" s="4"/>
      <c r="B472" s="35"/>
      <c r="C472" s="35"/>
      <c r="D472" s="35"/>
      <c r="E472" s="35"/>
      <c r="F472" s="35"/>
    </row>
    <row r="473" spans="1:6" ht="14">
      <c r="A473" s="4"/>
      <c r="B473" s="35"/>
      <c r="C473" s="35"/>
      <c r="D473" s="35"/>
      <c r="E473" s="35"/>
      <c r="F473" s="35"/>
    </row>
    <row r="474" spans="1:6" ht="14">
      <c r="A474" s="4"/>
      <c r="B474" s="35"/>
      <c r="C474" s="35"/>
      <c r="D474" s="35"/>
      <c r="E474" s="35"/>
      <c r="F474" s="35"/>
    </row>
    <row r="475" spans="1:6" ht="14">
      <c r="A475" s="4"/>
      <c r="B475" s="35"/>
      <c r="C475" s="35"/>
      <c r="D475" s="35"/>
      <c r="E475" s="35"/>
      <c r="F475" s="35"/>
    </row>
    <row r="476" spans="1:6" ht="14">
      <c r="A476" s="4"/>
      <c r="B476" s="35"/>
      <c r="C476" s="35"/>
      <c r="D476" s="35"/>
      <c r="E476" s="35"/>
      <c r="F476" s="35"/>
    </row>
    <row r="477" spans="1:6" ht="14">
      <c r="A477" s="4"/>
      <c r="B477" s="35"/>
      <c r="C477" s="35"/>
      <c r="D477" s="35"/>
      <c r="E477" s="35"/>
      <c r="F477" s="35"/>
    </row>
    <row r="478" spans="1:6" ht="14">
      <c r="A478" s="4"/>
      <c r="B478" s="35"/>
      <c r="C478" s="35"/>
      <c r="D478" s="35"/>
      <c r="E478" s="35"/>
      <c r="F478" s="35"/>
    </row>
    <row r="479" spans="1:6" ht="14">
      <c r="A479" s="4"/>
      <c r="B479" s="35"/>
      <c r="C479" s="35"/>
      <c r="D479" s="35"/>
      <c r="E479" s="35"/>
      <c r="F479" s="35"/>
    </row>
    <row r="480" spans="1:6" ht="14">
      <c r="A480" s="4"/>
      <c r="B480" s="35"/>
      <c r="C480" s="35"/>
      <c r="D480" s="35"/>
      <c r="E480" s="35"/>
      <c r="F480" s="35"/>
    </row>
    <row r="481" spans="1:6" ht="14">
      <c r="A481" s="4"/>
      <c r="B481" s="35"/>
      <c r="C481" s="35"/>
      <c r="D481" s="35"/>
      <c r="E481" s="35"/>
      <c r="F481" s="35"/>
    </row>
    <row r="482" spans="1:6" ht="14">
      <c r="A482" s="4"/>
      <c r="B482" s="35"/>
      <c r="C482" s="35"/>
      <c r="D482" s="35"/>
      <c r="E482" s="35"/>
      <c r="F482" s="35"/>
    </row>
    <row r="483" spans="1:6" ht="14">
      <c r="A483" s="4"/>
      <c r="B483" s="35"/>
      <c r="C483" s="35"/>
      <c r="D483" s="35"/>
      <c r="E483" s="35"/>
      <c r="F483" s="35"/>
    </row>
    <row r="484" spans="1:6" ht="14">
      <c r="A484" s="4"/>
      <c r="B484" s="35"/>
      <c r="C484" s="35"/>
      <c r="D484" s="35"/>
      <c r="E484" s="35"/>
      <c r="F484" s="35"/>
    </row>
    <row r="485" spans="1:6" ht="14">
      <c r="A485" s="4"/>
      <c r="B485" s="35"/>
      <c r="C485" s="35"/>
      <c r="D485" s="35"/>
      <c r="E485" s="35"/>
      <c r="F485" s="35"/>
    </row>
    <row r="486" spans="1:6" ht="14">
      <c r="A486" s="4"/>
      <c r="B486" s="35"/>
      <c r="C486" s="35"/>
      <c r="D486" s="35"/>
      <c r="E486" s="35"/>
      <c r="F486" s="35"/>
    </row>
    <row r="487" spans="1:6" ht="14">
      <c r="A487" s="4"/>
      <c r="B487" s="35"/>
      <c r="C487" s="35"/>
      <c r="D487" s="35"/>
      <c r="E487" s="35"/>
      <c r="F487" s="35"/>
    </row>
    <row r="488" spans="1:6" ht="14">
      <c r="A488" s="4"/>
      <c r="B488" s="35"/>
      <c r="C488" s="35"/>
      <c r="D488" s="35"/>
      <c r="E488" s="35"/>
      <c r="F488" s="35"/>
    </row>
    <row r="489" spans="1:6" ht="14">
      <c r="A489" s="4"/>
      <c r="B489" s="35"/>
      <c r="C489" s="35"/>
      <c r="D489" s="35"/>
      <c r="E489" s="35"/>
      <c r="F489" s="35"/>
    </row>
    <row r="490" spans="1:6" ht="14">
      <c r="A490" s="4"/>
      <c r="B490" s="35"/>
      <c r="C490" s="35"/>
      <c r="D490" s="35"/>
      <c r="E490" s="35"/>
      <c r="F490" s="35"/>
    </row>
    <row r="491" spans="1:6" ht="14">
      <c r="A491" s="4"/>
      <c r="B491" s="35"/>
      <c r="C491" s="35"/>
      <c r="D491" s="35"/>
      <c r="E491" s="35"/>
      <c r="F491" s="35"/>
    </row>
    <row r="492" spans="1:6" ht="14">
      <c r="A492" s="4"/>
      <c r="B492" s="35"/>
      <c r="C492" s="35"/>
      <c r="D492" s="35"/>
      <c r="E492" s="35"/>
      <c r="F492" s="35"/>
    </row>
    <row r="493" spans="1:6" ht="14">
      <c r="A493" s="4"/>
      <c r="B493" s="35"/>
      <c r="C493" s="35"/>
      <c r="D493" s="35"/>
      <c r="E493" s="35"/>
      <c r="F493" s="35"/>
    </row>
    <row r="494" spans="1:6" ht="14">
      <c r="A494" s="4"/>
      <c r="B494" s="35"/>
      <c r="C494" s="35"/>
      <c r="D494" s="35"/>
      <c r="E494" s="35"/>
      <c r="F494" s="35"/>
    </row>
    <row r="495" spans="1:6" ht="14">
      <c r="A495" s="4"/>
      <c r="B495" s="35"/>
      <c r="C495" s="35"/>
      <c r="D495" s="35"/>
      <c r="E495" s="35"/>
      <c r="F495" s="35"/>
    </row>
    <row r="496" spans="1:6" ht="14">
      <c r="A496" s="4"/>
      <c r="B496" s="35"/>
      <c r="C496" s="35"/>
      <c r="D496" s="35"/>
      <c r="E496" s="35"/>
      <c r="F496" s="35"/>
    </row>
    <row r="497" spans="1:6" ht="14">
      <c r="A497" s="4"/>
      <c r="B497" s="35"/>
      <c r="C497" s="35"/>
      <c r="D497" s="35"/>
      <c r="E497" s="35"/>
      <c r="F497" s="35"/>
    </row>
    <row r="498" spans="1:6" ht="14">
      <c r="A498" s="4"/>
      <c r="B498" s="35"/>
      <c r="C498" s="35"/>
      <c r="D498" s="35"/>
      <c r="E498" s="35"/>
      <c r="F498" s="35"/>
    </row>
    <row r="499" spans="1:6" ht="14">
      <c r="A499" s="4"/>
      <c r="B499" s="35"/>
      <c r="C499" s="35"/>
      <c r="D499" s="35"/>
      <c r="E499" s="35"/>
      <c r="F499" s="35"/>
    </row>
    <row r="500" spans="1:6" ht="14">
      <c r="A500" s="4"/>
      <c r="B500" s="35"/>
      <c r="C500" s="35"/>
      <c r="D500" s="35"/>
      <c r="E500" s="35"/>
      <c r="F500" s="35"/>
    </row>
    <row r="501" spans="1:6" ht="14">
      <c r="A501" s="4"/>
      <c r="B501" s="35"/>
      <c r="C501" s="35"/>
      <c r="D501" s="35"/>
      <c r="E501" s="35"/>
      <c r="F501" s="35"/>
    </row>
    <row r="502" spans="1:6" ht="14">
      <c r="A502" s="4"/>
      <c r="B502" s="35"/>
      <c r="C502" s="35"/>
      <c r="D502" s="35"/>
      <c r="E502" s="35"/>
      <c r="F502" s="35"/>
    </row>
    <row r="503" spans="1:6" ht="14">
      <c r="A503" s="4"/>
      <c r="B503" s="35"/>
      <c r="C503" s="35"/>
      <c r="D503" s="35"/>
      <c r="E503" s="35"/>
      <c r="F503" s="35"/>
    </row>
    <row r="504" spans="1:6" ht="14">
      <c r="A504" s="4"/>
      <c r="B504" s="35"/>
      <c r="C504" s="35"/>
      <c r="D504" s="35"/>
      <c r="E504" s="35"/>
      <c r="F504" s="35"/>
    </row>
    <row r="505" spans="1:6" ht="14">
      <c r="A505" s="4"/>
      <c r="B505" s="35"/>
      <c r="C505" s="35"/>
      <c r="D505" s="35"/>
      <c r="E505" s="35"/>
      <c r="F505" s="35"/>
    </row>
    <row r="506" spans="1:6" ht="14">
      <c r="A506" s="4"/>
      <c r="B506" s="35"/>
      <c r="C506" s="35"/>
      <c r="D506" s="35"/>
      <c r="E506" s="35"/>
      <c r="F506" s="35"/>
    </row>
    <row r="507" spans="1:6" ht="14">
      <c r="A507" s="4"/>
      <c r="B507" s="35"/>
      <c r="C507" s="35"/>
      <c r="D507" s="35"/>
      <c r="E507" s="35"/>
      <c r="F507" s="35"/>
    </row>
    <row r="508" spans="1:6" ht="14">
      <c r="A508" s="4"/>
      <c r="B508" s="35"/>
      <c r="C508" s="35"/>
      <c r="D508" s="35"/>
      <c r="E508" s="35"/>
      <c r="F508" s="35"/>
    </row>
    <row r="509" spans="1:6" ht="14">
      <c r="A509" s="4"/>
      <c r="B509" s="35"/>
      <c r="C509" s="35"/>
      <c r="D509" s="35"/>
      <c r="E509" s="35"/>
      <c r="F509" s="35"/>
    </row>
    <row r="510" spans="1:6" ht="14">
      <c r="A510" s="4"/>
      <c r="B510" s="35"/>
      <c r="C510" s="35"/>
      <c r="D510" s="35"/>
      <c r="E510" s="35"/>
      <c r="F510" s="35"/>
    </row>
    <row r="511" spans="1:6" ht="14">
      <c r="A511" s="4"/>
      <c r="B511" s="35"/>
      <c r="C511" s="35"/>
      <c r="D511" s="35"/>
      <c r="E511" s="35"/>
      <c r="F511" s="35"/>
    </row>
    <row r="512" spans="1:6" ht="14">
      <c r="A512" s="4"/>
      <c r="B512" s="35"/>
      <c r="C512" s="35"/>
      <c r="D512" s="35"/>
      <c r="E512" s="35"/>
      <c r="F512" s="35"/>
    </row>
    <row r="513" spans="1:6" ht="14">
      <c r="A513" s="4"/>
      <c r="B513" s="35"/>
      <c r="C513" s="35"/>
      <c r="D513" s="35"/>
      <c r="E513" s="35"/>
      <c r="F513" s="35"/>
    </row>
    <row r="514" spans="1:6" ht="14">
      <c r="A514" s="4"/>
      <c r="B514" s="35"/>
      <c r="C514" s="35"/>
      <c r="D514" s="35"/>
      <c r="E514" s="35"/>
      <c r="F514" s="35"/>
    </row>
    <row r="515" spans="1:6" ht="14">
      <c r="A515" s="4"/>
      <c r="B515" s="35"/>
      <c r="C515" s="35"/>
      <c r="D515" s="35"/>
      <c r="E515" s="35"/>
      <c r="F515" s="35"/>
    </row>
    <row r="516" spans="1:6" ht="14">
      <c r="A516" s="4"/>
      <c r="B516" s="35"/>
      <c r="C516" s="35"/>
      <c r="D516" s="35"/>
      <c r="E516" s="35"/>
      <c r="F516" s="35"/>
    </row>
    <row r="517" spans="1:6" ht="14">
      <c r="A517" s="4"/>
      <c r="B517" s="35"/>
      <c r="C517" s="35"/>
      <c r="D517" s="35"/>
      <c r="E517" s="35"/>
      <c r="F517" s="35"/>
    </row>
    <row r="518" spans="1:6" ht="14">
      <c r="A518" s="4"/>
      <c r="B518" s="35"/>
      <c r="C518" s="35"/>
      <c r="D518" s="35"/>
      <c r="E518" s="35"/>
      <c r="F518" s="35"/>
    </row>
    <row r="519" spans="1:6" ht="14">
      <c r="A519" s="4"/>
      <c r="B519" s="35"/>
      <c r="C519" s="35"/>
      <c r="D519" s="35"/>
      <c r="E519" s="35"/>
      <c r="F519" s="35"/>
    </row>
    <row r="520" spans="1:6" ht="14">
      <c r="A520" s="4"/>
      <c r="B520" s="35"/>
      <c r="C520" s="35"/>
      <c r="D520" s="35"/>
      <c r="E520" s="35"/>
      <c r="F520" s="35"/>
    </row>
    <row r="521" spans="1:6" ht="14">
      <c r="A521" s="4"/>
      <c r="B521" s="35"/>
      <c r="C521" s="35"/>
      <c r="D521" s="35"/>
      <c r="E521" s="35"/>
      <c r="F521" s="35"/>
    </row>
    <row r="522" spans="1:6" ht="14">
      <c r="A522" s="4"/>
      <c r="B522" s="35"/>
      <c r="C522" s="35"/>
      <c r="D522" s="35"/>
      <c r="E522" s="35"/>
      <c r="F522" s="35"/>
    </row>
    <row r="523" spans="1:6" ht="14">
      <c r="A523" s="4"/>
      <c r="B523" s="35"/>
      <c r="C523" s="35"/>
      <c r="D523" s="35"/>
      <c r="E523" s="35"/>
      <c r="F523" s="35"/>
    </row>
    <row r="524" spans="1:6" ht="14">
      <c r="A524" s="4"/>
      <c r="B524" s="35"/>
      <c r="C524" s="35"/>
      <c r="D524" s="35"/>
      <c r="E524" s="35"/>
      <c r="F524" s="35"/>
    </row>
    <row r="525" spans="1:6" ht="14">
      <c r="A525" s="4"/>
      <c r="B525" s="35"/>
      <c r="C525" s="35"/>
      <c r="D525" s="35"/>
      <c r="E525" s="35"/>
      <c r="F525" s="35"/>
    </row>
    <row r="526" spans="1:6" ht="14">
      <c r="A526" s="4"/>
      <c r="B526" s="35"/>
      <c r="C526" s="35"/>
      <c r="D526" s="35"/>
      <c r="E526" s="35"/>
      <c r="F526" s="35"/>
    </row>
    <row r="527" spans="1:6" ht="14">
      <c r="A527" s="4"/>
      <c r="B527" s="35"/>
      <c r="C527" s="35"/>
      <c r="D527" s="35"/>
      <c r="E527" s="35"/>
      <c r="F527" s="35"/>
    </row>
    <row r="528" spans="1:6" ht="14">
      <c r="A528" s="4"/>
      <c r="B528" s="35"/>
      <c r="C528" s="35"/>
      <c r="D528" s="35"/>
      <c r="E528" s="35"/>
      <c r="F528" s="35"/>
    </row>
    <row r="529" spans="1:6" ht="14">
      <c r="A529" s="4"/>
      <c r="B529" s="35"/>
      <c r="C529" s="35"/>
      <c r="D529" s="35"/>
      <c r="E529" s="35"/>
      <c r="F529" s="35"/>
    </row>
    <row r="530" spans="1:6" ht="14">
      <c r="A530" s="4"/>
      <c r="B530" s="35"/>
      <c r="C530" s="35"/>
      <c r="D530" s="35"/>
      <c r="E530" s="35"/>
      <c r="F530" s="35"/>
    </row>
    <row r="531" spans="1:6" ht="14">
      <c r="A531" s="4"/>
      <c r="B531" s="35"/>
      <c r="C531" s="35"/>
      <c r="D531" s="35"/>
      <c r="E531" s="35"/>
      <c r="F531" s="35"/>
    </row>
    <row r="532" spans="1:6" ht="14">
      <c r="A532" s="4"/>
      <c r="B532" s="35"/>
      <c r="C532" s="35"/>
      <c r="D532" s="35"/>
      <c r="E532" s="35"/>
      <c r="F532" s="35"/>
    </row>
    <row r="533" spans="1:6" ht="14">
      <c r="A533" s="4"/>
      <c r="B533" s="35"/>
      <c r="C533" s="35"/>
      <c r="D533" s="35"/>
      <c r="E533" s="35"/>
      <c r="F533" s="35"/>
    </row>
    <row r="534" spans="1:6" ht="14">
      <c r="A534" s="4"/>
      <c r="B534" s="35"/>
      <c r="C534" s="35"/>
      <c r="D534" s="35"/>
      <c r="E534" s="35"/>
      <c r="F534" s="35"/>
    </row>
    <row r="535" spans="1:6" ht="14">
      <c r="A535" s="4"/>
      <c r="B535" s="35"/>
      <c r="C535" s="35"/>
      <c r="D535" s="35"/>
      <c r="E535" s="35"/>
      <c r="F535" s="35"/>
    </row>
    <row r="536" spans="1:6" ht="14">
      <c r="A536" s="4"/>
      <c r="B536" s="35"/>
      <c r="C536" s="35"/>
      <c r="D536" s="35"/>
      <c r="E536" s="35"/>
      <c r="F536" s="35"/>
    </row>
    <row r="537" spans="1:6" ht="14">
      <c r="A537" s="4"/>
      <c r="B537" s="35"/>
      <c r="C537" s="35"/>
      <c r="D537" s="35"/>
      <c r="E537" s="35"/>
      <c r="F537" s="35"/>
    </row>
    <row r="538" spans="1:6" ht="14">
      <c r="A538" s="4"/>
      <c r="B538" s="35"/>
      <c r="C538" s="35"/>
      <c r="D538" s="35"/>
      <c r="E538" s="35"/>
      <c r="F538" s="35"/>
    </row>
    <row r="539" spans="1:6" ht="14">
      <c r="A539" s="4"/>
      <c r="B539" s="35"/>
      <c r="C539" s="35"/>
      <c r="D539" s="35"/>
      <c r="E539" s="35"/>
      <c r="F539" s="35"/>
    </row>
    <row r="540" spans="1:6" ht="14">
      <c r="A540" s="4"/>
      <c r="B540" s="35"/>
      <c r="C540" s="35"/>
      <c r="D540" s="35"/>
      <c r="E540" s="35"/>
      <c r="F540" s="35"/>
    </row>
    <row r="541" spans="1:6" ht="14">
      <c r="A541" s="4"/>
      <c r="B541" s="35"/>
      <c r="C541" s="35"/>
      <c r="D541" s="35"/>
      <c r="E541" s="35"/>
      <c r="F541" s="35"/>
    </row>
    <row r="542" spans="1:6" ht="14">
      <c r="A542" s="4"/>
      <c r="B542" s="35"/>
      <c r="C542" s="35"/>
      <c r="D542" s="35"/>
      <c r="E542" s="35"/>
      <c r="F542" s="35"/>
    </row>
    <row r="543" spans="1:6" ht="14">
      <c r="A543" s="4"/>
      <c r="B543" s="35"/>
      <c r="C543" s="35"/>
      <c r="D543" s="35"/>
      <c r="E543" s="35"/>
      <c r="F543" s="35"/>
    </row>
    <row r="544" spans="1:6" ht="14">
      <c r="A544" s="4"/>
      <c r="B544" s="35"/>
      <c r="C544" s="35"/>
      <c r="D544" s="35"/>
      <c r="E544" s="35"/>
      <c r="F544" s="35"/>
    </row>
    <row r="545" spans="1:6" ht="14">
      <c r="A545" s="4"/>
      <c r="B545" s="35"/>
      <c r="C545" s="35"/>
      <c r="D545" s="35"/>
      <c r="E545" s="35"/>
      <c r="F545" s="35"/>
    </row>
    <row r="546" spans="1:6" ht="14">
      <c r="A546" s="4"/>
      <c r="B546" s="35"/>
      <c r="C546" s="35"/>
      <c r="D546" s="35"/>
      <c r="E546" s="35"/>
      <c r="F546" s="35"/>
    </row>
    <row r="547" spans="1:6" ht="14">
      <c r="A547" s="4"/>
      <c r="B547" s="35"/>
      <c r="C547" s="35"/>
      <c r="D547" s="35"/>
      <c r="E547" s="35"/>
      <c r="F547" s="35"/>
    </row>
    <row r="548" spans="1:6" ht="14">
      <c r="A548" s="4"/>
      <c r="B548" s="35"/>
      <c r="C548" s="35"/>
      <c r="D548" s="35"/>
      <c r="E548" s="35"/>
      <c r="F548" s="35"/>
    </row>
    <row r="549" spans="1:6" ht="14">
      <c r="A549" s="4"/>
      <c r="B549" s="35"/>
      <c r="C549" s="35"/>
      <c r="D549" s="35"/>
      <c r="E549" s="35"/>
      <c r="F549" s="35"/>
    </row>
    <row r="550" spans="1:6" ht="14">
      <c r="A550" s="4"/>
      <c r="B550" s="35"/>
      <c r="C550" s="35"/>
      <c r="D550" s="35"/>
      <c r="E550" s="35"/>
      <c r="F550" s="35"/>
    </row>
    <row r="551" spans="1:6" ht="14">
      <c r="A551" s="4"/>
      <c r="B551" s="35"/>
      <c r="C551" s="35"/>
      <c r="D551" s="35"/>
      <c r="E551" s="35"/>
      <c r="F551" s="35"/>
    </row>
    <row r="552" spans="1:6" ht="14">
      <c r="A552" s="4"/>
      <c r="B552" s="35"/>
      <c r="C552" s="35"/>
      <c r="D552" s="35"/>
      <c r="E552" s="35"/>
      <c r="F552" s="35"/>
    </row>
    <row r="553" spans="1:6" ht="14">
      <c r="A553" s="4"/>
      <c r="B553" s="35"/>
      <c r="C553" s="35"/>
      <c r="D553" s="35"/>
      <c r="E553" s="35"/>
      <c r="F553" s="35"/>
    </row>
    <row r="554" spans="1:6" ht="14">
      <c r="A554" s="4"/>
      <c r="B554" s="35"/>
      <c r="C554" s="35"/>
      <c r="D554" s="35"/>
      <c r="E554" s="35"/>
      <c r="F554" s="35"/>
    </row>
    <row r="555" spans="1:6" ht="14">
      <c r="A555" s="4"/>
      <c r="B555" s="35"/>
      <c r="C555" s="35"/>
      <c r="D555" s="35"/>
      <c r="E555" s="35"/>
      <c r="F555" s="35"/>
    </row>
    <row r="556" spans="1:6" ht="14">
      <c r="A556" s="4"/>
      <c r="B556" s="35"/>
      <c r="C556" s="35"/>
      <c r="D556" s="35"/>
      <c r="E556" s="35"/>
      <c r="F556" s="35"/>
    </row>
    <row r="557" spans="1:6" ht="14">
      <c r="A557" s="4"/>
      <c r="B557" s="35"/>
      <c r="C557" s="35"/>
      <c r="D557" s="35"/>
      <c r="E557" s="35"/>
      <c r="F557" s="35"/>
    </row>
    <row r="558" spans="1:6" ht="14">
      <c r="A558" s="4"/>
      <c r="B558" s="35"/>
      <c r="C558" s="35"/>
      <c r="D558" s="35"/>
      <c r="E558" s="35"/>
      <c r="F558" s="35"/>
    </row>
    <row r="559" spans="1:6" ht="14">
      <c r="A559" s="4"/>
      <c r="B559" s="35"/>
      <c r="C559" s="35"/>
      <c r="D559" s="35"/>
      <c r="E559" s="35"/>
      <c r="F559" s="35"/>
    </row>
    <row r="560" spans="1:6" ht="14">
      <c r="A560" s="4"/>
      <c r="B560" s="35"/>
      <c r="C560" s="35"/>
      <c r="D560" s="35"/>
      <c r="E560" s="35"/>
      <c r="F560" s="35"/>
    </row>
    <row r="561" spans="1:6" ht="14">
      <c r="A561" s="4"/>
      <c r="B561" s="35"/>
      <c r="C561" s="35"/>
      <c r="D561" s="35"/>
      <c r="E561" s="35"/>
      <c r="F561" s="35"/>
    </row>
    <row r="562" spans="1:6" ht="14">
      <c r="A562" s="4"/>
      <c r="B562" s="35"/>
      <c r="C562" s="35"/>
      <c r="D562" s="35"/>
      <c r="E562" s="35"/>
      <c r="F562" s="35"/>
    </row>
    <row r="563" spans="1:6" ht="14">
      <c r="A563" s="4"/>
      <c r="B563" s="35"/>
      <c r="C563" s="35"/>
      <c r="D563" s="35"/>
      <c r="E563" s="35"/>
      <c r="F563" s="35"/>
    </row>
    <row r="564" spans="1:6" ht="14">
      <c r="A564" s="4"/>
      <c r="B564" s="35"/>
      <c r="C564" s="35"/>
      <c r="D564" s="35"/>
      <c r="E564" s="35"/>
      <c r="F564" s="35"/>
    </row>
    <row r="565" spans="1:6" ht="14">
      <c r="A565" s="4"/>
      <c r="B565" s="35"/>
      <c r="C565" s="35"/>
      <c r="D565" s="35"/>
      <c r="E565" s="35"/>
      <c r="F565" s="35"/>
    </row>
    <row r="566" spans="1:6" ht="14">
      <c r="A566" s="4"/>
      <c r="B566" s="35"/>
      <c r="C566" s="35"/>
      <c r="D566" s="35"/>
      <c r="E566" s="35"/>
      <c r="F566" s="35"/>
    </row>
    <row r="567" spans="1:6" ht="14">
      <c r="A567" s="4"/>
      <c r="B567" s="35"/>
      <c r="C567" s="35"/>
      <c r="D567" s="35"/>
      <c r="E567" s="35"/>
      <c r="F567" s="35"/>
    </row>
    <row r="568" spans="1:6" ht="14">
      <c r="A568" s="4"/>
      <c r="B568" s="35"/>
      <c r="C568" s="35"/>
      <c r="D568" s="35"/>
      <c r="E568" s="35"/>
      <c r="F568" s="35"/>
    </row>
    <row r="569" spans="1:6" ht="14">
      <c r="A569" s="4"/>
      <c r="B569" s="35"/>
      <c r="C569" s="35"/>
      <c r="D569" s="35"/>
      <c r="E569" s="35"/>
      <c r="F569" s="35"/>
    </row>
    <row r="570" spans="1:6" ht="14">
      <c r="A570" s="4"/>
      <c r="B570" s="35"/>
      <c r="C570" s="35"/>
      <c r="D570" s="35"/>
      <c r="E570" s="35"/>
      <c r="F570" s="35"/>
    </row>
    <row r="571" spans="1:6" ht="14">
      <c r="A571" s="4"/>
      <c r="B571" s="35"/>
      <c r="C571" s="35"/>
      <c r="D571" s="35"/>
      <c r="E571" s="35"/>
      <c r="F571" s="35"/>
    </row>
    <row r="572" spans="1:6" ht="14">
      <c r="A572" s="4"/>
      <c r="B572" s="35"/>
      <c r="C572" s="35"/>
      <c r="D572" s="35"/>
      <c r="E572" s="35"/>
      <c r="F572" s="35"/>
    </row>
    <row r="573" spans="1:6" ht="14">
      <c r="A573" s="4"/>
      <c r="B573" s="35"/>
      <c r="C573" s="35"/>
      <c r="D573" s="35"/>
      <c r="E573" s="35"/>
      <c r="F573" s="35"/>
    </row>
    <row r="574" spans="1:6" ht="14">
      <c r="A574" s="4"/>
      <c r="B574" s="35"/>
      <c r="C574" s="35"/>
      <c r="D574" s="35"/>
      <c r="E574" s="35"/>
      <c r="F574" s="35"/>
    </row>
    <row r="575" spans="1:6" ht="14">
      <c r="A575" s="4"/>
      <c r="B575" s="35"/>
      <c r="C575" s="35"/>
      <c r="D575" s="35"/>
      <c r="E575" s="35"/>
      <c r="F575" s="35"/>
    </row>
    <row r="576" spans="1:6" ht="14">
      <c r="A576" s="4"/>
      <c r="B576" s="35"/>
      <c r="C576" s="35"/>
      <c r="D576" s="35"/>
      <c r="E576" s="35"/>
      <c r="F576" s="35"/>
    </row>
    <row r="577" spans="1:6" ht="14">
      <c r="A577" s="4"/>
      <c r="B577" s="35"/>
      <c r="C577" s="35"/>
      <c r="D577" s="35"/>
      <c r="E577" s="35"/>
      <c r="F577" s="35"/>
    </row>
    <row r="578" spans="1:6" ht="14">
      <c r="A578" s="4"/>
      <c r="B578" s="35"/>
      <c r="C578" s="35"/>
      <c r="D578" s="35"/>
      <c r="E578" s="35"/>
      <c r="F578" s="35"/>
    </row>
    <row r="579" spans="1:6" ht="14">
      <c r="A579" s="4"/>
      <c r="B579" s="35"/>
      <c r="C579" s="35"/>
      <c r="D579" s="35"/>
      <c r="E579" s="35"/>
      <c r="F579" s="35"/>
    </row>
    <row r="580" spans="1:6" ht="14">
      <c r="A580" s="4"/>
      <c r="B580" s="35"/>
      <c r="C580" s="35"/>
      <c r="D580" s="35"/>
      <c r="E580" s="35"/>
      <c r="F580" s="35"/>
    </row>
    <row r="581" spans="1:6" ht="14">
      <c r="A581" s="4"/>
      <c r="B581" s="35"/>
      <c r="C581" s="35"/>
      <c r="D581" s="35"/>
      <c r="E581" s="35"/>
      <c r="F581" s="35"/>
    </row>
    <row r="582" spans="1:6" ht="14">
      <c r="A582" s="4"/>
      <c r="B582" s="35"/>
      <c r="C582" s="35"/>
      <c r="D582" s="35"/>
      <c r="E582" s="35"/>
      <c r="F582" s="35"/>
    </row>
    <row r="583" spans="1:6" ht="14">
      <c r="A583" s="4"/>
      <c r="B583" s="35"/>
      <c r="C583" s="35"/>
      <c r="D583" s="35"/>
      <c r="E583" s="35"/>
      <c r="F583" s="35"/>
    </row>
    <row r="584" spans="1:6" ht="14">
      <c r="A584" s="4"/>
      <c r="B584" s="35"/>
      <c r="C584" s="35"/>
      <c r="D584" s="35"/>
      <c r="E584" s="35"/>
      <c r="F584" s="35"/>
    </row>
    <row r="585" spans="1:6" ht="14">
      <c r="A585" s="4"/>
      <c r="B585" s="35"/>
      <c r="C585" s="35"/>
      <c r="D585" s="35"/>
      <c r="E585" s="35"/>
      <c r="F585" s="35"/>
    </row>
    <row r="586" spans="1:6" ht="14">
      <c r="A586" s="4"/>
      <c r="B586" s="35"/>
      <c r="C586" s="35"/>
      <c r="D586" s="35"/>
      <c r="E586" s="35"/>
      <c r="F586" s="35"/>
    </row>
    <row r="587" spans="1:6" ht="14">
      <c r="A587" s="4"/>
      <c r="B587" s="35"/>
      <c r="C587" s="35"/>
      <c r="D587" s="35"/>
      <c r="E587" s="35"/>
      <c r="F587" s="35"/>
    </row>
    <row r="588" spans="1:6" ht="14">
      <c r="A588" s="4"/>
      <c r="B588" s="35"/>
      <c r="C588" s="35"/>
      <c r="D588" s="35"/>
      <c r="E588" s="35"/>
      <c r="F588" s="35"/>
    </row>
    <row r="589" spans="1:6" ht="14">
      <c r="A589" s="4"/>
      <c r="B589" s="35"/>
      <c r="C589" s="35"/>
      <c r="D589" s="35"/>
      <c r="E589" s="35"/>
      <c r="F589" s="35"/>
    </row>
    <row r="590" spans="1:6" ht="14">
      <c r="A590" s="4"/>
      <c r="B590" s="35"/>
      <c r="C590" s="35"/>
      <c r="D590" s="35"/>
      <c r="E590" s="35"/>
      <c r="F590" s="35"/>
    </row>
    <row r="591" spans="1:6" ht="14">
      <c r="A591" s="4"/>
      <c r="B591" s="35"/>
      <c r="C591" s="35"/>
      <c r="D591" s="35"/>
      <c r="E591" s="35"/>
      <c r="F591" s="35"/>
    </row>
    <row r="592" spans="1:6" ht="14">
      <c r="A592" s="4"/>
      <c r="B592" s="35"/>
      <c r="C592" s="35"/>
      <c r="D592" s="35"/>
      <c r="E592" s="35"/>
      <c r="F592" s="35"/>
    </row>
    <row r="593" spans="1:6" ht="14">
      <c r="A593" s="4"/>
      <c r="B593" s="35"/>
      <c r="C593" s="35"/>
      <c r="D593" s="35"/>
      <c r="E593" s="35"/>
      <c r="F593" s="35"/>
    </row>
    <row r="594" spans="1:6" ht="14">
      <c r="A594" s="4"/>
      <c r="B594" s="35"/>
      <c r="C594" s="35"/>
      <c r="D594" s="35"/>
      <c r="E594" s="35"/>
      <c r="F594" s="35"/>
    </row>
    <row r="595" spans="1:6" ht="14">
      <c r="A595" s="4"/>
      <c r="B595" s="35"/>
      <c r="C595" s="35"/>
      <c r="D595" s="35"/>
      <c r="E595" s="35"/>
      <c r="F595" s="35"/>
    </row>
    <row r="596" spans="1:6" ht="14">
      <c r="A596" s="4"/>
      <c r="B596" s="35"/>
      <c r="C596" s="35"/>
      <c r="D596" s="35"/>
      <c r="E596" s="35"/>
      <c r="F596" s="35"/>
    </row>
    <row r="597" spans="1:6" ht="14">
      <c r="A597" s="4"/>
      <c r="B597" s="35"/>
      <c r="C597" s="35"/>
      <c r="D597" s="35"/>
      <c r="E597" s="35"/>
      <c r="F597" s="35"/>
    </row>
    <row r="598" spans="1:6" ht="14">
      <c r="A598" s="4"/>
      <c r="B598" s="35"/>
      <c r="C598" s="35"/>
      <c r="D598" s="35"/>
      <c r="E598" s="35"/>
      <c r="F598" s="35"/>
    </row>
    <row r="599" spans="1:6" ht="14">
      <c r="A599" s="4"/>
      <c r="B599" s="35"/>
      <c r="C599" s="35"/>
      <c r="D599" s="35"/>
      <c r="E599" s="35"/>
      <c r="F599" s="35"/>
    </row>
    <row r="600" spans="1:6" ht="14">
      <c r="A600" s="4"/>
      <c r="B600" s="35"/>
      <c r="C600" s="35"/>
      <c r="D600" s="35"/>
      <c r="E600" s="35"/>
      <c r="F600" s="35"/>
    </row>
    <row r="601" spans="1:6" ht="14">
      <c r="A601" s="4"/>
      <c r="B601" s="35"/>
      <c r="C601" s="35"/>
      <c r="D601" s="35"/>
      <c r="E601" s="35"/>
      <c r="F601" s="35"/>
    </row>
    <row r="602" spans="1:6" ht="14">
      <c r="A602" s="4"/>
      <c r="B602" s="35"/>
      <c r="C602" s="35"/>
      <c r="D602" s="35"/>
      <c r="E602" s="35"/>
      <c r="F602" s="35"/>
    </row>
    <row r="603" spans="1:6" ht="14">
      <c r="A603" s="4"/>
      <c r="B603" s="35"/>
      <c r="C603" s="35"/>
      <c r="D603" s="35"/>
      <c r="E603" s="35"/>
      <c r="F603" s="35"/>
    </row>
    <row r="604" spans="1:6" ht="14">
      <c r="A604" s="4"/>
      <c r="B604" s="35"/>
      <c r="C604" s="35"/>
      <c r="D604" s="35"/>
      <c r="E604" s="35"/>
      <c r="F604" s="35"/>
    </row>
    <row r="605" spans="1:6" ht="14">
      <c r="A605" s="4"/>
      <c r="B605" s="35"/>
      <c r="C605" s="35"/>
      <c r="D605" s="35"/>
      <c r="E605" s="35"/>
      <c r="F605" s="35"/>
    </row>
    <row r="606" spans="1:6" ht="14">
      <c r="A606" s="4"/>
      <c r="B606" s="35"/>
      <c r="C606" s="35"/>
      <c r="D606" s="35"/>
      <c r="E606" s="35"/>
      <c r="F606" s="35"/>
    </row>
    <row r="607" spans="1:6" ht="14">
      <c r="A607" s="4"/>
      <c r="B607" s="35"/>
      <c r="C607" s="35"/>
      <c r="D607" s="35"/>
      <c r="E607" s="35"/>
      <c r="F607" s="35"/>
    </row>
    <row r="608" spans="1:6" ht="14">
      <c r="A608" s="4"/>
      <c r="B608" s="35"/>
      <c r="C608" s="35"/>
      <c r="D608" s="35"/>
      <c r="E608" s="35"/>
      <c r="F608" s="35"/>
    </row>
    <row r="609" spans="1:6" ht="14">
      <c r="A609" s="4"/>
      <c r="B609" s="35"/>
      <c r="C609" s="35"/>
      <c r="D609" s="35"/>
      <c r="E609" s="35"/>
      <c r="F609" s="35"/>
    </row>
    <row r="610" spans="1:6" ht="14">
      <c r="A610" s="4"/>
      <c r="B610" s="35"/>
      <c r="C610" s="35"/>
      <c r="D610" s="35"/>
      <c r="E610" s="35"/>
      <c r="F610" s="35"/>
    </row>
    <row r="611" spans="1:6" ht="14">
      <c r="A611" s="4"/>
      <c r="B611" s="35"/>
      <c r="C611" s="35"/>
      <c r="D611" s="35"/>
      <c r="E611" s="35"/>
      <c r="F611" s="35"/>
    </row>
    <row r="612" spans="1:6" ht="14">
      <c r="A612" s="4"/>
      <c r="B612" s="35"/>
      <c r="C612" s="35"/>
      <c r="D612" s="35"/>
      <c r="E612" s="35"/>
      <c r="F612" s="35"/>
    </row>
    <row r="613" spans="1:6" ht="14">
      <c r="A613" s="4"/>
      <c r="B613" s="35"/>
      <c r="C613" s="35"/>
      <c r="D613" s="35"/>
      <c r="E613" s="35"/>
      <c r="F613" s="35"/>
    </row>
    <row r="614" spans="1:6" ht="14">
      <c r="A614" s="4"/>
      <c r="B614" s="35"/>
      <c r="C614" s="35"/>
      <c r="D614" s="35"/>
      <c r="E614" s="35"/>
      <c r="F614" s="35"/>
    </row>
    <row r="615" spans="1:6" ht="14">
      <c r="A615" s="4"/>
      <c r="B615" s="35"/>
      <c r="C615" s="35"/>
      <c r="D615" s="35"/>
      <c r="E615" s="35"/>
      <c r="F615" s="35"/>
    </row>
    <row r="616" spans="1:6" ht="14">
      <c r="A616" s="4"/>
      <c r="B616" s="35"/>
      <c r="C616" s="35"/>
      <c r="D616" s="35"/>
      <c r="E616" s="35"/>
      <c r="F616" s="35"/>
    </row>
    <row r="617" spans="1:6" ht="14">
      <c r="A617" s="4"/>
      <c r="B617" s="35"/>
      <c r="C617" s="35"/>
      <c r="D617" s="35"/>
      <c r="E617" s="35"/>
      <c r="F617" s="35"/>
    </row>
    <row r="618" spans="1:6" ht="14">
      <c r="A618" s="4"/>
      <c r="B618" s="35"/>
      <c r="C618" s="35"/>
      <c r="D618" s="35"/>
      <c r="E618" s="35"/>
      <c r="F618" s="35"/>
    </row>
    <row r="619" spans="1:6" ht="14">
      <c r="A619" s="4"/>
      <c r="B619" s="35"/>
      <c r="C619" s="35"/>
      <c r="D619" s="35"/>
      <c r="E619" s="35"/>
      <c r="F619" s="35"/>
    </row>
    <row r="620" spans="1:6" ht="14">
      <c r="A620" s="4"/>
      <c r="B620" s="35"/>
      <c r="C620" s="35"/>
      <c r="D620" s="35"/>
      <c r="E620" s="35"/>
      <c r="F620" s="35"/>
    </row>
    <row r="621" spans="1:6" ht="14">
      <c r="A621" s="4"/>
      <c r="B621" s="35"/>
      <c r="C621" s="35"/>
      <c r="D621" s="35"/>
      <c r="E621" s="35"/>
      <c r="F621" s="35"/>
    </row>
    <row r="622" spans="1:6" ht="14">
      <c r="A622" s="4"/>
      <c r="B622" s="35"/>
      <c r="C622" s="35"/>
      <c r="D622" s="35"/>
      <c r="E622" s="35"/>
      <c r="F622" s="35"/>
    </row>
    <row r="623" spans="1:6" ht="14">
      <c r="A623" s="4"/>
      <c r="B623" s="35"/>
      <c r="C623" s="35"/>
      <c r="D623" s="35"/>
      <c r="E623" s="35"/>
      <c r="F623" s="35"/>
    </row>
    <row r="624" spans="1:6" ht="14">
      <c r="A624" s="4"/>
      <c r="B624" s="35"/>
      <c r="C624" s="35"/>
      <c r="D624" s="35"/>
      <c r="E624" s="35"/>
      <c r="F624" s="35"/>
    </row>
    <row r="625" spans="1:6" ht="14">
      <c r="A625" s="4"/>
      <c r="B625" s="35"/>
      <c r="C625" s="35"/>
      <c r="D625" s="35"/>
      <c r="E625" s="35"/>
      <c r="F625" s="35"/>
    </row>
    <row r="626" spans="1:6" ht="14">
      <c r="A626" s="4"/>
      <c r="B626" s="35"/>
      <c r="C626" s="35"/>
      <c r="D626" s="35"/>
      <c r="E626" s="35"/>
      <c r="F626" s="35"/>
    </row>
    <row r="627" spans="1:6" ht="14">
      <c r="A627" s="4"/>
      <c r="B627" s="35"/>
      <c r="C627" s="35"/>
      <c r="D627" s="35"/>
      <c r="E627" s="35"/>
      <c r="F627" s="35"/>
    </row>
    <row r="628" spans="1:6" ht="14">
      <c r="A628" s="4"/>
      <c r="B628" s="35"/>
      <c r="C628" s="35"/>
      <c r="D628" s="35"/>
      <c r="E628" s="35"/>
      <c r="F628" s="35"/>
    </row>
    <row r="629" spans="1:6" ht="14">
      <c r="A629" s="4"/>
      <c r="B629" s="35"/>
      <c r="C629" s="35"/>
      <c r="D629" s="35"/>
      <c r="E629" s="35"/>
      <c r="F629" s="35"/>
    </row>
    <row r="630" spans="1:6" ht="14">
      <c r="A630" s="4"/>
      <c r="B630" s="35"/>
      <c r="C630" s="35"/>
      <c r="D630" s="35"/>
      <c r="E630" s="35"/>
      <c r="F630" s="35"/>
    </row>
    <row r="631" spans="1:6" ht="14">
      <c r="A631" s="4"/>
      <c r="B631" s="35"/>
      <c r="C631" s="35"/>
      <c r="D631" s="35"/>
      <c r="E631" s="35"/>
      <c r="F631" s="35"/>
    </row>
    <row r="632" spans="1:6" ht="14">
      <c r="A632" s="4"/>
      <c r="B632" s="35"/>
      <c r="C632" s="35"/>
      <c r="D632" s="35"/>
      <c r="E632" s="35"/>
      <c r="F632" s="35"/>
    </row>
    <row r="633" spans="1:6" ht="14">
      <c r="A633" s="4"/>
      <c r="B633" s="35"/>
      <c r="C633" s="35"/>
      <c r="D633" s="35"/>
      <c r="E633" s="35"/>
      <c r="F633" s="35"/>
    </row>
    <row r="634" spans="1:6" ht="14">
      <c r="A634" s="4"/>
      <c r="B634" s="35"/>
      <c r="C634" s="35"/>
      <c r="D634" s="35"/>
      <c r="E634" s="35"/>
      <c r="F634" s="35"/>
    </row>
    <row r="635" spans="1:6" ht="14">
      <c r="A635" s="4"/>
      <c r="B635" s="35"/>
      <c r="C635" s="35"/>
      <c r="D635" s="35"/>
      <c r="E635" s="35"/>
      <c r="F635" s="35"/>
    </row>
    <row r="636" spans="1:6" ht="14">
      <c r="A636" s="4"/>
      <c r="B636" s="35"/>
      <c r="C636" s="35"/>
      <c r="D636" s="35"/>
      <c r="E636" s="35"/>
      <c r="F636" s="35"/>
    </row>
    <row r="637" spans="1:6" ht="14">
      <c r="A637" s="4"/>
      <c r="B637" s="35"/>
      <c r="C637" s="35"/>
      <c r="D637" s="35"/>
      <c r="E637" s="35"/>
      <c r="F637" s="35"/>
    </row>
    <row r="638" spans="1:6" ht="14">
      <c r="A638" s="4"/>
      <c r="B638" s="35"/>
      <c r="C638" s="35"/>
      <c r="D638" s="35"/>
      <c r="E638" s="35"/>
      <c r="F638" s="35"/>
    </row>
    <row r="639" spans="1:6" ht="14">
      <c r="A639" s="4"/>
      <c r="B639" s="35"/>
      <c r="C639" s="35"/>
      <c r="D639" s="35"/>
      <c r="E639" s="35"/>
      <c r="F639" s="35"/>
    </row>
    <row r="640" spans="1:6" ht="14">
      <c r="A640" s="4"/>
      <c r="B640" s="35"/>
      <c r="C640" s="35"/>
      <c r="D640" s="35"/>
      <c r="E640" s="35"/>
      <c r="F640" s="35"/>
    </row>
    <row r="641" spans="1:6" ht="14">
      <c r="A641" s="4"/>
      <c r="B641" s="35"/>
      <c r="C641" s="35"/>
      <c r="D641" s="35"/>
      <c r="E641" s="35"/>
      <c r="F641" s="35"/>
    </row>
    <row r="642" spans="1:6" ht="14">
      <c r="A642" s="4"/>
      <c r="B642" s="35"/>
      <c r="C642" s="35"/>
      <c r="D642" s="35"/>
      <c r="E642" s="35"/>
      <c r="F642" s="35"/>
    </row>
    <row r="643" spans="1:6" ht="14">
      <c r="A643" s="4"/>
      <c r="B643" s="35"/>
      <c r="C643" s="35"/>
      <c r="D643" s="35"/>
      <c r="E643" s="35"/>
      <c r="F643" s="35"/>
    </row>
    <row r="644" spans="1:6" ht="14">
      <c r="A644" s="4"/>
      <c r="B644" s="35"/>
      <c r="C644" s="35"/>
      <c r="D644" s="35"/>
      <c r="E644" s="35"/>
      <c r="F644" s="35"/>
    </row>
    <row r="645" spans="1:6" ht="14">
      <c r="A645" s="4"/>
      <c r="B645" s="35"/>
      <c r="C645" s="35"/>
      <c r="D645" s="35"/>
      <c r="E645" s="35"/>
      <c r="F645" s="35"/>
    </row>
    <row r="646" spans="1:6" ht="14">
      <c r="A646" s="4"/>
      <c r="B646" s="35"/>
      <c r="C646" s="35"/>
      <c r="D646" s="35"/>
      <c r="E646" s="35"/>
      <c r="F646" s="35"/>
    </row>
    <row r="647" spans="1:6" ht="14">
      <c r="A647" s="4"/>
      <c r="B647" s="35"/>
      <c r="C647" s="35"/>
      <c r="D647" s="35"/>
      <c r="E647" s="35"/>
      <c r="F647" s="35"/>
    </row>
    <row r="648" spans="1:6" ht="14">
      <c r="A648" s="4"/>
      <c r="B648" s="35"/>
      <c r="C648" s="35"/>
      <c r="D648" s="35"/>
      <c r="E648" s="35"/>
      <c r="F648" s="35"/>
    </row>
    <row r="649" spans="1:6" ht="14">
      <c r="A649" s="4"/>
      <c r="B649" s="35"/>
      <c r="C649" s="35"/>
      <c r="D649" s="35"/>
      <c r="E649" s="35"/>
      <c r="F649" s="35"/>
    </row>
    <row r="650" spans="1:6" ht="14">
      <c r="A650" s="4"/>
      <c r="B650" s="35"/>
      <c r="C650" s="35"/>
      <c r="D650" s="35"/>
      <c r="E650" s="35"/>
      <c r="F650" s="35"/>
    </row>
    <row r="651" spans="1:6" ht="14">
      <c r="A651" s="4"/>
      <c r="B651" s="35"/>
      <c r="C651" s="35"/>
      <c r="D651" s="35"/>
      <c r="E651" s="35"/>
      <c r="F651" s="35"/>
    </row>
    <row r="652" spans="1:6" ht="14">
      <c r="A652" s="4"/>
      <c r="B652" s="35"/>
      <c r="C652" s="35"/>
      <c r="D652" s="35"/>
      <c r="E652" s="35"/>
      <c r="F652" s="35"/>
    </row>
    <row r="653" spans="1:6" ht="14">
      <c r="A653" s="4"/>
      <c r="B653" s="35"/>
      <c r="C653" s="35"/>
      <c r="D653" s="35"/>
      <c r="E653" s="35"/>
      <c r="F653" s="35"/>
    </row>
    <row r="654" spans="1:6" ht="14">
      <c r="A654" s="4"/>
      <c r="B654" s="35"/>
      <c r="C654" s="35"/>
      <c r="D654" s="35"/>
      <c r="E654" s="35"/>
      <c r="F654" s="35"/>
    </row>
    <row r="655" spans="1:6" ht="14">
      <c r="A655" s="4"/>
      <c r="B655" s="35"/>
      <c r="C655" s="35"/>
      <c r="D655" s="35"/>
      <c r="E655" s="35"/>
      <c r="F655" s="35"/>
    </row>
    <row r="656" spans="1:6" ht="14">
      <c r="A656" s="4"/>
      <c r="B656" s="35"/>
      <c r="C656" s="35"/>
      <c r="D656" s="35"/>
      <c r="E656" s="35"/>
      <c r="F656" s="35"/>
    </row>
    <row r="657" spans="1:6" ht="14">
      <c r="A657" s="4"/>
      <c r="B657" s="35"/>
      <c r="C657" s="35"/>
      <c r="D657" s="35"/>
      <c r="E657" s="35"/>
      <c r="F657" s="35"/>
    </row>
    <row r="658" spans="1:6" ht="14">
      <c r="A658" s="4"/>
      <c r="B658" s="35"/>
      <c r="C658" s="35"/>
      <c r="D658" s="35"/>
      <c r="E658" s="35"/>
      <c r="F658" s="35"/>
    </row>
    <row r="659" spans="1:6" ht="14">
      <c r="A659" s="4"/>
      <c r="B659" s="35"/>
      <c r="C659" s="35"/>
      <c r="D659" s="35"/>
      <c r="E659" s="35"/>
      <c r="F659" s="35"/>
    </row>
    <row r="660" spans="1:6" ht="14">
      <c r="A660" s="4"/>
      <c r="B660" s="35"/>
      <c r="C660" s="35"/>
      <c r="D660" s="35"/>
      <c r="E660" s="35"/>
      <c r="F660" s="35"/>
    </row>
    <row r="661" spans="1:6" ht="14">
      <c r="A661" s="4"/>
      <c r="B661" s="35"/>
      <c r="C661" s="35"/>
      <c r="D661" s="35"/>
      <c r="E661" s="35"/>
      <c r="F661" s="35"/>
    </row>
    <row r="662" spans="1:6" ht="14">
      <c r="A662" s="4"/>
      <c r="B662" s="35"/>
      <c r="C662" s="35"/>
      <c r="D662" s="35"/>
      <c r="E662" s="35"/>
      <c r="F662" s="35"/>
    </row>
    <row r="663" spans="1:6" ht="14">
      <c r="A663" s="4"/>
      <c r="B663" s="35"/>
      <c r="C663" s="35"/>
      <c r="D663" s="35"/>
      <c r="E663" s="35"/>
      <c r="F663" s="35"/>
    </row>
    <row r="664" spans="1:6" ht="14">
      <c r="A664" s="4"/>
      <c r="B664" s="35"/>
      <c r="C664" s="35"/>
      <c r="D664" s="35"/>
      <c r="E664" s="35"/>
      <c r="F664" s="35"/>
    </row>
    <row r="665" spans="1:6" ht="14">
      <c r="A665" s="4"/>
      <c r="B665" s="35"/>
      <c r="C665" s="35"/>
      <c r="D665" s="35"/>
      <c r="E665" s="35"/>
      <c r="F665" s="35"/>
    </row>
    <row r="666" spans="1:6" ht="14">
      <c r="A666" s="4"/>
      <c r="B666" s="35"/>
      <c r="C666" s="35"/>
      <c r="D666" s="35"/>
      <c r="E666" s="35"/>
      <c r="F666" s="35"/>
    </row>
    <row r="667" spans="1:6" ht="14">
      <c r="A667" s="4"/>
      <c r="B667" s="35"/>
      <c r="C667" s="35"/>
      <c r="D667" s="35"/>
      <c r="E667" s="35"/>
      <c r="F667" s="35"/>
    </row>
    <row r="668" spans="1:6" ht="14">
      <c r="A668" s="4"/>
      <c r="B668" s="35"/>
      <c r="C668" s="35"/>
      <c r="D668" s="35"/>
      <c r="E668" s="35"/>
      <c r="F668" s="35"/>
    </row>
    <row r="669" spans="1:6" ht="14">
      <c r="A669" s="4"/>
      <c r="B669" s="35"/>
      <c r="C669" s="35"/>
      <c r="D669" s="35"/>
      <c r="E669" s="35"/>
      <c r="F669" s="35"/>
    </row>
    <row r="670" spans="1:6" ht="14">
      <c r="A670" s="4"/>
      <c r="B670" s="35"/>
      <c r="C670" s="35"/>
      <c r="D670" s="35"/>
      <c r="E670" s="35"/>
      <c r="F670" s="35"/>
    </row>
    <row r="671" spans="1:6" ht="14">
      <c r="A671" s="4"/>
      <c r="B671" s="35"/>
      <c r="C671" s="35"/>
      <c r="D671" s="35"/>
      <c r="E671" s="35"/>
      <c r="F671" s="35"/>
    </row>
    <row r="672" spans="1:6" ht="14">
      <c r="A672" s="4"/>
      <c r="B672" s="35"/>
      <c r="C672" s="35"/>
      <c r="D672" s="35"/>
      <c r="E672" s="35"/>
      <c r="F672" s="35"/>
    </row>
    <row r="673" spans="1:6" ht="14">
      <c r="A673" s="4"/>
      <c r="B673" s="35"/>
      <c r="C673" s="35"/>
      <c r="D673" s="35"/>
      <c r="E673" s="35"/>
      <c r="F673" s="35"/>
    </row>
    <row r="674" spans="1:6" ht="14">
      <c r="A674" s="4"/>
      <c r="B674" s="35"/>
      <c r="C674" s="35"/>
      <c r="D674" s="35"/>
      <c r="E674" s="35"/>
      <c r="F674" s="35"/>
    </row>
    <row r="675" spans="1:6" ht="14">
      <c r="A675" s="4"/>
      <c r="B675" s="35"/>
      <c r="C675" s="35"/>
      <c r="D675" s="35"/>
      <c r="E675" s="35"/>
      <c r="F675" s="35"/>
    </row>
    <row r="676" spans="1:6" ht="14">
      <c r="A676" s="4"/>
      <c r="B676" s="35"/>
      <c r="C676" s="35"/>
      <c r="D676" s="35"/>
      <c r="E676" s="35"/>
      <c r="F676" s="35"/>
    </row>
    <row r="677" spans="1:6" ht="14">
      <c r="A677" s="4"/>
      <c r="B677" s="35"/>
      <c r="C677" s="35"/>
      <c r="D677" s="35"/>
      <c r="E677" s="35"/>
      <c r="F677" s="35"/>
    </row>
    <row r="678" spans="1:6" ht="14">
      <c r="A678" s="4"/>
      <c r="B678" s="35"/>
      <c r="C678" s="35"/>
      <c r="D678" s="35"/>
      <c r="E678" s="35"/>
      <c r="F678" s="35"/>
    </row>
    <row r="679" spans="1:6" ht="14">
      <c r="A679" s="4"/>
      <c r="B679" s="35"/>
      <c r="C679" s="35"/>
      <c r="D679" s="35"/>
      <c r="E679" s="35"/>
      <c r="F679" s="35"/>
    </row>
    <row r="680" spans="1:6" ht="14">
      <c r="A680" s="4"/>
      <c r="B680" s="35"/>
      <c r="C680" s="35"/>
      <c r="D680" s="35"/>
      <c r="E680" s="35"/>
      <c r="F680" s="35"/>
    </row>
    <row r="681" spans="1:6" ht="14">
      <c r="A681" s="4"/>
      <c r="B681" s="35"/>
      <c r="C681" s="35"/>
      <c r="D681" s="35"/>
      <c r="E681" s="35"/>
      <c r="F681" s="35"/>
    </row>
    <row r="682" spans="1:6" ht="14">
      <c r="A682" s="4"/>
      <c r="B682" s="35"/>
      <c r="C682" s="35"/>
      <c r="D682" s="35"/>
      <c r="E682" s="35"/>
      <c r="F682" s="35"/>
    </row>
    <row r="683" spans="1:6" ht="14">
      <c r="A683" s="4"/>
      <c r="B683" s="35"/>
      <c r="C683" s="35"/>
      <c r="D683" s="35"/>
      <c r="E683" s="35"/>
      <c r="F683" s="35"/>
    </row>
    <row r="684" spans="1:6" ht="14">
      <c r="A684" s="4"/>
      <c r="B684" s="35"/>
      <c r="C684" s="35"/>
      <c r="D684" s="35"/>
      <c r="E684" s="35"/>
      <c r="F684" s="35"/>
    </row>
    <row r="685" spans="1:6" ht="14">
      <c r="A685" s="4"/>
      <c r="B685" s="35"/>
      <c r="C685" s="35"/>
      <c r="D685" s="35"/>
      <c r="E685" s="35"/>
      <c r="F685" s="35"/>
    </row>
    <row r="686" spans="1:6" ht="14">
      <c r="A686" s="4"/>
      <c r="B686" s="35"/>
      <c r="C686" s="35"/>
      <c r="D686" s="35"/>
      <c r="E686" s="35"/>
      <c r="F686" s="35"/>
    </row>
    <row r="687" spans="1:6" ht="14">
      <c r="A687" s="4"/>
      <c r="B687" s="35"/>
      <c r="C687" s="35"/>
      <c r="D687" s="35"/>
      <c r="E687" s="35"/>
      <c r="F687" s="35"/>
    </row>
    <row r="688" spans="1:6" ht="14">
      <c r="A688" s="4"/>
      <c r="B688" s="35"/>
      <c r="C688" s="35"/>
      <c r="D688" s="35"/>
      <c r="E688" s="35"/>
      <c r="F688" s="35"/>
    </row>
    <row r="689" spans="1:6" ht="14">
      <c r="A689" s="4"/>
      <c r="B689" s="35"/>
      <c r="C689" s="35"/>
      <c r="D689" s="35"/>
      <c r="E689" s="35"/>
      <c r="F689" s="35"/>
    </row>
    <row r="690" spans="1:6" ht="14">
      <c r="A690" s="4"/>
      <c r="B690" s="35"/>
      <c r="C690" s="35"/>
      <c r="D690" s="35"/>
      <c r="E690" s="35"/>
      <c r="F690" s="35"/>
    </row>
    <row r="691" spans="1:6" ht="14">
      <c r="A691" s="4"/>
      <c r="B691" s="35"/>
      <c r="C691" s="35"/>
      <c r="D691" s="35"/>
      <c r="E691" s="35"/>
      <c r="F691" s="35"/>
    </row>
    <row r="692" spans="1:6" ht="14">
      <c r="A692" s="4"/>
      <c r="B692" s="35"/>
      <c r="C692" s="35"/>
      <c r="D692" s="35"/>
      <c r="E692" s="35"/>
      <c r="F692" s="35"/>
    </row>
    <row r="693" spans="1:6" ht="14">
      <c r="A693" s="4"/>
      <c r="B693" s="35"/>
      <c r="C693" s="35"/>
      <c r="D693" s="35"/>
      <c r="E693" s="35"/>
      <c r="F693" s="35"/>
    </row>
    <row r="694" spans="1:6" ht="14">
      <c r="A694" s="4"/>
      <c r="B694" s="35"/>
      <c r="C694" s="35"/>
      <c r="D694" s="35"/>
      <c r="E694" s="35"/>
      <c r="F694" s="35"/>
    </row>
    <row r="695" spans="1:6" ht="14">
      <c r="A695" s="4"/>
      <c r="B695" s="35"/>
      <c r="C695" s="35"/>
      <c r="D695" s="35"/>
      <c r="E695" s="35"/>
      <c r="F695" s="35"/>
    </row>
    <row r="696" spans="1:6" ht="14">
      <c r="A696" s="4"/>
      <c r="B696" s="35"/>
      <c r="C696" s="35"/>
      <c r="D696" s="35"/>
      <c r="E696" s="35"/>
      <c r="F696" s="35"/>
    </row>
    <row r="697" spans="1:6" ht="14">
      <c r="A697" s="4"/>
      <c r="B697" s="35"/>
      <c r="C697" s="35"/>
      <c r="D697" s="35"/>
      <c r="E697" s="35"/>
      <c r="F697" s="35"/>
    </row>
    <row r="698" spans="1:6" ht="14">
      <c r="A698" s="4"/>
      <c r="B698" s="35"/>
      <c r="C698" s="35"/>
      <c r="D698" s="35"/>
      <c r="E698" s="35"/>
      <c r="F698" s="35"/>
    </row>
    <row r="699" spans="1:6" ht="14">
      <c r="A699" s="4"/>
      <c r="B699" s="35"/>
      <c r="C699" s="35"/>
      <c r="D699" s="35"/>
      <c r="E699" s="35"/>
      <c r="F699" s="35"/>
    </row>
    <row r="700" spans="1:6" ht="14">
      <c r="A700" s="4"/>
      <c r="B700" s="35"/>
      <c r="C700" s="35"/>
      <c r="D700" s="35"/>
      <c r="E700" s="35"/>
      <c r="F700" s="35"/>
    </row>
    <row r="701" spans="1:6" ht="14">
      <c r="A701" s="4"/>
      <c r="B701" s="35"/>
      <c r="C701" s="35"/>
      <c r="D701" s="35"/>
      <c r="E701" s="35"/>
      <c r="F701" s="35"/>
    </row>
    <row r="702" spans="1:6" ht="14">
      <c r="A702" s="4"/>
      <c r="B702" s="35"/>
      <c r="C702" s="35"/>
      <c r="D702" s="35"/>
      <c r="E702" s="35"/>
      <c r="F702" s="35"/>
    </row>
    <row r="703" spans="1:6" ht="14">
      <c r="A703" s="4"/>
      <c r="B703" s="35"/>
      <c r="C703" s="35"/>
      <c r="D703" s="35"/>
      <c r="E703" s="35"/>
      <c r="F703" s="35"/>
    </row>
    <row r="704" spans="1:6" ht="14">
      <c r="A704" s="4"/>
      <c r="B704" s="35"/>
      <c r="C704" s="35"/>
      <c r="D704" s="35"/>
      <c r="E704" s="35"/>
      <c r="F704" s="35"/>
    </row>
    <row r="705" spans="1:6" ht="14">
      <c r="A705" s="4"/>
      <c r="B705" s="35"/>
      <c r="C705" s="35"/>
      <c r="D705" s="35"/>
      <c r="E705" s="35"/>
      <c r="F705" s="35"/>
    </row>
    <row r="706" spans="1:6" ht="14">
      <c r="A706" s="4"/>
      <c r="B706" s="35"/>
      <c r="C706" s="35"/>
      <c r="D706" s="35"/>
      <c r="E706" s="35"/>
      <c r="F706" s="35"/>
    </row>
    <row r="707" spans="1:6" ht="14">
      <c r="A707" s="4"/>
      <c r="B707" s="35"/>
      <c r="C707" s="35"/>
      <c r="D707" s="35"/>
      <c r="E707" s="35"/>
      <c r="F707" s="35"/>
    </row>
    <row r="708" spans="1:6" ht="14">
      <c r="A708" s="4"/>
      <c r="B708" s="35"/>
      <c r="C708" s="35"/>
      <c r="D708" s="35"/>
      <c r="E708" s="35"/>
      <c r="F708" s="35"/>
    </row>
    <row r="709" spans="1:6" ht="14">
      <c r="A709" s="4"/>
      <c r="B709" s="35"/>
      <c r="C709" s="35"/>
      <c r="D709" s="35"/>
      <c r="E709" s="35"/>
      <c r="F709" s="35"/>
    </row>
    <row r="710" spans="1:6" ht="14">
      <c r="A710" s="4"/>
      <c r="B710" s="35"/>
      <c r="C710" s="35"/>
      <c r="D710" s="35"/>
      <c r="E710" s="35"/>
      <c r="F710" s="35"/>
    </row>
    <row r="711" spans="1:6" ht="14">
      <c r="A711" s="4"/>
      <c r="B711" s="35"/>
      <c r="C711" s="35"/>
      <c r="D711" s="35"/>
      <c r="E711" s="35"/>
      <c r="F711" s="35"/>
    </row>
    <row r="712" spans="1:6" ht="14">
      <c r="A712" s="4"/>
      <c r="B712" s="35"/>
      <c r="C712" s="35"/>
      <c r="D712" s="35"/>
      <c r="E712" s="35"/>
      <c r="F712" s="35"/>
    </row>
    <row r="713" spans="1:6" ht="14">
      <c r="A713" s="4"/>
      <c r="B713" s="35"/>
      <c r="C713" s="35"/>
      <c r="D713" s="35"/>
      <c r="E713" s="35"/>
      <c r="F713" s="35"/>
    </row>
    <row r="714" spans="1:6" ht="14">
      <c r="A714" s="4"/>
      <c r="B714" s="35"/>
      <c r="C714" s="35"/>
      <c r="D714" s="35"/>
      <c r="E714" s="35"/>
      <c r="F714" s="35"/>
    </row>
    <row r="715" spans="1:6" ht="14">
      <c r="A715" s="4"/>
      <c r="B715" s="35"/>
      <c r="C715" s="35"/>
      <c r="D715" s="35"/>
      <c r="E715" s="35"/>
      <c r="F715" s="35"/>
    </row>
    <row r="716" spans="1:6" ht="14">
      <c r="A716" s="4"/>
      <c r="B716" s="35"/>
      <c r="C716" s="35"/>
      <c r="D716" s="35"/>
      <c r="E716" s="35"/>
      <c r="F716" s="35"/>
    </row>
    <row r="717" spans="1:6" ht="14">
      <c r="A717" s="4"/>
      <c r="B717" s="35"/>
      <c r="C717" s="35"/>
      <c r="D717" s="35"/>
      <c r="E717" s="35"/>
      <c r="F717" s="35"/>
    </row>
    <row r="718" spans="1:6" ht="14">
      <c r="A718" s="4"/>
      <c r="B718" s="35"/>
      <c r="C718" s="35"/>
      <c r="D718" s="35"/>
      <c r="E718" s="35"/>
      <c r="F718" s="35"/>
    </row>
    <row r="719" spans="1:6" ht="14">
      <c r="A719" s="4"/>
      <c r="B719" s="35"/>
      <c r="C719" s="35"/>
      <c r="D719" s="35"/>
      <c r="E719" s="35"/>
      <c r="F719" s="35"/>
    </row>
    <row r="720" spans="1:6" ht="14">
      <c r="A720" s="4"/>
      <c r="B720" s="35"/>
      <c r="C720" s="35"/>
      <c r="D720" s="35"/>
      <c r="E720" s="35"/>
      <c r="F720" s="35"/>
    </row>
    <row r="721" spans="1:6" ht="14">
      <c r="A721" s="4"/>
      <c r="B721" s="35"/>
      <c r="C721" s="35"/>
      <c r="D721" s="35"/>
      <c r="E721" s="35"/>
      <c r="F721" s="35"/>
    </row>
    <row r="722" spans="1:6" ht="14">
      <c r="A722" s="4"/>
      <c r="B722" s="35"/>
      <c r="C722" s="35"/>
      <c r="D722" s="35"/>
      <c r="E722" s="35"/>
      <c r="F722" s="35"/>
    </row>
    <row r="723" spans="1:6" ht="14">
      <c r="A723" s="4"/>
      <c r="B723" s="35"/>
      <c r="C723" s="35"/>
      <c r="D723" s="35"/>
      <c r="E723" s="35"/>
      <c r="F723" s="35"/>
    </row>
    <row r="724" spans="1:6" ht="14">
      <c r="A724" s="4"/>
      <c r="B724" s="35"/>
      <c r="C724" s="35"/>
      <c r="D724" s="35"/>
      <c r="E724" s="35"/>
      <c r="F724" s="35"/>
    </row>
    <row r="725" spans="1:6" ht="14">
      <c r="A725" s="4"/>
      <c r="B725" s="35"/>
      <c r="C725" s="35"/>
      <c r="D725" s="35"/>
      <c r="E725" s="35"/>
      <c r="F725" s="35"/>
    </row>
    <row r="726" spans="1:6" ht="14">
      <c r="A726" s="4"/>
      <c r="B726" s="35"/>
      <c r="C726" s="35"/>
      <c r="D726" s="35"/>
      <c r="E726" s="35"/>
      <c r="F726" s="35"/>
    </row>
    <row r="727" spans="1:6" ht="14">
      <c r="A727" s="4"/>
      <c r="B727" s="35"/>
      <c r="C727" s="35"/>
      <c r="D727" s="35"/>
      <c r="E727" s="35"/>
      <c r="F727" s="35"/>
    </row>
    <row r="728" spans="1:6" ht="14">
      <c r="A728" s="4"/>
      <c r="B728" s="35"/>
      <c r="C728" s="35"/>
      <c r="D728" s="35"/>
      <c r="E728" s="35"/>
      <c r="F728" s="35"/>
    </row>
    <row r="729" spans="1:6" ht="14">
      <c r="A729" s="4"/>
      <c r="B729" s="35"/>
      <c r="C729" s="35"/>
      <c r="D729" s="35"/>
      <c r="E729" s="35"/>
      <c r="F729" s="35"/>
    </row>
    <row r="730" spans="1:6" ht="14">
      <c r="A730" s="4"/>
      <c r="B730" s="35"/>
      <c r="C730" s="35"/>
      <c r="D730" s="35"/>
      <c r="E730" s="35"/>
      <c r="F730" s="35"/>
    </row>
    <row r="731" spans="1:6" ht="14">
      <c r="A731" s="4"/>
      <c r="B731" s="35"/>
      <c r="C731" s="35"/>
      <c r="D731" s="35"/>
      <c r="E731" s="35"/>
      <c r="F731" s="35"/>
    </row>
    <row r="732" spans="1:6" ht="14">
      <c r="A732" s="4"/>
      <c r="B732" s="35"/>
      <c r="C732" s="35"/>
      <c r="D732" s="35"/>
      <c r="E732" s="35"/>
      <c r="F732" s="35"/>
    </row>
    <row r="733" spans="1:6" ht="14">
      <c r="A733" s="4"/>
      <c r="B733" s="35"/>
      <c r="C733" s="35"/>
      <c r="D733" s="35"/>
      <c r="E733" s="35"/>
      <c r="F733" s="35"/>
    </row>
    <row r="734" spans="1:6" ht="14">
      <c r="A734" s="4"/>
      <c r="B734" s="35"/>
      <c r="C734" s="35"/>
      <c r="D734" s="35"/>
      <c r="E734" s="35"/>
      <c r="F734" s="35"/>
    </row>
    <row r="735" spans="1:6" ht="14">
      <c r="A735" s="4"/>
      <c r="B735" s="35"/>
      <c r="C735" s="35"/>
      <c r="D735" s="35"/>
      <c r="E735" s="35"/>
      <c r="F735" s="35"/>
    </row>
    <row r="736" spans="1:6" ht="14">
      <c r="A736" s="4"/>
      <c r="B736" s="35"/>
      <c r="C736" s="35"/>
      <c r="D736" s="35"/>
      <c r="E736" s="35"/>
      <c r="F736" s="35"/>
    </row>
    <row r="737" spans="1:6" ht="14">
      <c r="A737" s="4"/>
      <c r="B737" s="35"/>
      <c r="C737" s="35"/>
      <c r="D737" s="35"/>
      <c r="E737" s="35"/>
      <c r="F737" s="35"/>
    </row>
    <row r="738" spans="1:6" ht="14">
      <c r="A738" s="4"/>
      <c r="B738" s="35"/>
      <c r="C738" s="35"/>
      <c r="D738" s="35"/>
      <c r="E738" s="35"/>
      <c r="F738" s="35"/>
    </row>
    <row r="739" spans="1:6" ht="14">
      <c r="A739" s="4"/>
      <c r="B739" s="35"/>
      <c r="C739" s="35"/>
      <c r="D739" s="35"/>
      <c r="E739" s="35"/>
      <c r="F739" s="35"/>
    </row>
    <row r="740" spans="1:6" ht="14">
      <c r="A740" s="4"/>
      <c r="B740" s="35"/>
      <c r="C740" s="35"/>
      <c r="D740" s="35"/>
      <c r="E740" s="35"/>
      <c r="F740" s="35"/>
    </row>
    <row r="741" spans="1:6" ht="14">
      <c r="A741" s="4"/>
      <c r="B741" s="35"/>
      <c r="C741" s="35"/>
      <c r="D741" s="35"/>
      <c r="E741" s="35"/>
      <c r="F741" s="35"/>
    </row>
    <row r="742" spans="1:6" ht="14">
      <c r="A742" s="4"/>
      <c r="B742" s="35"/>
      <c r="C742" s="35"/>
      <c r="D742" s="35"/>
      <c r="E742" s="35"/>
      <c r="F742" s="35"/>
    </row>
    <row r="743" spans="1:6" ht="14">
      <c r="A743" s="4"/>
      <c r="B743" s="35"/>
      <c r="C743" s="35"/>
      <c r="D743" s="35"/>
      <c r="E743" s="35"/>
      <c r="F743" s="35"/>
    </row>
    <row r="744" spans="1:6" ht="14">
      <c r="A744" s="4"/>
      <c r="B744" s="35"/>
      <c r="C744" s="35"/>
      <c r="D744" s="35"/>
      <c r="E744" s="35"/>
      <c r="F744" s="35"/>
    </row>
    <row r="745" spans="1:6" ht="14">
      <c r="A745" s="4"/>
      <c r="B745" s="35"/>
      <c r="C745" s="35"/>
      <c r="D745" s="35"/>
      <c r="E745" s="35"/>
      <c r="F745" s="35"/>
    </row>
    <row r="746" spans="1:6" ht="14">
      <c r="A746" s="4"/>
      <c r="B746" s="35"/>
      <c r="C746" s="35"/>
      <c r="D746" s="35"/>
      <c r="E746" s="35"/>
      <c r="F746" s="35"/>
    </row>
    <row r="747" spans="1:6" ht="14">
      <c r="A747" s="4"/>
      <c r="B747" s="35"/>
      <c r="C747" s="35"/>
      <c r="D747" s="35"/>
      <c r="E747" s="35"/>
      <c r="F747" s="35"/>
    </row>
    <row r="748" spans="1:6" ht="14">
      <c r="A748" s="4"/>
      <c r="B748" s="35"/>
      <c r="C748" s="35"/>
      <c r="D748" s="35"/>
      <c r="E748" s="35"/>
      <c r="F748" s="35"/>
    </row>
    <row r="749" spans="1:6" ht="14">
      <c r="A749" s="4"/>
      <c r="B749" s="35"/>
      <c r="C749" s="35"/>
      <c r="D749" s="35"/>
      <c r="E749" s="35"/>
      <c r="F749" s="35"/>
    </row>
    <row r="750" spans="1:6" ht="14">
      <c r="A750" s="4"/>
      <c r="B750" s="35"/>
      <c r="C750" s="35"/>
      <c r="D750" s="35"/>
      <c r="E750" s="35"/>
      <c r="F750" s="35"/>
    </row>
    <row r="751" spans="1:6" ht="14">
      <c r="A751" s="4"/>
      <c r="B751" s="35"/>
      <c r="C751" s="35"/>
      <c r="D751" s="35"/>
      <c r="E751" s="35"/>
      <c r="F751" s="35"/>
    </row>
    <row r="752" spans="1:6" ht="14">
      <c r="A752" s="4"/>
      <c r="B752" s="35"/>
      <c r="C752" s="35"/>
      <c r="D752" s="35"/>
      <c r="E752" s="35"/>
      <c r="F752" s="35"/>
    </row>
    <row r="753" spans="1:6" ht="14">
      <c r="A753" s="4"/>
      <c r="B753" s="35"/>
      <c r="C753" s="35"/>
      <c r="D753" s="35"/>
      <c r="E753" s="35"/>
      <c r="F753" s="35"/>
    </row>
    <row r="754" spans="1:6" ht="14">
      <c r="A754" s="4"/>
      <c r="B754" s="35"/>
      <c r="C754" s="35"/>
      <c r="D754" s="35"/>
      <c r="E754" s="35"/>
      <c r="F754" s="35"/>
    </row>
    <row r="755" spans="1:6" ht="14">
      <c r="A755" s="4"/>
      <c r="B755" s="35"/>
      <c r="C755" s="35"/>
      <c r="D755" s="35"/>
      <c r="E755" s="35"/>
      <c r="F755" s="35"/>
    </row>
    <row r="756" spans="1:6" ht="14">
      <c r="A756" s="4"/>
      <c r="B756" s="35"/>
      <c r="C756" s="35"/>
      <c r="D756" s="35"/>
      <c r="E756" s="35"/>
      <c r="F756" s="35"/>
    </row>
    <row r="757" spans="1:6" ht="14">
      <c r="A757" s="4"/>
      <c r="B757" s="35"/>
      <c r="C757" s="35"/>
      <c r="D757" s="35"/>
      <c r="E757" s="35"/>
      <c r="F757" s="35"/>
    </row>
    <row r="758" spans="1:6" ht="14">
      <c r="A758" s="4"/>
      <c r="B758" s="35"/>
      <c r="C758" s="35"/>
      <c r="D758" s="35"/>
      <c r="E758" s="35"/>
      <c r="F758" s="35"/>
    </row>
    <row r="759" spans="1:6" ht="14">
      <c r="A759" s="4"/>
      <c r="B759" s="35"/>
      <c r="C759" s="35"/>
      <c r="D759" s="35"/>
      <c r="E759" s="35"/>
      <c r="F759" s="35"/>
    </row>
    <row r="760" spans="1:6" ht="14">
      <c r="A760" s="4"/>
      <c r="B760" s="35"/>
      <c r="C760" s="35"/>
      <c r="D760" s="35"/>
      <c r="E760" s="35"/>
      <c r="F760" s="35"/>
    </row>
    <row r="761" spans="1:6" ht="14">
      <c r="A761" s="4"/>
      <c r="B761" s="35"/>
      <c r="C761" s="35"/>
      <c r="D761" s="35"/>
      <c r="E761" s="35"/>
      <c r="F761" s="35"/>
    </row>
    <row r="762" spans="1:6" ht="14">
      <c r="A762" s="4"/>
      <c r="B762" s="35"/>
      <c r="C762" s="35"/>
      <c r="D762" s="35"/>
      <c r="E762" s="35"/>
      <c r="F762" s="35"/>
    </row>
    <row r="763" spans="1:6" ht="14">
      <c r="A763" s="4"/>
      <c r="B763" s="35"/>
      <c r="C763" s="35"/>
      <c r="D763" s="35"/>
      <c r="E763" s="35"/>
      <c r="F763" s="35"/>
    </row>
    <row r="764" spans="1:6" ht="14">
      <c r="A764" s="4"/>
      <c r="B764" s="35"/>
      <c r="C764" s="35"/>
      <c r="D764" s="35"/>
      <c r="E764" s="35"/>
      <c r="F764" s="35"/>
    </row>
    <row r="765" spans="1:6" ht="14">
      <c r="A765" s="4"/>
      <c r="B765" s="35"/>
      <c r="C765" s="35"/>
      <c r="D765" s="35"/>
      <c r="E765" s="35"/>
      <c r="F765" s="35"/>
    </row>
    <row r="766" spans="1:6" ht="14">
      <c r="A766" s="4"/>
      <c r="B766" s="35"/>
      <c r="C766" s="35"/>
      <c r="D766" s="35"/>
      <c r="E766" s="35"/>
      <c r="F766" s="35"/>
    </row>
    <row r="767" spans="1:6" ht="14">
      <c r="A767" s="4"/>
      <c r="B767" s="35"/>
      <c r="C767" s="35"/>
      <c r="D767" s="35"/>
      <c r="E767" s="35"/>
      <c r="F767" s="35"/>
    </row>
    <row r="768" spans="1:6" ht="14">
      <c r="A768" s="4"/>
      <c r="B768" s="35"/>
      <c r="C768" s="35"/>
      <c r="D768" s="35"/>
      <c r="E768" s="35"/>
      <c r="F768" s="35"/>
    </row>
    <row r="769" spans="1:6" ht="14">
      <c r="A769" s="4"/>
      <c r="B769" s="35"/>
      <c r="C769" s="35"/>
      <c r="D769" s="35"/>
      <c r="E769" s="35"/>
      <c r="F769" s="35"/>
    </row>
    <row r="770" spans="1:6" ht="14">
      <c r="A770" s="4"/>
      <c r="B770" s="35"/>
      <c r="C770" s="35"/>
      <c r="D770" s="35"/>
      <c r="E770" s="35"/>
      <c r="F770" s="35"/>
    </row>
    <row r="771" spans="1:6" ht="14">
      <c r="A771" s="4"/>
      <c r="B771" s="35"/>
      <c r="C771" s="35"/>
      <c r="D771" s="35"/>
      <c r="E771" s="35"/>
      <c r="F771" s="35"/>
    </row>
    <row r="772" spans="1:6" ht="14">
      <c r="A772" s="4"/>
      <c r="B772" s="35"/>
      <c r="C772" s="35"/>
      <c r="D772" s="35"/>
      <c r="E772" s="35"/>
      <c r="F772" s="35"/>
    </row>
    <row r="773" spans="1:6" ht="14">
      <c r="A773" s="4"/>
      <c r="B773" s="35"/>
      <c r="C773" s="35"/>
      <c r="D773" s="35"/>
      <c r="E773" s="35"/>
      <c r="F773" s="35"/>
    </row>
    <row r="774" spans="1:6" ht="14">
      <c r="A774" s="4"/>
      <c r="B774" s="35"/>
      <c r="C774" s="35"/>
      <c r="D774" s="35"/>
      <c r="E774" s="35"/>
      <c r="F774" s="35"/>
    </row>
    <row r="775" spans="1:6" ht="14">
      <c r="A775" s="4"/>
      <c r="B775" s="35"/>
      <c r="C775" s="35"/>
      <c r="D775" s="35"/>
      <c r="E775" s="35"/>
      <c r="F775" s="35"/>
    </row>
    <row r="776" spans="1:6" ht="14">
      <c r="A776" s="4"/>
      <c r="B776" s="35"/>
      <c r="C776" s="35"/>
      <c r="D776" s="35"/>
      <c r="E776" s="35"/>
      <c r="F776" s="35"/>
    </row>
    <row r="777" spans="1:6" ht="14">
      <c r="A777" s="4"/>
      <c r="B777" s="35"/>
      <c r="C777" s="35"/>
      <c r="D777" s="35"/>
      <c r="E777" s="35"/>
      <c r="F777" s="35"/>
    </row>
    <row r="778" spans="1:6" ht="14">
      <c r="A778" s="4"/>
      <c r="B778" s="35"/>
      <c r="C778" s="35"/>
      <c r="D778" s="35"/>
      <c r="E778" s="35"/>
      <c r="F778" s="35"/>
    </row>
    <row r="779" spans="1:6" ht="14">
      <c r="A779" s="4"/>
      <c r="B779" s="35"/>
      <c r="C779" s="35"/>
      <c r="D779" s="35"/>
      <c r="E779" s="35"/>
      <c r="F779" s="35"/>
    </row>
    <row r="780" spans="1:6" ht="14">
      <c r="A780" s="4"/>
      <c r="B780" s="35"/>
      <c r="C780" s="35"/>
      <c r="D780" s="35"/>
      <c r="E780" s="35"/>
      <c r="F780" s="35"/>
    </row>
    <row r="781" spans="1:6" ht="14">
      <c r="A781" s="4"/>
      <c r="B781" s="35"/>
      <c r="C781" s="35"/>
      <c r="D781" s="35"/>
      <c r="E781" s="35"/>
      <c r="F781" s="35"/>
    </row>
    <row r="782" spans="1:6" ht="14">
      <c r="A782" s="4"/>
      <c r="B782" s="35"/>
      <c r="C782" s="35"/>
      <c r="D782" s="35"/>
      <c r="E782" s="35"/>
      <c r="F782" s="35"/>
    </row>
    <row r="783" spans="1:6" ht="14">
      <c r="A783" s="4"/>
      <c r="B783" s="35"/>
      <c r="C783" s="35"/>
      <c r="D783" s="35"/>
      <c r="E783" s="35"/>
      <c r="F783" s="35"/>
    </row>
    <row r="784" spans="1:6" ht="14">
      <c r="A784" s="4"/>
      <c r="B784" s="35"/>
      <c r="C784" s="35"/>
      <c r="D784" s="35"/>
      <c r="E784" s="35"/>
      <c r="F784" s="35"/>
    </row>
    <row r="785" spans="1:6" ht="14">
      <c r="A785" s="4"/>
      <c r="B785" s="35"/>
      <c r="C785" s="35"/>
      <c r="D785" s="35"/>
      <c r="E785" s="35"/>
      <c r="F785" s="35"/>
    </row>
    <row r="786" spans="1:6" ht="14">
      <c r="A786" s="4"/>
      <c r="B786" s="35"/>
      <c r="C786" s="35"/>
      <c r="D786" s="35"/>
      <c r="E786" s="35"/>
      <c r="F786" s="35"/>
    </row>
    <row r="787" spans="1:6" ht="14">
      <c r="A787" s="4"/>
      <c r="B787" s="35"/>
      <c r="C787" s="35"/>
      <c r="D787" s="35"/>
      <c r="E787" s="35"/>
      <c r="F787" s="35"/>
    </row>
    <row r="788" spans="1:6" ht="14">
      <c r="A788" s="4"/>
      <c r="B788" s="35"/>
      <c r="C788" s="35"/>
      <c r="D788" s="35"/>
      <c r="E788" s="35"/>
      <c r="F788" s="35"/>
    </row>
    <row r="789" spans="1:6" ht="14">
      <c r="A789" s="4"/>
      <c r="B789" s="35"/>
      <c r="C789" s="35"/>
      <c r="D789" s="35"/>
      <c r="E789" s="35"/>
      <c r="F789" s="35"/>
    </row>
    <row r="790" spans="1:6" ht="14">
      <c r="A790" s="4"/>
      <c r="B790" s="35"/>
      <c r="C790" s="35"/>
      <c r="D790" s="35"/>
      <c r="E790" s="35"/>
      <c r="F790" s="35"/>
    </row>
    <row r="791" spans="1:6" ht="14">
      <c r="A791" s="4"/>
      <c r="B791" s="35"/>
      <c r="C791" s="35"/>
      <c r="D791" s="35"/>
      <c r="E791" s="35"/>
      <c r="F791" s="35"/>
    </row>
    <row r="792" spans="1:6" ht="14">
      <c r="A792" s="4"/>
      <c r="B792" s="35"/>
      <c r="C792" s="35"/>
      <c r="D792" s="35"/>
      <c r="E792" s="35"/>
      <c r="F792" s="35"/>
    </row>
    <row r="793" spans="1:6" ht="14">
      <c r="A793" s="4"/>
      <c r="B793" s="35"/>
      <c r="C793" s="35"/>
      <c r="D793" s="35"/>
      <c r="E793" s="35"/>
      <c r="F793" s="35"/>
    </row>
    <row r="794" spans="1:6" ht="14">
      <c r="A794" s="4"/>
      <c r="B794" s="35"/>
      <c r="C794" s="35"/>
      <c r="D794" s="35"/>
      <c r="E794" s="35"/>
      <c r="F794" s="35"/>
    </row>
    <row r="795" spans="1:6" ht="14">
      <c r="A795" s="4"/>
      <c r="B795" s="35"/>
      <c r="C795" s="35"/>
      <c r="D795" s="35"/>
      <c r="E795" s="35"/>
      <c r="F795" s="35"/>
    </row>
    <row r="796" spans="1:6" ht="14">
      <c r="A796" s="4"/>
      <c r="B796" s="35"/>
      <c r="C796" s="35"/>
      <c r="D796" s="35"/>
      <c r="E796" s="35"/>
      <c r="F796" s="35"/>
    </row>
    <row r="797" spans="1:6" ht="14">
      <c r="A797" s="4"/>
      <c r="B797" s="35"/>
      <c r="C797" s="35"/>
      <c r="D797" s="35"/>
      <c r="E797" s="35"/>
      <c r="F797" s="35"/>
    </row>
    <row r="798" spans="1:6" ht="14">
      <c r="A798" s="4"/>
      <c r="B798" s="35"/>
      <c r="C798" s="35"/>
      <c r="D798" s="35"/>
      <c r="E798" s="35"/>
      <c r="F798" s="35"/>
    </row>
    <row r="799" spans="1:6" ht="14">
      <c r="A799" s="4"/>
      <c r="B799" s="35"/>
      <c r="C799" s="35"/>
      <c r="D799" s="35"/>
      <c r="E799" s="35"/>
      <c r="F799" s="35"/>
    </row>
    <row r="800" spans="1:6" ht="14">
      <c r="A800" s="4"/>
      <c r="B800" s="35"/>
      <c r="C800" s="35"/>
      <c r="D800" s="35"/>
      <c r="E800" s="35"/>
      <c r="F800" s="35"/>
    </row>
    <row r="801" spans="1:6" ht="14">
      <c r="A801" s="4"/>
      <c r="B801" s="35"/>
      <c r="C801" s="35"/>
      <c r="D801" s="35"/>
      <c r="E801" s="35"/>
      <c r="F801" s="35"/>
    </row>
    <row r="802" spans="1:6" ht="14">
      <c r="A802" s="4"/>
      <c r="B802" s="35"/>
      <c r="C802" s="35"/>
      <c r="D802" s="35"/>
      <c r="E802" s="35"/>
      <c r="F802" s="35"/>
    </row>
    <row r="803" spans="1:6" ht="14">
      <c r="A803" s="4"/>
      <c r="B803" s="35"/>
      <c r="C803" s="35"/>
      <c r="D803" s="35"/>
      <c r="E803" s="35"/>
      <c r="F803" s="35"/>
    </row>
    <row r="804" spans="1:6" ht="14">
      <c r="A804" s="4"/>
      <c r="B804" s="35"/>
      <c r="C804" s="35"/>
      <c r="D804" s="35"/>
      <c r="E804" s="35"/>
      <c r="F804" s="35"/>
    </row>
    <row r="805" spans="1:6" ht="14">
      <c r="A805" s="4"/>
      <c r="B805" s="35"/>
      <c r="C805" s="35"/>
      <c r="D805" s="35"/>
      <c r="E805" s="35"/>
      <c r="F805" s="35"/>
    </row>
    <row r="806" spans="1:6" ht="14">
      <c r="A806" s="4"/>
      <c r="B806" s="35"/>
      <c r="C806" s="35"/>
      <c r="D806" s="35"/>
      <c r="E806" s="35"/>
      <c r="F806" s="35"/>
    </row>
    <row r="807" spans="1:6" ht="14">
      <c r="A807" s="4"/>
      <c r="B807" s="35"/>
      <c r="C807" s="35"/>
      <c r="D807" s="35"/>
      <c r="E807" s="35"/>
      <c r="F807" s="35"/>
    </row>
    <row r="808" spans="1:6" ht="14">
      <c r="A808" s="4"/>
      <c r="B808" s="35"/>
      <c r="C808" s="35"/>
      <c r="D808" s="35"/>
      <c r="E808" s="35"/>
      <c r="F808" s="35"/>
    </row>
    <row r="809" spans="1:6" ht="14">
      <c r="A809" s="4"/>
      <c r="B809" s="35"/>
      <c r="C809" s="35"/>
      <c r="D809" s="35"/>
      <c r="E809" s="35"/>
      <c r="F809" s="35"/>
    </row>
    <row r="810" spans="1:6" ht="14">
      <c r="A810" s="4"/>
      <c r="B810" s="35"/>
      <c r="C810" s="35"/>
      <c r="D810" s="35"/>
      <c r="E810" s="35"/>
      <c r="F810" s="35"/>
    </row>
    <row r="811" spans="1:6" ht="14">
      <c r="A811" s="4"/>
      <c r="B811" s="35"/>
      <c r="C811" s="35"/>
      <c r="D811" s="35"/>
      <c r="E811" s="35"/>
      <c r="F811" s="35"/>
    </row>
    <row r="812" spans="1:6" ht="14">
      <c r="A812" s="4"/>
      <c r="B812" s="35"/>
      <c r="C812" s="35"/>
      <c r="D812" s="35"/>
      <c r="E812" s="35"/>
      <c r="F812" s="35"/>
    </row>
    <row r="813" spans="1:6" ht="14">
      <c r="A813" s="4"/>
      <c r="B813" s="35"/>
      <c r="C813" s="35"/>
      <c r="D813" s="35"/>
      <c r="E813" s="35"/>
      <c r="F813" s="35"/>
    </row>
    <row r="814" spans="1:6" ht="14">
      <c r="A814" s="4"/>
      <c r="B814" s="35"/>
      <c r="C814" s="35"/>
      <c r="D814" s="35"/>
      <c r="E814" s="35"/>
      <c r="F814" s="35"/>
    </row>
    <row r="815" spans="1:6" ht="14">
      <c r="A815" s="4"/>
      <c r="B815" s="35"/>
      <c r="C815" s="35"/>
      <c r="D815" s="35"/>
      <c r="E815" s="35"/>
      <c r="F815" s="35"/>
    </row>
    <row r="816" spans="1:6" ht="14">
      <c r="A816" s="4"/>
      <c r="B816" s="35"/>
      <c r="C816" s="35"/>
      <c r="D816" s="35"/>
      <c r="E816" s="35"/>
      <c r="F816" s="35"/>
    </row>
    <row r="817" spans="1:6" ht="14">
      <c r="A817" s="4"/>
      <c r="B817" s="35"/>
      <c r="C817" s="35"/>
      <c r="D817" s="35"/>
      <c r="E817" s="35"/>
      <c r="F817" s="35"/>
    </row>
    <row r="818" spans="1:6" ht="14">
      <c r="A818" s="4"/>
      <c r="B818" s="35"/>
      <c r="C818" s="35"/>
      <c r="D818" s="35"/>
      <c r="E818" s="35"/>
      <c r="F818" s="35"/>
    </row>
    <row r="819" spans="1:6" ht="14">
      <c r="A819" s="4"/>
      <c r="B819" s="35"/>
      <c r="C819" s="35"/>
      <c r="D819" s="35"/>
      <c r="E819" s="35"/>
      <c r="F819" s="35"/>
    </row>
    <row r="820" spans="1:6" ht="14">
      <c r="A820" s="4"/>
      <c r="B820" s="35"/>
      <c r="C820" s="35"/>
      <c r="D820" s="35"/>
      <c r="E820" s="35"/>
      <c r="F820" s="35"/>
    </row>
    <row r="821" spans="1:6" ht="14">
      <c r="A821" s="4"/>
      <c r="B821" s="35"/>
      <c r="C821" s="35"/>
      <c r="D821" s="35"/>
      <c r="E821" s="35"/>
      <c r="F821" s="35"/>
    </row>
    <row r="822" spans="1:6" ht="14">
      <c r="A822" s="4"/>
      <c r="B822" s="35"/>
      <c r="C822" s="35"/>
      <c r="D822" s="35"/>
      <c r="E822" s="35"/>
      <c r="F822" s="35"/>
    </row>
    <row r="823" spans="1:6" ht="14">
      <c r="A823" s="4"/>
      <c r="B823" s="35"/>
      <c r="C823" s="35"/>
      <c r="D823" s="35"/>
      <c r="E823" s="35"/>
      <c r="F823" s="35"/>
    </row>
    <row r="824" spans="1:6" ht="14">
      <c r="A824" s="4"/>
      <c r="B824" s="35"/>
      <c r="C824" s="35"/>
      <c r="D824" s="35"/>
      <c r="E824" s="35"/>
      <c r="F824" s="35"/>
    </row>
    <row r="825" spans="1:6" ht="14">
      <c r="A825" s="4"/>
      <c r="B825" s="35"/>
      <c r="C825" s="35"/>
      <c r="D825" s="35"/>
      <c r="E825" s="35"/>
      <c r="F825" s="35"/>
    </row>
    <row r="826" spans="1:6" ht="14">
      <c r="A826" s="4"/>
      <c r="B826" s="35"/>
      <c r="C826" s="35"/>
      <c r="D826" s="35"/>
      <c r="E826" s="35"/>
      <c r="F826" s="35"/>
    </row>
    <row r="827" spans="1:6" ht="14">
      <c r="A827" s="4"/>
      <c r="B827" s="35"/>
      <c r="C827" s="35"/>
      <c r="D827" s="35"/>
      <c r="E827" s="35"/>
      <c r="F827" s="35"/>
    </row>
    <row r="828" spans="1:6" ht="14">
      <c r="A828" s="4"/>
      <c r="B828" s="35"/>
      <c r="C828" s="35"/>
      <c r="D828" s="35"/>
      <c r="E828" s="35"/>
      <c r="F828" s="35"/>
    </row>
    <row r="829" spans="1:6" ht="14">
      <c r="A829" s="4"/>
      <c r="B829" s="35"/>
      <c r="C829" s="35"/>
      <c r="D829" s="35"/>
      <c r="E829" s="35"/>
      <c r="F829" s="35"/>
    </row>
    <row r="830" spans="1:6" ht="14">
      <c r="A830" s="4"/>
      <c r="B830" s="35"/>
      <c r="C830" s="35"/>
      <c r="D830" s="35"/>
      <c r="E830" s="35"/>
      <c r="F830" s="35"/>
    </row>
    <row r="831" spans="1:6" ht="14">
      <c r="A831" s="4"/>
      <c r="B831" s="35"/>
      <c r="C831" s="35"/>
      <c r="D831" s="35"/>
      <c r="E831" s="35"/>
      <c r="F831" s="35"/>
    </row>
    <row r="832" spans="1:6" ht="14">
      <c r="A832" s="4"/>
      <c r="B832" s="35"/>
      <c r="C832" s="35"/>
      <c r="D832" s="35"/>
      <c r="E832" s="35"/>
      <c r="F832" s="35"/>
    </row>
    <row r="833" spans="1:6" ht="14">
      <c r="A833" s="4"/>
      <c r="B833" s="35"/>
      <c r="C833" s="35"/>
      <c r="D833" s="35"/>
      <c r="E833" s="35"/>
      <c r="F833" s="35"/>
    </row>
    <row r="834" spans="1:6" ht="14">
      <c r="A834" s="4"/>
      <c r="B834" s="35"/>
      <c r="C834" s="35"/>
      <c r="D834" s="35"/>
      <c r="E834" s="35"/>
      <c r="F834" s="35"/>
    </row>
    <row r="835" spans="1:6" ht="14">
      <c r="A835" s="4"/>
      <c r="B835" s="35"/>
      <c r="C835" s="35"/>
      <c r="D835" s="35"/>
      <c r="E835" s="35"/>
      <c r="F835" s="35"/>
    </row>
    <row r="836" spans="1:6" ht="14">
      <c r="A836" s="4"/>
      <c r="B836" s="35"/>
      <c r="C836" s="35"/>
      <c r="D836" s="35"/>
      <c r="E836" s="35"/>
      <c r="F836" s="35"/>
    </row>
    <row r="837" spans="1:6" ht="14">
      <c r="A837" s="4"/>
      <c r="B837" s="35"/>
      <c r="C837" s="35"/>
      <c r="D837" s="35"/>
      <c r="E837" s="35"/>
      <c r="F837" s="35"/>
    </row>
    <row r="838" spans="1:6" ht="14">
      <c r="A838" s="4"/>
      <c r="B838" s="35"/>
      <c r="C838" s="35"/>
      <c r="D838" s="35"/>
      <c r="E838" s="35"/>
      <c r="F838" s="35"/>
    </row>
    <row r="839" spans="1:6" ht="14">
      <c r="A839" s="4"/>
      <c r="B839" s="35"/>
      <c r="C839" s="35"/>
      <c r="D839" s="35"/>
      <c r="E839" s="35"/>
      <c r="F839" s="35"/>
    </row>
    <row r="840" spans="1:6" ht="14">
      <c r="A840" s="4"/>
      <c r="B840" s="35"/>
      <c r="C840" s="35"/>
      <c r="D840" s="35"/>
      <c r="E840" s="35"/>
      <c r="F840" s="35"/>
    </row>
    <row r="841" spans="1:6" ht="14">
      <c r="A841" s="4"/>
      <c r="B841" s="35"/>
      <c r="C841" s="35"/>
      <c r="D841" s="35"/>
      <c r="E841" s="35"/>
      <c r="F841" s="35"/>
    </row>
    <row r="842" spans="1:6" ht="14">
      <c r="A842" s="4"/>
      <c r="B842" s="35"/>
      <c r="C842" s="35"/>
      <c r="D842" s="35"/>
      <c r="E842" s="35"/>
      <c r="F842" s="35"/>
    </row>
    <row r="843" spans="1:6" ht="14">
      <c r="A843" s="4"/>
      <c r="B843" s="35"/>
      <c r="C843" s="35"/>
      <c r="D843" s="35"/>
      <c r="E843" s="35"/>
      <c r="F843" s="35"/>
    </row>
    <row r="844" spans="1:6" ht="14">
      <c r="A844" s="4"/>
      <c r="B844" s="35"/>
      <c r="C844" s="35"/>
      <c r="D844" s="35"/>
      <c r="E844" s="35"/>
      <c r="F844" s="35"/>
    </row>
    <row r="845" spans="1:6" ht="14">
      <c r="A845" s="4"/>
      <c r="B845" s="35"/>
      <c r="C845" s="35"/>
      <c r="D845" s="35"/>
      <c r="E845" s="35"/>
      <c r="F845" s="35"/>
    </row>
    <row r="846" spans="1:6" ht="14">
      <c r="A846" s="4"/>
      <c r="B846" s="35"/>
      <c r="C846" s="35"/>
      <c r="D846" s="35"/>
      <c r="E846" s="35"/>
      <c r="F846" s="35"/>
    </row>
    <row r="847" spans="1:6" ht="14">
      <c r="A847" s="4"/>
      <c r="B847" s="35"/>
      <c r="C847" s="35"/>
      <c r="D847" s="35"/>
      <c r="E847" s="35"/>
      <c r="F847" s="35"/>
    </row>
    <row r="848" spans="1:6" ht="14">
      <c r="A848" s="4"/>
      <c r="B848" s="35"/>
      <c r="C848" s="35"/>
      <c r="D848" s="35"/>
      <c r="E848" s="35"/>
      <c r="F848" s="35"/>
    </row>
    <row r="849" spans="1:6" ht="14">
      <c r="A849" s="4"/>
      <c r="B849" s="35"/>
      <c r="C849" s="35"/>
      <c r="D849" s="35"/>
      <c r="E849" s="35"/>
      <c r="F849" s="35"/>
    </row>
    <row r="850" spans="1:6" ht="14">
      <c r="A850" s="4"/>
      <c r="B850" s="35"/>
      <c r="C850" s="35"/>
      <c r="D850" s="35"/>
      <c r="E850" s="35"/>
      <c r="F850" s="35"/>
    </row>
    <row r="851" spans="1:6" ht="14">
      <c r="A851" s="4"/>
      <c r="B851" s="35"/>
      <c r="C851" s="35"/>
      <c r="D851" s="35"/>
      <c r="E851" s="35"/>
      <c r="F851" s="35"/>
    </row>
    <row r="852" spans="1:6" ht="14">
      <c r="A852" s="4"/>
      <c r="B852" s="35"/>
      <c r="C852" s="35"/>
      <c r="D852" s="35"/>
      <c r="E852" s="35"/>
      <c r="F852" s="35"/>
    </row>
    <row r="853" spans="1:6" ht="14">
      <c r="A853" s="4"/>
      <c r="B853" s="35"/>
      <c r="C853" s="35"/>
      <c r="D853" s="35"/>
      <c r="E853" s="35"/>
      <c r="F853" s="35"/>
    </row>
    <row r="854" spans="1:6" ht="14">
      <c r="A854" s="4"/>
      <c r="B854" s="35"/>
      <c r="C854" s="35"/>
      <c r="D854" s="35"/>
      <c r="E854" s="35"/>
      <c r="F854" s="35"/>
    </row>
    <row r="855" spans="1:6" ht="14">
      <c r="A855" s="4"/>
      <c r="B855" s="35"/>
      <c r="C855" s="35"/>
      <c r="D855" s="35"/>
      <c r="E855" s="35"/>
      <c r="F855" s="35"/>
    </row>
    <row r="856" spans="1:6" ht="14">
      <c r="A856" s="4"/>
      <c r="B856" s="35"/>
      <c r="C856" s="35"/>
      <c r="D856" s="35"/>
      <c r="E856" s="35"/>
      <c r="F856" s="35"/>
    </row>
    <row r="857" spans="1:6" ht="14">
      <c r="A857" s="4"/>
      <c r="B857" s="35"/>
      <c r="C857" s="35"/>
      <c r="D857" s="35"/>
      <c r="E857" s="35"/>
      <c r="F857" s="35"/>
    </row>
    <row r="858" spans="1:6" ht="14">
      <c r="A858" s="4"/>
      <c r="B858" s="35"/>
      <c r="C858" s="35"/>
      <c r="D858" s="35"/>
      <c r="E858" s="35"/>
      <c r="F858" s="35"/>
    </row>
    <row r="859" spans="1:6" ht="14">
      <c r="A859" s="4"/>
      <c r="B859" s="35"/>
      <c r="C859" s="35"/>
      <c r="D859" s="35"/>
      <c r="E859" s="35"/>
      <c r="F859" s="35"/>
    </row>
    <row r="860" spans="1:6" ht="14">
      <c r="A860" s="4"/>
      <c r="B860" s="35"/>
      <c r="C860" s="35"/>
      <c r="D860" s="35"/>
      <c r="E860" s="35"/>
      <c r="F860" s="35"/>
    </row>
    <row r="861" spans="1:6" ht="14">
      <c r="A861" s="4"/>
      <c r="B861" s="35"/>
      <c r="C861" s="35"/>
      <c r="D861" s="35"/>
      <c r="E861" s="35"/>
      <c r="F861" s="35"/>
    </row>
    <row r="862" spans="1:6" ht="14">
      <c r="A862" s="4"/>
      <c r="B862" s="35"/>
      <c r="C862" s="35"/>
      <c r="D862" s="35"/>
      <c r="E862" s="35"/>
      <c r="F862" s="35"/>
    </row>
    <row r="863" spans="1:6" ht="14">
      <c r="A863" s="4"/>
      <c r="B863" s="35"/>
      <c r="C863" s="35"/>
      <c r="D863" s="35"/>
      <c r="E863" s="35"/>
      <c r="F863" s="35"/>
    </row>
    <row r="864" spans="1:6" ht="14">
      <c r="A864" s="4"/>
      <c r="B864" s="35"/>
      <c r="C864" s="35"/>
      <c r="D864" s="35"/>
      <c r="E864" s="35"/>
      <c r="F864" s="35"/>
    </row>
    <row r="865" spans="1:6" ht="14">
      <c r="A865" s="4"/>
      <c r="B865" s="35"/>
      <c r="C865" s="35"/>
      <c r="D865" s="35"/>
      <c r="E865" s="35"/>
      <c r="F865" s="35"/>
    </row>
    <row r="866" spans="1:6" ht="14">
      <c r="A866" s="4"/>
      <c r="B866" s="35"/>
      <c r="C866" s="35"/>
      <c r="D866" s="35"/>
      <c r="E866" s="35"/>
      <c r="F866" s="35"/>
    </row>
    <row r="867" spans="1:6" ht="14">
      <c r="A867" s="4"/>
      <c r="B867" s="35"/>
      <c r="C867" s="35"/>
      <c r="D867" s="35"/>
      <c r="E867" s="35"/>
      <c r="F867" s="35"/>
    </row>
    <row r="868" spans="1:6" ht="14">
      <c r="A868" s="4"/>
      <c r="B868" s="35"/>
      <c r="C868" s="35"/>
      <c r="D868" s="35"/>
      <c r="E868" s="35"/>
      <c r="F868" s="35"/>
    </row>
    <row r="869" spans="1:6" ht="14">
      <c r="A869" s="4"/>
      <c r="B869" s="35"/>
      <c r="C869" s="35"/>
      <c r="D869" s="35"/>
      <c r="E869" s="35"/>
      <c r="F869" s="35"/>
    </row>
    <row r="870" spans="1:6" ht="14">
      <c r="A870" s="4"/>
      <c r="B870" s="35"/>
      <c r="C870" s="35"/>
      <c r="D870" s="35"/>
      <c r="E870" s="35"/>
      <c r="F870" s="35"/>
    </row>
    <row r="871" spans="1:6" ht="14">
      <c r="A871" s="4"/>
      <c r="B871" s="35"/>
      <c r="C871" s="35"/>
      <c r="D871" s="35"/>
      <c r="E871" s="35"/>
      <c r="F871" s="35"/>
    </row>
    <row r="872" spans="1:6" ht="14">
      <c r="A872" s="4"/>
      <c r="B872" s="35"/>
      <c r="C872" s="35"/>
      <c r="D872" s="35"/>
      <c r="E872" s="35"/>
      <c r="F872" s="35"/>
    </row>
    <row r="873" spans="1:6" ht="14">
      <c r="A873" s="4"/>
      <c r="B873" s="35"/>
      <c r="C873" s="35"/>
      <c r="D873" s="35"/>
      <c r="E873" s="35"/>
      <c r="F873" s="35"/>
    </row>
    <row r="874" spans="1:6" ht="14">
      <c r="A874" s="4"/>
      <c r="B874" s="35"/>
      <c r="C874" s="35"/>
      <c r="D874" s="35"/>
      <c r="E874" s="35"/>
      <c r="F874" s="35"/>
    </row>
    <row r="875" spans="1:6" ht="14">
      <c r="A875" s="4"/>
      <c r="B875" s="35"/>
      <c r="C875" s="35"/>
      <c r="D875" s="35"/>
      <c r="E875" s="35"/>
      <c r="F875" s="35"/>
    </row>
    <row r="876" spans="1:6" ht="14">
      <c r="A876" s="4"/>
      <c r="B876" s="35"/>
      <c r="C876" s="35"/>
      <c r="D876" s="35"/>
      <c r="E876" s="35"/>
      <c r="F876" s="35"/>
    </row>
    <row r="877" spans="1:6" ht="14">
      <c r="A877" s="4"/>
      <c r="B877" s="35"/>
      <c r="C877" s="35"/>
      <c r="D877" s="35"/>
      <c r="E877" s="35"/>
      <c r="F877" s="35"/>
    </row>
    <row r="878" spans="1:6" ht="14">
      <c r="A878" s="4"/>
      <c r="B878" s="35"/>
      <c r="C878" s="35"/>
      <c r="D878" s="35"/>
      <c r="E878" s="35"/>
      <c r="F878" s="35"/>
    </row>
    <row r="879" spans="1:6" ht="14">
      <c r="A879" s="4"/>
      <c r="B879" s="35"/>
      <c r="C879" s="35"/>
      <c r="D879" s="35"/>
      <c r="E879" s="35"/>
      <c r="F879" s="35"/>
    </row>
    <row r="880" spans="1:6" ht="14">
      <c r="A880" s="4"/>
      <c r="B880" s="35"/>
      <c r="C880" s="35"/>
      <c r="D880" s="35"/>
      <c r="E880" s="35"/>
      <c r="F880" s="35"/>
    </row>
    <row r="881" spans="1:6" ht="14">
      <c r="A881" s="4"/>
      <c r="B881" s="35"/>
      <c r="C881" s="35"/>
      <c r="D881" s="35"/>
      <c r="E881" s="35"/>
      <c r="F881" s="35"/>
    </row>
    <row r="882" spans="1:6" ht="14">
      <c r="A882" s="4"/>
      <c r="B882" s="35"/>
      <c r="C882" s="35"/>
      <c r="D882" s="35"/>
      <c r="E882" s="35"/>
      <c r="F882" s="35"/>
    </row>
    <row r="883" spans="1:6" ht="14">
      <c r="A883" s="4"/>
      <c r="B883" s="35"/>
      <c r="C883" s="35"/>
      <c r="D883" s="35"/>
      <c r="E883" s="35"/>
      <c r="F883" s="35"/>
    </row>
    <row r="884" spans="1:6" ht="14">
      <c r="A884" s="4"/>
      <c r="B884" s="35"/>
      <c r="C884" s="35"/>
      <c r="D884" s="35"/>
      <c r="E884" s="35"/>
      <c r="F884" s="35"/>
    </row>
    <row r="885" spans="1:6" ht="14">
      <c r="A885" s="4"/>
      <c r="B885" s="35"/>
      <c r="C885" s="35"/>
      <c r="D885" s="35"/>
      <c r="E885" s="35"/>
      <c r="F885" s="35"/>
    </row>
    <row r="886" spans="1:6" ht="14">
      <c r="A886" s="4"/>
      <c r="B886" s="35"/>
      <c r="C886" s="35"/>
      <c r="D886" s="35"/>
      <c r="E886" s="35"/>
      <c r="F886" s="35"/>
    </row>
    <row r="887" spans="1:6" ht="14">
      <c r="A887" s="4"/>
      <c r="B887" s="35"/>
      <c r="C887" s="35"/>
      <c r="D887" s="35"/>
      <c r="E887" s="35"/>
      <c r="F887" s="35"/>
    </row>
    <row r="888" spans="1:6" ht="14">
      <c r="A888" s="4"/>
      <c r="B888" s="35"/>
      <c r="C888" s="35"/>
      <c r="D888" s="35"/>
      <c r="E888" s="35"/>
      <c r="F888" s="35"/>
    </row>
    <row r="889" spans="1:6" ht="14">
      <c r="A889" s="4"/>
      <c r="B889" s="35"/>
      <c r="C889" s="35"/>
      <c r="D889" s="35"/>
      <c r="E889" s="35"/>
      <c r="F889" s="35"/>
    </row>
    <row r="890" spans="1:6" ht="14">
      <c r="A890" s="4"/>
      <c r="B890" s="35"/>
      <c r="C890" s="35"/>
      <c r="D890" s="35"/>
      <c r="E890" s="35"/>
      <c r="F890" s="35"/>
    </row>
    <row r="891" spans="1:6" ht="14">
      <c r="A891" s="4"/>
      <c r="B891" s="35"/>
      <c r="C891" s="35"/>
      <c r="D891" s="35"/>
      <c r="E891" s="35"/>
      <c r="F891" s="35"/>
    </row>
    <row r="892" spans="1:6" ht="14">
      <c r="A892" s="4"/>
      <c r="B892" s="35"/>
      <c r="C892" s="35"/>
      <c r="D892" s="35"/>
      <c r="E892" s="35"/>
      <c r="F892" s="35"/>
    </row>
    <row r="893" spans="1:6" ht="14">
      <c r="A893" s="4"/>
      <c r="B893" s="35"/>
      <c r="C893" s="35"/>
      <c r="D893" s="35"/>
      <c r="E893" s="35"/>
      <c r="F893" s="35"/>
    </row>
    <row r="894" spans="1:6" ht="14">
      <c r="A894" s="4"/>
      <c r="B894" s="35"/>
      <c r="C894" s="35"/>
      <c r="D894" s="35"/>
      <c r="E894" s="35"/>
      <c r="F894" s="35"/>
    </row>
    <row r="895" spans="1:6" ht="14">
      <c r="A895" s="4"/>
      <c r="B895" s="35"/>
      <c r="C895" s="35"/>
      <c r="D895" s="35"/>
      <c r="E895" s="35"/>
      <c r="F895" s="35"/>
    </row>
    <row r="896" spans="1:6" ht="14">
      <c r="A896" s="4"/>
      <c r="B896" s="35"/>
      <c r="C896" s="35"/>
      <c r="D896" s="35"/>
      <c r="E896" s="35"/>
      <c r="F896" s="35"/>
    </row>
    <row r="897" spans="1:6" ht="14">
      <c r="A897" s="4"/>
      <c r="B897" s="35"/>
      <c r="C897" s="35"/>
      <c r="D897" s="35"/>
      <c r="E897" s="35"/>
      <c r="F897" s="35"/>
    </row>
    <row r="898" spans="1:6" ht="14">
      <c r="A898" s="4"/>
      <c r="B898" s="35"/>
      <c r="C898" s="35"/>
      <c r="D898" s="35"/>
      <c r="E898" s="35"/>
      <c r="F898" s="35"/>
    </row>
    <row r="899" spans="1:6" ht="14">
      <c r="A899" s="4"/>
      <c r="B899" s="35"/>
      <c r="C899" s="35"/>
      <c r="D899" s="35"/>
      <c r="E899" s="35"/>
      <c r="F899" s="35"/>
    </row>
    <row r="900" spans="1:6" ht="14">
      <c r="A900" s="4"/>
      <c r="B900" s="35"/>
      <c r="C900" s="35"/>
      <c r="D900" s="35"/>
      <c r="E900" s="35"/>
      <c r="F900" s="35"/>
    </row>
    <row r="901" spans="1:6" ht="14">
      <c r="A901" s="4"/>
      <c r="B901" s="35"/>
      <c r="C901" s="35"/>
      <c r="D901" s="35"/>
      <c r="E901" s="35"/>
      <c r="F901" s="35"/>
    </row>
    <row r="902" spans="1:6" ht="14">
      <c r="A902" s="4"/>
      <c r="B902" s="35"/>
      <c r="C902" s="35"/>
      <c r="D902" s="35"/>
      <c r="E902" s="35"/>
      <c r="F902" s="35"/>
    </row>
    <row r="903" spans="1:6" ht="14">
      <c r="A903" s="4"/>
      <c r="B903" s="35"/>
      <c r="C903" s="35"/>
      <c r="D903" s="35"/>
      <c r="E903" s="35"/>
      <c r="F903" s="35"/>
    </row>
    <row r="904" spans="1:6" ht="14">
      <c r="A904" s="4"/>
      <c r="B904" s="35"/>
      <c r="C904" s="35"/>
      <c r="D904" s="35"/>
      <c r="E904" s="35"/>
      <c r="F904" s="35"/>
    </row>
    <row r="905" spans="1:6" ht="14">
      <c r="A905" s="4"/>
      <c r="B905" s="35"/>
      <c r="C905" s="35"/>
      <c r="D905" s="35"/>
      <c r="E905" s="35"/>
      <c r="F905" s="35"/>
    </row>
    <row r="906" spans="1:6" ht="14">
      <c r="A906" s="4"/>
      <c r="B906" s="35"/>
      <c r="C906" s="35"/>
      <c r="D906" s="35"/>
      <c r="E906" s="35"/>
      <c r="F906" s="35"/>
    </row>
    <row r="907" spans="1:6" ht="14">
      <c r="A907" s="4"/>
      <c r="B907" s="35"/>
      <c r="C907" s="35"/>
      <c r="D907" s="35"/>
      <c r="E907" s="35"/>
      <c r="F907" s="35"/>
    </row>
    <row r="908" spans="1:6" ht="14">
      <c r="A908" s="4"/>
      <c r="B908" s="35"/>
      <c r="C908" s="35"/>
      <c r="D908" s="35"/>
      <c r="E908" s="35"/>
      <c r="F908" s="35"/>
    </row>
    <row r="909" spans="1:6" ht="14">
      <c r="A909" s="4"/>
      <c r="B909" s="35"/>
      <c r="C909" s="35"/>
      <c r="D909" s="35"/>
      <c r="E909" s="35"/>
      <c r="F909" s="35"/>
    </row>
    <row r="910" spans="1:6" ht="14">
      <c r="A910" s="4"/>
      <c r="B910" s="35"/>
      <c r="C910" s="35"/>
      <c r="D910" s="35"/>
      <c r="E910" s="35"/>
      <c r="F910" s="35"/>
    </row>
    <row r="911" spans="1:6" ht="14">
      <c r="A911" s="4"/>
      <c r="B911" s="35"/>
      <c r="C911" s="35"/>
      <c r="D911" s="35"/>
      <c r="E911" s="35"/>
      <c r="F911" s="35"/>
    </row>
    <row r="912" spans="1:6" ht="14">
      <c r="A912" s="4"/>
      <c r="B912" s="35"/>
      <c r="C912" s="35"/>
      <c r="D912" s="35"/>
      <c r="E912" s="35"/>
      <c r="F912" s="35"/>
    </row>
    <row r="913" spans="1:6" ht="14">
      <c r="A913" s="4"/>
      <c r="B913" s="35"/>
      <c r="C913" s="35"/>
      <c r="D913" s="35"/>
      <c r="E913" s="35"/>
      <c r="F913" s="35"/>
    </row>
    <row r="914" spans="1:6" ht="14">
      <c r="A914" s="4"/>
      <c r="B914" s="35"/>
      <c r="C914" s="35"/>
      <c r="D914" s="35"/>
      <c r="E914" s="35"/>
      <c r="F914" s="35"/>
    </row>
    <row r="915" spans="1:6" ht="14">
      <c r="A915" s="4"/>
      <c r="B915" s="35"/>
      <c r="C915" s="35"/>
      <c r="D915" s="35"/>
      <c r="E915" s="35"/>
      <c r="F915" s="35"/>
    </row>
    <row r="916" spans="1:6" ht="14">
      <c r="A916" s="4"/>
      <c r="B916" s="35"/>
      <c r="C916" s="35"/>
      <c r="D916" s="35"/>
      <c r="E916" s="35"/>
      <c r="F916" s="35"/>
    </row>
    <row r="917" spans="1:6" ht="14">
      <c r="A917" s="4"/>
      <c r="B917" s="35"/>
      <c r="C917" s="35"/>
      <c r="D917" s="35"/>
      <c r="E917" s="35"/>
      <c r="F917" s="35"/>
    </row>
    <row r="918" spans="1:6" ht="14">
      <c r="A918" s="4"/>
      <c r="B918" s="35"/>
      <c r="C918" s="35"/>
      <c r="D918" s="35"/>
      <c r="E918" s="35"/>
      <c r="F918" s="35"/>
    </row>
    <row r="919" spans="1:6" ht="14">
      <c r="A919" s="4"/>
      <c r="B919" s="35"/>
      <c r="C919" s="35"/>
      <c r="D919" s="35"/>
      <c r="E919" s="35"/>
      <c r="F919" s="35"/>
    </row>
    <row r="920" spans="1:6" ht="14">
      <c r="A920" s="4"/>
      <c r="B920" s="35"/>
      <c r="C920" s="35"/>
      <c r="D920" s="35"/>
      <c r="E920" s="35"/>
      <c r="F920" s="35"/>
    </row>
    <row r="921" spans="1:6" ht="14">
      <c r="A921" s="4"/>
      <c r="B921" s="35"/>
      <c r="C921" s="35"/>
      <c r="D921" s="35"/>
      <c r="E921" s="35"/>
      <c r="F921" s="35"/>
    </row>
    <row r="922" spans="1:6" ht="14">
      <c r="A922" s="4"/>
      <c r="B922" s="35"/>
      <c r="C922" s="35"/>
      <c r="D922" s="35"/>
      <c r="E922" s="35"/>
      <c r="F922" s="35"/>
    </row>
    <row r="923" spans="1:6" ht="14">
      <c r="A923" s="4"/>
      <c r="B923" s="35"/>
      <c r="C923" s="35"/>
      <c r="D923" s="35"/>
      <c r="E923" s="35"/>
      <c r="F923" s="35"/>
    </row>
    <row r="924" spans="1:6" ht="14">
      <c r="A924" s="4"/>
      <c r="B924" s="35"/>
      <c r="C924" s="35"/>
      <c r="D924" s="35"/>
      <c r="E924" s="35"/>
      <c r="F924" s="35"/>
    </row>
    <row r="925" spans="1:6" ht="14">
      <c r="A925" s="4"/>
      <c r="B925" s="35"/>
      <c r="C925" s="35"/>
      <c r="D925" s="35"/>
      <c r="E925" s="35"/>
      <c r="F925" s="35"/>
    </row>
    <row r="926" spans="1:6" ht="14">
      <c r="A926" s="4"/>
      <c r="B926" s="35"/>
      <c r="C926" s="35"/>
      <c r="D926" s="35"/>
      <c r="E926" s="35"/>
      <c r="F926" s="35"/>
    </row>
    <row r="927" spans="1:6" ht="14">
      <c r="A927" s="4"/>
      <c r="B927" s="35"/>
      <c r="C927" s="35"/>
      <c r="D927" s="35"/>
      <c r="E927" s="35"/>
      <c r="F927" s="35"/>
    </row>
    <row r="928" spans="1:6" ht="14">
      <c r="A928" s="4"/>
      <c r="B928" s="35"/>
      <c r="C928" s="35"/>
      <c r="D928" s="35"/>
      <c r="E928" s="35"/>
      <c r="F928" s="35"/>
    </row>
    <row r="929" spans="1:6" ht="14">
      <c r="A929" s="4"/>
      <c r="B929" s="35"/>
      <c r="C929" s="35"/>
      <c r="D929" s="35"/>
      <c r="E929" s="35"/>
      <c r="F929" s="35"/>
    </row>
    <row r="930" spans="1:6" ht="14">
      <c r="A930" s="4"/>
      <c r="B930" s="35"/>
      <c r="C930" s="35"/>
      <c r="D930" s="35"/>
      <c r="E930" s="35"/>
      <c r="F930" s="35"/>
    </row>
    <row r="931" spans="1:6" ht="14">
      <c r="A931" s="4"/>
      <c r="B931" s="35"/>
      <c r="C931" s="35"/>
      <c r="D931" s="35"/>
      <c r="E931" s="35"/>
      <c r="F931" s="35"/>
    </row>
    <row r="932" spans="1:6" ht="14">
      <c r="A932" s="4"/>
      <c r="B932" s="35"/>
      <c r="C932" s="35"/>
      <c r="D932" s="35"/>
      <c r="E932" s="35"/>
      <c r="F932" s="35"/>
    </row>
    <row r="933" spans="1:6" ht="14">
      <c r="A933" s="4"/>
      <c r="B933" s="35"/>
      <c r="C933" s="35"/>
      <c r="D933" s="35"/>
      <c r="E933" s="35"/>
      <c r="F933" s="35"/>
    </row>
    <row r="934" spans="1:6" ht="14">
      <c r="A934" s="4"/>
      <c r="B934" s="35"/>
      <c r="C934" s="35"/>
      <c r="D934" s="35"/>
      <c r="E934" s="35"/>
      <c r="F934" s="35"/>
    </row>
    <row r="935" spans="1:6" ht="14">
      <c r="A935" s="4"/>
      <c r="B935" s="35"/>
      <c r="C935" s="35"/>
      <c r="D935" s="35"/>
      <c r="E935" s="35"/>
      <c r="F935" s="35"/>
    </row>
    <row r="936" spans="1:6" ht="14">
      <c r="A936" s="4"/>
      <c r="B936" s="35"/>
      <c r="C936" s="35"/>
      <c r="D936" s="35"/>
      <c r="E936" s="35"/>
      <c r="F936" s="35"/>
    </row>
    <row r="937" spans="1:6" ht="14">
      <c r="A937" s="4"/>
      <c r="B937" s="35"/>
      <c r="C937" s="35"/>
      <c r="D937" s="35"/>
      <c r="E937" s="35"/>
      <c r="F937" s="35"/>
    </row>
    <row r="938" spans="1:6" ht="14">
      <c r="A938" s="4"/>
      <c r="B938" s="35"/>
      <c r="C938" s="35"/>
      <c r="D938" s="35"/>
      <c r="E938" s="35"/>
      <c r="F938" s="35"/>
    </row>
    <row r="939" spans="1:6" ht="14">
      <c r="A939" s="4"/>
      <c r="B939" s="35"/>
      <c r="C939" s="35"/>
      <c r="D939" s="35"/>
      <c r="E939" s="35"/>
      <c r="F939" s="35"/>
    </row>
    <row r="940" spans="1:6" ht="14">
      <c r="A940" s="4"/>
      <c r="B940" s="35"/>
      <c r="C940" s="35"/>
      <c r="D940" s="35"/>
      <c r="E940" s="35"/>
      <c r="F940" s="35"/>
    </row>
    <row r="941" spans="1:6" ht="14">
      <c r="A941" s="4"/>
      <c r="B941" s="35"/>
      <c r="C941" s="35"/>
      <c r="D941" s="35"/>
      <c r="E941" s="35"/>
      <c r="F941" s="35"/>
    </row>
    <row r="942" spans="1:6" ht="14">
      <c r="A942" s="4"/>
      <c r="B942" s="35"/>
      <c r="C942" s="35"/>
      <c r="D942" s="35"/>
      <c r="E942" s="35"/>
      <c r="F942" s="35"/>
    </row>
    <row r="943" spans="1:6" ht="14">
      <c r="A943" s="4"/>
      <c r="B943" s="35"/>
      <c r="C943" s="35"/>
      <c r="D943" s="35"/>
      <c r="E943" s="35"/>
      <c r="F943" s="35"/>
    </row>
    <row r="944" spans="1:6" ht="14">
      <c r="A944" s="4"/>
      <c r="B944" s="35"/>
      <c r="C944" s="35"/>
      <c r="D944" s="35"/>
      <c r="E944" s="35"/>
      <c r="F944" s="35"/>
    </row>
    <row r="945" spans="1:6" ht="14">
      <c r="A945" s="4"/>
      <c r="B945" s="35"/>
      <c r="C945" s="35"/>
      <c r="D945" s="35"/>
      <c r="E945" s="35"/>
      <c r="F945" s="35"/>
    </row>
    <row r="946" spans="1:6" ht="14">
      <c r="A946" s="4"/>
      <c r="B946" s="35"/>
      <c r="C946" s="35"/>
      <c r="D946" s="35"/>
      <c r="E946" s="35"/>
      <c r="F946" s="35"/>
    </row>
    <row r="947" spans="1:6" ht="14">
      <c r="A947" s="4"/>
      <c r="B947" s="35"/>
      <c r="C947" s="35"/>
      <c r="D947" s="35"/>
      <c r="E947" s="35"/>
      <c r="F947" s="35"/>
    </row>
    <row r="948" spans="1:6" ht="14">
      <c r="A948" s="4"/>
      <c r="B948" s="35"/>
      <c r="C948" s="35"/>
      <c r="D948" s="35"/>
      <c r="E948" s="35"/>
      <c r="F948" s="35"/>
    </row>
    <row r="949" spans="1:6" ht="14">
      <c r="A949" s="4"/>
      <c r="B949" s="35"/>
      <c r="C949" s="35"/>
      <c r="D949" s="35"/>
      <c r="E949" s="35"/>
      <c r="F949" s="35"/>
    </row>
    <row r="950" spans="1:6" ht="14">
      <c r="A950" s="4"/>
      <c r="B950" s="35"/>
      <c r="C950" s="35"/>
      <c r="D950" s="35"/>
      <c r="E950" s="35"/>
      <c r="F950" s="35"/>
    </row>
    <row r="951" spans="1:6" ht="14">
      <c r="A951" s="4"/>
      <c r="B951" s="35"/>
      <c r="C951" s="35"/>
      <c r="D951" s="35"/>
      <c r="E951" s="35"/>
      <c r="F951" s="35"/>
    </row>
    <row r="952" spans="1:6" ht="14">
      <c r="A952" s="4"/>
      <c r="B952" s="35"/>
      <c r="C952" s="35"/>
      <c r="D952" s="35"/>
      <c r="E952" s="35"/>
      <c r="F952" s="35"/>
    </row>
    <row r="953" spans="1:6" ht="14">
      <c r="A953" s="4"/>
      <c r="B953" s="35"/>
      <c r="C953" s="35"/>
      <c r="D953" s="35"/>
      <c r="E953" s="35"/>
      <c r="F953" s="35"/>
    </row>
    <row r="954" spans="1:6" ht="14">
      <c r="A954" s="4"/>
      <c r="B954" s="35"/>
      <c r="C954" s="35"/>
      <c r="D954" s="35"/>
      <c r="E954" s="35"/>
      <c r="F954" s="35"/>
    </row>
    <row r="955" spans="1:6" ht="14">
      <c r="A955" s="4"/>
      <c r="B955" s="35"/>
      <c r="C955" s="35"/>
      <c r="D955" s="35"/>
      <c r="E955" s="35"/>
      <c r="F955" s="35"/>
    </row>
    <row r="956" spans="1:6" ht="14">
      <c r="A956" s="4"/>
      <c r="B956" s="35"/>
      <c r="C956" s="35"/>
      <c r="D956" s="35"/>
      <c r="E956" s="35"/>
      <c r="F956" s="35"/>
    </row>
    <row r="957" spans="1:6" ht="14">
      <c r="A957" s="4"/>
      <c r="B957" s="35"/>
      <c r="C957" s="35"/>
      <c r="D957" s="35"/>
      <c r="E957" s="35"/>
      <c r="F957" s="35"/>
    </row>
    <row r="958" spans="1:6" ht="14">
      <c r="A958" s="4"/>
      <c r="B958" s="35"/>
      <c r="C958" s="35"/>
      <c r="D958" s="35"/>
      <c r="E958" s="35"/>
      <c r="F958" s="35"/>
    </row>
    <row r="959" spans="1:6" ht="14">
      <c r="A959" s="4"/>
      <c r="B959" s="35"/>
      <c r="C959" s="35"/>
      <c r="D959" s="35"/>
      <c r="E959" s="35"/>
      <c r="F959" s="35"/>
    </row>
    <row r="960" spans="1:6" ht="14">
      <c r="A960" s="4"/>
      <c r="B960" s="35"/>
      <c r="C960" s="35"/>
      <c r="D960" s="35"/>
      <c r="E960" s="35"/>
      <c r="F960" s="35"/>
    </row>
    <row r="961" spans="1:6" ht="14">
      <c r="A961" s="4"/>
      <c r="B961" s="35"/>
      <c r="C961" s="35"/>
      <c r="D961" s="35"/>
      <c r="E961" s="35"/>
      <c r="F961" s="35"/>
    </row>
    <row r="962" spans="1:6" ht="14">
      <c r="A962" s="4"/>
      <c r="B962" s="35"/>
      <c r="C962" s="35"/>
      <c r="D962" s="35"/>
      <c r="E962" s="35"/>
      <c r="F962" s="35"/>
    </row>
    <row r="963" spans="1:6" ht="14">
      <c r="A963" s="4"/>
      <c r="B963" s="35"/>
      <c r="C963" s="35"/>
      <c r="D963" s="35"/>
      <c r="E963" s="35"/>
      <c r="F963" s="35"/>
    </row>
    <row r="964" spans="1:6" ht="14">
      <c r="A964" s="4"/>
      <c r="B964" s="35"/>
      <c r="C964" s="35"/>
      <c r="D964" s="35"/>
      <c r="E964" s="35"/>
      <c r="F964" s="35"/>
    </row>
    <row r="965" spans="1:6" ht="14">
      <c r="A965" s="4"/>
      <c r="B965" s="35"/>
      <c r="C965" s="35"/>
      <c r="D965" s="35"/>
      <c r="E965" s="35"/>
      <c r="F965" s="35"/>
    </row>
    <row r="966" spans="1:6" ht="14">
      <c r="A966" s="4"/>
      <c r="B966" s="35"/>
      <c r="C966" s="35"/>
      <c r="D966" s="35"/>
      <c r="E966" s="35"/>
      <c r="F966" s="35"/>
    </row>
    <row r="967" spans="1:6" ht="14">
      <c r="A967" s="4"/>
      <c r="B967" s="35"/>
      <c r="C967" s="35"/>
      <c r="D967" s="35"/>
      <c r="E967" s="35"/>
      <c r="F967" s="35"/>
    </row>
    <row r="968" spans="1:6" ht="14">
      <c r="A968" s="4"/>
      <c r="B968" s="35"/>
      <c r="C968" s="35"/>
      <c r="D968" s="35"/>
      <c r="E968" s="35"/>
      <c r="F968" s="35"/>
    </row>
    <row r="969" spans="1:6" ht="14">
      <c r="A969" s="4"/>
      <c r="B969" s="35"/>
      <c r="C969" s="35"/>
      <c r="D969" s="35"/>
      <c r="E969" s="35"/>
      <c r="F969" s="35"/>
    </row>
    <row r="970" spans="1:6" ht="14">
      <c r="A970" s="4"/>
      <c r="B970" s="35"/>
      <c r="C970" s="35"/>
      <c r="D970" s="35"/>
      <c r="E970" s="35"/>
      <c r="F970" s="35"/>
    </row>
    <row r="971" spans="1:6" ht="14">
      <c r="A971" s="4"/>
      <c r="B971" s="35"/>
      <c r="C971" s="35"/>
      <c r="D971" s="35"/>
      <c r="E971" s="35"/>
      <c r="F971" s="35"/>
    </row>
    <row r="972" spans="1:6" ht="14">
      <c r="A972" s="4"/>
      <c r="B972" s="35"/>
      <c r="C972" s="35"/>
      <c r="D972" s="35"/>
      <c r="E972" s="35"/>
      <c r="F972" s="35"/>
    </row>
    <row r="973" spans="1:6" ht="14">
      <c r="A973" s="4"/>
      <c r="B973" s="35"/>
      <c r="C973" s="35"/>
      <c r="D973" s="35"/>
      <c r="E973" s="35"/>
      <c r="F973" s="35"/>
    </row>
    <row r="974" spans="1:6" ht="14">
      <c r="A974" s="4"/>
      <c r="B974" s="35"/>
      <c r="C974" s="35"/>
      <c r="D974" s="35"/>
      <c r="E974" s="35"/>
      <c r="F974" s="35"/>
    </row>
    <row r="975" spans="1:6" ht="14">
      <c r="A975" s="4"/>
      <c r="B975" s="35"/>
      <c r="C975" s="35"/>
      <c r="D975" s="35"/>
      <c r="E975" s="35"/>
      <c r="F975" s="35"/>
    </row>
    <row r="976" spans="1:6" ht="14">
      <c r="A976" s="4"/>
      <c r="B976" s="35"/>
      <c r="C976" s="35"/>
      <c r="D976" s="35"/>
      <c r="E976" s="35"/>
      <c r="F976" s="35"/>
    </row>
    <row r="977" spans="1:6" ht="14">
      <c r="A977" s="4"/>
      <c r="B977" s="35"/>
      <c r="C977" s="35"/>
      <c r="D977" s="35"/>
      <c r="E977" s="35"/>
      <c r="F977" s="35"/>
    </row>
    <row r="978" spans="1:6" ht="14">
      <c r="A978" s="4"/>
      <c r="B978" s="35"/>
      <c r="C978" s="35"/>
      <c r="D978" s="35"/>
      <c r="E978" s="35"/>
      <c r="F978" s="35"/>
    </row>
    <row r="979" spans="1:6" ht="14">
      <c r="A979" s="4"/>
      <c r="B979" s="35"/>
      <c r="C979" s="35"/>
      <c r="D979" s="35"/>
      <c r="E979" s="35"/>
      <c r="F979" s="35"/>
    </row>
    <row r="980" spans="1:6" ht="14">
      <c r="A980" s="4"/>
      <c r="B980" s="35"/>
      <c r="C980" s="35"/>
      <c r="D980" s="35"/>
      <c r="E980" s="35"/>
      <c r="F980" s="35"/>
    </row>
    <row r="981" spans="1:6" ht="14">
      <c r="A981" s="4"/>
      <c r="B981" s="35"/>
      <c r="C981" s="35"/>
      <c r="D981" s="35"/>
      <c r="E981" s="35"/>
      <c r="F981" s="35"/>
    </row>
    <row r="982" spans="1:6" ht="14">
      <c r="A982" s="4"/>
      <c r="B982" s="35"/>
      <c r="C982" s="35"/>
      <c r="D982" s="35"/>
      <c r="E982" s="35"/>
      <c r="F982" s="35"/>
    </row>
    <row r="983" spans="1:6" ht="14">
      <c r="A983" s="4"/>
      <c r="B983" s="35"/>
      <c r="C983" s="35"/>
      <c r="D983" s="35"/>
      <c r="E983" s="35"/>
      <c r="F983" s="35"/>
    </row>
    <row r="984" spans="1:6" ht="14">
      <c r="A984" s="4"/>
      <c r="B984" s="35"/>
      <c r="C984" s="35"/>
      <c r="D984" s="35"/>
      <c r="E984" s="35"/>
      <c r="F984" s="35"/>
    </row>
    <row r="985" spans="1:6" ht="14">
      <c r="A985" s="4"/>
      <c r="B985" s="35"/>
      <c r="C985" s="35"/>
      <c r="D985" s="35"/>
      <c r="E985" s="35"/>
      <c r="F985" s="35"/>
    </row>
    <row r="986" spans="1:6" ht="14">
      <c r="A986" s="4"/>
      <c r="B986" s="35"/>
      <c r="C986" s="35"/>
      <c r="D986" s="35"/>
      <c r="E986" s="35"/>
      <c r="F986" s="35"/>
    </row>
    <row r="987" spans="1:6" ht="14">
      <c r="A987" s="4"/>
      <c r="B987" s="35"/>
      <c r="C987" s="35"/>
      <c r="D987" s="35"/>
      <c r="E987" s="35"/>
      <c r="F987" s="35"/>
    </row>
    <row r="988" spans="1:6" ht="14">
      <c r="A988" s="4"/>
      <c r="B988" s="35"/>
      <c r="C988" s="35"/>
      <c r="D988" s="35"/>
      <c r="E988" s="35"/>
      <c r="F988" s="35"/>
    </row>
    <row r="989" spans="1:6" ht="14">
      <c r="A989" s="4"/>
      <c r="B989" s="35"/>
      <c r="C989" s="35"/>
      <c r="D989" s="35"/>
      <c r="E989" s="35"/>
      <c r="F989" s="35"/>
    </row>
    <row r="990" spans="1:6" ht="14">
      <c r="A990" s="4"/>
      <c r="B990" s="35"/>
      <c r="C990" s="35"/>
      <c r="D990" s="35"/>
      <c r="E990" s="35"/>
      <c r="F990" s="35"/>
    </row>
    <row r="991" spans="1:6" ht="14">
      <c r="A991" s="4"/>
      <c r="B991" s="35"/>
      <c r="C991" s="35"/>
      <c r="D991" s="35"/>
      <c r="E991" s="35"/>
      <c r="F991" s="35"/>
    </row>
    <row r="992" spans="1:6" ht="14">
      <c r="A992" s="4"/>
      <c r="B992" s="35"/>
      <c r="C992" s="35"/>
      <c r="D992" s="35"/>
      <c r="E992" s="35"/>
      <c r="F992" s="35"/>
    </row>
    <row r="993" spans="1:6" ht="14">
      <c r="A993" s="4"/>
      <c r="B993" s="35"/>
      <c r="C993" s="35"/>
      <c r="D993" s="35"/>
      <c r="E993" s="35"/>
      <c r="F993" s="35"/>
    </row>
    <row r="994" spans="1:6" ht="14">
      <c r="A994" s="4"/>
      <c r="B994" s="35"/>
      <c r="C994" s="35"/>
      <c r="D994" s="35"/>
      <c r="E994" s="35"/>
      <c r="F994" s="35"/>
    </row>
    <row r="995" spans="1:6" ht="14">
      <c r="A995" s="4"/>
      <c r="B995" s="35"/>
      <c r="C995" s="35"/>
      <c r="D995" s="35"/>
      <c r="E995" s="35"/>
      <c r="F995" s="35"/>
    </row>
    <row r="996" spans="1:6" ht="14">
      <c r="A996" s="4"/>
      <c r="B996" s="35"/>
      <c r="C996" s="35"/>
      <c r="D996" s="35"/>
      <c r="E996" s="35"/>
      <c r="F996" s="35"/>
    </row>
    <row r="997" spans="1:6" ht="14">
      <c r="A997" s="4"/>
      <c r="B997" s="35"/>
      <c r="C997" s="35"/>
      <c r="D997" s="35"/>
      <c r="E997" s="35"/>
      <c r="F997" s="35"/>
    </row>
    <row r="998" spans="1:6" ht="14">
      <c r="A998" s="4"/>
      <c r="B998" s="35"/>
      <c r="C998" s="35"/>
      <c r="D998" s="35"/>
      <c r="E998" s="35"/>
      <c r="F998" s="35"/>
    </row>
    <row r="999" spans="1:6" ht="14">
      <c r="A999" s="4"/>
      <c r="B999" s="35"/>
      <c r="C999" s="35"/>
      <c r="D999" s="35"/>
      <c r="E999" s="35"/>
      <c r="F999" s="35"/>
    </row>
    <row r="1000" spans="1:6" ht="14">
      <c r="A1000" s="4"/>
      <c r="B1000" s="35"/>
      <c r="C1000" s="35"/>
      <c r="D1000" s="35"/>
      <c r="E1000" s="35"/>
      <c r="F1000" s="35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1002"/>
  <sheetViews>
    <sheetView workbookViewId="0">
      <pane xSplit="3" ySplit="6" topLeftCell="DR142" activePane="bottomRight" state="frozen"/>
      <selection activeCell="G2" sqref="G2"/>
      <selection pane="topRight" activeCell="G2" sqref="G2"/>
      <selection pane="bottomLeft" activeCell="G2" sqref="G2"/>
      <selection pane="bottomRight"/>
    </sheetView>
  </sheetViews>
  <sheetFormatPr baseColWidth="10" defaultColWidth="17.6640625" defaultRowHeight="15" customHeight="1" x14ac:dyDescent="0"/>
  <cols>
    <col min="1" max="1" width="4.6640625" style="94" customWidth="1"/>
    <col min="2" max="3" width="34.6640625" style="94" customWidth="1"/>
    <col min="4" max="16384" width="17.6640625" style="94"/>
  </cols>
  <sheetData>
    <row r="1" spans="1:114" s="46" customFormat="1" ht="19.5" customHeight="1">
      <c r="A1" s="98" t="s">
        <v>354</v>
      </c>
      <c r="B1" s="60"/>
      <c r="C1" s="61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44"/>
      <c r="DI1" s="44"/>
      <c r="DJ1" s="45"/>
    </row>
    <row r="2" spans="1:114" s="71" customFormat="1" ht="15" customHeight="1">
      <c r="A2" s="51" t="s">
        <v>363</v>
      </c>
      <c r="B2" s="64"/>
      <c r="C2" s="68" t="s">
        <v>366</v>
      </c>
      <c r="D2" s="74" t="s">
        <v>367</v>
      </c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70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70"/>
      <c r="CB2" s="70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70"/>
      <c r="CN2" s="70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71" t="s">
        <v>7</v>
      </c>
      <c r="DJ2" s="72"/>
    </row>
    <row r="3" spans="1:114" s="71" customFormat="1" ht="15" customHeight="1">
      <c r="A3" s="74" t="s">
        <v>304</v>
      </c>
      <c r="C3" s="75" t="s">
        <v>297</v>
      </c>
      <c r="D3" s="76" t="s">
        <v>13</v>
      </c>
      <c r="E3" s="76" t="s">
        <v>13</v>
      </c>
      <c r="F3" s="76" t="s">
        <v>13</v>
      </c>
      <c r="G3" s="76" t="s">
        <v>13</v>
      </c>
      <c r="H3" s="76" t="s">
        <v>13</v>
      </c>
      <c r="I3" s="76" t="s">
        <v>13</v>
      </c>
      <c r="J3" s="76" t="s">
        <v>13</v>
      </c>
      <c r="K3" s="76" t="s">
        <v>13</v>
      </c>
      <c r="L3" s="76" t="s">
        <v>13</v>
      </c>
      <c r="M3" s="76" t="s">
        <v>13</v>
      </c>
      <c r="N3" s="76" t="s">
        <v>13</v>
      </c>
      <c r="O3" s="76" t="s">
        <v>13</v>
      </c>
      <c r="P3" s="76" t="s">
        <v>13</v>
      </c>
      <c r="Q3" s="76" t="s">
        <v>13</v>
      </c>
      <c r="R3" s="76" t="s">
        <v>13</v>
      </c>
      <c r="S3" s="76" t="s">
        <v>13</v>
      </c>
      <c r="T3" s="76" t="s">
        <v>13</v>
      </c>
      <c r="U3" s="76" t="s">
        <v>13</v>
      </c>
      <c r="V3" s="76" t="s">
        <v>13</v>
      </c>
      <c r="W3" s="76" t="s">
        <v>13</v>
      </c>
      <c r="X3" s="76" t="s">
        <v>13</v>
      </c>
      <c r="Y3" s="76" t="s">
        <v>13</v>
      </c>
      <c r="Z3" s="76" t="s">
        <v>13</v>
      </c>
      <c r="AA3" s="76" t="s">
        <v>13</v>
      </c>
      <c r="AB3" s="76" t="s">
        <v>13</v>
      </c>
      <c r="AC3" s="76" t="s">
        <v>13</v>
      </c>
      <c r="AD3" s="76" t="s">
        <v>13</v>
      </c>
      <c r="AE3" s="76" t="s">
        <v>13</v>
      </c>
      <c r="AF3" s="76" t="s">
        <v>13</v>
      </c>
      <c r="AG3" s="76" t="s">
        <v>13</v>
      </c>
      <c r="AH3" s="76" t="s">
        <v>13</v>
      </c>
      <c r="AI3" s="76" t="s">
        <v>13</v>
      </c>
      <c r="AJ3" s="76" t="s">
        <v>13</v>
      </c>
      <c r="AK3" s="76" t="s">
        <v>13</v>
      </c>
      <c r="AL3" s="76" t="s">
        <v>13</v>
      </c>
      <c r="AM3" s="76" t="s">
        <v>13</v>
      </c>
      <c r="AN3" s="76" t="s">
        <v>13</v>
      </c>
      <c r="AO3" s="77" t="s">
        <v>16</v>
      </c>
      <c r="AP3" s="77" t="s">
        <v>16</v>
      </c>
      <c r="AQ3" s="77" t="s">
        <v>16</v>
      </c>
      <c r="AR3" s="77" t="s">
        <v>16</v>
      </c>
      <c r="AS3" s="77" t="s">
        <v>16</v>
      </c>
      <c r="AT3" s="77" t="s">
        <v>16</v>
      </c>
      <c r="AU3" s="77" t="s">
        <v>16</v>
      </c>
      <c r="AV3" s="77" t="s">
        <v>16</v>
      </c>
      <c r="AW3" s="77" t="s">
        <v>16</v>
      </c>
      <c r="AX3" s="77" t="s">
        <v>16</v>
      </c>
      <c r="AY3" s="77" t="s">
        <v>16</v>
      </c>
      <c r="AZ3" s="77" t="s">
        <v>16</v>
      </c>
      <c r="BA3" s="77" t="s">
        <v>16</v>
      </c>
      <c r="BB3" s="77" t="s">
        <v>16</v>
      </c>
      <c r="BC3" s="77" t="s">
        <v>16</v>
      </c>
      <c r="BD3" s="77" t="s">
        <v>16</v>
      </c>
      <c r="BE3" s="77" t="s">
        <v>16</v>
      </c>
      <c r="BF3" s="77" t="s">
        <v>16</v>
      </c>
      <c r="BG3" s="77" t="s">
        <v>16</v>
      </c>
      <c r="BH3" s="77" t="s">
        <v>16</v>
      </c>
      <c r="BI3" s="77" t="s">
        <v>16</v>
      </c>
      <c r="BJ3" s="77" t="s">
        <v>16</v>
      </c>
      <c r="BK3" s="77" t="s">
        <v>16</v>
      </c>
      <c r="BL3" s="77" t="s">
        <v>16</v>
      </c>
      <c r="BM3" s="77" t="s">
        <v>16</v>
      </c>
      <c r="BN3" s="77" t="s">
        <v>16</v>
      </c>
      <c r="BO3" s="77" t="s">
        <v>16</v>
      </c>
      <c r="BP3" s="77" t="s">
        <v>16</v>
      </c>
      <c r="BQ3" s="77" t="s">
        <v>16</v>
      </c>
      <c r="BR3" s="77" t="s">
        <v>16</v>
      </c>
      <c r="BS3" s="77" t="s">
        <v>16</v>
      </c>
      <c r="BT3" s="77" t="s">
        <v>16</v>
      </c>
      <c r="BU3" s="77" t="s">
        <v>16</v>
      </c>
      <c r="BV3" s="77" t="s">
        <v>16</v>
      </c>
      <c r="BW3" s="77" t="s">
        <v>16</v>
      </c>
      <c r="BX3" s="77" t="s">
        <v>16</v>
      </c>
      <c r="BY3" s="77" t="s">
        <v>16</v>
      </c>
      <c r="BZ3" s="77" t="s">
        <v>16</v>
      </c>
      <c r="CA3" s="77" t="s">
        <v>16</v>
      </c>
      <c r="CB3" s="77" t="s">
        <v>16</v>
      </c>
      <c r="CC3" s="77" t="s">
        <v>16</v>
      </c>
      <c r="CD3" s="77" t="s">
        <v>16</v>
      </c>
      <c r="CE3" s="77" t="s">
        <v>16</v>
      </c>
      <c r="CF3" s="77" t="s">
        <v>16</v>
      </c>
      <c r="CG3" s="77" t="s">
        <v>16</v>
      </c>
      <c r="CH3" s="77" t="s">
        <v>16</v>
      </c>
      <c r="CI3" s="77" t="s">
        <v>16</v>
      </c>
      <c r="CJ3" s="77" t="s">
        <v>16</v>
      </c>
      <c r="CK3" s="77" t="s">
        <v>16</v>
      </c>
      <c r="CL3" s="77" t="s">
        <v>16</v>
      </c>
      <c r="CM3" s="77" t="s">
        <v>16</v>
      </c>
      <c r="CN3" s="77" t="s">
        <v>16</v>
      </c>
      <c r="CO3" s="77" t="s">
        <v>16</v>
      </c>
      <c r="CP3" s="77" t="s">
        <v>16</v>
      </c>
      <c r="CQ3" s="77" t="s">
        <v>16</v>
      </c>
      <c r="CR3" s="77" t="s">
        <v>16</v>
      </c>
      <c r="CS3" s="77" t="s">
        <v>16</v>
      </c>
      <c r="CT3" s="77" t="s">
        <v>16</v>
      </c>
      <c r="CU3" s="77" t="s">
        <v>16</v>
      </c>
      <c r="CV3" s="77" t="s">
        <v>16</v>
      </c>
      <c r="CW3" s="77" t="s">
        <v>16</v>
      </c>
      <c r="CX3" s="77" t="s">
        <v>16</v>
      </c>
      <c r="CY3" s="77" t="s">
        <v>16</v>
      </c>
      <c r="CZ3" s="77" t="s">
        <v>16</v>
      </c>
      <c r="DA3" s="77" t="s">
        <v>16</v>
      </c>
      <c r="DB3" s="77" t="s">
        <v>16</v>
      </c>
      <c r="DC3" s="77" t="s">
        <v>16</v>
      </c>
      <c r="DD3" s="77" t="s">
        <v>16</v>
      </c>
      <c r="DE3" s="77" t="s">
        <v>16</v>
      </c>
      <c r="DF3" s="77" t="s">
        <v>16</v>
      </c>
      <c r="DG3" s="77" t="s">
        <v>16</v>
      </c>
      <c r="DH3" s="48" t="s">
        <v>16</v>
      </c>
      <c r="DI3" s="48" t="s">
        <v>16</v>
      </c>
      <c r="DJ3" s="78"/>
    </row>
    <row r="4" spans="1:114" s="71" customFormat="1" ht="15" customHeight="1">
      <c r="A4" s="79" t="s">
        <v>328</v>
      </c>
      <c r="C4" s="75" t="s">
        <v>395</v>
      </c>
      <c r="D4" s="80">
        <v>637</v>
      </c>
      <c r="E4" s="80">
        <v>769</v>
      </c>
      <c r="F4" s="80">
        <v>951</v>
      </c>
      <c r="G4" s="80">
        <v>1132</v>
      </c>
      <c r="H4" s="80">
        <v>1316</v>
      </c>
      <c r="I4" s="80">
        <v>1501</v>
      </c>
      <c r="J4" s="80">
        <v>1740</v>
      </c>
      <c r="K4" s="80">
        <v>1868</v>
      </c>
      <c r="L4" s="80">
        <v>2052</v>
      </c>
      <c r="M4" s="80">
        <v>2233</v>
      </c>
      <c r="N4" s="80">
        <v>2470</v>
      </c>
      <c r="O4" s="80">
        <v>2598</v>
      </c>
      <c r="P4" s="80">
        <v>2824</v>
      </c>
      <c r="Q4" s="80">
        <v>2996</v>
      </c>
      <c r="R4" s="80">
        <v>3192</v>
      </c>
      <c r="S4" s="80">
        <v>3360</v>
      </c>
      <c r="T4" s="80">
        <v>3580</v>
      </c>
      <c r="U4" s="80">
        <v>3725</v>
      </c>
      <c r="V4" s="80">
        <v>3951</v>
      </c>
      <c r="W4" s="80">
        <v>4088</v>
      </c>
      <c r="X4" s="80">
        <v>4308</v>
      </c>
      <c r="Y4" s="80">
        <v>4429</v>
      </c>
      <c r="Z4" s="80">
        <v>4670</v>
      </c>
      <c r="AA4" s="80">
        <v>4796</v>
      </c>
      <c r="AB4" s="80">
        <v>5034</v>
      </c>
      <c r="AC4" s="80">
        <v>5159</v>
      </c>
      <c r="AD4" s="80">
        <v>5459</v>
      </c>
      <c r="AE4" s="80">
        <v>5552</v>
      </c>
      <c r="AF4" s="80">
        <v>5769</v>
      </c>
      <c r="AG4" s="80">
        <v>5926</v>
      </c>
      <c r="AH4" s="80">
        <v>6105</v>
      </c>
      <c r="AI4" s="80">
        <v>6299</v>
      </c>
      <c r="AJ4" s="80">
        <v>6507</v>
      </c>
      <c r="AK4" s="80">
        <v>6656</v>
      </c>
      <c r="AL4" s="80">
        <v>6901</v>
      </c>
      <c r="AM4" s="80">
        <v>7015</v>
      </c>
      <c r="AN4" s="80">
        <v>7199</v>
      </c>
      <c r="AO4" s="77" t="s">
        <v>19</v>
      </c>
      <c r="AP4" s="77" t="s">
        <v>19</v>
      </c>
      <c r="AQ4" s="77" t="s">
        <v>20</v>
      </c>
      <c r="AR4" s="77" t="s">
        <v>20</v>
      </c>
      <c r="AS4" s="77" t="s">
        <v>21</v>
      </c>
      <c r="AT4" s="77" t="s">
        <v>21</v>
      </c>
      <c r="AU4" s="77" t="s">
        <v>22</v>
      </c>
      <c r="AV4" s="77" t="s">
        <v>22</v>
      </c>
      <c r="AW4" s="77" t="s">
        <v>23</v>
      </c>
      <c r="AX4" s="77" t="s">
        <v>23</v>
      </c>
      <c r="AY4" s="77" t="s">
        <v>24</v>
      </c>
      <c r="AZ4" s="77" t="s">
        <v>24</v>
      </c>
      <c r="BA4" s="77" t="s">
        <v>25</v>
      </c>
      <c r="BB4" s="77" t="s">
        <v>25</v>
      </c>
      <c r="BC4" s="77" t="s">
        <v>26</v>
      </c>
      <c r="BD4" s="77" t="s">
        <v>26</v>
      </c>
      <c r="BE4" s="77" t="s">
        <v>27</v>
      </c>
      <c r="BF4" s="77" t="s">
        <v>27</v>
      </c>
      <c r="BG4" s="77" t="s">
        <v>28</v>
      </c>
      <c r="BH4" s="77" t="s">
        <v>28</v>
      </c>
      <c r="BI4" s="77" t="s">
        <v>29</v>
      </c>
      <c r="BJ4" s="77" t="s">
        <v>29</v>
      </c>
      <c r="BK4" s="77" t="s">
        <v>298</v>
      </c>
      <c r="BL4" s="92" t="s">
        <v>298</v>
      </c>
      <c r="BM4" s="77" t="s">
        <v>30</v>
      </c>
      <c r="BN4" s="77" t="s">
        <v>30</v>
      </c>
      <c r="BO4" s="77" t="s">
        <v>31</v>
      </c>
      <c r="BP4" s="77" t="s">
        <v>31</v>
      </c>
      <c r="BQ4" s="77" t="s">
        <v>32</v>
      </c>
      <c r="BR4" s="77" t="s">
        <v>32</v>
      </c>
      <c r="BS4" s="77" t="s">
        <v>33</v>
      </c>
      <c r="BT4" s="77" t="s">
        <v>33</v>
      </c>
      <c r="BU4" s="77" t="s">
        <v>34</v>
      </c>
      <c r="BV4" s="77" t="s">
        <v>34</v>
      </c>
      <c r="BW4" s="77" t="s">
        <v>35</v>
      </c>
      <c r="BX4" s="77" t="s">
        <v>35</v>
      </c>
      <c r="BY4" s="77" t="s">
        <v>36</v>
      </c>
      <c r="BZ4" s="77" t="s">
        <v>36</v>
      </c>
      <c r="CA4" s="77" t="s">
        <v>299</v>
      </c>
      <c r="CB4" s="77" t="s">
        <v>299</v>
      </c>
      <c r="CC4" s="77" t="s">
        <v>300</v>
      </c>
      <c r="CD4" s="77" t="s">
        <v>300</v>
      </c>
      <c r="CE4" s="77" t="s">
        <v>301</v>
      </c>
      <c r="CF4" s="77" t="s">
        <v>301</v>
      </c>
      <c r="CG4" s="77" t="s">
        <v>302</v>
      </c>
      <c r="CH4" s="77" t="s">
        <v>302</v>
      </c>
      <c r="CI4" s="77" t="s">
        <v>37</v>
      </c>
      <c r="CJ4" s="77" t="s">
        <v>37</v>
      </c>
      <c r="CK4" s="77" t="s">
        <v>38</v>
      </c>
      <c r="CL4" s="77" t="s">
        <v>38</v>
      </c>
      <c r="CM4" s="77" t="s">
        <v>303</v>
      </c>
      <c r="CN4" s="77" t="s">
        <v>303</v>
      </c>
      <c r="CO4" s="77" t="s">
        <v>39</v>
      </c>
      <c r="CP4" s="77" t="s">
        <v>39</v>
      </c>
      <c r="CQ4" s="77" t="s">
        <v>40</v>
      </c>
      <c r="CR4" s="77" t="s">
        <v>40</v>
      </c>
      <c r="CS4" s="77" t="s">
        <v>41</v>
      </c>
      <c r="CT4" s="77" t="s">
        <v>41</v>
      </c>
      <c r="CU4" s="77" t="s">
        <v>42</v>
      </c>
      <c r="CV4" s="77" t="s">
        <v>42</v>
      </c>
      <c r="CW4" s="77" t="s">
        <v>43</v>
      </c>
      <c r="CX4" s="77" t="s">
        <v>43</v>
      </c>
      <c r="CY4" s="77" t="s">
        <v>44</v>
      </c>
      <c r="CZ4" s="77" t="s">
        <v>44</v>
      </c>
      <c r="DA4" s="77" t="s">
        <v>293</v>
      </c>
      <c r="DB4" s="77" t="s">
        <v>293</v>
      </c>
      <c r="DC4" s="77" t="s">
        <v>294</v>
      </c>
      <c r="DD4" s="77" t="s">
        <v>45</v>
      </c>
      <c r="DE4" s="77" t="s">
        <v>45</v>
      </c>
      <c r="DF4" s="77" t="s">
        <v>45</v>
      </c>
      <c r="DG4" s="77" t="s">
        <v>295</v>
      </c>
      <c r="DH4" s="50" t="s">
        <v>295</v>
      </c>
      <c r="DI4" s="50" t="s">
        <v>295</v>
      </c>
      <c r="DJ4" s="78"/>
    </row>
    <row r="5" spans="1:114" s="71" customFormat="1" ht="15" customHeight="1">
      <c r="B5" s="47"/>
      <c r="C5" s="75" t="s">
        <v>296</v>
      </c>
      <c r="D5" s="76">
        <v>6183</v>
      </c>
      <c r="E5" s="76">
        <v>8410</v>
      </c>
      <c r="F5" s="76">
        <v>5484</v>
      </c>
      <c r="G5" s="76">
        <v>684</v>
      </c>
      <c r="H5" s="76">
        <v>5127</v>
      </c>
      <c r="I5" s="76">
        <v>968</v>
      </c>
      <c r="J5" s="76">
        <v>5987</v>
      </c>
      <c r="K5" s="76">
        <v>1044</v>
      </c>
      <c r="L5" s="76">
        <v>4988</v>
      </c>
      <c r="M5" s="76">
        <v>912</v>
      </c>
      <c r="N5" s="76">
        <v>6755</v>
      </c>
      <c r="O5" s="76">
        <v>1140</v>
      </c>
      <c r="P5" s="76">
        <v>6732</v>
      </c>
      <c r="Q5" s="76">
        <v>1880</v>
      </c>
      <c r="R5" s="76">
        <v>6676</v>
      </c>
      <c r="S5" s="76">
        <v>2615</v>
      </c>
      <c r="T5" s="76">
        <v>10388</v>
      </c>
      <c r="U5" s="76">
        <v>2087</v>
      </c>
      <c r="V5" s="76">
        <v>8799</v>
      </c>
      <c r="W5" s="76">
        <v>1935</v>
      </c>
      <c r="X5" s="76">
        <v>8358</v>
      </c>
      <c r="Y5" s="76">
        <v>1496</v>
      </c>
      <c r="Z5" s="76">
        <v>8783</v>
      </c>
      <c r="AA5" s="76">
        <v>1548</v>
      </c>
      <c r="AB5" s="76">
        <v>9020</v>
      </c>
      <c r="AC5" s="76">
        <v>1440</v>
      </c>
      <c r="AD5" s="76">
        <v>9105</v>
      </c>
      <c r="AE5" s="76">
        <v>1360</v>
      </c>
      <c r="AF5" s="76">
        <v>7479</v>
      </c>
      <c r="AG5" s="76">
        <v>230</v>
      </c>
      <c r="AH5" s="76">
        <v>8221</v>
      </c>
      <c r="AI5" s="76">
        <v>2524</v>
      </c>
      <c r="AJ5" s="76">
        <v>8456</v>
      </c>
      <c r="AK5" s="76">
        <v>2618</v>
      </c>
      <c r="AL5" s="76" t="s">
        <v>46</v>
      </c>
      <c r="AM5" s="76">
        <v>2795</v>
      </c>
      <c r="AN5" s="76">
        <v>10154</v>
      </c>
      <c r="AO5" s="49">
        <v>12</v>
      </c>
      <c r="AP5" s="49">
        <v>14</v>
      </c>
      <c r="AQ5" s="49">
        <v>14</v>
      </c>
      <c r="AR5" s="49">
        <v>16</v>
      </c>
      <c r="AS5" s="49">
        <v>12</v>
      </c>
      <c r="AT5" s="49">
        <v>14</v>
      </c>
      <c r="AU5" s="49">
        <v>16</v>
      </c>
      <c r="AV5" s="49">
        <v>18</v>
      </c>
      <c r="AW5" s="49">
        <v>16</v>
      </c>
      <c r="AX5" s="49">
        <v>18</v>
      </c>
      <c r="AY5" s="49">
        <v>16</v>
      </c>
      <c r="AZ5" s="49">
        <v>18</v>
      </c>
      <c r="BA5" s="49"/>
      <c r="BB5" s="49"/>
      <c r="BC5" s="49">
        <v>16</v>
      </c>
      <c r="BD5" s="49">
        <v>18</v>
      </c>
      <c r="BE5" s="49">
        <v>16</v>
      </c>
      <c r="BF5" s="49">
        <v>18</v>
      </c>
      <c r="BG5" s="49">
        <v>22</v>
      </c>
      <c r="BH5" s="49">
        <v>24</v>
      </c>
      <c r="BI5" s="49">
        <v>18</v>
      </c>
      <c r="BJ5" s="49">
        <v>20</v>
      </c>
      <c r="BK5" s="49">
        <v>16</v>
      </c>
      <c r="BL5" s="93">
        <v>18</v>
      </c>
      <c r="BM5" s="49">
        <v>22</v>
      </c>
      <c r="BN5" s="49">
        <v>24</v>
      </c>
      <c r="BO5" s="49">
        <v>18</v>
      </c>
      <c r="BP5" s="49">
        <v>20</v>
      </c>
      <c r="BQ5" s="49">
        <v>18</v>
      </c>
      <c r="BR5" s="49">
        <v>20</v>
      </c>
      <c r="BS5" s="49">
        <v>18</v>
      </c>
      <c r="BT5" s="49">
        <v>20</v>
      </c>
      <c r="BU5" s="49">
        <v>20</v>
      </c>
      <c r="BV5" s="49">
        <v>22</v>
      </c>
      <c r="BW5" s="49">
        <v>20</v>
      </c>
      <c r="BX5" s="49">
        <v>22</v>
      </c>
      <c r="BY5" s="49">
        <v>22</v>
      </c>
      <c r="BZ5" s="49">
        <v>24</v>
      </c>
      <c r="CA5" s="49">
        <v>21</v>
      </c>
      <c r="CB5" s="49">
        <v>23</v>
      </c>
      <c r="CC5" s="49">
        <v>17</v>
      </c>
      <c r="CD5" s="49">
        <v>19</v>
      </c>
      <c r="CE5" s="49">
        <v>12</v>
      </c>
      <c r="CF5" s="49">
        <v>14</v>
      </c>
      <c r="CG5" s="49">
        <v>13</v>
      </c>
      <c r="CH5" s="49">
        <v>15</v>
      </c>
      <c r="CI5" s="49">
        <v>10</v>
      </c>
      <c r="CJ5" s="49">
        <v>18</v>
      </c>
      <c r="CK5" s="49">
        <v>20</v>
      </c>
      <c r="CL5" s="49">
        <v>22</v>
      </c>
      <c r="CM5" s="49">
        <v>14</v>
      </c>
      <c r="CN5" s="49">
        <v>16</v>
      </c>
      <c r="CO5" s="49">
        <v>15</v>
      </c>
      <c r="CP5" s="49">
        <v>17</v>
      </c>
      <c r="CQ5" s="49">
        <v>19</v>
      </c>
      <c r="CR5" s="49">
        <v>21</v>
      </c>
      <c r="CS5" s="49">
        <v>23</v>
      </c>
      <c r="CT5" s="49">
        <v>25</v>
      </c>
      <c r="CU5" s="49">
        <v>23</v>
      </c>
      <c r="CV5" s="49">
        <v>25</v>
      </c>
      <c r="CW5" s="49">
        <v>31</v>
      </c>
      <c r="CX5" s="49">
        <v>33</v>
      </c>
      <c r="CY5" s="49">
        <v>31</v>
      </c>
      <c r="CZ5" s="49">
        <v>33</v>
      </c>
      <c r="DA5" s="49">
        <v>34</v>
      </c>
      <c r="DB5" s="49">
        <v>36</v>
      </c>
      <c r="DC5" s="49">
        <v>35</v>
      </c>
      <c r="DD5" s="49">
        <v>37</v>
      </c>
      <c r="DE5" s="49">
        <v>31</v>
      </c>
      <c r="DF5" s="49">
        <v>33</v>
      </c>
      <c r="DG5" s="49">
        <v>26</v>
      </c>
      <c r="DH5" s="49">
        <v>27</v>
      </c>
      <c r="DI5" s="49">
        <v>30</v>
      </c>
      <c r="DJ5" s="78"/>
    </row>
    <row r="6" spans="1:114" s="53" customFormat="1" ht="15" customHeight="1">
      <c r="A6" s="54" t="s">
        <v>356</v>
      </c>
      <c r="B6" s="6" t="s">
        <v>47</v>
      </c>
      <c r="C6" s="6" t="s">
        <v>48</v>
      </c>
      <c r="D6" s="7">
        <v>547</v>
      </c>
      <c r="E6" s="7">
        <v>731</v>
      </c>
      <c r="F6" s="7">
        <v>912</v>
      </c>
      <c r="G6" s="7">
        <v>1096</v>
      </c>
      <c r="H6" s="7">
        <v>1277</v>
      </c>
      <c r="I6" s="7">
        <v>1461</v>
      </c>
      <c r="J6" s="7">
        <v>1643</v>
      </c>
      <c r="K6" s="7">
        <v>1827</v>
      </c>
      <c r="L6" s="7">
        <v>2008</v>
      </c>
      <c r="M6" s="7">
        <v>2192</v>
      </c>
      <c r="N6" s="7">
        <v>2373</v>
      </c>
      <c r="O6" s="7">
        <v>2557</v>
      </c>
      <c r="P6" s="7">
        <v>2738</v>
      </c>
      <c r="Q6" s="7">
        <v>2922</v>
      </c>
      <c r="R6" s="7">
        <v>3104</v>
      </c>
      <c r="S6" s="7">
        <v>3288</v>
      </c>
      <c r="T6" s="7">
        <v>3469</v>
      </c>
      <c r="U6" s="7">
        <v>3653</v>
      </c>
      <c r="V6" s="7">
        <v>3834</v>
      </c>
      <c r="W6" s="7">
        <v>4018</v>
      </c>
      <c r="X6" s="7">
        <v>4199</v>
      </c>
      <c r="Y6" s="7">
        <v>4383</v>
      </c>
      <c r="Z6" s="7">
        <v>4565</v>
      </c>
      <c r="AA6" s="7">
        <v>4749</v>
      </c>
      <c r="AB6" s="7">
        <v>4930</v>
      </c>
      <c r="AC6" s="7">
        <v>5114</v>
      </c>
      <c r="AD6" s="7">
        <v>5295</v>
      </c>
      <c r="AE6" s="7">
        <v>5479</v>
      </c>
      <c r="AF6" s="7">
        <v>5660</v>
      </c>
      <c r="AG6" s="7">
        <v>5844</v>
      </c>
      <c r="AH6" s="7">
        <v>6026</v>
      </c>
      <c r="AI6" s="7">
        <v>6210</v>
      </c>
      <c r="AJ6" s="7">
        <v>6391</v>
      </c>
      <c r="AK6" s="7">
        <v>6575</v>
      </c>
      <c r="AL6" s="7">
        <v>6756</v>
      </c>
      <c r="AM6" s="7">
        <v>6940</v>
      </c>
      <c r="AN6" s="7">
        <v>7121</v>
      </c>
      <c r="AO6" s="8">
        <v>7305</v>
      </c>
      <c r="AP6" s="8">
        <v>7487</v>
      </c>
      <c r="AQ6" s="8">
        <v>7671</v>
      </c>
      <c r="AR6" s="8">
        <v>7852</v>
      </c>
      <c r="AS6" s="8">
        <v>8036</v>
      </c>
      <c r="AT6" s="8">
        <v>8217</v>
      </c>
      <c r="AU6" s="8">
        <v>8401</v>
      </c>
      <c r="AV6" s="8">
        <v>8582</v>
      </c>
      <c r="AW6" s="8">
        <v>8766</v>
      </c>
      <c r="AX6" s="8">
        <v>8948</v>
      </c>
      <c r="AY6" s="8">
        <v>9132</v>
      </c>
      <c r="AZ6" s="8">
        <v>9313</v>
      </c>
      <c r="BA6" s="8">
        <v>9497</v>
      </c>
      <c r="BB6" s="8">
        <v>9678</v>
      </c>
      <c r="BC6" s="8">
        <v>9862</v>
      </c>
      <c r="BD6" s="8">
        <v>10043</v>
      </c>
      <c r="BE6" s="8">
        <v>10227</v>
      </c>
      <c r="BF6" s="8">
        <v>10409</v>
      </c>
      <c r="BG6" s="8">
        <v>10593</v>
      </c>
      <c r="BH6" s="8">
        <v>10774</v>
      </c>
      <c r="BI6" s="8">
        <v>10958</v>
      </c>
      <c r="BJ6" s="8">
        <v>11139</v>
      </c>
      <c r="BK6" s="8">
        <v>11323</v>
      </c>
      <c r="BL6" s="8">
        <v>11504</v>
      </c>
      <c r="BM6" s="8">
        <v>11688</v>
      </c>
      <c r="BN6" s="8">
        <v>11870</v>
      </c>
      <c r="BO6" s="8">
        <v>12054</v>
      </c>
      <c r="BP6" s="8">
        <v>12235</v>
      </c>
      <c r="BQ6" s="8">
        <v>12419</v>
      </c>
      <c r="BR6" s="8">
        <v>12600</v>
      </c>
      <c r="BS6" s="8">
        <v>12784</v>
      </c>
      <c r="BT6" s="8">
        <v>12965</v>
      </c>
      <c r="BU6" s="8">
        <v>13149</v>
      </c>
      <c r="BV6" s="8">
        <v>13331</v>
      </c>
      <c r="BW6" s="8">
        <v>13515</v>
      </c>
      <c r="BX6" s="8">
        <v>13696</v>
      </c>
      <c r="BY6" s="8">
        <v>13880</v>
      </c>
      <c r="BZ6" s="8">
        <v>14061</v>
      </c>
      <c r="CA6" s="8">
        <v>14245</v>
      </c>
      <c r="CB6" s="8">
        <v>14426</v>
      </c>
      <c r="CC6" s="8">
        <v>14610</v>
      </c>
      <c r="CD6" s="8">
        <v>14792</v>
      </c>
      <c r="CE6" s="8">
        <v>14976</v>
      </c>
      <c r="CF6" s="8">
        <v>15157</v>
      </c>
      <c r="CG6" s="8">
        <v>15341</v>
      </c>
      <c r="CH6" s="8">
        <v>15522</v>
      </c>
      <c r="CI6" s="8">
        <v>15706</v>
      </c>
      <c r="CJ6" s="8">
        <v>15887</v>
      </c>
      <c r="CK6" s="8">
        <v>16071</v>
      </c>
      <c r="CL6" s="8">
        <v>16253</v>
      </c>
      <c r="CM6" s="8">
        <v>16436</v>
      </c>
      <c r="CN6" s="8">
        <v>16618</v>
      </c>
      <c r="CO6" s="8">
        <v>16802</v>
      </c>
      <c r="CP6" s="8">
        <v>16983</v>
      </c>
      <c r="CQ6" s="8">
        <v>17167</v>
      </c>
      <c r="CR6" s="8">
        <v>17348</v>
      </c>
      <c r="CS6" s="8">
        <v>17532</v>
      </c>
      <c r="CT6" s="8">
        <v>17714</v>
      </c>
      <c r="CU6" s="8">
        <v>17898</v>
      </c>
      <c r="CV6" s="8">
        <v>18079</v>
      </c>
      <c r="CW6" s="8">
        <v>18263</v>
      </c>
      <c r="CX6" s="8">
        <v>18444</v>
      </c>
      <c r="CY6" s="8">
        <v>18628</v>
      </c>
      <c r="CZ6" s="8">
        <v>18809</v>
      </c>
      <c r="DA6" s="8">
        <v>18993</v>
      </c>
      <c r="DB6" s="8">
        <v>19175</v>
      </c>
      <c r="DC6" s="8">
        <v>19359</v>
      </c>
      <c r="DD6" s="8">
        <v>19540</v>
      </c>
      <c r="DE6" s="8">
        <v>19724</v>
      </c>
      <c r="DF6" s="8">
        <v>19905</v>
      </c>
      <c r="DG6" s="8">
        <v>20089</v>
      </c>
      <c r="DH6" s="8">
        <v>20270</v>
      </c>
      <c r="DI6" s="8">
        <v>20362</v>
      </c>
      <c r="DJ6" s="9"/>
    </row>
    <row r="7" spans="1:114" ht="15" customHeight="1">
      <c r="A7" s="55"/>
      <c r="B7" s="10" t="s">
        <v>49</v>
      </c>
      <c r="C7" s="10" t="s">
        <v>50</v>
      </c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2"/>
      <c r="AP7" s="13"/>
      <c r="AQ7" s="14"/>
      <c r="AR7" s="14"/>
      <c r="AS7" s="14"/>
      <c r="AT7" s="14"/>
      <c r="AU7" s="14"/>
      <c r="AV7" s="14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6"/>
    </row>
    <row r="8" spans="1:114" ht="15" customHeight="1">
      <c r="A8" s="99" t="s">
        <v>337</v>
      </c>
      <c r="B8" s="1" t="s">
        <v>51</v>
      </c>
      <c r="C8" s="1" t="s">
        <v>52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>
        <v>2948250</v>
      </c>
      <c r="BN8" s="2">
        <v>12150250</v>
      </c>
      <c r="BO8" s="2">
        <v>11250000</v>
      </c>
      <c r="BP8" s="2">
        <v>11250000</v>
      </c>
      <c r="BQ8" s="2">
        <v>11250000</v>
      </c>
      <c r="BR8" s="2">
        <v>11250000</v>
      </c>
      <c r="BS8" s="2">
        <v>11250000</v>
      </c>
      <c r="BT8" s="2">
        <v>11250000</v>
      </c>
      <c r="BU8" s="2">
        <v>11250000</v>
      </c>
      <c r="BV8" s="2">
        <v>11250000</v>
      </c>
      <c r="BW8" s="2">
        <v>11250000</v>
      </c>
      <c r="BX8" s="2">
        <v>11250000</v>
      </c>
      <c r="BY8" s="2">
        <v>11250000</v>
      </c>
      <c r="BZ8" s="2">
        <v>11250000</v>
      </c>
      <c r="CA8" s="2">
        <v>231500</v>
      </c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16"/>
    </row>
    <row r="9" spans="1:114" ht="15" customHeight="1">
      <c r="A9" s="99" t="s">
        <v>331</v>
      </c>
      <c r="B9" s="1" t="s">
        <v>53</v>
      </c>
      <c r="C9" s="1" t="s">
        <v>54</v>
      </c>
      <c r="D9" s="17">
        <v>1175943.08</v>
      </c>
      <c r="E9" s="17">
        <v>2207138.2999999998</v>
      </c>
      <c r="F9" s="17">
        <v>1574919.76</v>
      </c>
      <c r="G9" s="17">
        <v>3203667.98</v>
      </c>
      <c r="H9" s="17">
        <v>2744846.22</v>
      </c>
      <c r="I9" s="17">
        <v>2316699.2999999998</v>
      </c>
      <c r="J9" s="17">
        <v>2914227.43</v>
      </c>
      <c r="K9" s="17">
        <v>3039641.17</v>
      </c>
      <c r="L9" s="17">
        <v>3723900.64</v>
      </c>
      <c r="M9" s="17">
        <v>4405899.51</v>
      </c>
      <c r="N9" s="17">
        <v>3433704.47</v>
      </c>
      <c r="O9" s="17">
        <v>4827514.32</v>
      </c>
      <c r="P9" s="17">
        <v>4065538.64</v>
      </c>
      <c r="Q9" s="17">
        <v>5795480.7800000003</v>
      </c>
      <c r="R9" s="17">
        <v>6351164.79</v>
      </c>
      <c r="S9" s="17">
        <v>3897985.66</v>
      </c>
      <c r="T9" s="17">
        <v>5444685.71</v>
      </c>
      <c r="U9" s="17">
        <v>5211344.92</v>
      </c>
      <c r="V9" s="17">
        <v>8585807.0999999996</v>
      </c>
      <c r="W9" s="17">
        <v>14025430.550000001</v>
      </c>
      <c r="X9" s="17">
        <v>8856064.8599999994</v>
      </c>
      <c r="Y9" s="17">
        <v>6912655.0300000003</v>
      </c>
      <c r="Z9" s="17">
        <v>7078967.5999999996</v>
      </c>
      <c r="AA9" s="17">
        <v>10383249.619999999</v>
      </c>
      <c r="AB9" s="17">
        <v>7370844.7699999996</v>
      </c>
      <c r="AC9" s="17">
        <v>8226451.5599999996</v>
      </c>
      <c r="AD9" s="17">
        <v>6901484.6100000003</v>
      </c>
      <c r="AE9" s="17">
        <v>9177829.0800000001</v>
      </c>
      <c r="AF9" s="17">
        <v>10228083.73</v>
      </c>
      <c r="AG9" s="17">
        <v>6746538.0199999996</v>
      </c>
      <c r="AH9" s="17">
        <v>14808871.75</v>
      </c>
      <c r="AI9" s="17">
        <v>17613409.100000001</v>
      </c>
      <c r="AJ9" s="17">
        <v>20121137.09</v>
      </c>
      <c r="AK9" s="17">
        <v>16528079.460000001</v>
      </c>
      <c r="AL9" s="17">
        <v>10485770.890000001</v>
      </c>
      <c r="AM9" s="17">
        <v>10909348.23</v>
      </c>
      <c r="AN9" s="17">
        <v>10895639.460000001</v>
      </c>
      <c r="AO9" s="2">
        <v>11188376.380000001</v>
      </c>
      <c r="AP9" s="4"/>
      <c r="AQ9" s="4"/>
      <c r="AR9" s="4"/>
      <c r="AS9" s="4"/>
      <c r="AT9" s="4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16"/>
    </row>
    <row r="10" spans="1:114" ht="15" customHeight="1">
      <c r="A10" s="99" t="s">
        <v>331</v>
      </c>
      <c r="B10" s="1" t="s">
        <v>55</v>
      </c>
      <c r="C10" s="1" t="s">
        <v>56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>
        <v>344543.22</v>
      </c>
      <c r="BK10" s="2">
        <v>518315.64</v>
      </c>
      <c r="BL10" s="2">
        <v>1132508.3500000001</v>
      </c>
      <c r="BM10" s="2">
        <v>1406418.8</v>
      </c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16"/>
    </row>
    <row r="11" spans="1:114" ht="15" customHeight="1">
      <c r="A11" s="99" t="s">
        <v>331</v>
      </c>
      <c r="B11" s="1" t="s">
        <v>57</v>
      </c>
      <c r="C11" s="1" t="s">
        <v>58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2"/>
      <c r="AP11" s="2">
        <v>174271.17</v>
      </c>
      <c r="AQ11" s="2">
        <v>1076230.21</v>
      </c>
      <c r="AR11" s="2">
        <v>217263.45</v>
      </c>
      <c r="AS11" s="2">
        <v>286275.96000000002</v>
      </c>
      <c r="AT11" s="2">
        <v>208819.5</v>
      </c>
      <c r="AU11" s="2">
        <v>795333.89</v>
      </c>
      <c r="AV11" s="2">
        <v>235980.26</v>
      </c>
      <c r="AW11" s="2">
        <v>213328.49</v>
      </c>
      <c r="AX11" s="2">
        <v>644012.68000000005</v>
      </c>
      <c r="AY11" s="2">
        <v>276411.90000000002</v>
      </c>
      <c r="AZ11" s="2">
        <v>224399.51</v>
      </c>
      <c r="BA11" s="2">
        <v>831571.9</v>
      </c>
      <c r="BB11" s="2">
        <v>347551.69</v>
      </c>
      <c r="BC11" s="2">
        <v>292804.28000000003</v>
      </c>
      <c r="BD11" s="2">
        <v>336374.37</v>
      </c>
      <c r="BE11" s="2">
        <v>1021565.43</v>
      </c>
      <c r="BF11" s="2">
        <v>392311.66</v>
      </c>
      <c r="BG11" s="2">
        <v>873006.56</v>
      </c>
      <c r="BH11" s="2">
        <v>443346.34</v>
      </c>
      <c r="BI11" s="2">
        <v>613730.01</v>
      </c>
      <c r="BJ11" s="4"/>
      <c r="BK11" s="4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16"/>
    </row>
    <row r="12" spans="1:114" ht="15" customHeight="1">
      <c r="A12" s="99" t="s">
        <v>331</v>
      </c>
      <c r="B12" s="1" t="s">
        <v>59</v>
      </c>
      <c r="C12" s="1" t="s">
        <v>60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2"/>
      <c r="AP12" s="2">
        <v>11447846.199999999</v>
      </c>
      <c r="AQ12" s="2">
        <v>12938135.98</v>
      </c>
      <c r="AR12" s="2">
        <v>13705434.77</v>
      </c>
      <c r="AS12" s="2">
        <v>14511794.539999999</v>
      </c>
      <c r="AT12" s="2">
        <v>14748713.66</v>
      </c>
      <c r="AU12" s="2">
        <v>14754060.689999999</v>
      </c>
      <c r="AV12" s="2">
        <v>14769484.57</v>
      </c>
      <c r="AW12" s="2">
        <v>14783442.1</v>
      </c>
      <c r="AX12" s="2">
        <v>14858763.85</v>
      </c>
      <c r="AY12" s="2">
        <v>21365968.100000001</v>
      </c>
      <c r="AZ12" s="2">
        <v>36754007.369999997</v>
      </c>
      <c r="BA12" s="2">
        <v>24171208.899999999</v>
      </c>
      <c r="BB12" s="2">
        <v>23343399.32</v>
      </c>
      <c r="BC12" s="2">
        <v>23389649.57</v>
      </c>
      <c r="BD12" s="2">
        <v>21331524.579999998</v>
      </c>
      <c r="BE12" s="2">
        <v>20300206.82</v>
      </c>
      <c r="BF12" s="2">
        <v>16580767.539999999</v>
      </c>
      <c r="BG12" s="2">
        <v>14375705.76</v>
      </c>
      <c r="BH12" s="2">
        <v>11296944.1</v>
      </c>
      <c r="BI12" s="2">
        <v>4499533.24</v>
      </c>
      <c r="BJ12" s="2">
        <v>4529214.59</v>
      </c>
      <c r="BK12" s="2">
        <v>99639.99</v>
      </c>
      <c r="BL12" s="2">
        <v>113957.94</v>
      </c>
      <c r="BM12" s="2">
        <v>172553.3</v>
      </c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16"/>
    </row>
    <row r="13" spans="1:114" ht="15" customHeight="1">
      <c r="A13" s="99" t="s">
        <v>331</v>
      </c>
      <c r="B13" s="1" t="s">
        <v>61</v>
      </c>
      <c r="C13" s="1" t="s">
        <v>62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18">
        <v>132661856.36</v>
      </c>
      <c r="CD13" s="2"/>
      <c r="CE13" s="2"/>
      <c r="CF13" s="2"/>
      <c r="CG13" s="2"/>
      <c r="CH13" s="18">
        <v>311154574.76999998</v>
      </c>
      <c r="CI13" s="2">
        <v>236441458.34999999</v>
      </c>
      <c r="CJ13" s="2">
        <v>560036346.52999997</v>
      </c>
      <c r="CK13" s="2">
        <v>567399176.42999995</v>
      </c>
      <c r="CL13" s="2">
        <v>597956885.27999997</v>
      </c>
      <c r="CM13" s="2">
        <v>1229419583.95</v>
      </c>
      <c r="CN13" s="2">
        <v>517166429.22000003</v>
      </c>
      <c r="CO13" s="2">
        <v>1949058205.8699999</v>
      </c>
      <c r="CP13" s="2">
        <v>1135899901.9000001</v>
      </c>
      <c r="CQ13" s="2">
        <v>415617564.29000002</v>
      </c>
      <c r="CR13" s="2">
        <v>570669556.55999994</v>
      </c>
      <c r="CS13" s="2">
        <v>400984158.91000003</v>
      </c>
      <c r="CT13" s="2">
        <v>843399814.78999996</v>
      </c>
      <c r="CU13" s="2">
        <v>2882051837.79</v>
      </c>
      <c r="CV13" s="2">
        <v>639091424</v>
      </c>
      <c r="CW13" s="2">
        <v>688244989</v>
      </c>
      <c r="CX13" s="2">
        <v>1182420110</v>
      </c>
      <c r="CY13" s="2">
        <v>1312608744</v>
      </c>
      <c r="CZ13" s="2">
        <v>1087438534</v>
      </c>
      <c r="DA13" s="18">
        <v>1952851119</v>
      </c>
      <c r="DB13" s="18">
        <v>1962638197</v>
      </c>
      <c r="DC13" s="18">
        <v>2994669493</v>
      </c>
      <c r="DD13" s="18">
        <v>1483438369</v>
      </c>
      <c r="DE13" s="2">
        <v>2358673059</v>
      </c>
      <c r="DF13" s="2">
        <v>829133765</v>
      </c>
      <c r="DG13" s="18">
        <v>3080239695</v>
      </c>
      <c r="DH13" s="18">
        <v>938550498</v>
      </c>
      <c r="DI13" s="18">
        <v>1080624334</v>
      </c>
      <c r="DJ13" s="16"/>
    </row>
    <row r="14" spans="1:114" ht="15" customHeight="1">
      <c r="A14" s="99" t="s">
        <v>331</v>
      </c>
      <c r="B14" s="1" t="s">
        <v>63</v>
      </c>
      <c r="C14" s="1" t="s">
        <v>64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>
        <v>140276579.11000001</v>
      </c>
      <c r="BO14" s="2">
        <v>129288262.7</v>
      </c>
      <c r="BP14" s="2">
        <v>131260925.79000001</v>
      </c>
      <c r="BQ14" s="2">
        <v>106024687.75</v>
      </c>
      <c r="BR14" s="2">
        <v>100154203.08</v>
      </c>
      <c r="BS14" s="2">
        <v>112162697.20999999</v>
      </c>
      <c r="BT14" s="2">
        <v>62681865.460000001</v>
      </c>
      <c r="BU14" s="2">
        <v>69319856.290000007</v>
      </c>
      <c r="BV14" s="2">
        <v>90792531.340000004</v>
      </c>
      <c r="BW14" s="2">
        <v>103956858.95999999</v>
      </c>
      <c r="BX14" s="2">
        <v>117055332.14</v>
      </c>
      <c r="BY14" s="2">
        <v>99860182.900000006</v>
      </c>
      <c r="BZ14" s="2">
        <v>134928490.02000001</v>
      </c>
      <c r="CA14" s="2">
        <v>95030736.319999993</v>
      </c>
      <c r="CB14" s="2">
        <v>118220834.98</v>
      </c>
      <c r="CC14" s="2"/>
      <c r="CD14" s="18">
        <v>340642099.19</v>
      </c>
      <c r="CE14" s="18">
        <v>322345679.51999998</v>
      </c>
      <c r="CF14" s="18">
        <v>281376587.63999999</v>
      </c>
      <c r="CG14" s="18">
        <v>256002278.88</v>
      </c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16"/>
    </row>
    <row r="15" spans="1:114" ht="15" customHeight="1">
      <c r="A15" s="99" t="s">
        <v>331</v>
      </c>
      <c r="B15" s="1" t="s">
        <v>65</v>
      </c>
      <c r="C15" s="1" t="s">
        <v>66</v>
      </c>
      <c r="D15" s="17">
        <v>45298.38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16"/>
    </row>
    <row r="16" spans="1:114" ht="15" customHeight="1">
      <c r="A16" s="99" t="s">
        <v>329</v>
      </c>
      <c r="B16" s="1" t="s">
        <v>67</v>
      </c>
      <c r="C16" s="1" t="s">
        <v>68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>
        <v>1265630.53</v>
      </c>
      <c r="BG16" s="2">
        <v>18828557.559999999</v>
      </c>
      <c r="BH16" s="2">
        <v>126663792.66</v>
      </c>
      <c r="BI16" s="2">
        <v>253406510.36000001</v>
      </c>
      <c r="BJ16" s="2">
        <v>273139641.31</v>
      </c>
      <c r="BK16" s="2">
        <v>214332319.16</v>
      </c>
      <c r="BL16" s="2">
        <v>237307621.43000001</v>
      </c>
      <c r="BM16" s="2">
        <v>5011670.7</v>
      </c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>
        <v>7007868.04</v>
      </c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16"/>
    </row>
    <row r="17" spans="1:114" ht="15" customHeight="1">
      <c r="A17" s="99" t="s">
        <v>329</v>
      </c>
      <c r="B17" s="1" t="s">
        <v>69</v>
      </c>
      <c r="C17" s="1" t="s">
        <v>70</v>
      </c>
      <c r="D17" s="17"/>
      <c r="E17" s="17"/>
      <c r="F17" s="17"/>
      <c r="G17" s="17">
        <v>203000</v>
      </c>
      <c r="H17" s="17">
        <v>623350</v>
      </c>
      <c r="I17" s="17">
        <v>310000</v>
      </c>
      <c r="J17" s="17">
        <v>690000</v>
      </c>
      <c r="K17" s="17"/>
      <c r="L17" s="17">
        <v>2995099.7</v>
      </c>
      <c r="M17" s="17"/>
      <c r="N17" s="17">
        <v>66000</v>
      </c>
      <c r="O17" s="17">
        <v>1250000</v>
      </c>
      <c r="P17" s="17">
        <v>1080500</v>
      </c>
      <c r="Q17" s="17">
        <v>1572000</v>
      </c>
      <c r="R17" s="17">
        <v>2600926.75</v>
      </c>
      <c r="S17" s="17">
        <v>2589875</v>
      </c>
      <c r="T17" s="17">
        <v>2697300</v>
      </c>
      <c r="U17" s="17">
        <v>9530000</v>
      </c>
      <c r="V17" s="17">
        <v>805100</v>
      </c>
      <c r="W17" s="17">
        <v>50000</v>
      </c>
      <c r="X17" s="17">
        <v>2015000</v>
      </c>
      <c r="Y17" s="17">
        <v>30000</v>
      </c>
      <c r="Z17" s="17">
        <v>4675415</v>
      </c>
      <c r="AA17" s="17">
        <v>4000000</v>
      </c>
      <c r="AB17" s="17">
        <v>5876392.5</v>
      </c>
      <c r="AC17" s="17">
        <v>3300000</v>
      </c>
      <c r="AD17" s="17">
        <v>75000</v>
      </c>
      <c r="AE17" s="17"/>
      <c r="AF17" s="17"/>
      <c r="AG17" s="17"/>
      <c r="AH17" s="17"/>
      <c r="AI17" s="17">
        <v>500000</v>
      </c>
      <c r="AJ17" s="17"/>
      <c r="AK17" s="17">
        <v>500000</v>
      </c>
      <c r="AL17" s="17">
        <v>250000</v>
      </c>
      <c r="AM17" s="17">
        <v>243628.1</v>
      </c>
      <c r="AN17" s="17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16"/>
    </row>
    <row r="18" spans="1:114" ht="15" customHeight="1">
      <c r="A18" s="99" t="s">
        <v>338</v>
      </c>
      <c r="B18" s="1" t="s">
        <v>71</v>
      </c>
      <c r="C18" s="1" t="s">
        <v>72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>
        <v>1500000</v>
      </c>
      <c r="AM18" s="17">
        <v>500000</v>
      </c>
      <c r="AN18" s="17">
        <v>105262.11</v>
      </c>
      <c r="AO18" s="2">
        <v>557562.56000000006</v>
      </c>
      <c r="AP18" s="2">
        <v>1293783.43</v>
      </c>
      <c r="AQ18" s="2">
        <v>5961744.6900000004</v>
      </c>
      <c r="AR18" s="2">
        <v>2727.05</v>
      </c>
      <c r="AS18" s="2">
        <v>630000</v>
      </c>
      <c r="AT18" s="2">
        <v>590000</v>
      </c>
      <c r="AU18" s="2">
        <v>20000</v>
      </c>
      <c r="AV18" s="2">
        <v>1002240</v>
      </c>
      <c r="AW18" s="2">
        <v>59655</v>
      </c>
      <c r="AX18" s="2">
        <v>774513.5</v>
      </c>
      <c r="AY18" s="2"/>
      <c r="AZ18" s="2">
        <v>23225</v>
      </c>
      <c r="BA18" s="2"/>
      <c r="BB18" s="2">
        <v>900000</v>
      </c>
      <c r="BC18" s="2">
        <v>2000000</v>
      </c>
      <c r="BD18" s="2">
        <v>2120730</v>
      </c>
      <c r="BE18" s="2">
        <v>757500</v>
      </c>
      <c r="BF18" s="2">
        <v>3750000</v>
      </c>
      <c r="BG18" s="2">
        <v>2702000</v>
      </c>
      <c r="BH18" s="2">
        <v>4940000</v>
      </c>
      <c r="BI18" s="2">
        <v>5009925</v>
      </c>
      <c r="BJ18" s="2">
        <v>3713995</v>
      </c>
      <c r="BK18" s="2">
        <v>12300000</v>
      </c>
      <c r="BL18" s="2">
        <v>14202330</v>
      </c>
      <c r="BM18" s="2">
        <v>13549130</v>
      </c>
      <c r="BN18" s="2">
        <v>6508065</v>
      </c>
      <c r="BO18" s="2">
        <v>11585000</v>
      </c>
      <c r="BP18" s="2">
        <v>8500000</v>
      </c>
      <c r="BQ18" s="2">
        <v>11225000</v>
      </c>
      <c r="BR18" s="2">
        <v>6470915</v>
      </c>
      <c r="BS18" s="2">
        <v>4000000</v>
      </c>
      <c r="BT18" s="2"/>
      <c r="BU18" s="2"/>
      <c r="BV18" s="2">
        <v>5000000</v>
      </c>
      <c r="BW18" s="2"/>
      <c r="BX18" s="2"/>
      <c r="BY18" s="2"/>
      <c r="BZ18" s="2"/>
      <c r="CA18" s="2"/>
      <c r="CB18" s="2"/>
      <c r="CC18" s="2"/>
      <c r="CD18" s="18">
        <v>20000000</v>
      </c>
      <c r="CE18" s="18">
        <v>57000000</v>
      </c>
      <c r="CF18" s="2"/>
      <c r="CG18" s="18">
        <v>101632265</v>
      </c>
      <c r="CH18" s="18">
        <v>100000000</v>
      </c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16"/>
    </row>
    <row r="19" spans="1:114" ht="15" customHeight="1">
      <c r="A19" s="99" t="s">
        <v>331</v>
      </c>
      <c r="B19" s="1" t="s">
        <v>73</v>
      </c>
      <c r="C19" s="1" t="s">
        <v>74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>
        <v>766000</v>
      </c>
      <c r="Y19" s="17">
        <v>420000</v>
      </c>
      <c r="Z19" s="17">
        <v>705000</v>
      </c>
      <c r="AA19" s="17">
        <v>166000</v>
      </c>
      <c r="AB19" s="17">
        <v>393000</v>
      </c>
      <c r="AC19" s="17"/>
      <c r="AD19" s="17">
        <v>224000</v>
      </c>
      <c r="AE19" s="17">
        <v>283000</v>
      </c>
      <c r="AF19" s="17">
        <v>60000</v>
      </c>
      <c r="AG19" s="17"/>
      <c r="AH19" s="17">
        <v>170000</v>
      </c>
      <c r="AI19" s="17"/>
      <c r="AJ19" s="17"/>
      <c r="AK19" s="17"/>
      <c r="AL19" s="17"/>
      <c r="AM19" s="17"/>
      <c r="AN19" s="17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16"/>
    </row>
    <row r="20" spans="1:114" ht="15" customHeight="1">
      <c r="A20" s="99" t="s">
        <v>330</v>
      </c>
      <c r="B20" s="1" t="s">
        <v>75</v>
      </c>
      <c r="C20" s="1" t="s">
        <v>76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2"/>
      <c r="AP20" s="2"/>
      <c r="AQ20" s="2"/>
      <c r="AR20" s="2"/>
      <c r="AS20" s="2"/>
      <c r="AT20" s="2"/>
      <c r="AU20" s="2">
        <v>25000000</v>
      </c>
      <c r="AV20" s="2">
        <v>25000000</v>
      </c>
      <c r="AW20" s="2">
        <v>25000000</v>
      </c>
      <c r="AX20" s="2">
        <v>25000000</v>
      </c>
      <c r="AY20" s="2">
        <v>25000000</v>
      </c>
      <c r="AZ20" s="2">
        <v>21162500</v>
      </c>
      <c r="BA20" s="2">
        <v>2500000</v>
      </c>
      <c r="BB20" s="2">
        <v>2500000</v>
      </c>
      <c r="BC20" s="2">
        <v>2500000</v>
      </c>
      <c r="BD20" s="2">
        <v>2500000</v>
      </c>
      <c r="BE20" s="2">
        <v>2500000</v>
      </c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16"/>
    </row>
    <row r="21" spans="1:114" ht="15" customHeight="1">
      <c r="A21" s="99" t="s">
        <v>330</v>
      </c>
      <c r="B21" s="52" t="s">
        <v>307</v>
      </c>
      <c r="C21" s="1" t="s">
        <v>77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>
        <v>357654959.07999998</v>
      </c>
      <c r="BZ21" s="2">
        <v>390839669.35000002</v>
      </c>
      <c r="CA21" s="2">
        <v>428987396.35000002</v>
      </c>
      <c r="CB21" s="2">
        <v>444803195.06999999</v>
      </c>
      <c r="CC21" s="18">
        <v>568892810.34000003</v>
      </c>
      <c r="CD21" s="18">
        <v>724240192.30999994</v>
      </c>
      <c r="CE21" s="18">
        <v>628953829.02999997</v>
      </c>
      <c r="CF21" s="18">
        <v>622617788.99000001</v>
      </c>
      <c r="CG21" s="18">
        <v>766112194.85000002</v>
      </c>
      <c r="CH21" s="18">
        <v>1106815644.9100001</v>
      </c>
      <c r="CI21" s="2">
        <v>1303265368.6199999</v>
      </c>
      <c r="CJ21" s="2">
        <v>1300696792.0699999</v>
      </c>
      <c r="CK21" s="2">
        <v>1300255070.8199999</v>
      </c>
      <c r="CL21" s="2">
        <v>1307894779.8699999</v>
      </c>
      <c r="CM21" s="2">
        <v>1540213060.5699999</v>
      </c>
      <c r="CN21" s="2">
        <v>1657052579.05</v>
      </c>
      <c r="CO21" s="2">
        <v>1920117655.6700001</v>
      </c>
      <c r="CP21" s="2">
        <v>2105053560.29</v>
      </c>
      <c r="CQ21" s="2">
        <v>2291952850.6599998</v>
      </c>
      <c r="CR21" s="2">
        <v>1203641224.23</v>
      </c>
      <c r="CS21" s="2">
        <v>4765268889.6199999</v>
      </c>
      <c r="CT21" s="2">
        <v>6275545734.2799997</v>
      </c>
      <c r="CU21" s="2">
        <v>8259405901</v>
      </c>
      <c r="CV21" s="2">
        <v>9385063747</v>
      </c>
      <c r="CW21" s="2">
        <v>9080621539</v>
      </c>
      <c r="CX21" s="2">
        <v>12420514934</v>
      </c>
      <c r="CY21" s="2">
        <v>13967000000</v>
      </c>
      <c r="CZ21" s="2">
        <v>17108000000</v>
      </c>
      <c r="DA21" s="18">
        <v>16115000000</v>
      </c>
      <c r="DB21" s="18">
        <v>19083000000</v>
      </c>
      <c r="DC21" s="18">
        <v>17185000000</v>
      </c>
      <c r="DD21" s="18">
        <v>20221000000</v>
      </c>
      <c r="DE21" s="2">
        <v>22400000000</v>
      </c>
      <c r="DF21" s="2">
        <v>25201000000</v>
      </c>
      <c r="DG21" s="18">
        <v>23972000000</v>
      </c>
      <c r="DH21" s="18">
        <v>23321000000</v>
      </c>
      <c r="DI21" s="18">
        <v>20539205630</v>
      </c>
      <c r="DJ21" s="16"/>
    </row>
    <row r="22" spans="1:114" ht="15" customHeight="1">
      <c r="A22" s="99" t="s">
        <v>330</v>
      </c>
      <c r="B22" s="52" t="s">
        <v>308</v>
      </c>
      <c r="C22" s="1" t="s">
        <v>78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>
        <v>172250000</v>
      </c>
      <c r="BN22" s="2">
        <v>172750000</v>
      </c>
      <c r="BO22" s="2"/>
      <c r="BP22" s="2"/>
      <c r="BQ22" s="2"/>
      <c r="BR22" s="2">
        <v>148590000</v>
      </c>
      <c r="BS22" s="2">
        <v>167020000</v>
      </c>
      <c r="BT22" s="2">
        <v>181470000</v>
      </c>
      <c r="BU22" s="2">
        <v>190190000</v>
      </c>
      <c r="BV22" s="2">
        <v>185900000</v>
      </c>
      <c r="BW22" s="2">
        <v>269500000</v>
      </c>
      <c r="BX22" s="2">
        <v>313606000</v>
      </c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16"/>
    </row>
    <row r="23" spans="1:114" ht="15" customHeight="1">
      <c r="A23" s="99" t="s">
        <v>330</v>
      </c>
      <c r="B23" s="52" t="s">
        <v>309</v>
      </c>
      <c r="C23" s="1" t="s">
        <v>305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>
        <v>5000000</v>
      </c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16"/>
    </row>
    <row r="24" spans="1:114" ht="15" customHeight="1">
      <c r="A24" s="99" t="s">
        <v>330</v>
      </c>
      <c r="B24" s="52" t="s">
        <v>310</v>
      </c>
      <c r="C24" s="1" t="s">
        <v>306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>
        <v>1000000</v>
      </c>
      <c r="BT24" s="2">
        <v>1000000</v>
      </c>
      <c r="BU24" s="2">
        <v>1000000</v>
      </c>
      <c r="BV24" s="2">
        <v>1000000</v>
      </c>
      <c r="BW24" s="2">
        <v>1000000</v>
      </c>
      <c r="BX24" s="2">
        <v>1000000</v>
      </c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16"/>
    </row>
    <row r="25" spans="1:114" ht="15" customHeight="1">
      <c r="A25" s="99" t="s">
        <v>329</v>
      </c>
      <c r="B25" s="52" t="s">
        <v>396</v>
      </c>
      <c r="C25" s="1" t="s">
        <v>79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>
        <v>1558791.3</v>
      </c>
      <c r="BO25" s="2">
        <v>519277.19</v>
      </c>
      <c r="BP25" s="2">
        <v>249745.92000000001</v>
      </c>
      <c r="BQ25" s="2">
        <v>184123.32</v>
      </c>
      <c r="BR25" s="2"/>
      <c r="BS25" s="2"/>
      <c r="BT25" s="2"/>
      <c r="BU25" s="2"/>
      <c r="BV25" s="2">
        <v>11012298</v>
      </c>
      <c r="BW25" s="2">
        <v>12598143.07</v>
      </c>
      <c r="BX25" s="2">
        <v>14081612.550000001</v>
      </c>
      <c r="BY25" s="2"/>
      <c r="BZ25" s="2">
        <v>11213121.85</v>
      </c>
      <c r="CA25" s="2">
        <v>13500889.32</v>
      </c>
      <c r="CB25" s="2"/>
      <c r="CC25" s="18">
        <v>13255502.08</v>
      </c>
      <c r="CD25" s="18">
        <v>11351740.439999999</v>
      </c>
      <c r="CE25" s="18">
        <v>19407281.760000002</v>
      </c>
      <c r="CF25" s="18">
        <v>81727198.120000005</v>
      </c>
      <c r="CG25" s="18">
        <v>63551127.530000001</v>
      </c>
      <c r="CH25" s="18">
        <v>64395409.82</v>
      </c>
      <c r="CI25" s="2">
        <v>66774038.329999998</v>
      </c>
      <c r="CJ25" s="2">
        <v>194685823.25999999</v>
      </c>
      <c r="CK25" s="2">
        <v>124768614.58</v>
      </c>
      <c r="CL25" s="2">
        <v>105577697.14</v>
      </c>
      <c r="CM25" s="2">
        <v>26629423.949999999</v>
      </c>
      <c r="CN25" s="2">
        <v>21161206.620000001</v>
      </c>
      <c r="CO25" s="2">
        <v>24936580.350000001</v>
      </c>
      <c r="CP25" s="2">
        <v>11323814.84</v>
      </c>
      <c r="CQ25" s="2">
        <v>23988997.280000001</v>
      </c>
      <c r="CR25" s="2">
        <v>64637349.630000003</v>
      </c>
      <c r="CS25" s="2">
        <v>14741619.58</v>
      </c>
      <c r="CT25" s="2">
        <v>77935979.319999993</v>
      </c>
      <c r="CU25" s="2">
        <v>97613524.719999999</v>
      </c>
      <c r="CV25" s="2">
        <v>57387860</v>
      </c>
      <c r="CW25" s="2">
        <v>323647297</v>
      </c>
      <c r="CX25" s="2">
        <v>439414611</v>
      </c>
      <c r="CY25" s="2">
        <v>1176388308</v>
      </c>
      <c r="CZ25" s="2">
        <v>2849018169</v>
      </c>
      <c r="DA25" s="18">
        <v>2663738593</v>
      </c>
      <c r="DB25" s="18">
        <v>2875403461</v>
      </c>
      <c r="DC25" s="18">
        <v>2123820554</v>
      </c>
      <c r="DD25" s="18">
        <v>4762105928</v>
      </c>
      <c r="DE25" s="2">
        <v>2077688745</v>
      </c>
      <c r="DF25" s="2">
        <v>6155101031</v>
      </c>
      <c r="DG25" s="18">
        <v>1515350573</v>
      </c>
      <c r="DH25" s="18">
        <v>2293546749</v>
      </c>
      <c r="DI25" s="18">
        <v>2252845403</v>
      </c>
      <c r="DJ25" s="16"/>
    </row>
    <row r="26" spans="1:114" ht="15" customHeight="1">
      <c r="A26" s="99" t="s">
        <v>330</v>
      </c>
      <c r="B26" s="52" t="s">
        <v>311</v>
      </c>
      <c r="C26" s="1" t="s">
        <v>80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>
        <v>655937.64</v>
      </c>
      <c r="BS26" s="2">
        <v>816781.46</v>
      </c>
      <c r="BT26" s="2">
        <v>3836162.17</v>
      </c>
      <c r="BU26" s="2">
        <v>4965820.63</v>
      </c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16"/>
    </row>
    <row r="27" spans="1:114" ht="15" customHeight="1">
      <c r="A27" s="99" t="s">
        <v>330</v>
      </c>
      <c r="B27" s="52" t="s">
        <v>312</v>
      </c>
      <c r="C27" s="52" t="s">
        <v>314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2">
        <v>15000000</v>
      </c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>
        <v>146790000</v>
      </c>
      <c r="BP27" s="2">
        <v>178590000</v>
      </c>
      <c r="BQ27" s="2">
        <v>151160000</v>
      </c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16"/>
    </row>
    <row r="28" spans="1:114" ht="15" customHeight="1">
      <c r="A28" s="99" t="s">
        <v>330</v>
      </c>
      <c r="B28" s="52" t="s">
        <v>313</v>
      </c>
      <c r="C28" s="1" t="s">
        <v>81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2">
        <v>25000000</v>
      </c>
      <c r="AP28" s="2">
        <v>25000000</v>
      </c>
      <c r="AQ28" s="2">
        <v>25000000</v>
      </c>
      <c r="AR28" s="2">
        <v>25000000</v>
      </c>
      <c r="AS28" s="2">
        <v>25000000</v>
      </c>
      <c r="AT28" s="2">
        <v>25000000</v>
      </c>
      <c r="AU28" s="4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16"/>
    </row>
    <row r="29" spans="1:114" ht="15" customHeight="1">
      <c r="A29" s="99" t="s">
        <v>332</v>
      </c>
      <c r="B29" s="52" t="s">
        <v>315</v>
      </c>
      <c r="C29" s="52" t="s">
        <v>316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>
        <v>25000000</v>
      </c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16"/>
    </row>
    <row r="30" spans="1:114" ht="15" customHeight="1">
      <c r="A30" s="99" t="s">
        <v>330</v>
      </c>
      <c r="B30" s="1" t="s">
        <v>82</v>
      </c>
      <c r="C30" s="52" t="s">
        <v>317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2"/>
      <c r="AP30" s="2">
        <v>44529998.640000001</v>
      </c>
      <c r="AQ30" s="2">
        <v>42407967.450000003</v>
      </c>
      <c r="AR30" s="2">
        <v>44053429.810000002</v>
      </c>
      <c r="AS30" s="2">
        <v>26117779.359999999</v>
      </c>
      <c r="AT30" s="2">
        <v>47168313.109999999</v>
      </c>
      <c r="AU30" s="2">
        <v>34864295.75</v>
      </c>
      <c r="AV30" s="2">
        <v>74319161.510000005</v>
      </c>
      <c r="AW30" s="2">
        <v>61260769.350000001</v>
      </c>
      <c r="AX30" s="2">
        <v>124411614.15000001</v>
      </c>
      <c r="AY30" s="2">
        <v>80229464.480000004</v>
      </c>
      <c r="AZ30" s="2">
        <v>127226450.58</v>
      </c>
      <c r="BA30" s="2">
        <v>87895126.329999998</v>
      </c>
      <c r="BB30" s="2">
        <v>203758669.72999999</v>
      </c>
      <c r="BC30" s="2">
        <v>146814490.88999999</v>
      </c>
      <c r="BD30" s="2">
        <v>197101136.78999999</v>
      </c>
      <c r="BE30" s="2">
        <v>135911365.11000001</v>
      </c>
      <c r="BF30" s="2">
        <v>231429623</v>
      </c>
      <c r="BG30" s="2">
        <v>165909395.38</v>
      </c>
      <c r="BH30" s="2">
        <v>162024960.63</v>
      </c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16"/>
    </row>
    <row r="31" spans="1:114" ht="15" customHeight="1">
      <c r="A31" s="99" t="s">
        <v>334</v>
      </c>
      <c r="B31" s="1" t="s">
        <v>83</v>
      </c>
      <c r="C31" s="1" t="s">
        <v>84</v>
      </c>
      <c r="D31" s="17">
        <v>551424.94999999995</v>
      </c>
      <c r="E31" s="17">
        <v>2036663.73</v>
      </c>
      <c r="F31" s="17">
        <v>579204.78</v>
      </c>
      <c r="G31" s="17">
        <v>1868384.08</v>
      </c>
      <c r="H31" s="17">
        <v>1427112.05</v>
      </c>
      <c r="I31" s="17">
        <v>2783789.84</v>
      </c>
      <c r="J31" s="17">
        <v>1595030.96</v>
      </c>
      <c r="K31" s="17">
        <v>2673511.4700000002</v>
      </c>
      <c r="L31" s="17">
        <v>1903352.17</v>
      </c>
      <c r="M31" s="17">
        <v>4238748.8899999997</v>
      </c>
      <c r="N31" s="17">
        <v>6288230.8799999999</v>
      </c>
      <c r="O31" s="17">
        <v>4470831.54</v>
      </c>
      <c r="P31" s="17">
        <v>6931577.75</v>
      </c>
      <c r="Q31" s="17">
        <v>6329636.75</v>
      </c>
      <c r="R31" s="17">
        <v>5076828.3099999996</v>
      </c>
      <c r="S31" s="17">
        <v>7075602.8099999996</v>
      </c>
      <c r="T31" s="17">
        <v>4205391.5</v>
      </c>
      <c r="U31" s="17">
        <v>8224409.1699999999</v>
      </c>
      <c r="V31" s="17">
        <v>7581780.1600000001</v>
      </c>
      <c r="W31" s="17">
        <v>9086418.8499999996</v>
      </c>
      <c r="X31" s="17">
        <v>6379571.4100000001</v>
      </c>
      <c r="Y31" s="17">
        <v>13076053.359999999</v>
      </c>
      <c r="Z31" s="17">
        <v>7593706.9500000002</v>
      </c>
      <c r="AA31" s="17">
        <v>8090765.0199999996</v>
      </c>
      <c r="AB31" s="17">
        <v>5392129.1500000004</v>
      </c>
      <c r="AC31" s="17">
        <v>13919782.98</v>
      </c>
      <c r="AD31" s="17">
        <v>5327679.32</v>
      </c>
      <c r="AE31" s="17">
        <v>2844159.56</v>
      </c>
      <c r="AF31" s="17">
        <v>11200247.17</v>
      </c>
      <c r="AG31" s="17">
        <v>17195554.07</v>
      </c>
      <c r="AH31" s="17">
        <v>10852142.460000001</v>
      </c>
      <c r="AI31" s="17">
        <v>14424713.289999999</v>
      </c>
      <c r="AJ31" s="17">
        <v>18142844.390000001</v>
      </c>
      <c r="AK31" s="17">
        <v>28248785.170000002</v>
      </c>
      <c r="AL31" s="17">
        <v>35958076.280000001</v>
      </c>
      <c r="AM31" s="17">
        <v>53739693.490000002</v>
      </c>
      <c r="AN31" s="17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>
        <v>357434119.19</v>
      </c>
      <c r="BF31" s="2">
        <v>268690158.50999999</v>
      </c>
      <c r="BG31" s="2">
        <v>510764374.56</v>
      </c>
      <c r="BH31" s="2">
        <v>366932453.66000003</v>
      </c>
      <c r="BI31" s="2">
        <v>568079178.38999999</v>
      </c>
      <c r="BJ31" s="2">
        <v>433891520.31</v>
      </c>
      <c r="BK31" s="2">
        <v>530936026.81999999</v>
      </c>
      <c r="BL31" s="2">
        <v>346757635.31999999</v>
      </c>
      <c r="BM31" s="2">
        <v>435559365.99000001</v>
      </c>
      <c r="BN31" s="2">
        <v>278894935.67000002</v>
      </c>
      <c r="BO31" s="2">
        <v>284229314.89999998</v>
      </c>
      <c r="BP31" s="2">
        <v>205509605.59999999</v>
      </c>
      <c r="BQ31" s="2">
        <v>258729299.03</v>
      </c>
      <c r="BR31" s="2">
        <v>310192285.49000001</v>
      </c>
      <c r="BS31" s="2">
        <v>328289200.80000001</v>
      </c>
      <c r="BT31" s="2">
        <v>361808627.5</v>
      </c>
      <c r="BU31" s="2">
        <v>420291075.41000003</v>
      </c>
      <c r="BV31" s="2">
        <v>370073430.60000002</v>
      </c>
      <c r="BW31" s="2">
        <v>651872708.24000001</v>
      </c>
      <c r="BX31" s="2">
        <v>805609179.28999996</v>
      </c>
      <c r="BY31" s="2">
        <v>839566341</v>
      </c>
      <c r="BZ31" s="2">
        <v>747588846.41999996</v>
      </c>
      <c r="CA31" s="2">
        <v>1024376616.3200001</v>
      </c>
      <c r="CB31" s="2">
        <v>1014820887.11</v>
      </c>
      <c r="CC31" s="18">
        <v>1161880500.47</v>
      </c>
      <c r="CD31" s="18">
        <v>1041826848.46</v>
      </c>
      <c r="CE31" s="18">
        <v>1485086826.46</v>
      </c>
      <c r="CF31" s="18">
        <v>2801772448.3400002</v>
      </c>
      <c r="CG31" s="18">
        <v>2469431688.5700002</v>
      </c>
      <c r="CH31" s="18">
        <v>2906186674.48</v>
      </c>
      <c r="CI31" s="2">
        <v>3426161500.25</v>
      </c>
      <c r="CJ31" s="2">
        <v>3642841696.0300002</v>
      </c>
      <c r="CK31" s="2">
        <v>3992216234.0100002</v>
      </c>
      <c r="CL31" s="2">
        <v>3784434200.8200002</v>
      </c>
      <c r="CM31" s="2">
        <v>4272483891.8400002</v>
      </c>
      <c r="CN31" s="2">
        <v>4283032520.48</v>
      </c>
      <c r="CO31" s="2">
        <v>5319504249.4799995</v>
      </c>
      <c r="CP31" s="2">
        <v>5456286052.0799999</v>
      </c>
      <c r="CQ31" s="2">
        <v>6069032501.5</v>
      </c>
      <c r="CR31" s="2">
        <v>7254384365.9099998</v>
      </c>
      <c r="CS31" s="2">
        <v>6483606029.9099998</v>
      </c>
      <c r="CT31" s="2">
        <v>8610102372.0300007</v>
      </c>
      <c r="CU31" s="2">
        <v>13115650016.709999</v>
      </c>
      <c r="CV31" s="2">
        <v>21052574670</v>
      </c>
      <c r="CW31" s="2">
        <v>28781854336</v>
      </c>
      <c r="CX31" s="2">
        <v>30688626578</v>
      </c>
      <c r="CY31" s="2">
        <v>28919099063</v>
      </c>
      <c r="CZ31" s="2">
        <v>31652027305</v>
      </c>
      <c r="DA31" s="18">
        <v>34781721765</v>
      </c>
      <c r="DB31" s="18">
        <v>42802622632</v>
      </c>
      <c r="DC31" s="18">
        <v>39332270139</v>
      </c>
      <c r="DD31" s="18">
        <v>44553330955</v>
      </c>
      <c r="DE31" s="2">
        <v>46992805806</v>
      </c>
      <c r="DF31" s="2">
        <v>50853755768</v>
      </c>
      <c r="DG31" s="18">
        <v>50452238553</v>
      </c>
      <c r="DH31" s="18">
        <v>53828094399</v>
      </c>
      <c r="DI31" s="18">
        <v>52252385575</v>
      </c>
      <c r="DJ31" s="16"/>
    </row>
    <row r="32" spans="1:114" ht="15" customHeight="1">
      <c r="A32" s="99" t="s">
        <v>334</v>
      </c>
      <c r="B32" s="1" t="s">
        <v>85</v>
      </c>
      <c r="C32" s="1" t="s">
        <v>86</v>
      </c>
      <c r="D32" s="17"/>
      <c r="E32" s="17"/>
      <c r="F32" s="17"/>
      <c r="G32" s="17"/>
      <c r="H32" s="17"/>
      <c r="I32" s="17"/>
      <c r="J32" s="17"/>
      <c r="K32" s="17"/>
      <c r="L32" s="17">
        <v>950688.4</v>
      </c>
      <c r="M32" s="17">
        <v>1062006</v>
      </c>
      <c r="N32" s="17">
        <v>1338178</v>
      </c>
      <c r="O32" s="17">
        <v>1297722</v>
      </c>
      <c r="P32" s="17">
        <v>476500</v>
      </c>
      <c r="Q32" s="17">
        <v>475797.5</v>
      </c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16"/>
    </row>
    <row r="33" spans="1:114" ht="15" customHeight="1">
      <c r="A33" s="99" t="s">
        <v>334</v>
      </c>
      <c r="B33" s="1" t="s">
        <v>87</v>
      </c>
      <c r="C33" s="1" t="s">
        <v>88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>
        <v>81377533.890000001</v>
      </c>
      <c r="AO33" s="2">
        <v>87404759.650000006</v>
      </c>
      <c r="AP33" s="2">
        <v>83237846.209999993</v>
      </c>
      <c r="AQ33" s="2">
        <v>136645261.03999999</v>
      </c>
      <c r="AR33" s="2">
        <v>109944622.06999999</v>
      </c>
      <c r="AS33" s="2">
        <v>169344698.13999999</v>
      </c>
      <c r="AT33" s="2">
        <v>101604696.7</v>
      </c>
      <c r="AU33" s="2">
        <v>196490422.22</v>
      </c>
      <c r="AV33" s="2">
        <v>167867990.40000001</v>
      </c>
      <c r="AW33" s="2">
        <v>326639825.85000002</v>
      </c>
      <c r="AX33" s="2">
        <v>239924797.66999999</v>
      </c>
      <c r="AY33" s="2">
        <v>405189304.13</v>
      </c>
      <c r="AZ33" s="2">
        <v>320473854.80000001</v>
      </c>
      <c r="BA33" s="2">
        <v>640454269.36000001</v>
      </c>
      <c r="BB33" s="2">
        <v>446232602.75999999</v>
      </c>
      <c r="BC33" s="2">
        <v>584981255.60000002</v>
      </c>
      <c r="BD33" s="2">
        <v>189444424.30000001</v>
      </c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16"/>
    </row>
    <row r="34" spans="1:114" ht="15" customHeight="1">
      <c r="A34" s="99" t="s">
        <v>334</v>
      </c>
      <c r="B34" s="1" t="s">
        <v>89</v>
      </c>
      <c r="C34" s="1" t="s">
        <v>90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>
        <v>88469255.469999999</v>
      </c>
      <c r="BO34" s="2">
        <v>82072176.819999993</v>
      </c>
      <c r="BP34" s="2">
        <v>81808915.310000002</v>
      </c>
      <c r="BQ34" s="2">
        <v>80116154.269999996</v>
      </c>
      <c r="BR34" s="2">
        <v>78596259.530000001</v>
      </c>
      <c r="BS34" s="2">
        <v>77366684.980000004</v>
      </c>
      <c r="BT34" s="2">
        <v>76252533.650000006</v>
      </c>
      <c r="BU34" s="2">
        <v>74775523.469999999</v>
      </c>
      <c r="BV34" s="2">
        <v>71076490.599999994</v>
      </c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16"/>
    </row>
    <row r="35" spans="1:114" ht="15" customHeight="1">
      <c r="A35" s="99" t="s">
        <v>334</v>
      </c>
      <c r="B35" s="1" t="s">
        <v>91</v>
      </c>
      <c r="C35" s="1" t="s">
        <v>92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>
        <v>30744431.02</v>
      </c>
      <c r="BQ35" s="2">
        <v>29877972.199999999</v>
      </c>
      <c r="BR35" s="2">
        <v>30393426.41</v>
      </c>
      <c r="BS35" s="2">
        <v>29726373.120000001</v>
      </c>
      <c r="BT35" s="2">
        <v>28870835.57</v>
      </c>
      <c r="BU35" s="2">
        <v>28082507.280000001</v>
      </c>
      <c r="BV35" s="2">
        <v>27032988.210000001</v>
      </c>
      <c r="BW35" s="2">
        <v>26003928.239999998</v>
      </c>
      <c r="BX35" s="2">
        <v>24229350.800000001</v>
      </c>
      <c r="BY35" s="2">
        <v>22634150.550000001</v>
      </c>
      <c r="BZ35" s="2">
        <v>20795210.940000001</v>
      </c>
      <c r="CA35" s="2">
        <v>19234745.530000001</v>
      </c>
      <c r="CB35" s="2">
        <v>17056885.600000001</v>
      </c>
      <c r="CC35" s="18">
        <v>15186651.74</v>
      </c>
      <c r="CD35" s="18">
        <v>13602086.460000001</v>
      </c>
      <c r="CE35" s="18">
        <v>11826010.199999999</v>
      </c>
      <c r="CF35" s="18">
        <v>11451010.199999999</v>
      </c>
      <c r="CG35" s="18">
        <v>11076010.199999999</v>
      </c>
      <c r="CH35" s="18">
        <v>1750000</v>
      </c>
      <c r="CI35" s="2">
        <v>1375000</v>
      </c>
      <c r="CJ35" s="2">
        <v>1000000</v>
      </c>
      <c r="CK35" s="2">
        <v>625000</v>
      </c>
      <c r="CL35" s="2">
        <v>250000</v>
      </c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16"/>
    </row>
    <row r="36" spans="1:114" ht="15" customHeight="1">
      <c r="A36" s="99" t="s">
        <v>334</v>
      </c>
      <c r="B36" s="1" t="s">
        <v>93</v>
      </c>
      <c r="C36" s="1" t="s">
        <v>94</v>
      </c>
      <c r="D36" s="17"/>
      <c r="E36" s="17"/>
      <c r="F36" s="17">
        <v>53575.1</v>
      </c>
      <c r="G36" s="17">
        <v>5763.3</v>
      </c>
      <c r="H36" s="17">
        <v>56933.4</v>
      </c>
      <c r="I36" s="17">
        <v>246.95</v>
      </c>
      <c r="J36" s="17">
        <v>36900.76</v>
      </c>
      <c r="K36" s="17">
        <v>253.25</v>
      </c>
      <c r="L36" s="17">
        <v>3804.8</v>
      </c>
      <c r="M36" s="17">
        <v>468.9</v>
      </c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16"/>
    </row>
    <row r="37" spans="1:114" ht="15" customHeight="1">
      <c r="A37" s="99" t="s">
        <v>330</v>
      </c>
      <c r="B37" s="1" t="s">
        <v>95</v>
      </c>
      <c r="C37" s="1" t="s">
        <v>96</v>
      </c>
      <c r="D37" s="17">
        <v>1358748</v>
      </c>
      <c r="E37" s="17">
        <v>1360125.55</v>
      </c>
      <c r="F37" s="17">
        <v>1365946.85</v>
      </c>
      <c r="G37" s="17">
        <v>1365920.5</v>
      </c>
      <c r="H37" s="17">
        <v>1365920.5</v>
      </c>
      <c r="I37" s="17">
        <v>1297972.2</v>
      </c>
      <c r="J37" s="17">
        <v>1118001.3</v>
      </c>
      <c r="K37" s="17">
        <v>1312861.25</v>
      </c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>
        <v>3149367.5</v>
      </c>
      <c r="AE37" s="17">
        <v>802000</v>
      </c>
      <c r="AF37" s="17"/>
      <c r="AG37" s="17"/>
      <c r="AH37" s="17"/>
      <c r="AI37" s="17"/>
      <c r="AJ37" s="17"/>
      <c r="AK37" s="17"/>
      <c r="AL37" s="17"/>
      <c r="AM37" s="17">
        <v>3586917.6</v>
      </c>
      <c r="AN37" s="17">
        <v>3585288.3</v>
      </c>
      <c r="AO37" s="2">
        <v>3585288.3</v>
      </c>
      <c r="AP37" s="2">
        <v>6590288.2999999998</v>
      </c>
      <c r="AQ37" s="2">
        <v>9563625</v>
      </c>
      <c r="AR37" s="2">
        <v>9563625</v>
      </c>
      <c r="AS37" s="2">
        <v>9563625</v>
      </c>
      <c r="AT37" s="2">
        <v>8498238.5299999993</v>
      </c>
      <c r="AU37" s="2">
        <v>9825000</v>
      </c>
      <c r="AV37" s="2">
        <v>9825000</v>
      </c>
      <c r="AW37" s="2">
        <v>9825000</v>
      </c>
      <c r="AX37" s="2">
        <v>9352500</v>
      </c>
      <c r="AY37" s="2">
        <v>8950000</v>
      </c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16"/>
    </row>
    <row r="38" spans="1:114" ht="15" customHeight="1">
      <c r="A38" s="99" t="s">
        <v>329</v>
      </c>
      <c r="B38" s="1" t="s">
        <v>97</v>
      </c>
      <c r="C38" s="52" t="s">
        <v>318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2"/>
      <c r="AP38" s="2"/>
      <c r="AQ38" s="2"/>
      <c r="AR38" s="2"/>
      <c r="AS38" s="2"/>
      <c r="AT38" s="2"/>
      <c r="AU38" s="2">
        <v>5535600</v>
      </c>
      <c r="AV38" s="2">
        <v>1891500</v>
      </c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16"/>
    </row>
    <row r="39" spans="1:114" ht="15" customHeight="1">
      <c r="A39" s="99" t="s">
        <v>334</v>
      </c>
      <c r="B39" s="1" t="s">
        <v>98</v>
      </c>
      <c r="C39" s="1" t="s">
        <v>99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>
        <v>102500</v>
      </c>
      <c r="AN39" s="17">
        <v>202500</v>
      </c>
      <c r="AO39" s="2">
        <v>208440</v>
      </c>
      <c r="AP39" s="2">
        <v>218960</v>
      </c>
      <c r="AQ39" s="2">
        <v>218960</v>
      </c>
      <c r="AR39" s="2">
        <v>337710</v>
      </c>
      <c r="AS39" s="2">
        <v>337710</v>
      </c>
      <c r="AT39" s="2">
        <v>398750</v>
      </c>
      <c r="AU39" s="2">
        <v>510000</v>
      </c>
      <c r="AV39" s="2">
        <v>547125</v>
      </c>
      <c r="AW39" s="2">
        <v>580000</v>
      </c>
      <c r="AX39" s="2">
        <v>1018180.1</v>
      </c>
      <c r="AY39" s="2">
        <v>826265.3</v>
      </c>
      <c r="AZ39" s="2">
        <v>638319.80000000005</v>
      </c>
      <c r="BA39" s="2">
        <v>625619.80000000005</v>
      </c>
      <c r="BB39" s="2">
        <v>603120.80000000005</v>
      </c>
      <c r="BC39" s="2">
        <v>503752.2</v>
      </c>
      <c r="BD39" s="2"/>
      <c r="BE39" s="2"/>
      <c r="BF39" s="2">
        <v>1017505</v>
      </c>
      <c r="BG39" s="2">
        <v>1017505</v>
      </c>
      <c r="BH39" s="2">
        <v>2297505</v>
      </c>
      <c r="BI39" s="2">
        <v>2097505</v>
      </c>
      <c r="BJ39" s="2">
        <v>2092504</v>
      </c>
      <c r="BK39" s="2">
        <v>2092504</v>
      </c>
      <c r="BL39" s="2">
        <v>2140644.88</v>
      </c>
      <c r="BM39" s="2">
        <v>1562485.48</v>
      </c>
      <c r="BN39" s="2">
        <v>1709339.88</v>
      </c>
      <c r="BO39" s="2">
        <v>885222.13</v>
      </c>
      <c r="BP39" s="2">
        <v>849629.43</v>
      </c>
      <c r="BQ39" s="2">
        <v>877662.93</v>
      </c>
      <c r="BR39" s="2">
        <v>818978.18</v>
      </c>
      <c r="BS39" s="2">
        <v>818978.18</v>
      </c>
      <c r="BT39" s="2">
        <v>1256897.8799999999</v>
      </c>
      <c r="BU39" s="2">
        <v>1913147.88</v>
      </c>
      <c r="BV39" s="2">
        <v>2417452.88</v>
      </c>
      <c r="BW39" s="2">
        <v>1913150.88</v>
      </c>
      <c r="BX39" s="2">
        <v>1913151.88</v>
      </c>
      <c r="BY39" s="2">
        <v>1450257.88</v>
      </c>
      <c r="BZ39" s="2">
        <v>1450257.88</v>
      </c>
      <c r="CA39" s="2">
        <v>1450257.88</v>
      </c>
      <c r="CB39" s="2">
        <v>1729822.38</v>
      </c>
      <c r="CC39" s="18">
        <v>1447503.98</v>
      </c>
      <c r="CD39" s="18">
        <v>1450261.88</v>
      </c>
      <c r="CE39" s="18">
        <v>1450261.88</v>
      </c>
      <c r="CF39" s="18">
        <v>1450261.88</v>
      </c>
      <c r="CG39" s="18">
        <v>1347389.13</v>
      </c>
      <c r="CH39" s="18">
        <v>2368206.0099999998</v>
      </c>
      <c r="CI39" s="2">
        <v>3646058.01</v>
      </c>
      <c r="CJ39" s="2">
        <v>5766795.0099999998</v>
      </c>
      <c r="CK39" s="2">
        <v>7575619.1100000003</v>
      </c>
      <c r="CL39" s="2">
        <v>8605875.5600000005</v>
      </c>
      <c r="CM39" s="2">
        <v>8800243.7599999998</v>
      </c>
      <c r="CN39" s="2">
        <v>8087738.5800000001</v>
      </c>
      <c r="CO39" s="2">
        <v>10671328.029999999</v>
      </c>
      <c r="CP39" s="2">
        <v>11873764.029999999</v>
      </c>
      <c r="CQ39" s="2">
        <v>12193190.73</v>
      </c>
      <c r="CR39" s="2">
        <v>13728835.529999999</v>
      </c>
      <c r="CS39" s="2">
        <v>17902989.469999999</v>
      </c>
      <c r="CT39" s="2">
        <v>17843638.469999999</v>
      </c>
      <c r="CU39" s="2">
        <v>23705716.469999999</v>
      </c>
      <c r="CV39" s="2">
        <v>39858728</v>
      </c>
      <c r="CW39" s="2">
        <v>45475867</v>
      </c>
      <c r="CX39" s="2">
        <v>42360591</v>
      </c>
      <c r="CY39" s="2">
        <v>49569394</v>
      </c>
      <c r="CZ39" s="2">
        <v>27427933</v>
      </c>
      <c r="DA39" s="18">
        <v>31890525</v>
      </c>
      <c r="DB39" s="18">
        <v>31691203</v>
      </c>
      <c r="DC39" s="18">
        <v>40279332</v>
      </c>
      <c r="DD39" s="18">
        <v>56912732</v>
      </c>
      <c r="DE39" s="2">
        <v>104105196</v>
      </c>
      <c r="DF39" s="2">
        <v>78777642</v>
      </c>
      <c r="DG39" s="18">
        <v>72990507</v>
      </c>
      <c r="DH39" s="18">
        <v>76303608</v>
      </c>
      <c r="DI39" s="18">
        <v>78338528</v>
      </c>
      <c r="DJ39" s="16"/>
    </row>
    <row r="40" spans="1:114" ht="15" customHeight="1">
      <c r="A40" s="99" t="s">
        <v>332</v>
      </c>
      <c r="B40" s="1" t="s">
        <v>100</v>
      </c>
      <c r="C40" s="1" t="s">
        <v>101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2"/>
      <c r="AP40" s="4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>
        <v>10000000</v>
      </c>
      <c r="BK40" s="2">
        <v>10000000</v>
      </c>
      <c r="BL40" s="2"/>
      <c r="BM40" s="2">
        <v>10000000</v>
      </c>
      <c r="BN40" s="2">
        <v>10000000</v>
      </c>
      <c r="BO40" s="2">
        <v>10000000</v>
      </c>
      <c r="BP40" s="2">
        <v>10000000</v>
      </c>
      <c r="BQ40" s="2">
        <v>10000000</v>
      </c>
      <c r="BR40" s="2">
        <v>10000000</v>
      </c>
      <c r="BS40" s="2">
        <v>10000000</v>
      </c>
      <c r="BT40" s="2">
        <v>10000000</v>
      </c>
      <c r="BU40" s="2">
        <v>10000000</v>
      </c>
      <c r="BV40" s="2">
        <v>10000000</v>
      </c>
      <c r="BW40" s="2">
        <v>10000000</v>
      </c>
      <c r="BX40" s="2">
        <v>10000000</v>
      </c>
      <c r="BY40" s="2">
        <v>10000000</v>
      </c>
      <c r="BZ40" s="2">
        <v>10000000</v>
      </c>
      <c r="CA40" s="2">
        <v>10000000</v>
      </c>
      <c r="CB40" s="2">
        <v>10000000</v>
      </c>
      <c r="CC40" s="18">
        <v>10000000</v>
      </c>
      <c r="CD40" s="18">
        <v>10000000</v>
      </c>
      <c r="CE40" s="18">
        <v>10000000</v>
      </c>
      <c r="CF40" s="18">
        <v>10000000</v>
      </c>
      <c r="CG40" s="18">
        <v>10000000</v>
      </c>
      <c r="CH40" s="18">
        <v>10000000</v>
      </c>
      <c r="CI40" s="2">
        <v>10000000</v>
      </c>
      <c r="CJ40" s="2">
        <v>10000000</v>
      </c>
      <c r="CK40" s="2">
        <v>10000000</v>
      </c>
      <c r="CL40" s="2">
        <v>10000000</v>
      </c>
      <c r="CM40" s="2">
        <v>10000000</v>
      </c>
      <c r="CN40" s="2">
        <v>10000000</v>
      </c>
      <c r="CO40" s="2">
        <v>17000000</v>
      </c>
      <c r="CP40" s="2">
        <v>17000000</v>
      </c>
      <c r="CQ40" s="2">
        <v>17000000</v>
      </c>
      <c r="CR40" s="2">
        <v>17000000</v>
      </c>
      <c r="CS40" s="2">
        <v>17000000</v>
      </c>
      <c r="CT40" s="2">
        <v>17000000</v>
      </c>
      <c r="CU40" s="2">
        <v>20000000</v>
      </c>
      <c r="CV40" s="2">
        <v>20000000</v>
      </c>
      <c r="CW40" s="2">
        <v>20000000</v>
      </c>
      <c r="CX40" s="2">
        <v>20000000</v>
      </c>
      <c r="CY40" s="2">
        <v>20000000</v>
      </c>
      <c r="CZ40" s="2">
        <v>20000000</v>
      </c>
      <c r="DA40" s="18">
        <v>20000000</v>
      </c>
      <c r="DB40" s="18">
        <v>20000000</v>
      </c>
      <c r="DC40" s="18">
        <v>20000000</v>
      </c>
      <c r="DD40" s="18">
        <v>20000000</v>
      </c>
      <c r="DE40" s="2">
        <v>20000000</v>
      </c>
      <c r="DF40" s="2">
        <v>20000000</v>
      </c>
      <c r="DG40" s="18">
        <v>20000000</v>
      </c>
      <c r="DH40" s="18">
        <v>20000000</v>
      </c>
      <c r="DI40" s="18">
        <v>20000000</v>
      </c>
      <c r="DJ40" s="16"/>
    </row>
    <row r="41" spans="1:114" ht="15" customHeight="1">
      <c r="A41" s="99" t="s">
        <v>332</v>
      </c>
      <c r="B41" s="1" t="s">
        <v>102</v>
      </c>
      <c r="C41" s="1" t="s">
        <v>103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4"/>
      <c r="BI41" s="2"/>
      <c r="BJ41" s="2"/>
      <c r="BK41" s="2"/>
      <c r="BL41" s="2">
        <v>10000000</v>
      </c>
      <c r="BM41" s="2"/>
      <c r="BN41" s="2">
        <v>47235097.710000001</v>
      </c>
      <c r="BO41" s="2">
        <v>49050955.140000001</v>
      </c>
      <c r="BP41" s="2">
        <v>49590193.789999999</v>
      </c>
      <c r="BQ41" s="2">
        <v>49593618.890000001</v>
      </c>
      <c r="BR41" s="2">
        <v>49618439.140000001</v>
      </c>
      <c r="BS41" s="2">
        <v>49625482.890000001</v>
      </c>
      <c r="BT41" s="2">
        <v>49638691.289999999</v>
      </c>
      <c r="BU41" s="2">
        <v>49645117.539999999</v>
      </c>
      <c r="BV41" s="2">
        <v>49645117.539999999</v>
      </c>
      <c r="BW41" s="2">
        <v>49645117.539999999</v>
      </c>
      <c r="BX41" s="2">
        <v>49649939.890000001</v>
      </c>
      <c r="BY41" s="2">
        <v>49649939.890000001</v>
      </c>
      <c r="BZ41" s="2">
        <v>49649939.890000001</v>
      </c>
      <c r="CA41" s="2">
        <v>49649939.890000001</v>
      </c>
      <c r="CB41" s="2">
        <v>49649939.890000001</v>
      </c>
      <c r="CC41" s="18">
        <v>49649939.890000001</v>
      </c>
      <c r="CD41" s="18">
        <v>49649939.890000001</v>
      </c>
      <c r="CE41" s="18">
        <v>49649939.890000001</v>
      </c>
      <c r="CF41" s="18">
        <v>49649939.890000001</v>
      </c>
      <c r="CG41" s="18">
        <v>49649939.890000001</v>
      </c>
      <c r="CH41" s="18">
        <v>49649939.890000001</v>
      </c>
      <c r="CI41" s="2">
        <v>49649939.890000001</v>
      </c>
      <c r="CJ41" s="2">
        <v>49649939.890000001</v>
      </c>
      <c r="CK41" s="2">
        <v>49649939.890000001</v>
      </c>
      <c r="CL41" s="2">
        <v>49649939.890000001</v>
      </c>
      <c r="CM41" s="2">
        <v>49649939.890000001</v>
      </c>
      <c r="CN41" s="2">
        <v>49649939.890000001</v>
      </c>
      <c r="CO41" s="2">
        <v>66904897.810000002</v>
      </c>
      <c r="CP41" s="2">
        <v>66904897.810000002</v>
      </c>
      <c r="CQ41" s="2">
        <v>66904897.810000002</v>
      </c>
      <c r="CR41" s="2">
        <v>66904897.810000002</v>
      </c>
      <c r="CS41" s="2">
        <v>66904897</v>
      </c>
      <c r="CT41" s="2">
        <v>66904897</v>
      </c>
      <c r="CU41" s="2">
        <v>74299881</v>
      </c>
      <c r="CV41" s="2">
        <v>74299881</v>
      </c>
      <c r="CW41" s="2">
        <v>74299881</v>
      </c>
      <c r="CX41" s="2">
        <v>74299881</v>
      </c>
      <c r="CY41" s="2">
        <v>74299880</v>
      </c>
      <c r="CZ41" s="2">
        <v>74299880</v>
      </c>
      <c r="DA41" s="18">
        <v>74299880</v>
      </c>
      <c r="DB41" s="18">
        <v>74299880</v>
      </c>
      <c r="DC41" s="18">
        <v>74299880</v>
      </c>
      <c r="DD41" s="18">
        <v>74299880</v>
      </c>
      <c r="DE41" s="2">
        <v>74299880</v>
      </c>
      <c r="DF41" s="2">
        <v>74299880</v>
      </c>
      <c r="DG41" s="18">
        <v>74299880</v>
      </c>
      <c r="DH41" s="18">
        <v>74299880</v>
      </c>
      <c r="DI41" s="18">
        <v>74299880</v>
      </c>
      <c r="DJ41" s="16"/>
    </row>
    <row r="42" spans="1:114" ht="15" customHeight="1">
      <c r="A42" s="99" t="s">
        <v>334</v>
      </c>
      <c r="B42" s="1" t="s">
        <v>104</v>
      </c>
      <c r="C42" s="1" t="s">
        <v>105</v>
      </c>
      <c r="D42" s="17"/>
      <c r="E42" s="17"/>
      <c r="F42" s="17"/>
      <c r="G42" s="17"/>
      <c r="H42" s="17"/>
      <c r="I42" s="17"/>
      <c r="J42" s="17">
        <v>1</v>
      </c>
      <c r="K42" s="17">
        <v>1</v>
      </c>
      <c r="L42" s="17">
        <v>1</v>
      </c>
      <c r="M42" s="17">
        <v>1</v>
      </c>
      <c r="N42" s="17">
        <v>1</v>
      </c>
      <c r="O42" s="17">
        <v>1</v>
      </c>
      <c r="P42" s="17">
        <v>1</v>
      </c>
      <c r="Q42" s="17">
        <v>1</v>
      </c>
      <c r="R42" s="17">
        <v>1</v>
      </c>
      <c r="S42" s="17">
        <v>1</v>
      </c>
      <c r="T42" s="17">
        <v>1</v>
      </c>
      <c r="U42" s="17">
        <v>1</v>
      </c>
      <c r="V42" s="17">
        <v>1</v>
      </c>
      <c r="W42" s="17">
        <v>1</v>
      </c>
      <c r="X42" s="17">
        <v>1</v>
      </c>
      <c r="Y42" s="17">
        <v>1</v>
      </c>
      <c r="Z42" s="17">
        <v>1</v>
      </c>
      <c r="AA42" s="17">
        <v>1</v>
      </c>
      <c r="AB42" s="17">
        <v>1</v>
      </c>
      <c r="AC42" s="17">
        <v>1</v>
      </c>
      <c r="AD42" s="17">
        <v>1</v>
      </c>
      <c r="AE42" s="17">
        <v>1</v>
      </c>
      <c r="AF42" s="17">
        <v>1</v>
      </c>
      <c r="AG42" s="17">
        <v>1</v>
      </c>
      <c r="AH42" s="17">
        <v>1</v>
      </c>
      <c r="AI42" s="17">
        <v>1</v>
      </c>
      <c r="AJ42" s="17">
        <v>1</v>
      </c>
      <c r="AK42" s="17">
        <v>1</v>
      </c>
      <c r="AL42" s="17">
        <v>1</v>
      </c>
      <c r="AM42" s="17"/>
      <c r="AN42" s="17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>
        <v>49601448.640000001</v>
      </c>
      <c r="BM42" s="2">
        <v>111997144.72</v>
      </c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16"/>
    </row>
    <row r="43" spans="1:114" ht="15" customHeight="1">
      <c r="A43" s="99" t="s">
        <v>334</v>
      </c>
      <c r="B43" s="1" t="s">
        <v>106</v>
      </c>
      <c r="C43" s="1" t="s">
        <v>107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>
        <v>14291.28</v>
      </c>
      <c r="AN43" s="17">
        <v>53184.68</v>
      </c>
      <c r="AO43" s="2">
        <v>1074879.95</v>
      </c>
      <c r="AP43" s="2">
        <v>1585465.19</v>
      </c>
      <c r="AQ43" s="2">
        <v>753517.09</v>
      </c>
      <c r="AR43" s="2">
        <v>1625177.99</v>
      </c>
      <c r="AS43" s="2">
        <v>2690971.83</v>
      </c>
      <c r="AT43" s="2">
        <v>2655736.87</v>
      </c>
      <c r="AU43" s="2">
        <v>3570939.38</v>
      </c>
      <c r="AV43" s="2">
        <v>2050845.14</v>
      </c>
      <c r="AW43" s="2">
        <v>2199864.62</v>
      </c>
      <c r="AX43" s="2">
        <v>641540.53</v>
      </c>
      <c r="AY43" s="2">
        <v>782622.35</v>
      </c>
      <c r="AZ43" s="2">
        <v>1220212.24</v>
      </c>
      <c r="BA43" s="2">
        <v>1434668.69</v>
      </c>
      <c r="BB43" s="2">
        <v>1485615.34</v>
      </c>
      <c r="BC43" s="2">
        <v>1934313.11</v>
      </c>
      <c r="BD43" s="2">
        <v>1017617.34</v>
      </c>
      <c r="BE43" s="2">
        <v>1186225.58</v>
      </c>
      <c r="BF43" s="2">
        <v>980713.22</v>
      </c>
      <c r="BG43" s="2">
        <v>3519675.17</v>
      </c>
      <c r="BH43" s="2">
        <v>11476.6</v>
      </c>
      <c r="BI43" s="2">
        <v>490879.88</v>
      </c>
      <c r="BJ43" s="2">
        <v>24237.48</v>
      </c>
      <c r="BK43" s="2">
        <v>608174.27</v>
      </c>
      <c r="BL43" s="2">
        <v>10472.799999999999</v>
      </c>
      <c r="BM43" s="2">
        <v>3385196.07</v>
      </c>
      <c r="BN43" s="2"/>
      <c r="BO43" s="2"/>
      <c r="BP43" s="2"/>
      <c r="BQ43" s="2"/>
      <c r="BR43" s="2"/>
      <c r="BS43" s="2"/>
      <c r="BT43" s="4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16"/>
    </row>
    <row r="44" spans="1:114" ht="15" customHeight="1">
      <c r="A44" s="99" t="s">
        <v>334</v>
      </c>
      <c r="B44" s="1" t="s">
        <v>108</v>
      </c>
      <c r="C44" s="1" t="s">
        <v>109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2">
        <v>167923.26</v>
      </c>
      <c r="AP44" s="2">
        <v>332844.84999999998</v>
      </c>
      <c r="AQ44" s="2">
        <v>231228.88</v>
      </c>
      <c r="AR44" s="2">
        <v>41406.199999999997</v>
      </c>
      <c r="AS44" s="2">
        <v>305789.86</v>
      </c>
      <c r="AT44" s="2">
        <v>77344.75</v>
      </c>
      <c r="AU44" s="2">
        <v>241697.65</v>
      </c>
      <c r="AV44" s="2">
        <v>443848.47</v>
      </c>
      <c r="AW44" s="2">
        <v>283192.45</v>
      </c>
      <c r="AX44" s="2">
        <v>78460.350000000006</v>
      </c>
      <c r="AY44" s="2">
        <v>820556.9</v>
      </c>
      <c r="AZ44" s="2">
        <v>353819.75</v>
      </c>
      <c r="BA44" s="2">
        <v>733375.25</v>
      </c>
      <c r="BB44" s="2">
        <v>1585707.62</v>
      </c>
      <c r="BC44" s="2">
        <v>467636.97</v>
      </c>
      <c r="BD44" s="2">
        <v>360189.09</v>
      </c>
      <c r="BE44" s="2">
        <v>217277.5</v>
      </c>
      <c r="BF44" s="2">
        <v>961787.63</v>
      </c>
      <c r="BG44" s="2">
        <v>1156527.67</v>
      </c>
      <c r="BH44" s="2">
        <v>1129090.3999999999</v>
      </c>
      <c r="BI44" s="2">
        <v>1653599.3</v>
      </c>
      <c r="BJ44" s="2">
        <v>1189134.81</v>
      </c>
      <c r="BK44" s="2"/>
      <c r="BL44" s="2">
        <v>1036527.19</v>
      </c>
      <c r="BM44" s="2">
        <v>3568114.86</v>
      </c>
      <c r="BN44" s="2">
        <v>10102909.9</v>
      </c>
      <c r="BO44" s="2">
        <v>10140043.460000001</v>
      </c>
      <c r="BP44" s="2">
        <v>9390195.4499999993</v>
      </c>
      <c r="BQ44" s="2">
        <v>16433347.92</v>
      </c>
      <c r="BR44" s="2">
        <v>10601862.42</v>
      </c>
      <c r="BS44" s="2">
        <v>14510283.48</v>
      </c>
      <c r="BT44" s="2">
        <v>12083008.42</v>
      </c>
      <c r="BU44" s="2">
        <v>23872688.960000001</v>
      </c>
      <c r="BV44" s="2">
        <v>15233626.33</v>
      </c>
      <c r="BW44" s="2">
        <v>25173582.539999999</v>
      </c>
      <c r="BX44" s="2">
        <v>31775618.809999999</v>
      </c>
      <c r="BY44" s="2">
        <v>41407345.780000001</v>
      </c>
      <c r="BZ44" s="2">
        <v>53775634.960000001</v>
      </c>
      <c r="CA44" s="2">
        <v>57372447.539999999</v>
      </c>
      <c r="CB44" s="2">
        <v>40714621.479999997</v>
      </c>
      <c r="CC44" s="18">
        <v>73824449.969999999</v>
      </c>
      <c r="CD44" s="18">
        <v>58163119.560000002</v>
      </c>
      <c r="CE44" s="18">
        <v>155790378.86000001</v>
      </c>
      <c r="CF44" s="18">
        <v>132464275.53</v>
      </c>
      <c r="CG44" s="18">
        <v>163177562.19999999</v>
      </c>
      <c r="CH44" s="18">
        <v>189822222.21000001</v>
      </c>
      <c r="CI44" s="2">
        <v>236599832.68000001</v>
      </c>
      <c r="CJ44" s="2">
        <v>762340339.87</v>
      </c>
      <c r="CK44" s="2">
        <v>1015871185</v>
      </c>
      <c r="CL44" s="2">
        <v>1007371063.5700001</v>
      </c>
      <c r="CM44" s="2">
        <v>748909685.96000004</v>
      </c>
      <c r="CN44" s="2">
        <v>2059838733.21</v>
      </c>
      <c r="CO44" s="2">
        <v>2609799615.0500002</v>
      </c>
      <c r="CP44" s="2">
        <v>3507401688.02</v>
      </c>
      <c r="CQ44" s="2">
        <v>6961314951.7600002</v>
      </c>
      <c r="CR44" s="2">
        <v>8271319949.9099998</v>
      </c>
      <c r="CS44" s="2">
        <v>10828085617.190001</v>
      </c>
      <c r="CT44" s="2">
        <v>12812153187.360001</v>
      </c>
      <c r="CU44" s="2">
        <v>21564377492.919998</v>
      </c>
      <c r="CV44" s="2">
        <v>25498534733</v>
      </c>
      <c r="CW44" s="2">
        <v>23039986955</v>
      </c>
      <c r="CX44" s="2">
        <v>18776521829</v>
      </c>
      <c r="CY44" s="2">
        <v>24872672635</v>
      </c>
      <c r="CZ44" s="2">
        <v>28766856585</v>
      </c>
      <c r="DA44" s="18">
        <v>32334575510</v>
      </c>
      <c r="DB44" s="18">
        <v>29536016201</v>
      </c>
      <c r="DC44" s="18">
        <v>23920108939</v>
      </c>
      <c r="DD44" s="18">
        <v>23715248414</v>
      </c>
      <c r="DE44" s="2">
        <v>28861985011</v>
      </c>
      <c r="DF44" s="2">
        <v>28710001860</v>
      </c>
      <c r="DG44" s="18">
        <v>32898009400</v>
      </c>
      <c r="DH44" s="18">
        <v>31683601531</v>
      </c>
      <c r="DI44" s="18">
        <v>27229490526</v>
      </c>
      <c r="DJ44" s="16"/>
    </row>
    <row r="45" spans="1:114" ht="15" customHeight="1">
      <c r="A45" s="99" t="s">
        <v>330</v>
      </c>
      <c r="B45" s="52" t="s">
        <v>319</v>
      </c>
      <c r="C45" s="52" t="s">
        <v>320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>
        <v>4453161022</v>
      </c>
      <c r="CP45" s="2">
        <v>4478955039.6599998</v>
      </c>
      <c r="CQ45" s="2">
        <v>4433776602.75</v>
      </c>
      <c r="CR45" s="2">
        <v>4434510491.8000002</v>
      </c>
      <c r="CS45" s="2"/>
      <c r="CT45" s="2"/>
      <c r="CU45" s="2"/>
      <c r="CV45" s="2">
        <v>1859132468</v>
      </c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16"/>
    </row>
    <row r="46" spans="1:114" ht="15" customHeight="1">
      <c r="A46" s="99" t="s">
        <v>330</v>
      </c>
      <c r="B46" s="1" t="s">
        <v>110</v>
      </c>
      <c r="C46" s="1" t="s">
        <v>111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>
        <v>855451847</v>
      </c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16"/>
    </row>
    <row r="47" spans="1:114" ht="15" customHeight="1">
      <c r="A47" s="99" t="s">
        <v>338</v>
      </c>
      <c r="B47" s="52" t="s">
        <v>348</v>
      </c>
      <c r="C47" s="1" t="s">
        <v>112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>
        <v>2643796860.1599998</v>
      </c>
      <c r="CV47" s="2"/>
      <c r="CW47" s="2">
        <v>1859132468</v>
      </c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16"/>
    </row>
    <row r="48" spans="1:114" ht="15" customHeight="1">
      <c r="A48" s="99" t="s">
        <v>334</v>
      </c>
      <c r="B48" s="1" t="s">
        <v>113</v>
      </c>
      <c r="C48" s="1" t="s">
        <v>114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>
        <v>881433.09</v>
      </c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>
        <v>1182296.98</v>
      </c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16"/>
    </row>
    <row r="49" spans="1:114" ht="15" customHeight="1">
      <c r="A49" s="99" t="s">
        <v>334</v>
      </c>
      <c r="B49" s="1" t="s">
        <v>115</v>
      </c>
      <c r="C49" s="1" t="s">
        <v>116</v>
      </c>
      <c r="D49" s="17"/>
      <c r="E49" s="17">
        <v>12024.3</v>
      </c>
      <c r="F49" s="17">
        <v>14870.62</v>
      </c>
      <c r="G49" s="17"/>
      <c r="H49" s="17"/>
      <c r="I49" s="17">
        <v>65717.58</v>
      </c>
      <c r="J49" s="17">
        <v>67297.929999999993</v>
      </c>
      <c r="K49" s="17">
        <v>86670.87</v>
      </c>
      <c r="L49" s="17">
        <v>58156.800000000003</v>
      </c>
      <c r="M49" s="17">
        <v>69734.73</v>
      </c>
      <c r="N49" s="17">
        <v>69196.14</v>
      </c>
      <c r="O49" s="17">
        <v>185017.06</v>
      </c>
      <c r="P49" s="17">
        <v>152796.82</v>
      </c>
      <c r="Q49" s="17">
        <v>151405.21</v>
      </c>
      <c r="R49" s="17">
        <v>92673.77</v>
      </c>
      <c r="S49" s="17">
        <v>122013.05</v>
      </c>
      <c r="T49" s="17">
        <v>731621.55</v>
      </c>
      <c r="U49" s="17">
        <v>218009.09</v>
      </c>
      <c r="V49" s="17">
        <v>2000016.17</v>
      </c>
      <c r="W49" s="17">
        <v>147981.76000000001</v>
      </c>
      <c r="X49" s="17">
        <v>151958.72</v>
      </c>
      <c r="Y49" s="17">
        <v>152805.26</v>
      </c>
      <c r="Z49" s="17">
        <v>169751.17</v>
      </c>
      <c r="AA49" s="17">
        <v>78713.259999999995</v>
      </c>
      <c r="AB49" s="17">
        <v>181716.45</v>
      </c>
      <c r="AC49" s="17">
        <v>133736.62</v>
      </c>
      <c r="AD49" s="17">
        <v>177648.43</v>
      </c>
      <c r="AE49" s="17">
        <v>327071.28999999998</v>
      </c>
      <c r="AF49" s="17">
        <v>533915.82999999996</v>
      </c>
      <c r="AG49" s="17">
        <v>552384.77</v>
      </c>
      <c r="AH49" s="17">
        <v>504309.48</v>
      </c>
      <c r="AI49" s="17">
        <v>296774.44</v>
      </c>
      <c r="AJ49" s="17">
        <v>345769.5</v>
      </c>
      <c r="AK49" s="17">
        <v>518658.86</v>
      </c>
      <c r="AL49" s="17">
        <v>697647.35</v>
      </c>
      <c r="AM49" s="17">
        <v>679262.06</v>
      </c>
      <c r="AN49" s="17">
        <v>57834.17</v>
      </c>
      <c r="AO49" s="2">
        <v>29745.97</v>
      </c>
      <c r="AP49" s="2">
        <v>37672.97</v>
      </c>
      <c r="AQ49" s="2">
        <v>94562.19</v>
      </c>
      <c r="AR49" s="2">
        <v>127575.16</v>
      </c>
      <c r="AS49" s="2">
        <v>169128.46</v>
      </c>
      <c r="AT49" s="2">
        <v>99568.72</v>
      </c>
      <c r="AU49" s="2">
        <v>94177.13</v>
      </c>
      <c r="AV49" s="2">
        <v>87400.61</v>
      </c>
      <c r="AW49" s="2">
        <v>113451.83</v>
      </c>
      <c r="AX49" s="2">
        <v>86513.96</v>
      </c>
      <c r="AY49" s="2">
        <v>99258.31</v>
      </c>
      <c r="AZ49" s="2">
        <v>110715.55</v>
      </c>
      <c r="BA49" s="2">
        <v>198002.41</v>
      </c>
      <c r="BB49" s="2">
        <v>436393.46</v>
      </c>
      <c r="BC49" s="2">
        <v>148343.53</v>
      </c>
      <c r="BD49" s="2">
        <v>7813.88</v>
      </c>
      <c r="BE49" s="2">
        <v>307600.12</v>
      </c>
      <c r="BF49" s="2">
        <v>227389.99</v>
      </c>
      <c r="BG49" s="2">
        <v>1223283.08</v>
      </c>
      <c r="BH49" s="2">
        <v>76124.25</v>
      </c>
      <c r="BI49" s="2">
        <v>386575.12</v>
      </c>
      <c r="BJ49" s="2">
        <v>360818.53</v>
      </c>
      <c r="BK49" s="2">
        <v>373293.55</v>
      </c>
      <c r="BL49" s="2">
        <v>946942.47</v>
      </c>
      <c r="BM49" s="2">
        <v>6275942.0599999996</v>
      </c>
      <c r="BN49" s="2"/>
      <c r="BO49" s="2"/>
      <c r="BP49" s="2"/>
      <c r="BQ49" s="2"/>
      <c r="BR49" s="2"/>
      <c r="BS49" s="2"/>
      <c r="BT49" s="4"/>
      <c r="BU49" s="2"/>
      <c r="BV49" s="2">
        <v>12558486.359999999</v>
      </c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16"/>
    </row>
    <row r="50" spans="1:114" ht="15" customHeight="1">
      <c r="A50" s="99" t="s">
        <v>336</v>
      </c>
      <c r="B50" s="1" t="s">
        <v>117</v>
      </c>
      <c r="C50" s="1" t="s">
        <v>118</v>
      </c>
      <c r="D50" s="17">
        <v>50000</v>
      </c>
      <c r="E50" s="17">
        <v>50000</v>
      </c>
      <c r="F50" s="17">
        <v>50000</v>
      </c>
      <c r="G50" s="17">
        <v>95512.2</v>
      </c>
      <c r="H50" s="17">
        <v>112239.86</v>
      </c>
      <c r="I50" s="17">
        <v>146849.85999999999</v>
      </c>
      <c r="J50" s="17">
        <v>172400.46</v>
      </c>
      <c r="K50" s="17">
        <v>180475.97</v>
      </c>
      <c r="L50" s="17">
        <v>183281.27</v>
      </c>
      <c r="M50" s="17">
        <v>184473.72</v>
      </c>
      <c r="N50" s="17">
        <v>189650.32</v>
      </c>
      <c r="O50" s="17">
        <v>240610.66</v>
      </c>
      <c r="P50" s="17">
        <v>244988.66</v>
      </c>
      <c r="Q50" s="17">
        <v>247387.66</v>
      </c>
      <c r="R50" s="17">
        <v>431626.12</v>
      </c>
      <c r="S50" s="17">
        <v>444415.6</v>
      </c>
      <c r="T50" s="17">
        <v>454637.29</v>
      </c>
      <c r="U50" s="17">
        <v>463082.82</v>
      </c>
      <c r="V50" s="17">
        <v>557941.13</v>
      </c>
      <c r="W50" s="17">
        <v>558123.28</v>
      </c>
      <c r="X50" s="17">
        <v>941795.98</v>
      </c>
      <c r="Y50" s="17">
        <v>975421.02</v>
      </c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>
        <v>1257142.0900000001</v>
      </c>
      <c r="AN50" s="17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>
        <v>10687396.4</v>
      </c>
      <c r="BO50" s="2"/>
      <c r="BP50" s="2"/>
      <c r="BQ50" s="2"/>
      <c r="BR50" s="2">
        <v>11917221.189999999</v>
      </c>
      <c r="BS50" s="2">
        <v>12534435.24</v>
      </c>
      <c r="BT50" s="2">
        <v>12496087.890000001</v>
      </c>
      <c r="BU50" s="2">
        <v>12244763.810000001</v>
      </c>
      <c r="BV50" s="2"/>
      <c r="BW50" s="2">
        <v>12576214.27</v>
      </c>
      <c r="BX50" s="2">
        <v>11663930.859999999</v>
      </c>
      <c r="BY50" s="2">
        <v>14458361.109999999</v>
      </c>
      <c r="BZ50" s="2">
        <v>13757767.42</v>
      </c>
      <c r="CA50" s="2">
        <v>14375340.380000001</v>
      </c>
      <c r="CB50" s="2">
        <v>16254898.949999999</v>
      </c>
      <c r="CC50" s="18">
        <v>17494707.93</v>
      </c>
      <c r="CD50" s="18">
        <v>18176960.899999999</v>
      </c>
      <c r="CE50" s="18">
        <v>18229631.440000001</v>
      </c>
      <c r="CF50" s="18">
        <v>18519434.469999999</v>
      </c>
      <c r="CG50" s="18">
        <v>18870243.559999999</v>
      </c>
      <c r="CH50" s="18">
        <v>18870602.02</v>
      </c>
      <c r="CI50" s="2">
        <v>19106951.620000001</v>
      </c>
      <c r="CJ50" s="2">
        <v>18701349.579999998</v>
      </c>
      <c r="CK50" s="2">
        <v>18084824.059999999</v>
      </c>
      <c r="CL50" s="2">
        <v>17719449.68</v>
      </c>
      <c r="CM50" s="2">
        <v>17210662.809999999</v>
      </c>
      <c r="CN50" s="2">
        <v>16716152.76</v>
      </c>
      <c r="CO50" s="2">
        <v>18695896.77</v>
      </c>
      <c r="CP50" s="2">
        <v>18194015.43</v>
      </c>
      <c r="CQ50" s="2">
        <v>27848975.059999999</v>
      </c>
      <c r="CR50" s="2">
        <v>31274824.140000001</v>
      </c>
      <c r="CS50" s="2">
        <v>62835613.340000004</v>
      </c>
      <c r="CT50" s="2">
        <v>98055420.540000007</v>
      </c>
      <c r="CU50" s="2">
        <v>155454125.34</v>
      </c>
      <c r="CV50" s="2">
        <v>187815014</v>
      </c>
      <c r="CW50" s="2">
        <v>214264410</v>
      </c>
      <c r="CX50" s="2">
        <v>275431813</v>
      </c>
      <c r="CY50" s="2">
        <v>399728601</v>
      </c>
      <c r="CZ50" s="2">
        <v>462057258</v>
      </c>
      <c r="DA50" s="18">
        <v>600302614</v>
      </c>
      <c r="DB50" s="18">
        <v>756193273</v>
      </c>
      <c r="DC50" s="18">
        <v>881154234</v>
      </c>
      <c r="DD50" s="18">
        <v>1034441660</v>
      </c>
      <c r="DE50" s="2">
        <v>1152915820</v>
      </c>
      <c r="DF50" s="2">
        <v>1378548963</v>
      </c>
      <c r="DG50" s="18">
        <v>1057640052</v>
      </c>
      <c r="DH50" s="18">
        <v>1163945297</v>
      </c>
      <c r="DI50" s="18">
        <v>1165556575</v>
      </c>
      <c r="DJ50" s="16"/>
    </row>
    <row r="51" spans="1:114" ht="15" customHeight="1">
      <c r="A51" s="99" t="s">
        <v>336</v>
      </c>
      <c r="B51" s="1" t="s">
        <v>119</v>
      </c>
      <c r="C51" s="1" t="s">
        <v>120</v>
      </c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>
        <v>522009.69</v>
      </c>
      <c r="AA51" s="17">
        <v>634967.84</v>
      </c>
      <c r="AB51" s="17">
        <v>635737.54</v>
      </c>
      <c r="AC51" s="17">
        <v>636170.04</v>
      </c>
      <c r="AD51" s="17">
        <v>636170.04</v>
      </c>
      <c r="AE51" s="17">
        <v>636170.04</v>
      </c>
      <c r="AF51" s="17">
        <v>636170.04</v>
      </c>
      <c r="AG51" s="17">
        <v>636170.04</v>
      </c>
      <c r="AH51" s="17">
        <v>636170.04</v>
      </c>
      <c r="AI51" s="17">
        <v>636170.04</v>
      </c>
      <c r="AJ51" s="17">
        <v>637570.04</v>
      </c>
      <c r="AK51" s="17">
        <v>637570.04</v>
      </c>
      <c r="AL51" s="17">
        <v>637570.04</v>
      </c>
      <c r="AM51" s="17"/>
      <c r="AN51" s="2">
        <v>637570.04</v>
      </c>
      <c r="AO51" s="2">
        <v>637570.04</v>
      </c>
      <c r="AP51" s="2">
        <v>637570.04</v>
      </c>
      <c r="AQ51" s="2">
        <v>637570.04</v>
      </c>
      <c r="AR51" s="2">
        <v>637570.04</v>
      </c>
      <c r="AS51" s="2">
        <v>637570.04</v>
      </c>
      <c r="AT51" s="2">
        <v>637570.04</v>
      </c>
      <c r="AU51" s="2">
        <v>637570.04</v>
      </c>
      <c r="AV51" s="2">
        <v>637570.04</v>
      </c>
      <c r="AW51" s="2">
        <v>1548570.04</v>
      </c>
      <c r="AX51" s="2">
        <v>1547917.09</v>
      </c>
      <c r="AY51" s="2">
        <v>1547917.09</v>
      </c>
      <c r="AZ51" s="2">
        <v>1547917.09</v>
      </c>
      <c r="BA51" s="2">
        <v>1547917.09</v>
      </c>
      <c r="BB51" s="2">
        <v>1547917.09</v>
      </c>
      <c r="BC51" s="2">
        <v>1547917.09</v>
      </c>
      <c r="BD51" s="2">
        <v>1547917.09</v>
      </c>
      <c r="BE51" s="2">
        <v>1547917.09</v>
      </c>
      <c r="BF51" s="2">
        <v>1547917.09</v>
      </c>
      <c r="BG51" s="2">
        <v>1547917.09</v>
      </c>
      <c r="BH51" s="2">
        <v>1547917.09</v>
      </c>
      <c r="BI51" s="2">
        <v>1547917.09</v>
      </c>
      <c r="BJ51" s="2">
        <v>1547917.09</v>
      </c>
      <c r="BK51" s="2">
        <v>1547917.09</v>
      </c>
      <c r="BL51" s="2">
        <v>1691501.44</v>
      </c>
      <c r="BM51" s="2">
        <v>2224282.39</v>
      </c>
      <c r="BN51" s="2"/>
      <c r="BO51" s="2">
        <v>10869794.65</v>
      </c>
      <c r="BP51" s="2">
        <v>11090906.560000001</v>
      </c>
      <c r="BQ51" s="2">
        <v>11987623.560000001</v>
      </c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16"/>
    </row>
    <row r="52" spans="1:114" ht="15" customHeight="1">
      <c r="A52" s="99" t="s">
        <v>336</v>
      </c>
      <c r="B52" s="1" t="s">
        <v>121</v>
      </c>
      <c r="C52" s="1" t="s">
        <v>122</v>
      </c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>
        <v>605038.65</v>
      </c>
      <c r="AA52" s="17">
        <v>605903.25</v>
      </c>
      <c r="AB52" s="17">
        <v>609453.25</v>
      </c>
      <c r="AC52" s="17">
        <v>609453.25</v>
      </c>
      <c r="AD52" s="17">
        <v>609453.25</v>
      </c>
      <c r="AE52" s="17">
        <v>609453.25</v>
      </c>
      <c r="AF52" s="17">
        <v>610147.57999999996</v>
      </c>
      <c r="AG52" s="17">
        <v>610147.57999999996</v>
      </c>
      <c r="AH52" s="17">
        <v>619572.05000000005</v>
      </c>
      <c r="AI52" s="17">
        <v>619572.05000000005</v>
      </c>
      <c r="AJ52" s="17">
        <v>619572.05000000005</v>
      </c>
      <c r="AK52" s="17">
        <v>619572.05000000005</v>
      </c>
      <c r="AL52" s="17">
        <v>619572.05000000005</v>
      </c>
      <c r="AM52" s="17"/>
      <c r="AN52" s="2">
        <v>619572.05000000005</v>
      </c>
      <c r="AO52" s="2">
        <v>619572.05000000005</v>
      </c>
      <c r="AP52" s="2">
        <v>619572.05000000005</v>
      </c>
      <c r="AQ52" s="2">
        <v>619572.05000000005</v>
      </c>
      <c r="AR52" s="2">
        <v>619572.05000000005</v>
      </c>
      <c r="AS52" s="2">
        <v>619572.05000000005</v>
      </c>
      <c r="AT52" s="2">
        <v>684572.05</v>
      </c>
      <c r="AU52" s="2">
        <v>803372.05</v>
      </c>
      <c r="AV52" s="2">
        <v>886355.59</v>
      </c>
      <c r="AW52" s="2">
        <v>1382579.09</v>
      </c>
      <c r="AX52" s="2">
        <v>1382579.59</v>
      </c>
      <c r="AY52" s="2">
        <v>1441031.54</v>
      </c>
      <c r="AZ52" s="2">
        <v>2128082.0099999998</v>
      </c>
      <c r="BA52" s="2">
        <v>3587389.45</v>
      </c>
      <c r="BB52" s="2">
        <v>4370353.5999999996</v>
      </c>
      <c r="BC52" s="2">
        <v>5649770.5700000003</v>
      </c>
      <c r="BD52" s="2">
        <v>5844044.1500000004</v>
      </c>
      <c r="BE52" s="2">
        <v>6590257.1699999999</v>
      </c>
      <c r="BF52" s="2">
        <v>6699320.0099999998</v>
      </c>
      <c r="BG52" s="2">
        <v>6432908.9800000004</v>
      </c>
      <c r="BH52" s="2">
        <v>7262193.6500000004</v>
      </c>
      <c r="BI52" s="2">
        <v>7959565.0599999996</v>
      </c>
      <c r="BJ52" s="2">
        <v>8142777.9900000002</v>
      </c>
      <c r="BK52" s="2">
        <v>8840214.9299999997</v>
      </c>
      <c r="BL52" s="2">
        <v>8566017.8699999992</v>
      </c>
      <c r="BM52" s="2">
        <v>8264798.8099999996</v>
      </c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16"/>
    </row>
    <row r="53" spans="1:114" ht="15" customHeight="1">
      <c r="A53" s="99" t="s">
        <v>336</v>
      </c>
      <c r="B53" s="1" t="s">
        <v>123</v>
      </c>
      <c r="C53" s="1" t="s">
        <v>124</v>
      </c>
      <c r="D53" s="17">
        <v>15746.54</v>
      </c>
      <c r="E53" s="17">
        <v>22845.54</v>
      </c>
      <c r="F53" s="17">
        <v>31715.05</v>
      </c>
      <c r="G53" s="17">
        <v>58141.85</v>
      </c>
      <c r="H53" s="17">
        <v>132324.35</v>
      </c>
      <c r="I53" s="17">
        <v>59423.53</v>
      </c>
      <c r="J53" s="17">
        <v>62765.82</v>
      </c>
      <c r="K53" s="17">
        <v>65044.32</v>
      </c>
      <c r="L53" s="17">
        <v>75910.19</v>
      </c>
      <c r="M53" s="17">
        <v>77212.14</v>
      </c>
      <c r="N53" s="17">
        <v>93268.96</v>
      </c>
      <c r="O53" s="17">
        <v>98464.02</v>
      </c>
      <c r="P53" s="17">
        <v>102421.92</v>
      </c>
      <c r="Q53" s="17">
        <v>105433.17</v>
      </c>
      <c r="R53" s="17">
        <v>113545.8</v>
      </c>
      <c r="S53" s="17">
        <v>116885.7</v>
      </c>
      <c r="T53" s="17">
        <v>132459.94</v>
      </c>
      <c r="U53" s="17">
        <v>126945.48</v>
      </c>
      <c r="V53" s="17">
        <v>131081.99</v>
      </c>
      <c r="W53" s="17">
        <v>137296.1</v>
      </c>
      <c r="X53" s="17">
        <v>139830.54</v>
      </c>
      <c r="Y53" s="17">
        <v>145112.19</v>
      </c>
      <c r="Z53" s="17">
        <v>148641.56</v>
      </c>
      <c r="AA53" s="17">
        <v>163496.57999999999</v>
      </c>
      <c r="AB53" s="17">
        <v>166015.04999999999</v>
      </c>
      <c r="AC53" s="17">
        <v>166858.23000000001</v>
      </c>
      <c r="AD53" s="17">
        <v>171455.63</v>
      </c>
      <c r="AE53" s="17">
        <v>175761.66</v>
      </c>
      <c r="AF53" s="17">
        <v>176356.51</v>
      </c>
      <c r="AG53" s="17">
        <v>176833.61</v>
      </c>
      <c r="AH53" s="17">
        <v>177542.67</v>
      </c>
      <c r="AI53" s="17">
        <v>178508.27</v>
      </c>
      <c r="AJ53" s="17">
        <v>179498.95</v>
      </c>
      <c r="AK53" s="17">
        <v>182883.14</v>
      </c>
      <c r="AL53" s="17">
        <v>183391.79</v>
      </c>
      <c r="AM53" s="17"/>
      <c r="AN53" s="17"/>
      <c r="AO53" s="2"/>
      <c r="AP53" s="2"/>
      <c r="AQ53" s="2"/>
      <c r="AR53" s="2"/>
      <c r="AS53" s="2"/>
      <c r="AT53" s="2"/>
      <c r="AU53" s="2"/>
      <c r="AV53" s="2"/>
      <c r="AW53" s="2"/>
      <c r="AX53" s="4"/>
      <c r="AY53" s="2">
        <v>49664.87</v>
      </c>
      <c r="AZ53" s="2">
        <v>109526.52</v>
      </c>
      <c r="BA53" s="2">
        <v>148633.57999999999</v>
      </c>
      <c r="BB53" s="2">
        <v>188710.63</v>
      </c>
      <c r="BC53" s="2">
        <v>233505.6</v>
      </c>
      <c r="BD53" s="2">
        <v>296585.57</v>
      </c>
      <c r="BE53" s="2">
        <v>383251.33</v>
      </c>
      <c r="BF53" s="2">
        <v>466782.83</v>
      </c>
      <c r="BG53" s="2">
        <v>562101.68000000005</v>
      </c>
      <c r="BH53" s="2">
        <v>622761.26</v>
      </c>
      <c r="BI53" s="2">
        <v>645878.06000000006</v>
      </c>
      <c r="BJ53" s="2">
        <v>815615.41</v>
      </c>
      <c r="BK53" s="2">
        <v>836842.76</v>
      </c>
      <c r="BL53" s="2">
        <v>852722.88</v>
      </c>
      <c r="BM53" s="2">
        <v>916989.73</v>
      </c>
      <c r="BN53" s="2">
        <v>993176.99</v>
      </c>
      <c r="BO53" s="2">
        <v>1099970.58</v>
      </c>
      <c r="BP53" s="2">
        <v>975744.19</v>
      </c>
      <c r="BQ53" s="2">
        <v>922307.35</v>
      </c>
      <c r="BR53" s="2">
        <v>888175.33</v>
      </c>
      <c r="BS53" s="2">
        <v>880572.39</v>
      </c>
      <c r="BT53" s="2">
        <v>834934.12</v>
      </c>
      <c r="BU53" s="2">
        <v>811770.02</v>
      </c>
      <c r="BV53" s="2">
        <v>740674.18</v>
      </c>
      <c r="BW53" s="2">
        <v>313463.96999999997</v>
      </c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18">
        <v>95226083</v>
      </c>
      <c r="DB53" s="18"/>
      <c r="DC53" s="2"/>
      <c r="DD53" s="2"/>
      <c r="DE53" s="2"/>
      <c r="DF53" s="2"/>
      <c r="DG53" s="2"/>
      <c r="DH53" s="2"/>
      <c r="DI53" s="2"/>
      <c r="DJ53" s="16"/>
    </row>
    <row r="54" spans="1:114" ht="15" customHeight="1">
      <c r="A54" s="99" t="s">
        <v>331</v>
      </c>
      <c r="B54" s="1" t="s">
        <v>125</v>
      </c>
      <c r="C54" s="1" t="s">
        <v>126</v>
      </c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>
        <v>2507.5500000000002</v>
      </c>
      <c r="U54" s="17">
        <v>1785.55</v>
      </c>
      <c r="V54" s="17">
        <v>19504.45</v>
      </c>
      <c r="W54" s="17">
        <v>38455.410000000003</v>
      </c>
      <c r="X54" s="17">
        <v>9450.01</v>
      </c>
      <c r="Y54" s="17">
        <v>9482.7099999999991</v>
      </c>
      <c r="Z54" s="17">
        <v>116178.37</v>
      </c>
      <c r="AA54" s="17">
        <v>65828.899999999994</v>
      </c>
      <c r="AB54" s="17">
        <v>92253.4</v>
      </c>
      <c r="AC54" s="17">
        <v>21518.91</v>
      </c>
      <c r="AD54" s="17">
        <v>96423.15</v>
      </c>
      <c r="AE54" s="17">
        <v>80959.83</v>
      </c>
      <c r="AF54" s="17">
        <v>52363.12</v>
      </c>
      <c r="AG54" s="17">
        <v>129858.77</v>
      </c>
      <c r="AH54" s="17">
        <v>183921.47</v>
      </c>
      <c r="AI54" s="17">
        <v>96573.88</v>
      </c>
      <c r="AJ54" s="17">
        <v>461000.04</v>
      </c>
      <c r="AK54" s="17">
        <v>269079.07</v>
      </c>
      <c r="AL54" s="17">
        <v>946973.34</v>
      </c>
      <c r="AM54" s="17">
        <v>1112207.97</v>
      </c>
      <c r="AN54" s="17">
        <v>1319082.94</v>
      </c>
      <c r="AO54" s="2">
        <v>836484.51</v>
      </c>
      <c r="AP54" s="2">
        <v>995522.53</v>
      </c>
      <c r="AQ54" s="2">
        <v>237126.52</v>
      </c>
      <c r="AR54" s="2">
        <v>1070609.04</v>
      </c>
      <c r="AS54" s="2">
        <v>551704.6</v>
      </c>
      <c r="AT54" s="2">
        <v>1082089.99</v>
      </c>
      <c r="AU54" s="2">
        <v>2042977.11</v>
      </c>
      <c r="AV54" s="2">
        <v>1241399.54</v>
      </c>
      <c r="AW54" s="2">
        <v>2016645.9</v>
      </c>
      <c r="AX54" s="2">
        <v>2045879.17</v>
      </c>
      <c r="AY54" s="2">
        <v>1962584.7</v>
      </c>
      <c r="AZ54" s="2">
        <v>3633258.2</v>
      </c>
      <c r="BA54" s="2">
        <v>2855841.72</v>
      </c>
      <c r="BB54" s="2">
        <v>7745034.96</v>
      </c>
      <c r="BC54" s="2">
        <v>7326025.2000000002</v>
      </c>
      <c r="BD54" s="2">
        <v>17370688.809999999</v>
      </c>
      <c r="BE54" s="2">
        <v>28192727.73</v>
      </c>
      <c r="BF54" s="2">
        <v>48041128.890000001</v>
      </c>
      <c r="BG54" s="2">
        <v>29534063.93</v>
      </c>
      <c r="BH54" s="2">
        <v>6368748.04</v>
      </c>
      <c r="BI54" s="2">
        <v>9294016.0999999996</v>
      </c>
      <c r="BJ54" s="2">
        <v>4035774.33</v>
      </c>
      <c r="BK54" s="2">
        <v>6351135.3399999999</v>
      </c>
      <c r="BL54" s="2">
        <v>3184315.81</v>
      </c>
      <c r="BM54" s="2">
        <v>450717.42</v>
      </c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16"/>
    </row>
    <row r="55" spans="1:114" ht="15" customHeight="1">
      <c r="A55" s="99" t="s">
        <v>331</v>
      </c>
      <c r="B55" s="1" t="s">
        <v>127</v>
      </c>
      <c r="C55" s="1" t="s">
        <v>128</v>
      </c>
      <c r="D55" s="17">
        <v>1138471.1000000001</v>
      </c>
      <c r="E55" s="17"/>
      <c r="F55" s="17">
        <v>1661831.65</v>
      </c>
      <c r="G55" s="17"/>
      <c r="H55" s="17">
        <v>1454122.85</v>
      </c>
      <c r="I55" s="17">
        <v>205091.05</v>
      </c>
      <c r="J55" s="17">
        <v>2893679.15</v>
      </c>
      <c r="K55" s="17">
        <v>2335826.06</v>
      </c>
      <c r="L55" s="17">
        <v>2425069.2200000002</v>
      </c>
      <c r="M55" s="17">
        <v>593738.1</v>
      </c>
      <c r="N55" s="17">
        <v>1528401.05</v>
      </c>
      <c r="O55" s="17"/>
      <c r="P55" s="17">
        <v>701781.1</v>
      </c>
      <c r="Q55" s="17"/>
      <c r="R55" s="17">
        <v>841942.5</v>
      </c>
      <c r="S55" s="17">
        <v>61896.69</v>
      </c>
      <c r="T55" s="17">
        <v>5990223.7999999998</v>
      </c>
      <c r="U55" s="17"/>
      <c r="V55" s="17">
        <v>3991409.65</v>
      </c>
      <c r="W55" s="17">
        <v>68732.3</v>
      </c>
      <c r="X55" s="17">
        <v>7276697.0499999998</v>
      </c>
      <c r="Y55" s="17"/>
      <c r="Z55" s="17">
        <v>3109757.15</v>
      </c>
      <c r="AA55" s="17"/>
      <c r="AB55" s="17">
        <v>6415586.3399999999</v>
      </c>
      <c r="AC55" s="17">
        <v>73378.45</v>
      </c>
      <c r="AD55" s="17">
        <v>13866060.9</v>
      </c>
      <c r="AE55" s="17">
        <v>11317238.23</v>
      </c>
      <c r="AF55" s="17">
        <v>6779904.8700000001</v>
      </c>
      <c r="AG55" s="17">
        <v>8391980.5800000001</v>
      </c>
      <c r="AH55" s="17">
        <v>10119220.25</v>
      </c>
      <c r="AI55" s="17">
        <v>5581845.9500000002</v>
      </c>
      <c r="AJ55" s="17">
        <v>4914857.5599999996</v>
      </c>
      <c r="AK55" s="17">
        <v>7362409.4500000002</v>
      </c>
      <c r="AL55" s="17">
        <v>17809113.98</v>
      </c>
      <c r="AM55" s="17">
        <v>17638518.469999999</v>
      </c>
      <c r="AN55" s="17">
        <v>13573699.76</v>
      </c>
      <c r="AO55" s="2">
        <v>36020689.299999997</v>
      </c>
      <c r="AP55" s="2">
        <v>62571469.899999999</v>
      </c>
      <c r="AQ55" s="2">
        <v>12636871.779999999</v>
      </c>
      <c r="AR55" s="2">
        <v>10696444.83</v>
      </c>
      <c r="AS55" s="2">
        <v>8935795.5500000007</v>
      </c>
      <c r="AT55" s="2">
        <v>30507527.629999999</v>
      </c>
      <c r="AU55" s="2">
        <v>18229925.02</v>
      </c>
      <c r="AV55" s="2">
        <v>20942693.859999999</v>
      </c>
      <c r="AW55" s="2">
        <v>20133856.27</v>
      </c>
      <c r="AX55" s="2">
        <v>13853326.939999999</v>
      </c>
      <c r="AY55" s="2">
        <v>11461087.529999999</v>
      </c>
      <c r="AZ55" s="2">
        <v>19571189.460000001</v>
      </c>
      <c r="BA55" s="2">
        <v>53089830.979999997</v>
      </c>
      <c r="BB55" s="2">
        <v>35990649.420000002</v>
      </c>
      <c r="BC55" s="2">
        <v>29756495.629999999</v>
      </c>
      <c r="BD55" s="2">
        <v>279114812.97000003</v>
      </c>
      <c r="BE55" s="2">
        <v>314525073.86000001</v>
      </c>
      <c r="BF55" s="2">
        <v>232570596.91999999</v>
      </c>
      <c r="BG55" s="2">
        <v>186986778.78</v>
      </c>
      <c r="BH55" s="2">
        <v>157176451.16999999</v>
      </c>
      <c r="BI55" s="2">
        <v>91116844.379999995</v>
      </c>
      <c r="BJ55" s="2">
        <v>83914026.980000004</v>
      </c>
      <c r="BK55" s="2">
        <v>16012666.130000001</v>
      </c>
      <c r="BL55" s="2">
        <v>90517726.159999996</v>
      </c>
      <c r="BM55" s="2">
        <v>50114235.039999999</v>
      </c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16"/>
    </row>
    <row r="56" spans="1:114" ht="15" customHeight="1">
      <c r="A56" s="99" t="s">
        <v>338</v>
      </c>
      <c r="B56" s="1" t="s">
        <v>129</v>
      </c>
      <c r="C56" s="1" t="s">
        <v>130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>
        <v>1632185.7</v>
      </c>
      <c r="BO56" s="2">
        <v>1395357.28</v>
      </c>
      <c r="BP56" s="2">
        <v>3223812.96</v>
      </c>
      <c r="BQ56" s="2">
        <v>3966687.61</v>
      </c>
      <c r="BR56" s="2">
        <v>3859873.76</v>
      </c>
      <c r="BS56" s="2">
        <v>5190437.66</v>
      </c>
      <c r="BT56" s="2">
        <v>3000952.73</v>
      </c>
      <c r="BU56" s="2">
        <v>8989646.6099999994</v>
      </c>
      <c r="BV56" s="2">
        <v>3900870.96</v>
      </c>
      <c r="BW56" s="2">
        <v>11684298.630000001</v>
      </c>
      <c r="BX56" s="2">
        <v>19023526.16</v>
      </c>
      <c r="BY56" s="2">
        <v>5154011.6900000004</v>
      </c>
      <c r="BZ56" s="2">
        <v>5182487.5999999996</v>
      </c>
      <c r="CA56" s="2">
        <v>4085082.99</v>
      </c>
      <c r="CB56" s="2">
        <v>10167222.9</v>
      </c>
      <c r="CC56" s="18">
        <v>2595050.08</v>
      </c>
      <c r="CD56" s="18">
        <v>4049341.94</v>
      </c>
      <c r="CE56" s="18">
        <v>9271803.2100000009</v>
      </c>
      <c r="CF56" s="18">
        <v>12409577.84</v>
      </c>
      <c r="CG56" s="18">
        <v>27148144.09</v>
      </c>
      <c r="CH56" s="18">
        <v>24139959</v>
      </c>
      <c r="CI56" s="2">
        <v>58676473.57</v>
      </c>
      <c r="CJ56" s="2">
        <v>356409373.30000001</v>
      </c>
      <c r="CK56" s="2">
        <v>356424947.51999998</v>
      </c>
      <c r="CL56" s="2">
        <v>388918142.75</v>
      </c>
      <c r="CM56" s="2">
        <v>17395391.100000001</v>
      </c>
      <c r="CN56" s="2">
        <v>436270898.44</v>
      </c>
      <c r="CO56" s="2">
        <v>1085157369.6800001</v>
      </c>
      <c r="CP56" s="2">
        <v>2613221511.8699999</v>
      </c>
      <c r="CQ56" s="2">
        <v>2702584087.9299998</v>
      </c>
      <c r="CR56" s="2">
        <v>2616116101.1700001</v>
      </c>
      <c r="CS56" s="2">
        <v>4180103961.5700002</v>
      </c>
      <c r="CT56" s="2">
        <v>4639406079.0299997</v>
      </c>
      <c r="CU56" s="2">
        <v>4327190003.4499998</v>
      </c>
      <c r="CV56" s="2">
        <v>6024629831</v>
      </c>
      <c r="CW56" s="2">
        <v>5473708470</v>
      </c>
      <c r="CX56" s="2">
        <v>5610368107</v>
      </c>
      <c r="CY56" s="2">
        <v>6680341844</v>
      </c>
      <c r="CZ56" s="2">
        <v>5122500198</v>
      </c>
      <c r="DA56" s="18">
        <v>6487023820</v>
      </c>
      <c r="DB56" s="18">
        <v>1895355750</v>
      </c>
      <c r="DC56" s="18">
        <v>1664760881</v>
      </c>
      <c r="DD56" s="18">
        <v>4351544462</v>
      </c>
      <c r="DE56" s="2">
        <v>1363779516</v>
      </c>
      <c r="DF56" s="2">
        <v>5464807179</v>
      </c>
      <c r="DG56" s="18">
        <v>1324019907</v>
      </c>
      <c r="DH56" s="18">
        <v>1253370775</v>
      </c>
      <c r="DI56" s="18">
        <v>1873566960</v>
      </c>
      <c r="DJ56" s="16"/>
    </row>
    <row r="57" spans="1:114" ht="15" customHeight="1">
      <c r="A57" s="99" t="s">
        <v>337</v>
      </c>
      <c r="B57" s="1" t="s">
        <v>131</v>
      </c>
      <c r="C57" s="1" t="s">
        <v>132</v>
      </c>
      <c r="D57" s="17"/>
      <c r="E57" s="17"/>
      <c r="F57" s="17"/>
      <c r="G57" s="17"/>
      <c r="H57" s="17"/>
      <c r="I57" s="17"/>
      <c r="J57" s="17">
        <v>4395000</v>
      </c>
      <c r="K57" s="17">
        <v>4395000</v>
      </c>
      <c r="L57" s="17">
        <v>4395000</v>
      </c>
      <c r="M57" s="17">
        <v>4395000</v>
      </c>
      <c r="N57" s="17">
        <v>4486500</v>
      </c>
      <c r="O57" s="17">
        <v>4486500</v>
      </c>
      <c r="P57" s="17">
        <v>4486500</v>
      </c>
      <c r="Q57" s="17">
        <v>4486500</v>
      </c>
      <c r="R57" s="17">
        <v>4486500</v>
      </c>
      <c r="S57" s="17">
        <v>4486500</v>
      </c>
      <c r="T57" s="17">
        <v>4486500</v>
      </c>
      <c r="U57" s="17">
        <v>4486500</v>
      </c>
      <c r="V57" s="17">
        <v>4486500</v>
      </c>
      <c r="W57" s="17">
        <v>4500000</v>
      </c>
      <c r="X57" s="17">
        <v>4500000</v>
      </c>
      <c r="Y57" s="17">
        <v>4500000</v>
      </c>
      <c r="Z57" s="17">
        <v>4500000</v>
      </c>
      <c r="AA57" s="17">
        <v>4500000</v>
      </c>
      <c r="AB57" s="17">
        <v>4500000</v>
      </c>
      <c r="AC57" s="17">
        <v>4500000</v>
      </c>
      <c r="AD57" s="17">
        <v>4500000</v>
      </c>
      <c r="AE57" s="17">
        <v>4500000</v>
      </c>
      <c r="AF57" s="17">
        <v>4500000</v>
      </c>
      <c r="AG57" s="17">
        <v>4500000</v>
      </c>
      <c r="AH57" s="17">
        <v>4500000</v>
      </c>
      <c r="AI57" s="17">
        <v>4500000</v>
      </c>
      <c r="AJ57" s="17">
        <v>4500000</v>
      </c>
      <c r="AK57" s="17">
        <v>4500000</v>
      </c>
      <c r="AL57" s="17">
        <v>4500000</v>
      </c>
      <c r="AM57" s="17">
        <v>4500000</v>
      </c>
      <c r="AN57" s="17">
        <v>4500000</v>
      </c>
      <c r="AO57" s="2">
        <v>4500000</v>
      </c>
      <c r="AP57" s="2">
        <v>4500000</v>
      </c>
      <c r="AQ57" s="2">
        <v>4500000</v>
      </c>
      <c r="AR57" s="2">
        <v>4500000</v>
      </c>
      <c r="AS57" s="2">
        <v>4500000</v>
      </c>
      <c r="AT57" s="2">
        <v>4500000</v>
      </c>
      <c r="AU57" s="2">
        <v>4500000</v>
      </c>
      <c r="AV57" s="2">
        <v>4500000</v>
      </c>
      <c r="AW57" s="2">
        <v>4500000</v>
      </c>
      <c r="AX57" s="2">
        <v>4500000</v>
      </c>
      <c r="AY57" s="2">
        <v>4500000</v>
      </c>
      <c r="AZ57" s="2">
        <v>4500000</v>
      </c>
      <c r="BA57" s="2">
        <v>4500000</v>
      </c>
      <c r="BB57" s="2">
        <v>4500000</v>
      </c>
      <c r="BC57" s="2">
        <v>4500000</v>
      </c>
      <c r="BD57" s="2">
        <v>4500000</v>
      </c>
      <c r="BE57" s="2">
        <v>4500000</v>
      </c>
      <c r="BF57" s="2">
        <v>4500000</v>
      </c>
      <c r="BG57" s="2">
        <v>4500000</v>
      </c>
      <c r="BH57" s="2">
        <v>26250000</v>
      </c>
      <c r="BI57" s="2">
        <v>26250000</v>
      </c>
      <c r="BJ57" s="2">
        <v>26250000</v>
      </c>
      <c r="BK57" s="2">
        <v>26250000</v>
      </c>
      <c r="BL57" s="2">
        <v>26250000</v>
      </c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16"/>
    </row>
    <row r="58" spans="1:114" ht="15" customHeight="1">
      <c r="A58" s="99" t="s">
        <v>329</v>
      </c>
      <c r="B58" s="1" t="s">
        <v>133</v>
      </c>
      <c r="C58" s="1" t="s">
        <v>134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>
        <v>1606837.2</v>
      </c>
      <c r="AL58" s="17">
        <v>1606837.02</v>
      </c>
      <c r="AM58" s="17">
        <v>1795837.2</v>
      </c>
      <c r="AN58" s="17">
        <v>1795837.2</v>
      </c>
      <c r="AO58" s="2">
        <v>1795837.2</v>
      </c>
      <c r="AP58" s="2">
        <v>1795837.2</v>
      </c>
      <c r="AQ58" s="2">
        <v>1795837.2</v>
      </c>
      <c r="AR58" s="2">
        <v>1795837.2</v>
      </c>
      <c r="AS58" s="2">
        <v>1795837.2</v>
      </c>
      <c r="AT58" s="2">
        <v>1795837.2</v>
      </c>
      <c r="AU58" s="2">
        <v>1795837.2</v>
      </c>
      <c r="AV58" s="2">
        <v>1795837.2</v>
      </c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16"/>
    </row>
    <row r="59" spans="1:114" ht="15" customHeight="1">
      <c r="A59" s="99" t="s">
        <v>332</v>
      </c>
      <c r="B59" s="52" t="s">
        <v>349</v>
      </c>
      <c r="C59" s="1" t="s">
        <v>135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>
        <v>8996694.1999999993</v>
      </c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16"/>
    </row>
    <row r="60" spans="1:114" ht="15" customHeight="1">
      <c r="A60" s="99" t="s">
        <v>336</v>
      </c>
      <c r="B60" s="1" t="s">
        <v>136</v>
      </c>
      <c r="C60" s="1" t="s">
        <v>137</v>
      </c>
      <c r="D60" s="4"/>
      <c r="E60" s="17"/>
      <c r="F60" s="17">
        <v>21926.81</v>
      </c>
      <c r="G60" s="17">
        <v>14211.71</v>
      </c>
      <c r="H60" s="17">
        <v>57284.59</v>
      </c>
      <c r="I60" s="17">
        <v>10606.03</v>
      </c>
      <c r="J60" s="17">
        <v>31796.98</v>
      </c>
      <c r="K60" s="17">
        <v>16765.45</v>
      </c>
      <c r="L60" s="17">
        <v>22225.34</v>
      </c>
      <c r="M60" s="17">
        <v>27512.6</v>
      </c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16"/>
    </row>
    <row r="61" spans="1:114" ht="15" customHeight="1">
      <c r="A61" s="99" t="s">
        <v>336</v>
      </c>
      <c r="B61" s="1" t="s">
        <v>138</v>
      </c>
      <c r="C61" s="1" t="s">
        <v>139</v>
      </c>
      <c r="D61" s="17">
        <v>11271.59</v>
      </c>
      <c r="E61" s="17"/>
      <c r="F61" s="17">
        <v>88581.78</v>
      </c>
      <c r="G61" s="17">
        <v>83343.91</v>
      </c>
      <c r="H61" s="17">
        <v>99473.66</v>
      </c>
      <c r="I61" s="17">
        <v>116710.18</v>
      </c>
      <c r="J61" s="17">
        <v>121424.04</v>
      </c>
      <c r="K61" s="17">
        <v>121897.69</v>
      </c>
      <c r="L61" s="17">
        <v>164632.76</v>
      </c>
      <c r="M61" s="17">
        <v>141468.10999999999</v>
      </c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16"/>
    </row>
    <row r="62" spans="1:114" ht="15" customHeight="1">
      <c r="A62" s="99" t="s">
        <v>336</v>
      </c>
      <c r="B62" s="1" t="s">
        <v>140</v>
      </c>
      <c r="C62" s="1" t="s">
        <v>141</v>
      </c>
      <c r="D62" s="17">
        <v>519.6</v>
      </c>
      <c r="E62" s="17">
        <v>13004.45</v>
      </c>
      <c r="F62" s="17">
        <v>18329.150000000001</v>
      </c>
      <c r="G62" s="17">
        <v>22430.63</v>
      </c>
      <c r="H62" s="17">
        <v>65201.88</v>
      </c>
      <c r="I62" s="17">
        <v>68147.59</v>
      </c>
      <c r="J62" s="17">
        <v>81820.09</v>
      </c>
      <c r="K62" s="17">
        <v>100003.19</v>
      </c>
      <c r="L62" s="17">
        <v>101504.54</v>
      </c>
      <c r="M62" s="17">
        <v>101504.54</v>
      </c>
      <c r="N62" s="17">
        <v>122664.06</v>
      </c>
      <c r="O62" s="17">
        <v>122875.76</v>
      </c>
      <c r="P62" s="17">
        <v>138538.29999999999</v>
      </c>
      <c r="Q62" s="17">
        <v>138768.66</v>
      </c>
      <c r="R62" s="17">
        <v>138768.66</v>
      </c>
      <c r="S62" s="17">
        <v>138768.66</v>
      </c>
      <c r="T62" s="17">
        <v>138768.66</v>
      </c>
      <c r="U62" s="17">
        <v>138768.66</v>
      </c>
      <c r="V62" s="17">
        <v>138768.66</v>
      </c>
      <c r="W62" s="17">
        <v>138768.66</v>
      </c>
      <c r="X62" s="17">
        <v>148293.9</v>
      </c>
      <c r="Y62" s="17">
        <v>148293.9</v>
      </c>
      <c r="Z62" s="17">
        <v>148293.9</v>
      </c>
      <c r="AA62" s="17">
        <v>148293.9</v>
      </c>
      <c r="AB62" s="17">
        <v>150620.25</v>
      </c>
      <c r="AC62" s="17">
        <v>153339.25</v>
      </c>
      <c r="AD62" s="19">
        <v>153486.54999999999</v>
      </c>
      <c r="AE62" s="17">
        <v>153486.54999999999</v>
      </c>
      <c r="AF62" s="17">
        <v>153486.54999999999</v>
      </c>
      <c r="AG62" s="17">
        <v>153700.25</v>
      </c>
      <c r="AH62" s="17">
        <v>157657.78</v>
      </c>
      <c r="AI62" s="17">
        <v>208075.78</v>
      </c>
      <c r="AJ62" s="17">
        <v>235035.45</v>
      </c>
      <c r="AK62" s="17">
        <v>257079</v>
      </c>
      <c r="AL62" s="17">
        <v>414563.1</v>
      </c>
      <c r="AM62" s="17"/>
      <c r="AN62" s="17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16"/>
    </row>
    <row r="63" spans="1:114" ht="15" customHeight="1">
      <c r="A63" s="99" t="s">
        <v>338</v>
      </c>
      <c r="B63" s="1" t="s">
        <v>142</v>
      </c>
      <c r="C63" s="52" t="s">
        <v>321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>
        <v>3805082.71</v>
      </c>
      <c r="CL63" s="2"/>
      <c r="CM63" s="2">
        <v>1082348.48</v>
      </c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16"/>
    </row>
    <row r="64" spans="1:114" ht="15" customHeight="1">
      <c r="A64" s="99" t="s">
        <v>338</v>
      </c>
      <c r="C64" s="20" t="s">
        <v>143</v>
      </c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>
        <v>-0.2</v>
      </c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>
        <v>0.18</v>
      </c>
      <c r="AM64" s="19"/>
      <c r="AN64" s="19"/>
      <c r="AO64" s="21"/>
      <c r="AP64" s="21"/>
      <c r="AQ64" s="21"/>
      <c r="AR64" s="21"/>
      <c r="AS64" s="21"/>
      <c r="AT64" s="21"/>
      <c r="AU64" s="21"/>
      <c r="AV64" s="21"/>
      <c r="AW64" s="21">
        <v>0.5</v>
      </c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2"/>
    </row>
    <row r="65" spans="1:114" ht="15" customHeight="1">
      <c r="A65" s="99"/>
      <c r="B65" s="23" t="s">
        <v>144</v>
      </c>
      <c r="C65" s="23"/>
      <c r="D65" s="24">
        <v>4347423.24</v>
      </c>
      <c r="E65" s="24">
        <v>5701801.8700000001</v>
      </c>
      <c r="F65" s="24">
        <v>5460901.5499999998</v>
      </c>
      <c r="G65" s="24">
        <v>6920376.1600000001</v>
      </c>
      <c r="H65" s="24">
        <v>8138809.3600000003</v>
      </c>
      <c r="I65" s="24">
        <v>7381254.1100000003</v>
      </c>
      <c r="J65" s="24">
        <v>14180345.92</v>
      </c>
      <c r="K65" s="24">
        <v>14327951.689999999</v>
      </c>
      <c r="L65" s="24">
        <v>17002626.829999998</v>
      </c>
      <c r="M65" s="24">
        <v>15297768.24</v>
      </c>
      <c r="N65" s="24">
        <v>17615794.879999999</v>
      </c>
      <c r="O65" s="24">
        <v>16979536.359999999</v>
      </c>
      <c r="P65" s="24">
        <v>18381144.190000001</v>
      </c>
      <c r="Q65" s="24">
        <v>19302410.73</v>
      </c>
      <c r="R65" s="24">
        <v>20133977.699999999</v>
      </c>
      <c r="S65" s="24">
        <v>18933944.170000002</v>
      </c>
      <c r="T65" s="24">
        <v>24284097</v>
      </c>
      <c r="U65" s="24">
        <v>28400846.690000001</v>
      </c>
      <c r="V65" s="24">
        <v>28297910.309999999</v>
      </c>
      <c r="W65" s="24">
        <v>28751207.710000001</v>
      </c>
      <c r="X65" s="24">
        <v>31184663.469999999</v>
      </c>
      <c r="Y65" s="24">
        <v>26369824.469999999</v>
      </c>
      <c r="Z65" s="24">
        <v>29372761.039999999</v>
      </c>
      <c r="AA65" s="24">
        <v>28837219.370000001</v>
      </c>
      <c r="AB65" s="24">
        <v>31783749.699999999</v>
      </c>
      <c r="AC65" s="24">
        <v>31740690.289999999</v>
      </c>
      <c r="AD65" s="24">
        <v>35888230.380000003</v>
      </c>
      <c r="AE65" s="24">
        <v>30907130.489999998</v>
      </c>
      <c r="AF65" s="24">
        <v>34930676.399999999</v>
      </c>
      <c r="AG65" s="24">
        <v>39093168.689999998</v>
      </c>
      <c r="AH65" s="24">
        <v>42729408.950000003</v>
      </c>
      <c r="AI65" s="24">
        <v>44655643.799999997</v>
      </c>
      <c r="AJ65" s="24">
        <v>50157286.07</v>
      </c>
      <c r="AK65" s="24">
        <v>61230954.439999998</v>
      </c>
      <c r="AL65" s="24">
        <v>75609517.019999996</v>
      </c>
      <c r="AM65" s="24">
        <v>96079346.489999995</v>
      </c>
      <c r="AN65" s="24">
        <v>119604437.69</v>
      </c>
      <c r="AO65" s="26">
        <v>188627129.16999996</v>
      </c>
      <c r="AP65" s="26">
        <v>245568948.67999998</v>
      </c>
      <c r="AQ65" s="26">
        <v>255318210.12</v>
      </c>
      <c r="AR65" s="26">
        <v>223939004.65999997</v>
      </c>
      <c r="AS65" s="26">
        <v>265998252.59000003</v>
      </c>
      <c r="AT65" s="26">
        <v>240257778.75</v>
      </c>
      <c r="AU65" s="26">
        <v>319711208.13</v>
      </c>
      <c r="AV65" s="26">
        <v>328044432.19000006</v>
      </c>
      <c r="AW65" s="26">
        <v>470540181.49000001</v>
      </c>
      <c r="AX65" s="26">
        <v>440120599.57999998</v>
      </c>
      <c r="AY65" s="26">
        <v>564502137.19999993</v>
      </c>
      <c r="AZ65" s="26">
        <v>539677477.87999988</v>
      </c>
      <c r="BA65" s="26">
        <v>824573455.46000016</v>
      </c>
      <c r="BB65" s="26">
        <v>735535726.42000008</v>
      </c>
      <c r="BC65" s="26">
        <v>812045960.24000025</v>
      </c>
      <c r="BD65" s="26">
        <v>722893858.93999982</v>
      </c>
      <c r="BE65" s="26">
        <v>875375086.92999995</v>
      </c>
      <c r="BF65" s="26">
        <v>819121632.81999993</v>
      </c>
      <c r="BG65" s="26">
        <v>949933801.19999981</v>
      </c>
      <c r="BH65" s="26">
        <v>875043764.85000002</v>
      </c>
      <c r="BI65" s="26">
        <v>973051656.98999989</v>
      </c>
      <c r="BJ65" s="26">
        <v>853991721.05000007</v>
      </c>
      <c r="BK65" s="26">
        <v>832281346.65999997</v>
      </c>
      <c r="BL65" s="26">
        <v>794312373.17999995</v>
      </c>
      <c r="BM65" s="26">
        <v>863653989.56999993</v>
      </c>
      <c r="BN65" s="26">
        <v>782967983.13000011</v>
      </c>
      <c r="BO65" s="26">
        <v>749175374.8499999</v>
      </c>
      <c r="BP65" s="26">
        <v>733034106.0200001</v>
      </c>
      <c r="BQ65" s="26">
        <v>742348484.82999992</v>
      </c>
      <c r="BR65" s="26">
        <v>774007577.16999996</v>
      </c>
      <c r="BS65" s="26">
        <v>825191927.40999997</v>
      </c>
      <c r="BT65" s="26">
        <v>816480596.67999995</v>
      </c>
      <c r="BU65" s="26">
        <v>907351917.89999998</v>
      </c>
      <c r="BV65" s="26">
        <v>867633967.00000012</v>
      </c>
      <c r="BW65" s="26">
        <v>1187487466.3400002</v>
      </c>
      <c r="BX65" s="26">
        <v>1415857642.3800001</v>
      </c>
      <c r="BY65" s="26">
        <v>1453085549.8800001</v>
      </c>
      <c r="BZ65" s="26">
        <v>1450431426.3300002</v>
      </c>
      <c r="CA65" s="26">
        <v>1718294952.52</v>
      </c>
      <c r="CB65" s="26">
        <v>1730426176.4000001</v>
      </c>
      <c r="CC65" s="28">
        <v>2046888972.8399999</v>
      </c>
      <c r="CD65" s="28">
        <v>2293152591.0300002</v>
      </c>
      <c r="CE65" s="28">
        <v>2769011642.25</v>
      </c>
      <c r="CF65" s="28">
        <v>4023438522.9000001</v>
      </c>
      <c r="CG65" s="28">
        <v>3937998843.9000001</v>
      </c>
      <c r="CH65" s="28">
        <v>4785153233.1099997</v>
      </c>
      <c r="CI65" s="26">
        <v>5411696621.3199997</v>
      </c>
      <c r="CJ65" s="26">
        <v>6902128455.5400009</v>
      </c>
      <c r="CK65" s="26">
        <v>7446675694.1300001</v>
      </c>
      <c r="CL65" s="26">
        <v>7278378034.5600014</v>
      </c>
      <c r="CM65" s="26">
        <v>7921794232.3100004</v>
      </c>
      <c r="CN65" s="26">
        <v>9058976198.25</v>
      </c>
      <c r="CO65" s="26">
        <v>17475006820.709999</v>
      </c>
      <c r="CP65" s="26">
        <v>19422114245.93</v>
      </c>
      <c r="CQ65" s="26">
        <v>23022214619.77</v>
      </c>
      <c r="CR65" s="26">
        <v>24544187596.690002</v>
      </c>
      <c r="CS65" s="26">
        <v>27692885623.59</v>
      </c>
      <c r="CT65" s="26">
        <v>33458347122.82</v>
      </c>
      <c r="CU65" s="26">
        <v>53163545359.559998</v>
      </c>
      <c r="CV65" s="26">
        <v>64838388356</v>
      </c>
      <c r="CW65" s="26">
        <v>69601236212</v>
      </c>
      <c r="CX65" s="26">
        <v>69529958454</v>
      </c>
      <c r="CY65" s="26">
        <v>77471708469</v>
      </c>
      <c r="CZ65" s="26">
        <v>87169625862</v>
      </c>
      <c r="DA65" s="28">
        <v>95156629909</v>
      </c>
      <c r="DB65" s="28">
        <v>99037220597</v>
      </c>
      <c r="DC65" s="28">
        <v>88236363452</v>
      </c>
      <c r="DD65" s="28">
        <v>100272322400</v>
      </c>
      <c r="DE65" s="26">
        <v>105406253033</v>
      </c>
      <c r="DF65" s="26">
        <v>118765426088</v>
      </c>
      <c r="DG65" s="28">
        <v>114466788567</v>
      </c>
      <c r="DH65" s="28">
        <v>114652712737</v>
      </c>
      <c r="DI65" s="28">
        <v>106566313411</v>
      </c>
      <c r="DJ65" s="29"/>
    </row>
    <row r="66" spans="1:114" ht="15" customHeight="1">
      <c r="A66" s="99"/>
      <c r="B66" s="23"/>
      <c r="C66" s="1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2"/>
      <c r="AP66" s="2"/>
      <c r="AQ66" s="2"/>
      <c r="AR66" s="2"/>
      <c r="AS66" s="2"/>
      <c r="AT66" s="2"/>
      <c r="AU66" s="2"/>
      <c r="AV66" s="2"/>
      <c r="AW66" s="26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6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16"/>
    </row>
    <row r="67" spans="1:114" ht="15" customHeight="1">
      <c r="A67" s="56"/>
      <c r="B67" s="30" t="s">
        <v>146</v>
      </c>
      <c r="C67" s="30" t="s">
        <v>145</v>
      </c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2"/>
      <c r="AP67" s="32"/>
      <c r="AQ67" s="33"/>
      <c r="AR67" s="33"/>
      <c r="AS67" s="33"/>
      <c r="AT67" s="33"/>
      <c r="AU67" s="33"/>
      <c r="AV67" s="33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16"/>
    </row>
    <row r="68" spans="1:114" ht="15" customHeight="1">
      <c r="A68" s="99" t="s">
        <v>345</v>
      </c>
      <c r="B68" s="1" t="s">
        <v>149</v>
      </c>
      <c r="C68" s="1" t="s">
        <v>149</v>
      </c>
      <c r="D68" s="17">
        <v>1500000</v>
      </c>
      <c r="E68" s="17">
        <v>1500000</v>
      </c>
      <c r="F68" s="17">
        <v>1500000</v>
      </c>
      <c r="G68" s="17">
        <v>1500000</v>
      </c>
      <c r="H68" s="17">
        <v>1500000</v>
      </c>
      <c r="I68" s="17">
        <v>1500000</v>
      </c>
      <c r="J68" s="17">
        <v>5895000</v>
      </c>
      <c r="K68" s="17">
        <v>5895000</v>
      </c>
      <c r="L68" s="17">
        <v>5895000</v>
      </c>
      <c r="M68" s="17">
        <v>5895000</v>
      </c>
      <c r="N68" s="17">
        <v>5986500</v>
      </c>
      <c r="O68" s="17">
        <v>5986500</v>
      </c>
      <c r="P68" s="17">
        <v>5986500</v>
      </c>
      <c r="Q68" s="17">
        <v>5986500</v>
      </c>
      <c r="R68" s="17">
        <v>5986500</v>
      </c>
      <c r="S68" s="17">
        <v>5986500</v>
      </c>
      <c r="T68" s="17">
        <v>5986500</v>
      </c>
      <c r="U68" s="17">
        <v>5986500</v>
      </c>
      <c r="V68" s="17">
        <v>5986500</v>
      </c>
      <c r="W68" s="17">
        <v>6000000</v>
      </c>
      <c r="X68" s="17">
        <v>6000000</v>
      </c>
      <c r="Y68" s="17">
        <v>6000000</v>
      </c>
      <c r="Z68" s="17">
        <v>6000000</v>
      </c>
      <c r="AA68" s="17">
        <v>6000000</v>
      </c>
      <c r="AB68" s="17">
        <v>6000000</v>
      </c>
      <c r="AC68" s="17">
        <v>6000000</v>
      </c>
      <c r="AD68" s="17">
        <v>6000000</v>
      </c>
      <c r="AE68" s="17">
        <v>6000000</v>
      </c>
      <c r="AF68" s="17">
        <v>6000000</v>
      </c>
      <c r="AG68" s="17">
        <v>6000000</v>
      </c>
      <c r="AH68" s="17">
        <v>6000000</v>
      </c>
      <c r="AI68" s="17">
        <v>6000000</v>
      </c>
      <c r="AJ68" s="17">
        <v>6000000</v>
      </c>
      <c r="AK68" s="17">
        <v>6000000</v>
      </c>
      <c r="AL68" s="17">
        <v>6000000</v>
      </c>
      <c r="AM68" s="17">
        <v>6000000</v>
      </c>
      <c r="AN68" s="17">
        <v>6000000</v>
      </c>
      <c r="AO68" s="2">
        <v>6000000</v>
      </c>
      <c r="AP68" s="2">
        <v>6000000</v>
      </c>
      <c r="AQ68" s="2">
        <v>6000000</v>
      </c>
      <c r="AR68" s="2">
        <v>6000000</v>
      </c>
      <c r="AS68" s="2">
        <v>6000000</v>
      </c>
      <c r="AT68" s="2">
        <v>6000000</v>
      </c>
      <c r="AU68" s="2">
        <v>6000000</v>
      </c>
      <c r="AV68" s="2">
        <v>6000000</v>
      </c>
      <c r="AW68" s="2">
        <v>6000000</v>
      </c>
      <c r="AX68" s="2">
        <v>6000000</v>
      </c>
      <c r="AY68" s="2">
        <v>6000000</v>
      </c>
      <c r="AZ68" s="2">
        <v>6000000</v>
      </c>
      <c r="BA68" s="2">
        <v>6000000</v>
      </c>
      <c r="BB68" s="2">
        <v>6000000</v>
      </c>
      <c r="BC68" s="2">
        <v>6000000</v>
      </c>
      <c r="BD68" s="2">
        <v>6000000</v>
      </c>
      <c r="BE68" s="2">
        <v>6000000</v>
      </c>
      <c r="BF68" s="2">
        <v>6000000</v>
      </c>
      <c r="BG68" s="2">
        <v>6000000</v>
      </c>
      <c r="BH68" s="2">
        <v>35000000</v>
      </c>
      <c r="BI68" s="2">
        <v>35000000</v>
      </c>
      <c r="BJ68" s="2">
        <v>35000000</v>
      </c>
      <c r="BK68" s="2">
        <v>35000000</v>
      </c>
      <c r="BL68" s="2">
        <v>35000000</v>
      </c>
      <c r="BM68" s="2">
        <v>35000000</v>
      </c>
      <c r="BN68" s="2">
        <v>50000000</v>
      </c>
      <c r="BO68" s="2">
        <v>50000000</v>
      </c>
      <c r="BP68" s="2">
        <v>50000000</v>
      </c>
      <c r="BQ68" s="2">
        <v>50000000</v>
      </c>
      <c r="BR68" s="2">
        <v>50000000</v>
      </c>
      <c r="BS68" s="2">
        <v>50000000</v>
      </c>
      <c r="BT68" s="2">
        <v>50000000</v>
      </c>
      <c r="BU68" s="2">
        <v>50000000</v>
      </c>
      <c r="BV68" s="2">
        <v>50000000</v>
      </c>
      <c r="BW68" s="2">
        <v>50000000</v>
      </c>
      <c r="BX68" s="2">
        <v>50000000</v>
      </c>
      <c r="BY68" s="2">
        <v>50000000</v>
      </c>
      <c r="BZ68" s="2">
        <v>50000000</v>
      </c>
      <c r="CA68" s="2">
        <v>50000000</v>
      </c>
      <c r="CB68" s="2">
        <v>50000000</v>
      </c>
      <c r="CC68" s="18">
        <v>50000000</v>
      </c>
      <c r="CD68" s="18">
        <v>50000000</v>
      </c>
      <c r="CE68" s="18">
        <v>50000000</v>
      </c>
      <c r="CF68" s="18">
        <v>50000000</v>
      </c>
      <c r="CG68" s="18">
        <v>50000000</v>
      </c>
      <c r="CH68" s="18">
        <v>50000000</v>
      </c>
      <c r="CI68" s="2">
        <v>50000000</v>
      </c>
      <c r="CJ68" s="2">
        <v>50000000</v>
      </c>
      <c r="CK68" s="2">
        <v>50000000</v>
      </c>
      <c r="CL68" s="2">
        <v>50000000</v>
      </c>
      <c r="CM68" s="2">
        <v>50000000</v>
      </c>
      <c r="CN68" s="2">
        <v>50000000</v>
      </c>
      <c r="CO68" s="2">
        <v>50000000</v>
      </c>
      <c r="CP68" s="2">
        <v>52629500</v>
      </c>
      <c r="CQ68" s="2">
        <v>52629500</v>
      </c>
      <c r="CR68" s="2">
        <v>52629500</v>
      </c>
      <c r="CS68" s="2">
        <v>52629500</v>
      </c>
      <c r="CT68" s="2">
        <v>52629500</v>
      </c>
      <c r="CU68" s="2">
        <v>52629500</v>
      </c>
      <c r="CV68" s="2">
        <v>52629500</v>
      </c>
      <c r="CW68" s="2">
        <v>52629500</v>
      </c>
      <c r="CX68" s="2">
        <v>52629500</v>
      </c>
      <c r="CY68" s="2">
        <v>52629500</v>
      </c>
      <c r="CZ68" s="2">
        <v>52629500</v>
      </c>
      <c r="DA68" s="2">
        <v>52629500</v>
      </c>
      <c r="DB68" s="2">
        <v>52629500</v>
      </c>
      <c r="DC68" s="2">
        <v>52629500</v>
      </c>
      <c r="DD68" s="2">
        <v>52629500</v>
      </c>
      <c r="DE68" s="2">
        <v>52629500</v>
      </c>
      <c r="DF68" s="2">
        <v>52629500</v>
      </c>
      <c r="DG68" s="2">
        <v>52629500</v>
      </c>
      <c r="DH68" s="2">
        <v>52629500</v>
      </c>
      <c r="DI68" s="2">
        <v>52629500</v>
      </c>
      <c r="DJ68" s="16"/>
    </row>
    <row r="69" spans="1:114" ht="15" customHeight="1">
      <c r="A69" s="99" t="s">
        <v>346</v>
      </c>
      <c r="B69" s="1" t="s">
        <v>151</v>
      </c>
      <c r="C69" s="1" t="s">
        <v>152</v>
      </c>
      <c r="D69" s="17"/>
      <c r="E69" s="17"/>
      <c r="F69" s="17"/>
      <c r="G69" s="17">
        <v>4049</v>
      </c>
      <c r="H69" s="17">
        <v>4049</v>
      </c>
      <c r="I69" s="17">
        <v>12821.75</v>
      </c>
      <c r="J69" s="17">
        <v>12821.75</v>
      </c>
      <c r="K69" s="17">
        <v>31033.19</v>
      </c>
      <c r="L69" s="17">
        <v>33303.03</v>
      </c>
      <c r="M69" s="17">
        <v>34102.46</v>
      </c>
      <c r="N69" s="17">
        <v>39709.230000000003</v>
      </c>
      <c r="O69" s="17">
        <v>44556.33</v>
      </c>
      <c r="P69" s="17">
        <v>50186.59</v>
      </c>
      <c r="Q69" s="17">
        <v>61255.89</v>
      </c>
      <c r="R69" s="17">
        <v>77724.59</v>
      </c>
      <c r="S69" s="17">
        <v>80591.91</v>
      </c>
      <c r="T69" s="17">
        <v>87793.81</v>
      </c>
      <c r="U69" s="17">
        <v>102489.51</v>
      </c>
      <c r="V69" s="17">
        <v>127726.01</v>
      </c>
      <c r="W69" s="17">
        <v>148013.28</v>
      </c>
      <c r="X69" s="17">
        <v>177596.66</v>
      </c>
      <c r="Y69" s="17">
        <v>192403.31</v>
      </c>
      <c r="Z69" s="17">
        <v>219575.19</v>
      </c>
      <c r="AA69" s="17">
        <v>237883.19</v>
      </c>
      <c r="AB69" s="17">
        <v>267668.44</v>
      </c>
      <c r="AC69" s="17">
        <v>285784.57</v>
      </c>
      <c r="AD69" s="17">
        <v>326069.86</v>
      </c>
      <c r="AE69" s="17">
        <v>346957.06</v>
      </c>
      <c r="AF69" s="17">
        <v>350023.01</v>
      </c>
      <c r="AG69" s="17">
        <v>378520.87</v>
      </c>
      <c r="AH69" s="17">
        <v>415999.94</v>
      </c>
      <c r="AI69" s="17">
        <v>445187.14</v>
      </c>
      <c r="AJ69" s="17">
        <v>467867.39</v>
      </c>
      <c r="AK69" s="17">
        <v>508543.58</v>
      </c>
      <c r="AL69" s="17">
        <v>539167.12</v>
      </c>
      <c r="AM69" s="17">
        <v>566658.1</v>
      </c>
      <c r="AN69" s="17">
        <v>617573.30000000005</v>
      </c>
      <c r="AO69" s="2">
        <v>794283.75</v>
      </c>
      <c r="AP69" s="2">
        <v>1017350.99</v>
      </c>
      <c r="AQ69" s="2">
        <v>1248334.3</v>
      </c>
      <c r="AR69" s="2">
        <v>1451969.05</v>
      </c>
      <c r="AS69" s="2">
        <v>1596854.81</v>
      </c>
      <c r="AT69" s="2">
        <v>1790458.9</v>
      </c>
      <c r="AU69" s="2">
        <v>1941918.76</v>
      </c>
      <c r="AV69" s="2">
        <v>2397322.35</v>
      </c>
      <c r="AW69" s="2">
        <v>2397322.35</v>
      </c>
      <c r="AX69" s="2">
        <v>2974253.15</v>
      </c>
      <c r="AY69" s="2">
        <v>2974253.15</v>
      </c>
      <c r="AZ69" s="2">
        <v>3994166.79</v>
      </c>
      <c r="BA69" s="2">
        <v>3994166.79</v>
      </c>
      <c r="BB69" s="2">
        <v>6587635</v>
      </c>
      <c r="BC69" s="2">
        <v>6587635</v>
      </c>
      <c r="BD69" s="2">
        <v>8655795.9499999993</v>
      </c>
      <c r="BE69" s="2">
        <v>8655795.9499999993</v>
      </c>
      <c r="BF69" s="2">
        <v>10074590.539999999</v>
      </c>
      <c r="BG69" s="2">
        <v>9062048.3000000007</v>
      </c>
      <c r="BH69" s="2">
        <v>17500000</v>
      </c>
      <c r="BI69" s="2">
        <v>17500000</v>
      </c>
      <c r="BJ69" s="2">
        <v>17500000</v>
      </c>
      <c r="BK69" s="2">
        <v>17500000</v>
      </c>
      <c r="BL69" s="2">
        <v>17500000</v>
      </c>
      <c r="BM69" s="2">
        <v>17500000</v>
      </c>
      <c r="BN69" s="2">
        <v>17500000</v>
      </c>
      <c r="BO69" s="2">
        <v>17500000</v>
      </c>
      <c r="BP69" s="2">
        <v>17500000</v>
      </c>
      <c r="BQ69" s="2">
        <v>17500000</v>
      </c>
      <c r="BR69" s="2">
        <v>17500000</v>
      </c>
      <c r="BS69" s="2">
        <v>17500000</v>
      </c>
      <c r="BT69" s="2">
        <v>17500000</v>
      </c>
      <c r="BU69" s="2">
        <v>17500000</v>
      </c>
      <c r="BV69" s="2">
        <v>17500000</v>
      </c>
      <c r="BW69" s="2">
        <v>17500000</v>
      </c>
      <c r="BX69" s="2">
        <v>17500000</v>
      </c>
      <c r="BY69" s="2">
        <v>17500000</v>
      </c>
      <c r="BZ69" s="2">
        <v>17500000</v>
      </c>
      <c r="CA69" s="2">
        <v>17500000</v>
      </c>
      <c r="CB69" s="2">
        <v>17500000</v>
      </c>
      <c r="CC69" s="18">
        <v>17500000</v>
      </c>
      <c r="CD69" s="18">
        <v>17500000</v>
      </c>
      <c r="CE69" s="18">
        <v>17500000</v>
      </c>
      <c r="CF69" s="18">
        <v>17500000</v>
      </c>
      <c r="CG69" s="18">
        <v>17500000</v>
      </c>
      <c r="CH69" s="18">
        <v>17500000</v>
      </c>
      <c r="CI69" s="2">
        <v>17500000</v>
      </c>
      <c r="CJ69" s="2">
        <v>17500000</v>
      </c>
      <c r="CK69" s="2">
        <v>17500000</v>
      </c>
      <c r="CL69" s="2">
        <v>17500000</v>
      </c>
      <c r="CM69" s="2">
        <v>17500000</v>
      </c>
      <c r="CN69" s="2">
        <v>17500000</v>
      </c>
      <c r="CO69" s="2">
        <v>17500000</v>
      </c>
      <c r="CP69" s="2">
        <v>17500000</v>
      </c>
      <c r="CQ69" s="2">
        <v>17500000</v>
      </c>
      <c r="CR69" s="2">
        <v>17500000</v>
      </c>
      <c r="CS69" s="2">
        <v>17500000</v>
      </c>
      <c r="CT69" s="2">
        <v>17500000</v>
      </c>
      <c r="CU69" s="2">
        <v>17500000</v>
      </c>
      <c r="CV69" s="2">
        <v>17500000</v>
      </c>
      <c r="CW69" s="2">
        <v>17500000</v>
      </c>
      <c r="CX69" s="2">
        <v>17500000</v>
      </c>
      <c r="CY69" s="2">
        <v>17500000</v>
      </c>
      <c r="CZ69" s="2">
        <v>17500000</v>
      </c>
      <c r="DA69" s="2">
        <v>17500000</v>
      </c>
      <c r="DB69" s="2">
        <v>17500000</v>
      </c>
      <c r="DC69" s="2">
        <v>17500000</v>
      </c>
      <c r="DD69" s="2">
        <v>17500000</v>
      </c>
      <c r="DE69" s="2">
        <v>17500000</v>
      </c>
      <c r="DF69" s="2">
        <v>17500000</v>
      </c>
      <c r="DG69" s="2">
        <v>17500000</v>
      </c>
      <c r="DH69" s="2">
        <v>17500000</v>
      </c>
      <c r="DI69" s="2">
        <v>17500000</v>
      </c>
      <c r="DJ69" s="16"/>
    </row>
    <row r="70" spans="1:114" ht="15" customHeight="1">
      <c r="A70" s="100" t="s">
        <v>346</v>
      </c>
      <c r="B70" s="1" t="s">
        <v>154</v>
      </c>
      <c r="C70" s="1" t="s">
        <v>155</v>
      </c>
      <c r="D70" s="17"/>
      <c r="E70" s="17"/>
      <c r="F70" s="17">
        <v>7500</v>
      </c>
      <c r="G70" s="17">
        <v>15000</v>
      </c>
      <c r="H70" s="17">
        <v>22500</v>
      </c>
      <c r="I70" s="17">
        <v>30000</v>
      </c>
      <c r="J70" s="17">
        <v>37500</v>
      </c>
      <c r="K70" s="17">
        <v>45000</v>
      </c>
      <c r="L70" s="17">
        <v>52500</v>
      </c>
      <c r="M70" s="17">
        <v>60000</v>
      </c>
      <c r="N70" s="17">
        <v>67500</v>
      </c>
      <c r="O70" s="17">
        <v>75000</v>
      </c>
      <c r="P70" s="17">
        <v>82500</v>
      </c>
      <c r="Q70" s="17">
        <v>90000</v>
      </c>
      <c r="R70" s="17">
        <v>97500</v>
      </c>
      <c r="S70" s="17">
        <v>105000</v>
      </c>
      <c r="T70" s="17">
        <v>112500</v>
      </c>
      <c r="U70" s="17">
        <v>120000</v>
      </c>
      <c r="V70" s="17">
        <v>127500</v>
      </c>
      <c r="W70" s="17">
        <v>135000</v>
      </c>
      <c r="X70" s="17">
        <v>142500</v>
      </c>
      <c r="Y70" s="17">
        <v>150000</v>
      </c>
      <c r="Z70" s="17">
        <v>157500</v>
      </c>
      <c r="AA70" s="17">
        <v>165000</v>
      </c>
      <c r="AB70" s="17">
        <v>172500</v>
      </c>
      <c r="AC70" s="17">
        <v>180000</v>
      </c>
      <c r="AD70" s="17">
        <v>187500</v>
      </c>
      <c r="AE70" s="17">
        <v>195000</v>
      </c>
      <c r="AF70" s="17">
        <v>202500</v>
      </c>
      <c r="AG70" s="17">
        <v>210000</v>
      </c>
      <c r="AH70" s="17">
        <v>217500</v>
      </c>
      <c r="AI70" s="17">
        <v>225000</v>
      </c>
      <c r="AJ70" s="17">
        <v>232500</v>
      </c>
      <c r="AK70" s="17">
        <v>240000</v>
      </c>
      <c r="AL70" s="17">
        <v>247500</v>
      </c>
      <c r="AM70" s="17">
        <v>255000</v>
      </c>
      <c r="AN70" s="17">
        <v>262500</v>
      </c>
      <c r="AO70" s="2">
        <v>270000</v>
      </c>
      <c r="AP70" s="2">
        <v>277500</v>
      </c>
      <c r="AQ70" s="2">
        <v>285000</v>
      </c>
      <c r="AR70" s="2">
        <v>292500</v>
      </c>
      <c r="AS70" s="2">
        <v>300000</v>
      </c>
      <c r="AT70" s="2">
        <v>307500</v>
      </c>
      <c r="AU70" s="2">
        <v>315000</v>
      </c>
      <c r="AV70" s="2">
        <v>330000</v>
      </c>
      <c r="AW70" s="2">
        <v>330000</v>
      </c>
      <c r="AX70" s="2">
        <v>345000</v>
      </c>
      <c r="AY70" s="2">
        <v>345000</v>
      </c>
      <c r="AZ70" s="2">
        <v>360000</v>
      </c>
      <c r="BA70" s="2">
        <v>360000</v>
      </c>
      <c r="BB70" s="2">
        <v>375000</v>
      </c>
      <c r="BC70" s="2">
        <v>375000</v>
      </c>
      <c r="BD70" s="2">
        <v>390000</v>
      </c>
      <c r="BE70" s="2">
        <v>390000</v>
      </c>
      <c r="BF70" s="2">
        <v>405000</v>
      </c>
      <c r="BG70" s="2">
        <v>397500</v>
      </c>
      <c r="BH70" s="2">
        <v>292136.55</v>
      </c>
      <c r="BI70" s="2">
        <v>292136.55</v>
      </c>
      <c r="BJ70" s="2">
        <v>1034789.98</v>
      </c>
      <c r="BK70" s="2">
        <v>1034789.98</v>
      </c>
      <c r="BL70" s="2">
        <v>1034789.98</v>
      </c>
      <c r="BM70" s="2">
        <v>1034789.98</v>
      </c>
      <c r="BN70" s="2">
        <v>1034789.98</v>
      </c>
      <c r="BO70" s="2">
        <v>1219473.57</v>
      </c>
      <c r="BP70" s="2">
        <v>1219473.57</v>
      </c>
      <c r="BQ70" s="2">
        <v>1219473.57</v>
      </c>
      <c r="BR70" s="2">
        <v>1219473.57</v>
      </c>
      <c r="BS70" s="2">
        <v>1219473.57</v>
      </c>
      <c r="BT70" s="2">
        <v>1219473.57</v>
      </c>
      <c r="BU70" s="2">
        <v>1219473.57</v>
      </c>
      <c r="BV70" s="2">
        <v>1403833.55</v>
      </c>
      <c r="BW70" s="2">
        <v>1403833.55</v>
      </c>
      <c r="BX70" s="2">
        <v>1624568.9</v>
      </c>
      <c r="BY70" s="2">
        <v>1624568.9</v>
      </c>
      <c r="BZ70" s="2">
        <v>1945332.37</v>
      </c>
      <c r="CA70" s="2">
        <v>1945332.37</v>
      </c>
      <c r="CB70" s="2">
        <v>2417982.91</v>
      </c>
      <c r="CC70" s="18">
        <v>2417982.91</v>
      </c>
      <c r="CD70" s="18">
        <v>2667045.77</v>
      </c>
      <c r="CE70" s="18">
        <v>2667045.77</v>
      </c>
      <c r="CF70" s="18">
        <v>2869118.91</v>
      </c>
      <c r="CG70" s="18">
        <v>3629137.25</v>
      </c>
      <c r="CH70" s="18">
        <v>4003939.49</v>
      </c>
      <c r="CI70" s="2">
        <v>4414866.32</v>
      </c>
      <c r="CJ70" s="2">
        <v>4821664.1100000003</v>
      </c>
      <c r="CK70" s="2">
        <v>4821664.1100000003</v>
      </c>
      <c r="CL70" s="2">
        <v>4821664.1100000003</v>
      </c>
      <c r="CM70" s="2">
        <v>4821664.1100000003</v>
      </c>
      <c r="CN70" s="2">
        <v>6144875.21</v>
      </c>
      <c r="CO70" s="2">
        <v>6144875.21</v>
      </c>
      <c r="CP70" s="2">
        <v>6997826.71</v>
      </c>
      <c r="CQ70" s="2">
        <v>6997826.71</v>
      </c>
      <c r="CR70" s="2">
        <v>7783362.0099999998</v>
      </c>
      <c r="CS70" s="2">
        <v>7783362.0099999998</v>
      </c>
      <c r="CT70" s="2">
        <v>8720076.8599999994</v>
      </c>
      <c r="CU70" s="2">
        <v>8720076.8599999994</v>
      </c>
      <c r="CV70" s="2">
        <v>9909708</v>
      </c>
      <c r="CW70" s="2">
        <v>9909707</v>
      </c>
      <c r="CX70" s="2">
        <v>12393525</v>
      </c>
      <c r="CY70" s="2">
        <v>12393525</v>
      </c>
      <c r="CZ70" s="2">
        <v>15548529</v>
      </c>
      <c r="DA70" s="18">
        <v>15548529</v>
      </c>
      <c r="DB70" s="18">
        <v>17377727</v>
      </c>
      <c r="DC70" s="18">
        <v>19542519</v>
      </c>
      <c r="DD70" s="18">
        <v>21875108</v>
      </c>
      <c r="DE70" s="2">
        <v>24375494</v>
      </c>
      <c r="DF70" s="2">
        <v>29879655</v>
      </c>
      <c r="DG70" s="2">
        <v>29879655</v>
      </c>
      <c r="DH70" s="18">
        <v>32715634</v>
      </c>
      <c r="DI70" s="18">
        <v>36720592</v>
      </c>
      <c r="DJ70" s="16"/>
    </row>
    <row r="71" spans="1:114" ht="15" customHeight="1">
      <c r="A71" s="100" t="s">
        <v>346</v>
      </c>
      <c r="B71" s="1" t="s">
        <v>157</v>
      </c>
      <c r="C71" s="1" t="s">
        <v>158</v>
      </c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>
        <v>1950000</v>
      </c>
      <c r="AN71" s="17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>
        <v>584273.1</v>
      </c>
      <c r="BI71" s="2">
        <v>584273.1</v>
      </c>
      <c r="BJ71" s="2">
        <v>2069579.98</v>
      </c>
      <c r="BK71" s="2">
        <v>2069579.98</v>
      </c>
      <c r="BL71" s="2">
        <v>2069579.98</v>
      </c>
      <c r="BM71" s="2">
        <v>2069579.98</v>
      </c>
      <c r="BN71" s="2">
        <v>2069579.98</v>
      </c>
      <c r="BO71" s="2">
        <v>2438947.17</v>
      </c>
      <c r="BP71" s="2">
        <v>2438947.17</v>
      </c>
      <c r="BQ71" s="2">
        <v>2438947.17</v>
      </c>
      <c r="BR71" s="2">
        <v>2438947.17</v>
      </c>
      <c r="BS71" s="2">
        <v>2438947.17</v>
      </c>
      <c r="BT71" s="2">
        <v>2438947.17</v>
      </c>
      <c r="BU71" s="2">
        <v>2438947.17</v>
      </c>
      <c r="BV71" s="2">
        <v>2807667.14</v>
      </c>
      <c r="BW71" s="2">
        <v>2807667.14</v>
      </c>
      <c r="BX71" s="2">
        <v>3249137.85</v>
      </c>
      <c r="BY71" s="2">
        <v>3249137.85</v>
      </c>
      <c r="BZ71" s="2">
        <v>3890664.8</v>
      </c>
      <c r="CA71" s="2">
        <v>3890664.8</v>
      </c>
      <c r="CB71" s="2">
        <v>4835965.8899999997</v>
      </c>
      <c r="CC71" s="18">
        <v>4835965.8899999997</v>
      </c>
      <c r="CD71" s="18">
        <v>5334091.6100000003</v>
      </c>
      <c r="CE71" s="18">
        <v>5334091.6100000003</v>
      </c>
      <c r="CF71" s="18">
        <v>5738237.8899999997</v>
      </c>
      <c r="CG71" s="18">
        <v>7258274.5800000001</v>
      </c>
      <c r="CH71" s="18">
        <v>8007879.0700000003</v>
      </c>
      <c r="CI71" s="2">
        <v>8829732.7300000004</v>
      </c>
      <c r="CJ71" s="2">
        <v>9643328.3200000003</v>
      </c>
      <c r="CK71" s="2">
        <v>9643328.3200000003</v>
      </c>
      <c r="CL71" s="2">
        <v>4703836.99</v>
      </c>
      <c r="CM71" s="2">
        <v>9643328.3200000003</v>
      </c>
      <c r="CN71" s="2">
        <v>12289750.52</v>
      </c>
      <c r="CO71" s="2">
        <v>12289750.52</v>
      </c>
      <c r="CP71" s="2">
        <v>13995653.52</v>
      </c>
      <c r="CQ71" s="2">
        <v>13995653.52</v>
      </c>
      <c r="CR71" s="2">
        <v>15566724.220000001</v>
      </c>
      <c r="CS71" s="2">
        <v>15566724.220000001</v>
      </c>
      <c r="CT71" s="2">
        <v>17440153.82</v>
      </c>
      <c r="CU71" s="2">
        <v>17440153.82</v>
      </c>
      <c r="CV71" s="2">
        <v>19819415</v>
      </c>
      <c r="CW71" s="2">
        <v>19819415</v>
      </c>
      <c r="CX71" s="2">
        <v>24787050</v>
      </c>
      <c r="CY71" s="2">
        <v>24787050</v>
      </c>
      <c r="CZ71" s="2">
        <v>31097059</v>
      </c>
      <c r="DA71" s="2">
        <v>31097059</v>
      </c>
      <c r="DB71" s="18">
        <v>34755455</v>
      </c>
      <c r="DC71" s="18">
        <v>39085039</v>
      </c>
      <c r="DD71" s="18">
        <v>43750216</v>
      </c>
      <c r="DE71" s="2">
        <v>48750987</v>
      </c>
      <c r="DF71" s="2">
        <v>59759310</v>
      </c>
      <c r="DG71" s="2">
        <v>59759310</v>
      </c>
      <c r="DH71" s="18">
        <v>65431268</v>
      </c>
      <c r="DI71" s="18">
        <v>73441184</v>
      </c>
      <c r="DJ71" s="16"/>
    </row>
    <row r="72" spans="1:114" ht="15" customHeight="1">
      <c r="A72" s="100" t="s">
        <v>346</v>
      </c>
      <c r="B72" s="52" t="s">
        <v>397</v>
      </c>
      <c r="C72" s="52" t="s">
        <v>322</v>
      </c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18">
        <v>4685423.67</v>
      </c>
      <c r="CH72" s="18">
        <v>6948469.5099999998</v>
      </c>
      <c r="CI72" s="2"/>
      <c r="CJ72" s="2"/>
      <c r="CK72" s="2"/>
      <c r="CL72" s="2"/>
      <c r="CM72" s="2">
        <v>12337240.939999999</v>
      </c>
      <c r="CN72" s="2">
        <v>12337240.939999999</v>
      </c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16"/>
    </row>
    <row r="73" spans="1:114" ht="15" customHeight="1">
      <c r="A73" s="100" t="s">
        <v>344</v>
      </c>
      <c r="B73" s="1" t="s">
        <v>161</v>
      </c>
      <c r="C73" s="1" t="s">
        <v>162</v>
      </c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>
        <v>34742745.68</v>
      </c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18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16"/>
    </row>
    <row r="74" spans="1:114" ht="15" customHeight="1">
      <c r="A74" s="100" t="s">
        <v>346</v>
      </c>
      <c r="B74" s="1" t="s">
        <v>163</v>
      </c>
      <c r="C74" s="1" t="s">
        <v>164</v>
      </c>
      <c r="D74" s="17"/>
      <c r="E74" s="17"/>
      <c r="F74" s="17"/>
      <c r="G74" s="17"/>
      <c r="H74" s="17"/>
      <c r="I74" s="17">
        <v>75000</v>
      </c>
      <c r="J74" s="17">
        <v>75000</v>
      </c>
      <c r="K74" s="17">
        <v>150000</v>
      </c>
      <c r="L74" s="17">
        <v>150000</v>
      </c>
      <c r="M74" s="17">
        <v>160000</v>
      </c>
      <c r="N74" s="17">
        <v>160000</v>
      </c>
      <c r="O74" s="17">
        <v>210000</v>
      </c>
      <c r="P74" s="17">
        <v>210000</v>
      </c>
      <c r="Q74" s="17">
        <v>290000</v>
      </c>
      <c r="R74" s="17">
        <v>290000</v>
      </c>
      <c r="S74" s="17">
        <v>370000</v>
      </c>
      <c r="T74" s="17">
        <v>370000</v>
      </c>
      <c r="U74" s="17">
        <v>470000</v>
      </c>
      <c r="V74" s="17">
        <v>470000</v>
      </c>
      <c r="W74" s="17">
        <v>670000</v>
      </c>
      <c r="X74" s="17">
        <v>670000</v>
      </c>
      <c r="Y74" s="17">
        <v>870000</v>
      </c>
      <c r="Z74" s="17">
        <v>870000</v>
      </c>
      <c r="AA74" s="17">
        <v>1070000</v>
      </c>
      <c r="AB74" s="17">
        <v>1070000</v>
      </c>
      <c r="AC74" s="17">
        <v>1270000</v>
      </c>
      <c r="AD74" s="17">
        <v>1270000</v>
      </c>
      <c r="AE74" s="17">
        <v>1470000</v>
      </c>
      <c r="AF74" s="17">
        <v>1470000</v>
      </c>
      <c r="AG74" s="17">
        <v>1500000</v>
      </c>
      <c r="AH74" s="17">
        <v>1500000</v>
      </c>
      <c r="AI74" s="17">
        <v>1650000</v>
      </c>
      <c r="AJ74" s="17">
        <v>1650000</v>
      </c>
      <c r="AK74" s="17">
        <v>1800000</v>
      </c>
      <c r="AL74" s="17">
        <v>1800000</v>
      </c>
      <c r="AM74" s="17"/>
      <c r="AN74" s="17">
        <v>1950000</v>
      </c>
      <c r="AO74" s="2">
        <v>2450000</v>
      </c>
      <c r="AP74" s="2">
        <v>2450000</v>
      </c>
      <c r="AQ74" s="2">
        <v>4450000</v>
      </c>
      <c r="AR74" s="2">
        <v>4450000</v>
      </c>
      <c r="AS74" s="2">
        <v>5450000</v>
      </c>
      <c r="AT74" s="2">
        <v>5450000</v>
      </c>
      <c r="AU74" s="2">
        <v>6450000</v>
      </c>
      <c r="AV74" s="2">
        <v>8450000</v>
      </c>
      <c r="AW74" s="2">
        <v>8450000</v>
      </c>
      <c r="AX74" s="2">
        <v>9450000</v>
      </c>
      <c r="AY74" s="2">
        <v>9450000</v>
      </c>
      <c r="AZ74" s="2">
        <v>9450000</v>
      </c>
      <c r="BA74" s="2">
        <v>9450000</v>
      </c>
      <c r="BB74" s="2">
        <v>9450000</v>
      </c>
      <c r="BC74" s="2">
        <v>9450000</v>
      </c>
      <c r="BD74" s="2">
        <v>9450000</v>
      </c>
      <c r="BE74" s="2">
        <v>9450000</v>
      </c>
      <c r="BF74" s="2">
        <v>9450000</v>
      </c>
      <c r="BG74" s="2">
        <v>9450000</v>
      </c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>
        <v>9670377.4900000002</v>
      </c>
      <c r="CJ74" s="2">
        <v>12337240.939999999</v>
      </c>
      <c r="CK74" s="2">
        <v>12337240.939999999</v>
      </c>
      <c r="CL74" s="2">
        <v>12337240.939999999</v>
      </c>
      <c r="CM74" s="2"/>
      <c r="CN74" s="2"/>
      <c r="CO74" s="2">
        <v>12337240.939999999</v>
      </c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16"/>
    </row>
    <row r="75" spans="1:114" ht="15" customHeight="1">
      <c r="A75" s="100" t="s">
        <v>346</v>
      </c>
      <c r="B75" s="1" t="s">
        <v>165</v>
      </c>
      <c r="C75" s="1" t="s">
        <v>166</v>
      </c>
      <c r="D75" s="17"/>
      <c r="E75" s="17"/>
      <c r="F75" s="17"/>
      <c r="G75" s="17">
        <v>5000</v>
      </c>
      <c r="H75" s="17">
        <v>5000</v>
      </c>
      <c r="I75" s="17"/>
      <c r="J75" s="17"/>
      <c r="K75" s="17"/>
      <c r="L75" s="17"/>
      <c r="M75" s="17"/>
      <c r="N75" s="17">
        <v>44000</v>
      </c>
      <c r="O75" s="17">
        <v>64000</v>
      </c>
      <c r="P75" s="17">
        <v>64000</v>
      </c>
      <c r="Q75" s="17">
        <v>104000</v>
      </c>
      <c r="R75" s="17">
        <v>104000</v>
      </c>
      <c r="S75" s="17">
        <v>154000</v>
      </c>
      <c r="T75" s="17">
        <v>154000</v>
      </c>
      <c r="U75" s="17">
        <v>204000</v>
      </c>
      <c r="V75" s="17">
        <v>204000</v>
      </c>
      <c r="W75" s="17">
        <v>304000</v>
      </c>
      <c r="X75" s="17">
        <v>304000</v>
      </c>
      <c r="Y75" s="17">
        <v>404000</v>
      </c>
      <c r="Z75" s="17">
        <v>404000</v>
      </c>
      <c r="AA75" s="17">
        <v>504000</v>
      </c>
      <c r="AB75" s="17">
        <v>504000</v>
      </c>
      <c r="AC75" s="17">
        <v>579000</v>
      </c>
      <c r="AD75" s="17">
        <v>579000</v>
      </c>
      <c r="AE75" s="17">
        <v>629000</v>
      </c>
      <c r="AF75" s="17">
        <v>629000</v>
      </c>
      <c r="AG75" s="17">
        <v>640000</v>
      </c>
      <c r="AH75" s="17">
        <v>640000</v>
      </c>
      <c r="AI75" s="17">
        <v>740000</v>
      </c>
      <c r="AJ75" s="17">
        <v>740000</v>
      </c>
      <c r="AK75" s="17">
        <v>840000</v>
      </c>
      <c r="AL75" s="17">
        <v>840000</v>
      </c>
      <c r="AM75" s="17">
        <v>940000</v>
      </c>
      <c r="AN75" s="17">
        <v>940000</v>
      </c>
      <c r="AO75" s="2">
        <v>1257142.0900000001</v>
      </c>
      <c r="AP75" s="2">
        <v>1257142.0900000001</v>
      </c>
      <c r="AQ75" s="2">
        <v>1257142.0900000001</v>
      </c>
      <c r="AR75" s="2">
        <v>1257142.0900000001</v>
      </c>
      <c r="AS75" s="2">
        <v>1257142.0900000001</v>
      </c>
      <c r="AT75" s="2">
        <v>1257142.0900000001</v>
      </c>
      <c r="AU75" s="2">
        <v>1322142.0900000001</v>
      </c>
      <c r="AV75" s="2">
        <v>1523925.63</v>
      </c>
      <c r="AW75" s="2">
        <v>1523925.63</v>
      </c>
      <c r="AX75" s="2">
        <v>2930496.68</v>
      </c>
      <c r="AY75" s="2">
        <v>2930496.68</v>
      </c>
      <c r="AZ75" s="2">
        <v>3000000</v>
      </c>
      <c r="BA75" s="2">
        <v>3000000</v>
      </c>
      <c r="BB75" s="2">
        <v>3000000</v>
      </c>
      <c r="BC75" s="2">
        <v>3000000</v>
      </c>
      <c r="BD75" s="2">
        <v>3000000</v>
      </c>
      <c r="BE75" s="2">
        <v>3000000</v>
      </c>
      <c r="BF75" s="2">
        <v>3000000</v>
      </c>
      <c r="BG75" s="2">
        <v>3000000</v>
      </c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16"/>
    </row>
    <row r="76" spans="1:114" ht="15" customHeight="1">
      <c r="A76" s="100" t="s">
        <v>346</v>
      </c>
      <c r="B76" s="1" t="s">
        <v>168</v>
      </c>
      <c r="C76" s="1" t="s">
        <v>169</v>
      </c>
      <c r="D76" s="17"/>
      <c r="E76" s="17"/>
      <c r="F76" s="17"/>
      <c r="G76" s="17">
        <v>51829.15</v>
      </c>
      <c r="H76" s="17">
        <v>51829.15</v>
      </c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16"/>
    </row>
    <row r="77" spans="1:114" ht="15" customHeight="1">
      <c r="A77" s="100" t="s">
        <v>351</v>
      </c>
      <c r="B77" s="1" t="s">
        <v>170</v>
      </c>
      <c r="C77" s="1" t="s">
        <v>171</v>
      </c>
      <c r="D77" s="17"/>
      <c r="E77" s="17"/>
      <c r="F77" s="17"/>
      <c r="G77" s="17"/>
      <c r="H77" s="17"/>
      <c r="I77" s="17">
        <v>16200</v>
      </c>
      <c r="J77" s="17">
        <v>16200</v>
      </c>
      <c r="K77" s="17">
        <v>34000</v>
      </c>
      <c r="L77" s="17">
        <v>34000</v>
      </c>
      <c r="M77" s="17">
        <v>44000</v>
      </c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16"/>
    </row>
    <row r="78" spans="1:114" ht="15" customHeight="1">
      <c r="A78" s="100" t="s">
        <v>351</v>
      </c>
      <c r="B78" s="1" t="s">
        <v>172</v>
      </c>
      <c r="C78" s="1" t="s">
        <v>173</v>
      </c>
      <c r="D78" s="17"/>
      <c r="E78" s="17"/>
      <c r="F78" s="17"/>
      <c r="G78" s="17"/>
      <c r="H78" s="17"/>
      <c r="I78" s="17">
        <v>12500</v>
      </c>
      <c r="J78" s="17">
        <v>12500</v>
      </c>
      <c r="K78" s="17">
        <v>20000</v>
      </c>
      <c r="L78" s="17">
        <v>20000</v>
      </c>
      <c r="M78" s="17">
        <v>25000</v>
      </c>
      <c r="N78" s="17">
        <v>25000</v>
      </c>
      <c r="O78" s="17">
        <v>35000</v>
      </c>
      <c r="P78" s="17">
        <v>35000</v>
      </c>
      <c r="Q78" s="17">
        <v>50000</v>
      </c>
      <c r="R78" s="17">
        <v>50000</v>
      </c>
      <c r="S78" s="17">
        <v>65000</v>
      </c>
      <c r="T78" s="17">
        <v>65000</v>
      </c>
      <c r="U78" s="17">
        <v>95000</v>
      </c>
      <c r="V78" s="17">
        <v>95000</v>
      </c>
      <c r="W78" s="17">
        <v>125000</v>
      </c>
      <c r="X78" s="17">
        <v>125000</v>
      </c>
      <c r="Y78" s="17">
        <v>139830.54</v>
      </c>
      <c r="Z78" s="17">
        <v>139830.54</v>
      </c>
      <c r="AA78" s="17">
        <v>148641.56</v>
      </c>
      <c r="AB78" s="17">
        <v>148641.56</v>
      </c>
      <c r="AC78" s="17">
        <v>166015.04999999999</v>
      </c>
      <c r="AD78" s="17">
        <v>166015.04999999999</v>
      </c>
      <c r="AE78" s="17">
        <v>171455.63</v>
      </c>
      <c r="AF78" s="17">
        <v>171455.63</v>
      </c>
      <c r="AG78" s="17">
        <v>176356.51</v>
      </c>
      <c r="AH78" s="17">
        <v>176356.51</v>
      </c>
      <c r="AI78" s="17">
        <v>177542.67</v>
      </c>
      <c r="AJ78" s="17">
        <v>177542.67</v>
      </c>
      <c r="AK78" s="17">
        <v>179498.95</v>
      </c>
      <c r="AL78" s="17">
        <v>179498.95</v>
      </c>
      <c r="AM78" s="17"/>
      <c r="AN78" s="17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16"/>
    </row>
    <row r="79" spans="1:114" ht="15" customHeight="1">
      <c r="A79" s="100" t="s">
        <v>351</v>
      </c>
      <c r="B79" s="1" t="s">
        <v>174</v>
      </c>
      <c r="C79" s="1" t="s">
        <v>175</v>
      </c>
      <c r="D79" s="17"/>
      <c r="E79" s="17"/>
      <c r="F79" s="17"/>
      <c r="G79" s="17"/>
      <c r="H79" s="17"/>
      <c r="I79" s="17">
        <v>33297.85</v>
      </c>
      <c r="J79" s="17">
        <v>33297.85</v>
      </c>
      <c r="K79" s="17">
        <v>49067.95</v>
      </c>
      <c r="L79" s="17">
        <v>49067.95</v>
      </c>
      <c r="M79" s="17">
        <v>58083.05</v>
      </c>
      <c r="N79" s="17">
        <v>58083.05</v>
      </c>
      <c r="O79" s="17">
        <v>73769.3</v>
      </c>
      <c r="P79" s="17">
        <v>73769.3</v>
      </c>
      <c r="Q79" s="17">
        <v>115097.1</v>
      </c>
      <c r="R79" s="17">
        <v>115097.1</v>
      </c>
      <c r="S79" s="17">
        <v>135327.46</v>
      </c>
      <c r="T79" s="17">
        <v>135327.46</v>
      </c>
      <c r="U79" s="17">
        <v>138768.66</v>
      </c>
      <c r="V79" s="17">
        <v>138768.66</v>
      </c>
      <c r="W79" s="17">
        <v>138768.66</v>
      </c>
      <c r="X79" s="17">
        <v>138768.66</v>
      </c>
      <c r="Y79" s="17">
        <v>148293.9</v>
      </c>
      <c r="Z79" s="17">
        <v>148293.9</v>
      </c>
      <c r="AA79" s="17">
        <v>148293.9</v>
      </c>
      <c r="AB79" s="17">
        <v>148293.9</v>
      </c>
      <c r="AC79" s="19">
        <v>150620.25</v>
      </c>
      <c r="AD79" s="17">
        <v>150620.25</v>
      </c>
      <c r="AE79" s="17">
        <v>153486.54999999999</v>
      </c>
      <c r="AF79" s="17">
        <v>153486.54999999999</v>
      </c>
      <c r="AG79" s="17">
        <v>153486.54999999999</v>
      </c>
      <c r="AH79" s="17">
        <v>153486.54999999999</v>
      </c>
      <c r="AI79" s="17">
        <v>157657.78</v>
      </c>
      <c r="AJ79" s="17">
        <v>208075.78</v>
      </c>
      <c r="AK79" s="17">
        <v>235035.45</v>
      </c>
      <c r="AL79" s="17">
        <v>257079</v>
      </c>
      <c r="AM79" s="17"/>
      <c r="AN79" s="17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16"/>
    </row>
    <row r="80" spans="1:114" ht="15" customHeight="1">
      <c r="A80" s="100" t="s">
        <v>346</v>
      </c>
      <c r="B80" s="1" t="s">
        <v>177</v>
      </c>
      <c r="C80" s="1" t="s">
        <v>178</v>
      </c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>
        <v>150000</v>
      </c>
      <c r="AH80" s="17">
        <v>150000</v>
      </c>
      <c r="AI80" s="17">
        <v>150000</v>
      </c>
      <c r="AJ80" s="17">
        <v>150000</v>
      </c>
      <c r="AK80" s="17">
        <v>150000</v>
      </c>
      <c r="AL80" s="17">
        <v>150000</v>
      </c>
      <c r="AM80" s="17">
        <v>150000</v>
      </c>
      <c r="AN80" s="2">
        <v>150000</v>
      </c>
      <c r="AO80" s="2">
        <v>150000</v>
      </c>
      <c r="AP80" s="2">
        <v>150000</v>
      </c>
      <c r="AQ80" s="2">
        <v>150000</v>
      </c>
      <c r="AR80" s="2">
        <v>150000</v>
      </c>
      <c r="AS80" s="2">
        <v>150000</v>
      </c>
      <c r="AT80" s="2">
        <v>150000</v>
      </c>
      <c r="AU80" s="2">
        <v>150000</v>
      </c>
      <c r="AV80" s="2">
        <v>150000</v>
      </c>
      <c r="AW80" s="2">
        <v>150000</v>
      </c>
      <c r="AX80" s="2">
        <v>150000</v>
      </c>
      <c r="AY80" s="2">
        <v>150000</v>
      </c>
      <c r="AZ80" s="2">
        <v>150000</v>
      </c>
      <c r="BA80" s="2">
        <v>150000</v>
      </c>
      <c r="BB80" s="2">
        <v>150000</v>
      </c>
      <c r="BC80" s="2">
        <v>150000</v>
      </c>
      <c r="BD80" s="2">
        <v>150000</v>
      </c>
      <c r="BE80" s="2">
        <v>150000</v>
      </c>
      <c r="BF80" s="2">
        <v>150000</v>
      </c>
      <c r="BG80" s="2">
        <v>150000</v>
      </c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16"/>
    </row>
    <row r="81" spans="1:114" ht="15" customHeight="1">
      <c r="A81" s="100" t="s">
        <v>346</v>
      </c>
      <c r="B81" s="1" t="s">
        <v>179</v>
      </c>
      <c r="C81" s="1" t="s">
        <v>180</v>
      </c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>
        <v>75000000</v>
      </c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>
        <v>55000000</v>
      </c>
      <c r="CN81" s="2">
        <v>55000000</v>
      </c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16"/>
    </row>
    <row r="82" spans="1:114" ht="15" customHeight="1">
      <c r="A82" s="100" t="s">
        <v>346</v>
      </c>
      <c r="B82" s="1" t="s">
        <v>181</v>
      </c>
      <c r="C82" s="1" t="s">
        <v>182</v>
      </c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>
        <v>55000000</v>
      </c>
      <c r="BN82" s="2">
        <v>55000000</v>
      </c>
      <c r="BO82" s="2">
        <v>55000000</v>
      </c>
      <c r="BP82" s="2">
        <v>55000000</v>
      </c>
      <c r="BQ82" s="2">
        <v>55000000</v>
      </c>
      <c r="BR82" s="2">
        <v>55000000</v>
      </c>
      <c r="BS82" s="2">
        <v>55000000</v>
      </c>
      <c r="BT82" s="2">
        <v>55000000</v>
      </c>
      <c r="BU82" s="2">
        <v>55000000</v>
      </c>
      <c r="BV82" s="2">
        <v>55000000</v>
      </c>
      <c r="BW82" s="2">
        <v>55000000</v>
      </c>
      <c r="BX82" s="2">
        <v>55000000</v>
      </c>
      <c r="BY82" s="2">
        <v>55000000</v>
      </c>
      <c r="BZ82" s="2">
        <v>55000000</v>
      </c>
      <c r="CA82" s="2">
        <v>55000000</v>
      </c>
      <c r="CB82" s="2">
        <v>55000000</v>
      </c>
      <c r="CC82" s="18">
        <v>55000000</v>
      </c>
      <c r="CD82" s="18">
        <v>55000000</v>
      </c>
      <c r="CE82" s="18">
        <v>55000000</v>
      </c>
      <c r="CF82" s="18">
        <v>55000000</v>
      </c>
      <c r="CG82" s="18">
        <v>55000000</v>
      </c>
      <c r="CH82" s="18">
        <v>55000000</v>
      </c>
      <c r="CI82" s="2">
        <v>55000000</v>
      </c>
      <c r="CJ82" s="2">
        <v>55000000</v>
      </c>
      <c r="CK82" s="2">
        <v>55000000</v>
      </c>
      <c r="CL82" s="2">
        <v>55000000</v>
      </c>
      <c r="CM82" s="2"/>
      <c r="CN82" s="2"/>
      <c r="CO82" s="2">
        <v>55000000</v>
      </c>
      <c r="CP82" s="2">
        <v>55000000</v>
      </c>
      <c r="CQ82" s="2">
        <v>66904897</v>
      </c>
      <c r="CR82" s="2">
        <v>66904897</v>
      </c>
      <c r="CS82" s="2">
        <v>66904897</v>
      </c>
      <c r="CT82" s="2">
        <v>66904897</v>
      </c>
      <c r="CU82" s="2">
        <v>66904897</v>
      </c>
      <c r="CV82" s="2">
        <v>74299881</v>
      </c>
      <c r="CW82" s="2">
        <v>74299881</v>
      </c>
      <c r="CX82" s="2">
        <v>74299881</v>
      </c>
      <c r="CY82" s="2">
        <v>74299880</v>
      </c>
      <c r="CZ82" s="2">
        <v>74299880</v>
      </c>
      <c r="DA82" s="2">
        <v>74299880</v>
      </c>
      <c r="DB82" s="2">
        <v>74299880</v>
      </c>
      <c r="DC82" s="2">
        <v>74299880</v>
      </c>
      <c r="DD82" s="2">
        <v>74299880</v>
      </c>
      <c r="DE82" s="2">
        <v>74299880</v>
      </c>
      <c r="DF82" s="2">
        <v>74299880</v>
      </c>
      <c r="DG82" s="2">
        <v>74299880</v>
      </c>
      <c r="DH82" s="2">
        <v>74299880</v>
      </c>
      <c r="DI82" s="2">
        <v>74299880</v>
      </c>
      <c r="DJ82" s="16"/>
    </row>
    <row r="83" spans="1:114" ht="15" customHeight="1">
      <c r="A83" s="100" t="s">
        <v>347</v>
      </c>
      <c r="B83" s="1" t="s">
        <v>183</v>
      </c>
      <c r="C83" s="1" t="s">
        <v>184</v>
      </c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>
        <v>50000</v>
      </c>
      <c r="AJ83" s="17">
        <v>50000</v>
      </c>
      <c r="AK83" s="17">
        <v>50000</v>
      </c>
      <c r="AL83" s="17">
        <v>50000</v>
      </c>
      <c r="AM83" s="17">
        <v>50000</v>
      </c>
      <c r="AN83" s="2">
        <v>50000</v>
      </c>
      <c r="AO83" s="2">
        <v>50000</v>
      </c>
      <c r="AP83" s="2">
        <v>50000</v>
      </c>
      <c r="AQ83" s="2">
        <v>500000</v>
      </c>
      <c r="AR83" s="2">
        <v>500000</v>
      </c>
      <c r="AS83" s="2">
        <v>500000</v>
      </c>
      <c r="AT83" s="2">
        <v>500000</v>
      </c>
      <c r="AU83" s="2">
        <v>500000</v>
      </c>
      <c r="AV83" s="2">
        <v>500000</v>
      </c>
      <c r="AW83" s="2">
        <v>500000</v>
      </c>
      <c r="AX83" s="2">
        <v>500000</v>
      </c>
      <c r="AY83" s="2">
        <v>500000</v>
      </c>
      <c r="AZ83" s="2">
        <v>500000</v>
      </c>
      <c r="BA83" s="2">
        <v>500000</v>
      </c>
      <c r="BB83" s="2">
        <v>500000</v>
      </c>
      <c r="BC83" s="2">
        <v>500000</v>
      </c>
      <c r="BD83" s="2">
        <v>500000</v>
      </c>
      <c r="BE83" s="2">
        <v>500000</v>
      </c>
      <c r="BF83" s="2">
        <v>500000</v>
      </c>
      <c r="BG83" s="2">
        <v>500000</v>
      </c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16"/>
    </row>
    <row r="84" spans="1:114" ht="15" customHeight="1">
      <c r="A84" s="100" t="s">
        <v>347</v>
      </c>
      <c r="B84" s="1" t="s">
        <v>188</v>
      </c>
      <c r="C84" s="1" t="s">
        <v>189</v>
      </c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2">
        <v>500000</v>
      </c>
      <c r="AP84" s="2">
        <v>580096.75</v>
      </c>
      <c r="AQ84" s="2">
        <v>1580096.75</v>
      </c>
      <c r="AR84" s="2">
        <v>2080096.75</v>
      </c>
      <c r="AS84" s="2">
        <v>2080096.75</v>
      </c>
      <c r="AT84" s="2">
        <v>2080096.75</v>
      </c>
      <c r="AU84" s="2">
        <v>1706597.5</v>
      </c>
      <c r="AV84" s="2">
        <v>2706597.5</v>
      </c>
      <c r="AW84" s="2">
        <v>2706597.5</v>
      </c>
      <c r="AX84" s="2">
        <v>4206597.5</v>
      </c>
      <c r="AY84" s="2">
        <v>4206597.5</v>
      </c>
      <c r="AZ84" s="2">
        <v>4206597.5</v>
      </c>
      <c r="BA84" s="2">
        <v>4206597.5</v>
      </c>
      <c r="BB84" s="2">
        <v>4206597.5</v>
      </c>
      <c r="BC84" s="2">
        <v>4206597.5</v>
      </c>
      <c r="BD84" s="2">
        <v>4206597.5</v>
      </c>
      <c r="BE84" s="2">
        <v>4206597.5</v>
      </c>
      <c r="BF84" s="2">
        <v>4206597.5</v>
      </c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16"/>
    </row>
    <row r="85" spans="1:114" ht="15" customHeight="1">
      <c r="A85" s="100" t="s">
        <v>341</v>
      </c>
      <c r="B85" s="1" t="s">
        <v>192</v>
      </c>
      <c r="C85" s="1" t="s">
        <v>193</v>
      </c>
      <c r="D85" s="17">
        <v>1351455</v>
      </c>
      <c r="E85" s="17">
        <v>830380</v>
      </c>
      <c r="F85" s="17">
        <v>1401480</v>
      </c>
      <c r="G85" s="17">
        <v>1129880</v>
      </c>
      <c r="H85" s="17">
        <v>1943225</v>
      </c>
      <c r="I85" s="17">
        <v>3096750</v>
      </c>
      <c r="J85" s="17">
        <v>3658500</v>
      </c>
      <c r="K85" s="17">
        <v>5570780</v>
      </c>
      <c r="L85" s="17">
        <v>5038700</v>
      </c>
      <c r="M85" s="17">
        <v>6065115</v>
      </c>
      <c r="N85" s="17">
        <v>6943525</v>
      </c>
      <c r="O85" s="17">
        <v>6209710</v>
      </c>
      <c r="P85" s="17">
        <v>6214680</v>
      </c>
      <c r="Q85" s="17">
        <v>6623780</v>
      </c>
      <c r="R85" s="17">
        <v>6757535</v>
      </c>
      <c r="S85" s="17">
        <v>7656585</v>
      </c>
      <c r="T85" s="17">
        <v>7433165</v>
      </c>
      <c r="U85" s="17">
        <v>9886335</v>
      </c>
      <c r="V85" s="17">
        <v>9962855</v>
      </c>
      <c r="W85" s="17">
        <v>12672610</v>
      </c>
      <c r="X85" s="17">
        <v>14095880</v>
      </c>
      <c r="Y85" s="17">
        <v>11181060</v>
      </c>
      <c r="Z85" s="17">
        <v>12084465</v>
      </c>
      <c r="AA85" s="17">
        <v>11283075</v>
      </c>
      <c r="AB85" s="17">
        <v>14250005</v>
      </c>
      <c r="AC85" s="17">
        <v>14069370</v>
      </c>
      <c r="AD85" s="17">
        <v>16511705</v>
      </c>
      <c r="AE85" s="17">
        <v>13713520</v>
      </c>
      <c r="AF85" s="17">
        <v>16160290</v>
      </c>
      <c r="AG85" s="17">
        <v>17633935</v>
      </c>
      <c r="AH85" s="17">
        <v>21134490</v>
      </c>
      <c r="AI85" s="17">
        <v>24159975</v>
      </c>
      <c r="AJ85" s="17">
        <v>27927420</v>
      </c>
      <c r="AK85" s="17">
        <v>34848815</v>
      </c>
      <c r="AL85" s="17">
        <v>43731215</v>
      </c>
      <c r="AM85" s="17">
        <v>59619525</v>
      </c>
      <c r="AN85" s="17">
        <v>79318660</v>
      </c>
      <c r="AO85" s="2">
        <v>142810580</v>
      </c>
      <c r="AP85" s="2">
        <v>195517645</v>
      </c>
      <c r="AQ85" s="2">
        <v>206770925</v>
      </c>
      <c r="AR85" s="2">
        <v>174526260</v>
      </c>
      <c r="AS85" s="2">
        <v>214346240</v>
      </c>
      <c r="AT85" s="2">
        <v>190610500</v>
      </c>
      <c r="AU85" s="2">
        <v>260953470</v>
      </c>
      <c r="AV85" s="2">
        <v>257025160</v>
      </c>
      <c r="AW85" s="2">
        <v>381839170</v>
      </c>
      <c r="AX85" s="2">
        <v>356487010</v>
      </c>
      <c r="AY85" s="2">
        <v>475315825</v>
      </c>
      <c r="AZ85" s="2">
        <v>429778950</v>
      </c>
      <c r="BA85" s="2">
        <v>688801020</v>
      </c>
      <c r="BB85" s="2">
        <v>576637515</v>
      </c>
      <c r="BC85" s="2">
        <v>665413365</v>
      </c>
      <c r="BD85" s="2">
        <v>549746850</v>
      </c>
      <c r="BE85" s="2">
        <v>742296610</v>
      </c>
      <c r="BF85" s="2">
        <v>606099105</v>
      </c>
      <c r="BG85" s="2">
        <v>765517915</v>
      </c>
      <c r="BH85" s="2">
        <v>640654250</v>
      </c>
      <c r="BI85" s="2">
        <v>782840175</v>
      </c>
      <c r="BJ85" s="2">
        <v>642219350</v>
      </c>
      <c r="BK85" s="2">
        <v>618805020</v>
      </c>
      <c r="BL85" s="2">
        <v>552194035</v>
      </c>
      <c r="BM85" s="2">
        <v>417205425</v>
      </c>
      <c r="BN85" s="2">
        <v>363082355</v>
      </c>
      <c r="BO85" s="2">
        <v>394172200</v>
      </c>
      <c r="BP85" s="2">
        <v>343189475</v>
      </c>
      <c r="BQ85" s="2">
        <v>401271955</v>
      </c>
      <c r="BR85" s="2">
        <v>345291850</v>
      </c>
      <c r="BS85" s="2">
        <v>404880500</v>
      </c>
      <c r="BT85" s="2">
        <v>378374330</v>
      </c>
      <c r="BU85" s="2">
        <v>466301340</v>
      </c>
      <c r="BV85" s="2">
        <v>435158640</v>
      </c>
      <c r="BW85" s="2">
        <v>730326550</v>
      </c>
      <c r="BX85" s="2">
        <v>700893165</v>
      </c>
      <c r="BY85" s="2">
        <v>958110725</v>
      </c>
      <c r="BZ85" s="2">
        <v>866587075</v>
      </c>
      <c r="CA85" s="2">
        <v>1162957915</v>
      </c>
      <c r="CB85" s="2">
        <v>1027970520</v>
      </c>
      <c r="CC85" s="18">
        <v>1363480825</v>
      </c>
      <c r="CD85" s="18">
        <v>1451299270</v>
      </c>
      <c r="CE85" s="18">
        <v>1485542790</v>
      </c>
      <c r="CF85" s="18">
        <v>1773703140</v>
      </c>
      <c r="CG85" s="18">
        <v>2222453085</v>
      </c>
      <c r="CH85" s="18">
        <v>3097668130</v>
      </c>
      <c r="CI85" s="2">
        <v>3318485320</v>
      </c>
      <c r="CJ85" s="2">
        <v>4706170825</v>
      </c>
      <c r="CK85" s="2">
        <v>4711521865</v>
      </c>
      <c r="CL85" s="2">
        <v>4707266915</v>
      </c>
      <c r="CM85" s="2">
        <v>5139639225</v>
      </c>
      <c r="CN85" s="2">
        <v>5421726820</v>
      </c>
      <c r="CO85" s="2">
        <v>11055328199.5</v>
      </c>
      <c r="CP85" s="2">
        <v>11386681345</v>
      </c>
      <c r="CQ85" s="2">
        <v>13272741049.5</v>
      </c>
      <c r="CR85" s="2">
        <v>13562314094</v>
      </c>
      <c r="CS85" s="2">
        <v>15676018402</v>
      </c>
      <c r="CT85" s="2">
        <v>19096647255</v>
      </c>
      <c r="CU85" s="2">
        <v>35085248960</v>
      </c>
      <c r="CV85" s="2">
        <v>33232484920</v>
      </c>
      <c r="CW85" s="2">
        <v>37632990830</v>
      </c>
      <c r="CX85" s="2">
        <v>37909918300</v>
      </c>
      <c r="CY85" s="2">
        <v>45281237370</v>
      </c>
      <c r="CZ85" s="2">
        <v>51432158960</v>
      </c>
      <c r="DA85" s="18">
        <v>50446076580</v>
      </c>
      <c r="DB85" s="18">
        <v>57544311340</v>
      </c>
      <c r="DC85" s="18">
        <v>56636487890</v>
      </c>
      <c r="DD85" s="18">
        <v>60963209430</v>
      </c>
      <c r="DE85" s="2">
        <v>73209416250</v>
      </c>
      <c r="DF85" s="2">
        <v>74687955840</v>
      </c>
      <c r="DG85" s="18">
        <v>76525567610</v>
      </c>
      <c r="DH85" s="18">
        <v>70303293200</v>
      </c>
      <c r="DI85" s="18">
        <v>61617616890</v>
      </c>
      <c r="DJ85" s="16"/>
    </row>
    <row r="86" spans="1:114" ht="15" customHeight="1">
      <c r="A86" s="100" t="s">
        <v>347</v>
      </c>
      <c r="B86" s="1" t="s">
        <v>198</v>
      </c>
      <c r="C86" s="1" t="s">
        <v>199</v>
      </c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>
        <v>315853610.81999999</v>
      </c>
      <c r="CT86" s="2"/>
      <c r="CU86" s="2"/>
      <c r="CV86" s="2">
        <v>550711997</v>
      </c>
      <c r="CW86" s="2">
        <v>1058057613</v>
      </c>
      <c r="CX86" s="2">
        <v>1080052703</v>
      </c>
      <c r="CY86" s="2">
        <v>793828595</v>
      </c>
      <c r="CZ86" s="2">
        <v>1302578827</v>
      </c>
      <c r="DA86" s="18">
        <v>913404839</v>
      </c>
      <c r="DB86" s="18">
        <v>728818872</v>
      </c>
      <c r="DC86" s="18">
        <v>700161664</v>
      </c>
      <c r="DD86" s="18">
        <v>973920871</v>
      </c>
      <c r="DE86" s="2">
        <v>1207303690</v>
      </c>
      <c r="DF86" s="2">
        <v>849834383</v>
      </c>
      <c r="DG86" s="18">
        <v>728529317</v>
      </c>
      <c r="DH86" s="18">
        <v>684757285</v>
      </c>
      <c r="DI86" s="18">
        <v>579929948</v>
      </c>
      <c r="DJ86" s="16"/>
    </row>
    <row r="87" spans="1:114" ht="15" customHeight="1">
      <c r="A87" s="100" t="s">
        <v>347</v>
      </c>
      <c r="B87" s="1" t="s">
        <v>201</v>
      </c>
      <c r="C87" s="1" t="s">
        <v>202</v>
      </c>
      <c r="D87" s="17">
        <v>1207653.68</v>
      </c>
      <c r="E87" s="17">
        <v>758575.75</v>
      </c>
      <c r="F87" s="17">
        <v>1916111.15</v>
      </c>
      <c r="G87" s="17">
        <v>812412.13</v>
      </c>
      <c r="H87" s="17">
        <v>2779166.33</v>
      </c>
      <c r="I87" s="17">
        <v>843544.07</v>
      </c>
      <c r="J87" s="17">
        <v>2253598.14</v>
      </c>
      <c r="K87" s="17">
        <v>690715.87</v>
      </c>
      <c r="L87" s="17">
        <v>1534248.55</v>
      </c>
      <c r="M87" s="17">
        <v>623850.36</v>
      </c>
      <c r="N87" s="17">
        <v>2001583.43</v>
      </c>
      <c r="O87" s="17">
        <v>878815.85</v>
      </c>
      <c r="P87" s="17">
        <v>1973366.49</v>
      </c>
      <c r="Q87" s="17">
        <v>1269544.8799999999</v>
      </c>
      <c r="R87" s="17">
        <v>2050046.83</v>
      </c>
      <c r="S87" s="17">
        <v>1391300.05</v>
      </c>
      <c r="T87" s="17">
        <v>1893154.16</v>
      </c>
      <c r="U87" s="17">
        <v>491615.45</v>
      </c>
      <c r="V87" s="17">
        <v>1605997.91</v>
      </c>
      <c r="W87" s="17">
        <v>1303581.48</v>
      </c>
      <c r="X87" s="17">
        <v>2703865.01</v>
      </c>
      <c r="Y87" s="17">
        <v>1084348.71</v>
      </c>
      <c r="Z87" s="17">
        <v>1837303.55</v>
      </c>
      <c r="AA87" s="17">
        <v>956763.1</v>
      </c>
      <c r="AB87" s="17">
        <v>2633345.7000000002</v>
      </c>
      <c r="AC87" s="17">
        <v>1056995.53</v>
      </c>
      <c r="AD87" s="17">
        <v>2099296.59</v>
      </c>
      <c r="AE87" s="17">
        <v>527028.64</v>
      </c>
      <c r="AF87" s="17">
        <v>565989.6</v>
      </c>
      <c r="AG87" s="17">
        <v>388044.23</v>
      </c>
      <c r="AH87" s="17">
        <v>697862.03</v>
      </c>
      <c r="AI87" s="17">
        <v>732649.12</v>
      </c>
      <c r="AJ87" s="17">
        <v>806720.76</v>
      </c>
      <c r="AK87" s="17">
        <v>1456173.4</v>
      </c>
      <c r="AL87" s="17">
        <v>2927917.7</v>
      </c>
      <c r="AM87" s="17">
        <v>1522319.42</v>
      </c>
      <c r="AN87" s="17">
        <v>1798095.95</v>
      </c>
      <c r="AO87" s="2">
        <v>1759828</v>
      </c>
      <c r="AP87" s="2">
        <v>2287531.73</v>
      </c>
      <c r="AQ87" s="2">
        <v>5456951.3600000003</v>
      </c>
      <c r="AR87" s="2">
        <v>5570234.6299999999</v>
      </c>
      <c r="AS87" s="2">
        <v>1536615.38</v>
      </c>
      <c r="AT87" s="2">
        <v>5941786.71</v>
      </c>
      <c r="AU87" s="2">
        <v>2521360.25</v>
      </c>
      <c r="AV87" s="2">
        <v>12923208.699999999</v>
      </c>
      <c r="AW87" s="2">
        <v>25307330.18</v>
      </c>
      <c r="AX87" s="2">
        <v>16383618.58</v>
      </c>
      <c r="AY87" s="2">
        <v>15574340.85</v>
      </c>
      <c r="AZ87" s="2">
        <v>18505288.949999999</v>
      </c>
      <c r="BA87" s="4">
        <v>39390250.619999997</v>
      </c>
      <c r="BB87" s="2">
        <v>45122767.539999999</v>
      </c>
      <c r="BC87" s="2">
        <v>19187581.75</v>
      </c>
      <c r="BD87" s="2">
        <v>34891787.43</v>
      </c>
      <c r="BE87" s="2">
        <v>13151005.85</v>
      </c>
      <c r="BF87" s="2">
        <v>43931348.799999997</v>
      </c>
      <c r="BG87" s="2">
        <v>57087220.979999997</v>
      </c>
      <c r="BH87" s="2">
        <v>8264540.1900000004</v>
      </c>
      <c r="BI87" s="2">
        <v>29261793.329999998</v>
      </c>
      <c r="BJ87" s="2">
        <v>18909014.699999999</v>
      </c>
      <c r="BK87" s="2">
        <v>11201881.08</v>
      </c>
      <c r="BL87" s="2">
        <v>16411561.619999999</v>
      </c>
      <c r="BM87" s="2">
        <v>12349920.74</v>
      </c>
      <c r="BN87" s="2">
        <v>12918017.890000001</v>
      </c>
      <c r="BO87" s="2">
        <v>15698764.359999999</v>
      </c>
      <c r="BP87" s="2">
        <v>9106007.4499999993</v>
      </c>
      <c r="BQ87" s="2">
        <v>7939570.2400000002</v>
      </c>
      <c r="BR87" s="2">
        <v>11558406.310000001</v>
      </c>
      <c r="BS87" s="2">
        <v>32919284.530000001</v>
      </c>
      <c r="BT87" s="2">
        <v>11115806.98</v>
      </c>
      <c r="BU87" s="2">
        <v>36174898.049999997</v>
      </c>
      <c r="BV87" s="2">
        <v>10780937.17</v>
      </c>
      <c r="BW87" s="2">
        <v>45119985.299999997</v>
      </c>
      <c r="BX87" s="2">
        <v>45279313.399999999</v>
      </c>
      <c r="BY87" s="2">
        <v>13590607.01</v>
      </c>
      <c r="BZ87" s="2">
        <v>14789426.59</v>
      </c>
      <c r="CA87" s="2">
        <v>17962039.829999998</v>
      </c>
      <c r="CB87" s="2">
        <v>16015746.560000001</v>
      </c>
      <c r="CC87" s="18">
        <v>13566057.77</v>
      </c>
      <c r="CD87" s="18">
        <v>18776588.289999999</v>
      </c>
      <c r="CE87" s="18">
        <v>10736827.890000001</v>
      </c>
      <c r="CF87" s="18">
        <v>19546380.120000001</v>
      </c>
      <c r="CG87" s="18">
        <v>10364239.039999999</v>
      </c>
      <c r="CH87" s="18">
        <v>33145245.420000002</v>
      </c>
      <c r="CI87" s="2">
        <v>15285864.25</v>
      </c>
      <c r="CJ87" s="2">
        <v>17602452.02</v>
      </c>
      <c r="CK87" s="2">
        <v>14529993.050000001</v>
      </c>
      <c r="CL87" s="2">
        <v>22573913.48</v>
      </c>
      <c r="CM87" s="2">
        <v>44157806.200000003</v>
      </c>
      <c r="CN87" s="2">
        <v>63036153.420000002</v>
      </c>
      <c r="CO87" s="2">
        <v>155762109.97</v>
      </c>
      <c r="CP87" s="2">
        <v>175238670.09999999</v>
      </c>
      <c r="CQ87" s="2">
        <v>218933475.43000001</v>
      </c>
      <c r="CR87" s="2">
        <v>749362229.49000001</v>
      </c>
      <c r="CS87" s="2"/>
      <c r="CT87" s="2">
        <v>474464951.26999998</v>
      </c>
      <c r="CU87" s="2">
        <v>1447770089.77</v>
      </c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16"/>
    </row>
    <row r="88" spans="1:114" ht="15" customHeight="1">
      <c r="A88" s="100" t="s">
        <v>342</v>
      </c>
      <c r="B88" s="1" t="s">
        <v>203</v>
      </c>
      <c r="C88" s="1" t="s">
        <v>204</v>
      </c>
      <c r="D88" s="17">
        <v>91908.51</v>
      </c>
      <c r="E88" s="17">
        <v>165254.65</v>
      </c>
      <c r="F88" s="17">
        <v>211994.46</v>
      </c>
      <c r="G88" s="17">
        <v>740588.46</v>
      </c>
      <c r="H88" s="17">
        <v>1239577.1200000001</v>
      </c>
      <c r="I88" s="17">
        <v>1249252.45</v>
      </c>
      <c r="J88" s="17">
        <v>1484502.92</v>
      </c>
      <c r="K88" s="17">
        <v>1253861.21</v>
      </c>
      <c r="L88" s="17">
        <v>3624754.61</v>
      </c>
      <c r="M88" s="17">
        <v>1716100.33</v>
      </c>
      <c r="N88" s="17">
        <v>1727700.51</v>
      </c>
      <c r="O88" s="17">
        <v>2563770.4700000002</v>
      </c>
      <c r="P88" s="17">
        <v>2914483.75</v>
      </c>
      <c r="Q88" s="17">
        <v>2940582.19</v>
      </c>
      <c r="R88" s="17">
        <v>3784184.88</v>
      </c>
      <c r="S88" s="17">
        <v>2094912.02</v>
      </c>
      <c r="T88" s="17">
        <v>6915674.9000000004</v>
      </c>
      <c r="U88" s="17">
        <v>6076652.4000000004</v>
      </c>
      <c r="V88" s="17">
        <v>8110567.7300000004</v>
      </c>
      <c r="W88" s="17">
        <v>5807807.7800000003</v>
      </c>
      <c r="X88" s="17">
        <v>5364555.3899999997</v>
      </c>
      <c r="Y88" s="17">
        <v>3829784.28</v>
      </c>
      <c r="Z88" s="17">
        <v>5723837.4500000002</v>
      </c>
      <c r="AA88" s="17">
        <v>5955131.1600000001</v>
      </c>
      <c r="AB88" s="17">
        <v>4313773.24</v>
      </c>
      <c r="AC88" s="17">
        <v>5825264.2699999996</v>
      </c>
      <c r="AD88" s="17">
        <v>6230100.25</v>
      </c>
      <c r="AE88" s="17">
        <v>5979226.6600000001</v>
      </c>
      <c r="AF88" s="17">
        <v>7577168.1900000004</v>
      </c>
      <c r="AG88" s="17">
        <v>9906767.1600000001</v>
      </c>
      <c r="AH88" s="17">
        <v>9127787.5500000007</v>
      </c>
      <c r="AI88" s="17">
        <v>7789136.7000000002</v>
      </c>
      <c r="AJ88" s="17">
        <v>8655854.7799999993</v>
      </c>
      <c r="AK88" s="17">
        <v>9923319.1699999999</v>
      </c>
      <c r="AL88" s="17">
        <v>12575874.609999999</v>
      </c>
      <c r="AM88" s="17">
        <v>16204234.9</v>
      </c>
      <c r="AN88" s="17">
        <v>17142414.300000001</v>
      </c>
      <c r="AO88" s="2">
        <v>22617594.760000002</v>
      </c>
      <c r="AP88" s="2">
        <v>26418829.649999999</v>
      </c>
      <c r="AQ88" s="2">
        <v>18422596.07</v>
      </c>
      <c r="AR88" s="2">
        <v>19789350.34</v>
      </c>
      <c r="AS88" s="2">
        <v>23143045.199999999</v>
      </c>
      <c r="AT88" s="2">
        <v>17882823.100000001</v>
      </c>
      <c r="AU88" s="2">
        <v>26207365.91</v>
      </c>
      <c r="AV88" s="2">
        <v>27489306.010000002</v>
      </c>
      <c r="AW88" s="2">
        <v>29259936.77</v>
      </c>
      <c r="AX88" s="2">
        <v>31985987.949999999</v>
      </c>
      <c r="AY88" s="2">
        <v>29485143.609999999</v>
      </c>
      <c r="AZ88" s="2">
        <v>36615231.049999997</v>
      </c>
      <c r="BA88" s="2">
        <v>32729781.219999999</v>
      </c>
      <c r="BB88" s="2">
        <v>30576222.75</v>
      </c>
      <c r="BC88" s="2">
        <v>28461816.739999998</v>
      </c>
      <c r="BD88" s="2">
        <v>41895879.82</v>
      </c>
      <c r="BE88" s="2">
        <v>43320105.520000003</v>
      </c>
      <c r="BF88" s="2">
        <v>51034384.670000002</v>
      </c>
      <c r="BG88" s="2">
        <v>32239427.109999999</v>
      </c>
      <c r="BH88" s="2">
        <v>36742307.689999998</v>
      </c>
      <c r="BI88" s="2">
        <v>36243429.799999997</v>
      </c>
      <c r="BJ88" s="2">
        <v>55160544.450000003</v>
      </c>
      <c r="BK88" s="2">
        <v>96587602</v>
      </c>
      <c r="BL88" s="2">
        <v>97091242.980000004</v>
      </c>
      <c r="BM88" s="2">
        <v>118462621.43000001</v>
      </c>
      <c r="BN88" s="2">
        <v>166363580.94</v>
      </c>
      <c r="BO88" s="2">
        <v>145334574.71000001</v>
      </c>
      <c r="BP88" s="2">
        <v>145212770.38999999</v>
      </c>
      <c r="BQ88" s="2">
        <v>134828528.69999999</v>
      </c>
      <c r="BR88" s="2">
        <v>136330818.63</v>
      </c>
      <c r="BS88" s="2">
        <v>148203344.02000001</v>
      </c>
      <c r="BT88" s="2">
        <v>139764148.68000001</v>
      </c>
      <c r="BU88" s="2">
        <v>120368149.95</v>
      </c>
      <c r="BV88" s="2">
        <v>112886684.83</v>
      </c>
      <c r="BW88" s="2">
        <v>139257238</v>
      </c>
      <c r="BX88" s="2">
        <v>163365627.56</v>
      </c>
      <c r="BY88" s="2">
        <v>188809397.88999999</v>
      </c>
      <c r="BZ88" s="2">
        <v>225103417.19</v>
      </c>
      <c r="CA88" s="2">
        <v>235815324.22999999</v>
      </c>
      <c r="CB88" s="2">
        <v>249028678.22</v>
      </c>
      <c r="CC88" s="18">
        <v>361058172.74000001</v>
      </c>
      <c r="CD88" s="18">
        <v>434523688.19999999</v>
      </c>
      <c r="CE88" s="18">
        <v>791006761.50999999</v>
      </c>
      <c r="CF88" s="18">
        <v>1089537026.6099999</v>
      </c>
      <c r="CG88" s="18">
        <v>1140762181.27</v>
      </c>
      <c r="CH88" s="18">
        <v>1007796477.99</v>
      </c>
      <c r="CI88" s="2">
        <v>1020870503.86</v>
      </c>
      <c r="CJ88" s="2">
        <v>1583310836.8299999</v>
      </c>
      <c r="CK88" s="2">
        <v>1943791376.9100001</v>
      </c>
      <c r="CL88" s="2">
        <v>1923005117.9300001</v>
      </c>
      <c r="CM88" s="2">
        <v>2302720118.75</v>
      </c>
      <c r="CN88" s="2">
        <v>2651103784.2800002</v>
      </c>
      <c r="CO88" s="2">
        <v>4317623590.2700005</v>
      </c>
      <c r="CP88" s="2">
        <v>4462141812.1800003</v>
      </c>
      <c r="CQ88" s="2">
        <v>4974882982.1300001</v>
      </c>
      <c r="CR88" s="2">
        <v>6612720478.21</v>
      </c>
      <c r="CS88" s="2">
        <v>6264689609.3699999</v>
      </c>
      <c r="CT88" s="2">
        <v>7712298402.8800001</v>
      </c>
      <c r="CU88" s="2">
        <v>9988801271.6900005</v>
      </c>
      <c r="CV88" s="2">
        <v>18433869045</v>
      </c>
      <c r="CW88" s="2">
        <v>18637289939</v>
      </c>
      <c r="CX88" s="2">
        <v>21149471693</v>
      </c>
      <c r="CY88" s="2">
        <v>21317606030</v>
      </c>
      <c r="CZ88" s="2">
        <v>25216299925</v>
      </c>
      <c r="DA88" s="18">
        <v>24023674680</v>
      </c>
      <c r="DB88" s="18">
        <v>25315914146</v>
      </c>
      <c r="DC88" s="18">
        <v>23755012508</v>
      </c>
      <c r="DD88" s="18">
        <v>24645336931</v>
      </c>
      <c r="DE88" s="2">
        <v>23625070656</v>
      </c>
      <c r="DF88" s="2">
        <v>26374860004</v>
      </c>
      <c r="DG88" s="18">
        <v>26020389773</v>
      </c>
      <c r="DH88" s="18">
        <v>27020878579</v>
      </c>
      <c r="DI88" s="18">
        <v>26777509737</v>
      </c>
      <c r="DJ88" s="16"/>
    </row>
    <row r="89" spans="1:114" ht="15" customHeight="1">
      <c r="A89" s="100" t="s">
        <v>343</v>
      </c>
      <c r="B89" s="1" t="s">
        <v>205</v>
      </c>
      <c r="C89" s="1" t="s">
        <v>206</v>
      </c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2"/>
      <c r="AP89" s="2"/>
      <c r="AQ89" s="2"/>
      <c r="AR89" s="2"/>
      <c r="AS89" s="2"/>
      <c r="AT89" s="2"/>
      <c r="AU89" s="2"/>
      <c r="AV89" s="2"/>
      <c r="AW89" s="2">
        <v>405500</v>
      </c>
      <c r="AX89" s="2">
        <v>325745</v>
      </c>
      <c r="AY89" s="2">
        <v>2885465.17</v>
      </c>
      <c r="AZ89" s="2">
        <v>11737331.34</v>
      </c>
      <c r="BA89" s="2">
        <v>3492230.84</v>
      </c>
      <c r="BB89" s="2">
        <v>22631724.02</v>
      </c>
      <c r="BC89" s="2">
        <v>28389785.050000001</v>
      </c>
      <c r="BD89" s="2">
        <v>31300523.559999999</v>
      </c>
      <c r="BE89" s="2">
        <v>11613247.25</v>
      </c>
      <c r="BF89" s="2">
        <v>49870715.549999997</v>
      </c>
      <c r="BG89" s="2">
        <v>18936409.530000001</v>
      </c>
      <c r="BH89" s="2">
        <v>76540645.640000001</v>
      </c>
      <c r="BI89" s="2">
        <v>54159866.270000003</v>
      </c>
      <c r="BJ89" s="2">
        <v>69365979.959999993</v>
      </c>
      <c r="BK89" s="2">
        <v>22630778.879999999</v>
      </c>
      <c r="BL89" s="2">
        <v>51993254.060000002</v>
      </c>
      <c r="BM89" s="2">
        <v>29826000.789999999</v>
      </c>
      <c r="BN89" s="2">
        <v>75823577.569999993</v>
      </c>
      <c r="BO89" s="2">
        <v>39050586.759999998</v>
      </c>
      <c r="BP89" s="2">
        <v>88615242.719999999</v>
      </c>
      <c r="BQ89" s="2">
        <v>49181148.07</v>
      </c>
      <c r="BR89" s="2">
        <v>85224904.219999999</v>
      </c>
      <c r="BS89" s="2">
        <v>30308635.34</v>
      </c>
      <c r="BT89" s="2">
        <v>86716548.060000002</v>
      </c>
      <c r="BU89" s="2">
        <v>68109525.359999999</v>
      </c>
      <c r="BV89" s="2">
        <v>105323556.33</v>
      </c>
      <c r="BW89" s="2">
        <v>61501004.689999998</v>
      </c>
      <c r="BX89" s="2">
        <v>278987166</v>
      </c>
      <c r="BY89" s="2">
        <v>73805499.090000004</v>
      </c>
      <c r="BZ89" s="2">
        <v>135849709.18000001</v>
      </c>
      <c r="CA89" s="2">
        <v>66610551.619999997</v>
      </c>
      <c r="CB89" s="2">
        <v>205468211.90000001</v>
      </c>
      <c r="CC89" s="18">
        <v>65971921.5</v>
      </c>
      <c r="CD89" s="18">
        <v>134066414.48</v>
      </c>
      <c r="CE89" s="18">
        <v>118885344.09</v>
      </c>
      <c r="CF89" s="18">
        <v>314470440.50999999</v>
      </c>
      <c r="CG89" s="18">
        <v>114682436.18000001</v>
      </c>
      <c r="CH89" s="18">
        <v>254039470.38</v>
      </c>
      <c r="CI89" s="2">
        <v>148637409.83000001</v>
      </c>
      <c r="CJ89" s="2">
        <v>220836711.15000001</v>
      </c>
      <c r="CK89" s="2">
        <v>426118108.60000002</v>
      </c>
      <c r="CL89" s="2">
        <v>283205550.25999999</v>
      </c>
      <c r="CM89" s="2">
        <v>46400890.850000001</v>
      </c>
      <c r="CN89" s="2">
        <v>43926394.609999999</v>
      </c>
      <c r="CO89" s="2">
        <v>502335401.82999998</v>
      </c>
      <c r="CP89" s="2">
        <v>431451892.27999997</v>
      </c>
      <c r="CQ89" s="2">
        <v>1098653614.04</v>
      </c>
      <c r="CR89" s="2">
        <v>290574208</v>
      </c>
      <c r="CS89" s="2">
        <v>520317745</v>
      </c>
      <c r="CT89" s="2">
        <v>559067132</v>
      </c>
      <c r="CU89" s="2">
        <v>875642974</v>
      </c>
      <c r="CV89" s="2">
        <v>5826586021</v>
      </c>
      <c r="CW89" s="2">
        <v>3663710882</v>
      </c>
      <c r="CX89" s="2">
        <v>1042069171</v>
      </c>
      <c r="CY89" s="2">
        <v>1504472881</v>
      </c>
      <c r="CZ89" s="2">
        <v>1270582044</v>
      </c>
      <c r="DA89" s="18">
        <v>10039859792</v>
      </c>
      <c r="DB89" s="18">
        <v>11654252700</v>
      </c>
      <c r="DC89" s="18">
        <v>2826721298</v>
      </c>
      <c r="DD89" s="18">
        <v>6891580136</v>
      </c>
      <c r="DE89" s="2">
        <v>3497496448</v>
      </c>
      <c r="DF89" s="2">
        <v>8363575150</v>
      </c>
      <c r="DG89" s="18">
        <v>6577127206</v>
      </c>
      <c r="DH89" s="18">
        <v>12588999508</v>
      </c>
      <c r="DI89" s="18">
        <v>13628289312</v>
      </c>
      <c r="DJ89" s="16"/>
    </row>
    <row r="90" spans="1:114" ht="15" customHeight="1">
      <c r="A90" s="100" t="s">
        <v>344</v>
      </c>
      <c r="B90" s="1" t="s">
        <v>207</v>
      </c>
      <c r="C90" s="1" t="s">
        <v>208</v>
      </c>
      <c r="D90" s="17"/>
      <c r="E90" s="17"/>
      <c r="F90" s="17">
        <v>2772.2</v>
      </c>
      <c r="G90" s="17">
        <v>17712.75</v>
      </c>
      <c r="H90" s="17">
        <v>4815.8999999999996</v>
      </c>
      <c r="I90" s="17">
        <v>5649.7</v>
      </c>
      <c r="J90" s="17">
        <v>9288.4500000000007</v>
      </c>
      <c r="K90" s="17">
        <v>2779.1</v>
      </c>
      <c r="L90" s="17">
        <v>4301.45</v>
      </c>
      <c r="M90" s="17">
        <v>2262.6</v>
      </c>
      <c r="N90" s="17">
        <v>5251.2</v>
      </c>
      <c r="O90" s="17">
        <v>5250.6</v>
      </c>
      <c r="P90" s="17">
        <v>3457.2</v>
      </c>
      <c r="Q90" s="17">
        <v>4551.6000000000004</v>
      </c>
      <c r="R90" s="17">
        <v>3570</v>
      </c>
      <c r="S90" s="17">
        <v>6313.2</v>
      </c>
      <c r="T90" s="17">
        <v>3743.4</v>
      </c>
      <c r="U90" s="17">
        <v>5964</v>
      </c>
      <c r="V90" s="17">
        <v>5014.8</v>
      </c>
      <c r="W90" s="17">
        <v>9340.2000000000007</v>
      </c>
      <c r="X90" s="17">
        <v>6079.8</v>
      </c>
      <c r="Y90" s="17">
        <v>30411.599999999999</v>
      </c>
      <c r="Z90" s="17">
        <v>3816</v>
      </c>
      <c r="AA90" s="17">
        <v>7206</v>
      </c>
      <c r="AB90" s="17">
        <v>4481.3999999999996</v>
      </c>
      <c r="AC90" s="17">
        <v>7561.2</v>
      </c>
      <c r="AD90" s="17">
        <v>8335.7999999999993</v>
      </c>
      <c r="AE90" s="17">
        <v>118852.2</v>
      </c>
      <c r="AF90" s="17">
        <v>16783.2</v>
      </c>
      <c r="AG90" s="17">
        <v>21855</v>
      </c>
      <c r="AH90" s="17">
        <v>10685.4</v>
      </c>
      <c r="AI90" s="17">
        <v>30975.599999999999</v>
      </c>
      <c r="AJ90" s="17">
        <v>16940.990000000002</v>
      </c>
      <c r="AK90" s="17">
        <v>36925.61</v>
      </c>
      <c r="AL90" s="17">
        <v>21047.47</v>
      </c>
      <c r="AM90" s="17">
        <v>125817.69</v>
      </c>
      <c r="AN90" s="17">
        <v>189354.42</v>
      </c>
      <c r="AO90" s="2">
        <v>415351.11</v>
      </c>
      <c r="AP90" s="2">
        <v>49519.35</v>
      </c>
      <c r="AQ90" s="2">
        <v>140090.88</v>
      </c>
      <c r="AR90" s="2">
        <v>39203.06</v>
      </c>
      <c r="AS90" s="2">
        <v>108832.52</v>
      </c>
      <c r="AT90" s="2">
        <v>81583.820000000007</v>
      </c>
      <c r="AU90" s="2">
        <v>149393.74</v>
      </c>
      <c r="AV90" s="2">
        <v>1280701.1100000001</v>
      </c>
      <c r="AW90" s="2">
        <v>195289.28</v>
      </c>
      <c r="AX90" s="2">
        <v>1665791.28</v>
      </c>
      <c r="AY90" s="2">
        <v>164286.32</v>
      </c>
      <c r="AZ90" s="2">
        <v>1913973.59</v>
      </c>
      <c r="BA90" s="2">
        <v>213575.25</v>
      </c>
      <c r="BB90" s="2">
        <v>2667956.66</v>
      </c>
      <c r="BC90" s="2">
        <v>359247.88</v>
      </c>
      <c r="BD90" s="2">
        <v>4077751.75</v>
      </c>
      <c r="BE90" s="2">
        <v>409356.06</v>
      </c>
      <c r="BF90" s="2">
        <v>7446612.6600000001</v>
      </c>
      <c r="BG90" s="2">
        <v>104945.63</v>
      </c>
      <c r="BH90" s="2">
        <v>17499105.550000001</v>
      </c>
      <c r="BI90" s="2">
        <v>1393502.12</v>
      </c>
      <c r="BJ90" s="2">
        <v>2938723.9</v>
      </c>
      <c r="BK90" s="2">
        <v>1424327.13</v>
      </c>
      <c r="BL90" s="2">
        <v>403557.31</v>
      </c>
      <c r="BM90" s="2">
        <v>288728.40999999997</v>
      </c>
      <c r="BN90" s="2">
        <v>233201.36</v>
      </c>
      <c r="BO90" s="2">
        <v>4085944.84</v>
      </c>
      <c r="BP90" s="2">
        <v>356539.57</v>
      </c>
      <c r="BQ90" s="2">
        <v>249510.09</v>
      </c>
      <c r="BR90" s="2">
        <v>174824.41</v>
      </c>
      <c r="BS90" s="2">
        <v>139944.74</v>
      </c>
      <c r="BT90" s="2">
        <v>98365.41</v>
      </c>
      <c r="BU90" s="2">
        <v>86360.55</v>
      </c>
      <c r="BV90" s="2">
        <v>2801874.83</v>
      </c>
      <c r="BW90" s="2">
        <v>1479072.37</v>
      </c>
      <c r="BX90" s="2">
        <v>3398230.9</v>
      </c>
      <c r="BY90" s="2">
        <v>2505117.98</v>
      </c>
      <c r="BZ90" s="2">
        <v>3821004.17</v>
      </c>
      <c r="CA90" s="2">
        <v>1997727.38</v>
      </c>
      <c r="CB90" s="2">
        <v>5413666.9000000004</v>
      </c>
      <c r="CC90" s="18">
        <v>2912870.86</v>
      </c>
      <c r="CD90" s="18">
        <v>3549665.96</v>
      </c>
      <c r="CE90" s="18">
        <v>1256648.8500000001</v>
      </c>
      <c r="CF90" s="18">
        <v>2244226.7799999998</v>
      </c>
      <c r="CG90" s="18">
        <v>6571227.8099999996</v>
      </c>
      <c r="CH90" s="18">
        <v>3534297.49</v>
      </c>
      <c r="CI90" s="2">
        <v>4715630.3099999996</v>
      </c>
      <c r="CJ90" s="2">
        <v>5127407.84</v>
      </c>
      <c r="CK90" s="2">
        <v>6241509.6299999999</v>
      </c>
      <c r="CL90" s="2">
        <v>10423229.75</v>
      </c>
      <c r="CM90" s="2">
        <v>4800417.97</v>
      </c>
      <c r="CN90" s="2">
        <v>5956576.1299999999</v>
      </c>
      <c r="CO90" s="2">
        <v>3919208.03</v>
      </c>
      <c r="CP90" s="2">
        <v>15913078.789999999</v>
      </c>
      <c r="CQ90" s="2">
        <v>10198426.060000001</v>
      </c>
      <c r="CR90" s="2">
        <v>16843696.300000001</v>
      </c>
      <c r="CS90" s="2">
        <v>11742636.83</v>
      </c>
      <c r="CT90" s="2">
        <v>19833583.940000001</v>
      </c>
      <c r="CU90" s="2">
        <v>13750730.210000001</v>
      </c>
      <c r="CV90" s="2">
        <v>24824428</v>
      </c>
      <c r="CW90" s="2">
        <v>8685358</v>
      </c>
      <c r="CX90" s="2">
        <v>27365733</v>
      </c>
      <c r="CY90" s="2">
        <v>8033968</v>
      </c>
      <c r="CZ90" s="2">
        <v>31700388</v>
      </c>
      <c r="DA90" s="18">
        <v>9288596</v>
      </c>
      <c r="DB90" s="18">
        <v>9564920</v>
      </c>
      <c r="DC90" s="18">
        <v>11731901</v>
      </c>
      <c r="DD90" s="18">
        <v>10507323</v>
      </c>
      <c r="DE90" s="2">
        <v>9354514</v>
      </c>
      <c r="DF90" s="2">
        <v>53378033</v>
      </c>
      <c r="DG90" s="18">
        <v>14629002</v>
      </c>
      <c r="DH90" s="18">
        <v>6922078</v>
      </c>
      <c r="DI90" s="18">
        <v>65275791</v>
      </c>
      <c r="DJ90" s="16"/>
    </row>
    <row r="91" spans="1:114" ht="15" customHeight="1">
      <c r="A91" s="100" t="s">
        <v>347</v>
      </c>
      <c r="B91" s="1" t="s">
        <v>209</v>
      </c>
      <c r="C91" s="1" t="s">
        <v>210</v>
      </c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>
        <v>1788572.7</v>
      </c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16"/>
    </row>
    <row r="92" spans="1:114" ht="15" customHeight="1">
      <c r="A92" s="100" t="s">
        <v>347</v>
      </c>
      <c r="B92" s="1" t="s">
        <v>115</v>
      </c>
      <c r="C92" s="17" t="s">
        <v>211</v>
      </c>
      <c r="D92" s="17"/>
      <c r="E92" s="17"/>
      <c r="F92" s="17"/>
      <c r="G92" s="17"/>
      <c r="H92" s="17"/>
      <c r="I92" s="17">
        <v>308346.84000000003</v>
      </c>
      <c r="J92" s="17">
        <v>240256.4</v>
      </c>
      <c r="K92" s="17">
        <v>329833.90000000002</v>
      </c>
      <c r="L92" s="17">
        <v>241654.48</v>
      </c>
      <c r="M92" s="17">
        <v>304917.23</v>
      </c>
      <c r="N92" s="17">
        <v>330967.56</v>
      </c>
      <c r="O92" s="17">
        <v>336194.71</v>
      </c>
      <c r="P92" s="17">
        <v>448081.35</v>
      </c>
      <c r="Q92" s="17">
        <v>79579.09</v>
      </c>
      <c r="R92" s="17">
        <v>136373.78</v>
      </c>
      <c r="S92" s="17">
        <v>158305.53</v>
      </c>
      <c r="T92" s="17">
        <v>210447.7</v>
      </c>
      <c r="U92" s="17">
        <v>407847.21</v>
      </c>
      <c r="V92" s="17">
        <v>389909.62</v>
      </c>
      <c r="W92" s="17">
        <v>348149.48</v>
      </c>
      <c r="X92" s="17">
        <v>451723.37</v>
      </c>
      <c r="Y92" s="17">
        <v>1160373.97</v>
      </c>
      <c r="Z92" s="17">
        <v>593379.4</v>
      </c>
      <c r="AA92" s="17">
        <v>513545.11</v>
      </c>
      <c r="AB92" s="17">
        <v>798996.15</v>
      </c>
      <c r="AC92" s="17">
        <v>737800.89</v>
      </c>
      <c r="AD92" s="17">
        <v>712758.17</v>
      </c>
      <c r="AE92" s="17">
        <v>557189.65</v>
      </c>
      <c r="AF92" s="17">
        <v>680127.57</v>
      </c>
      <c r="AG92" s="17">
        <v>768447.94</v>
      </c>
      <c r="AH92" s="17">
        <v>1079125.1100000001</v>
      </c>
      <c r="AI92" s="17">
        <v>1039776.5</v>
      </c>
      <c r="AJ92" s="17">
        <v>1122706.8400000001</v>
      </c>
      <c r="AK92" s="17">
        <v>1306141.24</v>
      </c>
      <c r="AL92" s="17">
        <v>2086140.51</v>
      </c>
      <c r="AM92" s="17">
        <v>2257248.15</v>
      </c>
      <c r="AN92" s="17">
        <v>150895.14000000001</v>
      </c>
      <c r="AO92" s="2">
        <v>191932.04</v>
      </c>
      <c r="AP92" s="2">
        <v>100356.7</v>
      </c>
      <c r="AQ92" s="2">
        <v>195857.85</v>
      </c>
      <c r="AR92" s="2">
        <v>199845.23</v>
      </c>
      <c r="AS92" s="2">
        <v>238786.31</v>
      </c>
      <c r="AT92" s="2">
        <v>236635.89</v>
      </c>
      <c r="AU92" s="2">
        <v>683415.83</v>
      </c>
      <c r="AV92" s="2">
        <v>267134.05</v>
      </c>
      <c r="AW92" s="2">
        <v>228451.13</v>
      </c>
      <c r="AX92" s="2">
        <v>365655.83</v>
      </c>
      <c r="AY92" s="2">
        <v>187770.81</v>
      </c>
      <c r="AZ92" s="2">
        <v>199444.02</v>
      </c>
      <c r="BA92" s="2">
        <v>97175.54</v>
      </c>
      <c r="BB92" s="2">
        <v>756040.81</v>
      </c>
      <c r="BC92" s="2">
        <v>220834.8</v>
      </c>
      <c r="BD92" s="2">
        <v>1275805.4099999999</v>
      </c>
      <c r="BE92" s="2">
        <v>200160.78</v>
      </c>
      <c r="BF92" s="2">
        <v>572989.6</v>
      </c>
      <c r="BG92" s="2">
        <v>540391.41</v>
      </c>
      <c r="BH92" s="2">
        <v>1497539.69</v>
      </c>
      <c r="BI92" s="2">
        <v>324665.65000000002</v>
      </c>
      <c r="BJ92" s="2">
        <v>680200.08</v>
      </c>
      <c r="BK92" s="2">
        <v>364103.9</v>
      </c>
      <c r="BL92" s="2">
        <v>287561.82</v>
      </c>
      <c r="BM92" s="2">
        <v>746082.7</v>
      </c>
      <c r="BN92" s="2"/>
      <c r="BO92" s="2"/>
      <c r="BP92" s="2"/>
      <c r="BQ92" s="2"/>
      <c r="BR92" s="2"/>
      <c r="BS92" s="2"/>
      <c r="BT92" s="4"/>
      <c r="BU92" s="2"/>
      <c r="BV92" s="2"/>
      <c r="BW92" s="2"/>
      <c r="BX92" s="2">
        <v>23375071.949999999</v>
      </c>
      <c r="BY92" s="2">
        <v>31148464.440000001</v>
      </c>
      <c r="BZ92" s="2">
        <v>26875815.18</v>
      </c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16"/>
    </row>
    <row r="93" spans="1:114" ht="15" customHeight="1">
      <c r="A93" s="100" t="s">
        <v>347</v>
      </c>
      <c r="B93" s="1" t="s">
        <v>212</v>
      </c>
      <c r="C93" s="1" t="s">
        <v>213</v>
      </c>
      <c r="D93" s="17">
        <v>60209.04</v>
      </c>
      <c r="E93" s="17">
        <v>156643.69</v>
      </c>
      <c r="F93" s="17">
        <v>130570.81</v>
      </c>
      <c r="G93" s="17">
        <v>182437.58</v>
      </c>
      <c r="H93" s="17">
        <v>130548.62</v>
      </c>
      <c r="I93" s="17"/>
      <c r="J93" s="17"/>
      <c r="K93" s="17"/>
      <c r="L93" s="17"/>
      <c r="M93" s="17"/>
      <c r="N93" s="17"/>
      <c r="O93" s="17"/>
      <c r="P93" s="17"/>
      <c r="Q93" s="17">
        <v>393984.43</v>
      </c>
      <c r="R93" s="17">
        <v>388548.86</v>
      </c>
      <c r="S93" s="17">
        <v>551158.18999999994</v>
      </c>
      <c r="T93" s="17">
        <v>568843.92000000004</v>
      </c>
      <c r="U93" s="17">
        <v>478777.43</v>
      </c>
      <c r="V93" s="17">
        <v>501383.6</v>
      </c>
      <c r="W93" s="17">
        <v>635990.59</v>
      </c>
      <c r="X93" s="17">
        <v>372578.75</v>
      </c>
      <c r="Y93" s="17">
        <v>658668.46</v>
      </c>
      <c r="Z93" s="17">
        <v>595772.1</v>
      </c>
      <c r="AA93" s="17">
        <v>716702.58</v>
      </c>
      <c r="AB93" s="17">
        <v>882045.15</v>
      </c>
      <c r="AC93" s="17">
        <v>855358.49</v>
      </c>
      <c r="AD93" s="17">
        <v>957885.67</v>
      </c>
      <c r="AE93" s="17">
        <v>730891.94</v>
      </c>
      <c r="AF93" s="17">
        <v>361873.54</v>
      </c>
      <c r="AG93" s="17">
        <v>556882.22</v>
      </c>
      <c r="AH93" s="17">
        <v>597396.79</v>
      </c>
      <c r="AI93" s="17">
        <v>730535.59</v>
      </c>
      <c r="AJ93" s="17">
        <v>1015407.82</v>
      </c>
      <c r="AK93" s="17">
        <v>1370405.18</v>
      </c>
      <c r="AL93" s="17">
        <v>1600608.34</v>
      </c>
      <c r="AM93" s="17">
        <v>3384060.78</v>
      </c>
      <c r="AN93" s="17">
        <v>3459036.84</v>
      </c>
      <c r="AO93" s="2">
        <v>2743482.5</v>
      </c>
      <c r="AP93" s="2">
        <v>1450823.75</v>
      </c>
      <c r="AQ93" s="2">
        <v>2708717.29</v>
      </c>
      <c r="AR93" s="2">
        <v>1538891.66</v>
      </c>
      <c r="AS93" s="2">
        <v>2291967.7599999998</v>
      </c>
      <c r="AT93" s="2">
        <v>1521818.44</v>
      </c>
      <c r="AU93" s="2">
        <v>2384269.4300000002</v>
      </c>
      <c r="AV93" s="2">
        <v>2085595.22</v>
      </c>
      <c r="AW93" s="2">
        <v>2501220.96</v>
      </c>
      <c r="AX93" s="2">
        <v>2222112.08</v>
      </c>
      <c r="AY93" s="2">
        <v>4536056.67</v>
      </c>
      <c r="AZ93" s="2">
        <v>3736543.59</v>
      </c>
      <c r="BA93" s="2">
        <v>4367120.3600000003</v>
      </c>
      <c r="BB93" s="2">
        <v>5511079</v>
      </c>
      <c r="BC93" s="2">
        <v>6003646.2999999998</v>
      </c>
      <c r="BD93" s="2">
        <v>3918872.8</v>
      </c>
      <c r="BE93" s="2">
        <v>2739331.69</v>
      </c>
      <c r="BF93" s="2">
        <v>2014282.87</v>
      </c>
      <c r="BG93" s="2">
        <v>3777808.33</v>
      </c>
      <c r="BH93" s="2">
        <v>3929042.51</v>
      </c>
      <c r="BI93" s="2">
        <v>4158474.75</v>
      </c>
      <c r="BJ93" s="2">
        <v>2083605.35</v>
      </c>
      <c r="BK93" s="2">
        <v>17884057.23</v>
      </c>
      <c r="BL93" s="2">
        <v>12475855.09</v>
      </c>
      <c r="BM93" s="2">
        <v>65682924.270000003</v>
      </c>
      <c r="BN93" s="2">
        <v>21470242.219999999</v>
      </c>
      <c r="BO93" s="2">
        <v>16122702.939999999</v>
      </c>
      <c r="BP93" s="2">
        <v>13035380.74</v>
      </c>
      <c r="BQ93" s="2">
        <v>13981666.32</v>
      </c>
      <c r="BR93" s="2">
        <v>11617283.74</v>
      </c>
      <c r="BS93" s="2">
        <v>18270893.390000001</v>
      </c>
      <c r="BT93" s="2">
        <v>13398959.43</v>
      </c>
      <c r="BU93" s="2">
        <v>32365407.41</v>
      </c>
      <c r="BV93" s="2">
        <v>20357415.059999999</v>
      </c>
      <c r="BW93" s="2">
        <v>23321632.489999998</v>
      </c>
      <c r="BX93" s="2"/>
      <c r="BY93" s="2"/>
      <c r="BZ93" s="2"/>
      <c r="CA93" s="2">
        <v>40634051.329999998</v>
      </c>
      <c r="CB93" s="2">
        <v>38226702.520000003</v>
      </c>
      <c r="CC93" s="18">
        <v>31610580.57</v>
      </c>
      <c r="CD93" s="18">
        <v>35401570.450000003</v>
      </c>
      <c r="CE93" s="18">
        <v>47540204.640000001</v>
      </c>
      <c r="CF93" s="18">
        <v>463325634.89999998</v>
      </c>
      <c r="CG93" s="18">
        <v>124689440.06999999</v>
      </c>
      <c r="CH93" s="18">
        <v>51464534.43</v>
      </c>
      <c r="CI93" s="2">
        <v>69377240.560000002</v>
      </c>
      <c r="CJ93" s="2">
        <v>64750189.030000001</v>
      </c>
      <c r="CK93" s="2">
        <v>56471312.329999998</v>
      </c>
      <c r="CL93" s="2">
        <v>49994612.329999998</v>
      </c>
      <c r="CM93" s="2">
        <v>53144438.990000002</v>
      </c>
      <c r="CN93" s="2">
        <v>77135094.799999997</v>
      </c>
      <c r="CO93" s="2">
        <v>75547251.780000001</v>
      </c>
      <c r="CP93" s="2">
        <v>139692044.66999999</v>
      </c>
      <c r="CQ93" s="2">
        <v>97065129.829999998</v>
      </c>
      <c r="CR93" s="2">
        <v>207598567.49000001</v>
      </c>
      <c r="CS93" s="2">
        <v>291905666.19</v>
      </c>
      <c r="CT93" s="2">
        <v>293792458.45999998</v>
      </c>
      <c r="CU93" s="2">
        <v>583408325.96000004</v>
      </c>
      <c r="CV93" s="2">
        <v>837466247</v>
      </c>
      <c r="CW93" s="2">
        <v>933819287</v>
      </c>
      <c r="CX93" s="2">
        <v>1410506107</v>
      </c>
      <c r="CY93" s="2">
        <v>1018699716</v>
      </c>
      <c r="CZ93" s="2">
        <v>1204055693</v>
      </c>
      <c r="DA93" s="18">
        <v>1898670152</v>
      </c>
      <c r="DB93" s="18">
        <v>1575404179</v>
      </c>
      <c r="DC93" s="18">
        <v>1515913970</v>
      </c>
      <c r="DD93" s="18">
        <v>1805531249</v>
      </c>
      <c r="DE93" s="2">
        <v>1576761381</v>
      </c>
      <c r="DF93" s="2">
        <v>2026941114</v>
      </c>
      <c r="DG93" s="18">
        <v>2392727182</v>
      </c>
      <c r="DH93" s="18">
        <v>1849792098</v>
      </c>
      <c r="DI93" s="18">
        <v>1579494129</v>
      </c>
      <c r="DJ93" s="16"/>
    </row>
    <row r="94" spans="1:114" ht="15" customHeight="1">
      <c r="A94" s="100" t="s">
        <v>347</v>
      </c>
      <c r="B94" s="1" t="s">
        <v>214</v>
      </c>
      <c r="C94" s="1" t="s">
        <v>215</v>
      </c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2"/>
      <c r="AP94" s="2"/>
      <c r="AQ94" s="2"/>
      <c r="AR94" s="2"/>
      <c r="AS94" s="2"/>
      <c r="AT94" s="2"/>
      <c r="AU94" s="2"/>
      <c r="AV94" s="2"/>
      <c r="AW94" s="2"/>
      <c r="AX94" s="4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>
        <v>47149486.979999997</v>
      </c>
      <c r="BS94" s="2">
        <v>46411380.57</v>
      </c>
      <c r="BT94" s="2">
        <v>45876222.380000003</v>
      </c>
      <c r="BU94" s="2">
        <v>42159176.280000001</v>
      </c>
      <c r="BV94" s="2">
        <v>41540799.740000002</v>
      </c>
      <c r="BW94" s="2">
        <v>39151702.890000001</v>
      </c>
      <c r="BX94" s="2">
        <v>36464420.979999997</v>
      </c>
      <c r="BY94" s="2">
        <v>33437085.879999999</v>
      </c>
      <c r="BZ94" s="2">
        <v>32031803.16</v>
      </c>
      <c r="CA94" s="2">
        <v>29902155.34</v>
      </c>
      <c r="CB94" s="2">
        <v>26841626.079999998</v>
      </c>
      <c r="CC94" s="18">
        <v>26591408.5</v>
      </c>
      <c r="CD94" s="18">
        <v>25240928.120000001</v>
      </c>
      <c r="CE94" s="18">
        <v>25047791.620000001</v>
      </c>
      <c r="CF94" s="18">
        <v>25015054.469999999</v>
      </c>
      <c r="CG94" s="18">
        <v>22897263.050000001</v>
      </c>
      <c r="CH94" s="18">
        <v>22289180.609999999</v>
      </c>
      <c r="CI94" s="2">
        <v>22255113.48</v>
      </c>
      <c r="CJ94" s="2">
        <v>22255113.48</v>
      </c>
      <c r="CK94" s="2">
        <v>20282264.739999998</v>
      </c>
      <c r="CL94" s="2">
        <v>20282264.739999998</v>
      </c>
      <c r="CM94" s="2">
        <v>20277972.84</v>
      </c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16"/>
    </row>
    <row r="95" spans="1:114" ht="15" customHeight="1">
      <c r="A95" s="100" t="s">
        <v>347</v>
      </c>
      <c r="B95" s="1" t="s">
        <v>129</v>
      </c>
      <c r="C95" s="1" t="s">
        <v>216</v>
      </c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2"/>
      <c r="AP95" s="2"/>
      <c r="AQ95" s="2"/>
      <c r="AR95" s="2"/>
      <c r="AS95" s="2"/>
      <c r="AT95" s="2"/>
      <c r="AU95" s="2"/>
      <c r="AV95" s="2"/>
      <c r="AW95" s="2"/>
      <c r="AX95" s="4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>
        <v>7294290.7699999996</v>
      </c>
      <c r="BO95" s="2">
        <v>7247577.1799999997</v>
      </c>
      <c r="BP95" s="2">
        <v>6376953.9800000004</v>
      </c>
      <c r="BQ95" s="2">
        <v>7573394.54</v>
      </c>
      <c r="BR95" s="2">
        <v>9195436.4299999997</v>
      </c>
      <c r="BS95" s="2">
        <v>16077311.43</v>
      </c>
      <c r="BT95" s="2">
        <v>12795838.039999999</v>
      </c>
      <c r="BU95" s="2">
        <v>11594769.02</v>
      </c>
      <c r="BV95" s="2">
        <v>11030341.060000001</v>
      </c>
      <c r="BW95" s="2">
        <v>16071963.09</v>
      </c>
      <c r="BX95" s="2">
        <v>32664839.600000001</v>
      </c>
      <c r="BY95" s="2">
        <v>17802819.539999999</v>
      </c>
      <c r="BZ95" s="2">
        <v>15492061.720000001</v>
      </c>
      <c r="CA95" s="2">
        <v>26019807.02</v>
      </c>
      <c r="CB95" s="2">
        <v>30321406.920000002</v>
      </c>
      <c r="CC95" s="18">
        <v>43896251.439999998</v>
      </c>
      <c r="CD95" s="18">
        <v>54127390.310000002</v>
      </c>
      <c r="CE95" s="18">
        <v>146470053.44</v>
      </c>
      <c r="CF95" s="18">
        <v>189078046.49000001</v>
      </c>
      <c r="CG95" s="18">
        <v>149435017.47999999</v>
      </c>
      <c r="CH95" s="18">
        <v>165160905.66</v>
      </c>
      <c r="CI95" s="2">
        <v>658391969.37</v>
      </c>
      <c r="CJ95" s="2">
        <v>120399257.53</v>
      </c>
      <c r="CK95" s="2">
        <v>29873265.809999999</v>
      </c>
      <c r="CL95" s="2">
        <v>32714305.879999999</v>
      </c>
      <c r="CM95" s="2">
        <v>53965295.229999997</v>
      </c>
      <c r="CN95" s="2">
        <v>549408115.89999998</v>
      </c>
      <c r="CO95" s="2">
        <v>1116043954.54</v>
      </c>
      <c r="CP95" s="2">
        <v>2566101775.5</v>
      </c>
      <c r="CQ95" s="2">
        <v>3076932240.46</v>
      </c>
      <c r="CR95" s="2">
        <v>2842325129.9699998</v>
      </c>
      <c r="CS95" s="2">
        <v>4355061824.8699999</v>
      </c>
      <c r="CT95" s="2">
        <v>4976068848.5900002</v>
      </c>
      <c r="CU95" s="2">
        <v>4806059787.54</v>
      </c>
      <c r="CV95" s="2">
        <v>5579710298</v>
      </c>
      <c r="CW95" s="2">
        <v>7175929172</v>
      </c>
      <c r="CX95" s="2">
        <v>6329187435</v>
      </c>
      <c r="CY95" s="2">
        <v>7081882937</v>
      </c>
      <c r="CZ95" s="2">
        <v>6275425780</v>
      </c>
      <c r="DA95" s="18">
        <v>7317396069</v>
      </c>
      <c r="DB95" s="18">
        <v>1410489647</v>
      </c>
      <c r="DC95" s="18">
        <v>2120214664</v>
      </c>
      <c r="DD95" s="18">
        <v>4261526125</v>
      </c>
      <c r="DE95" s="2">
        <v>1551731824</v>
      </c>
      <c r="DF95" s="2">
        <v>5638817953</v>
      </c>
      <c r="DG95" s="18">
        <v>1581909561</v>
      </c>
      <c r="DH95" s="18">
        <v>1433710327</v>
      </c>
      <c r="DI95" s="18">
        <v>1800437784</v>
      </c>
      <c r="DJ95" s="16"/>
    </row>
    <row r="96" spans="1:114" ht="15" customHeight="1">
      <c r="A96" s="100" t="s">
        <v>347</v>
      </c>
      <c r="B96" s="1" t="s">
        <v>93</v>
      </c>
      <c r="C96" s="1" t="s">
        <v>217</v>
      </c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>
        <v>23143.55</v>
      </c>
      <c r="O96" s="17">
        <v>23143.55</v>
      </c>
      <c r="P96" s="17">
        <v>30605.45</v>
      </c>
      <c r="Q96" s="17">
        <v>30605.45</v>
      </c>
      <c r="R96" s="17">
        <v>16195.55</v>
      </c>
      <c r="S96" s="17">
        <v>16195.55</v>
      </c>
      <c r="T96" s="17">
        <v>19196.8</v>
      </c>
      <c r="U96" s="17">
        <v>19196.8</v>
      </c>
      <c r="V96" s="17">
        <v>37005.15</v>
      </c>
      <c r="W96" s="17">
        <v>37005.15</v>
      </c>
      <c r="X96" s="17">
        <v>52919.15</v>
      </c>
      <c r="Y96" s="17">
        <v>52919.15</v>
      </c>
      <c r="Z96" s="17">
        <v>55494.21</v>
      </c>
      <c r="AA96" s="17">
        <v>55494.21</v>
      </c>
      <c r="AB96" s="17">
        <v>31789.3</v>
      </c>
      <c r="AC96" s="17">
        <v>31789.3</v>
      </c>
      <c r="AD96" s="17">
        <v>27204.7</v>
      </c>
      <c r="AE96" s="17">
        <v>27204.7</v>
      </c>
      <c r="AF96" s="17">
        <v>20914.05</v>
      </c>
      <c r="AG96" s="17">
        <v>20914.05</v>
      </c>
      <c r="AH96" s="17">
        <v>18488.599999999999</v>
      </c>
      <c r="AI96" s="17">
        <v>18488.599999999999</v>
      </c>
      <c r="AJ96" s="17">
        <v>37630.6</v>
      </c>
      <c r="AK96" s="17">
        <v>37630.6</v>
      </c>
      <c r="AL96" s="17">
        <v>2005.95</v>
      </c>
      <c r="AM96" s="17">
        <v>566226.94999999995</v>
      </c>
      <c r="AN96" s="17"/>
      <c r="AO96" s="2"/>
      <c r="AP96" s="2"/>
      <c r="AQ96" s="2"/>
      <c r="AR96" s="2"/>
      <c r="AS96" s="2"/>
      <c r="AT96" s="2"/>
      <c r="AU96" s="2">
        <v>2973901.23</v>
      </c>
      <c r="AV96" s="2">
        <v>2589989.2599999998</v>
      </c>
      <c r="AW96" s="2">
        <v>5313385.9800000004</v>
      </c>
      <c r="AX96" s="2">
        <v>3729800.9</v>
      </c>
      <c r="AY96" s="2">
        <v>5530111.1699999999</v>
      </c>
      <c r="AZ96" s="2">
        <v>3741614.55</v>
      </c>
      <c r="BA96" s="2">
        <v>8117594.1200000001</v>
      </c>
      <c r="BB96" s="2">
        <v>3227099.76</v>
      </c>
      <c r="BC96" s="2">
        <v>7076540.04</v>
      </c>
      <c r="BD96" s="2">
        <v>1352618.65</v>
      </c>
      <c r="BE96" s="2">
        <v>3103976.76</v>
      </c>
      <c r="BF96" s="2">
        <v>1134272.75</v>
      </c>
      <c r="BG96" s="2">
        <v>2568998.5099999998</v>
      </c>
      <c r="BH96" s="2">
        <v>1797178.25</v>
      </c>
      <c r="BI96" s="2">
        <v>4233818.05</v>
      </c>
      <c r="BJ96" s="2">
        <v>2192869.5</v>
      </c>
      <c r="BK96" s="2">
        <v>2942143.33</v>
      </c>
      <c r="BL96" s="2">
        <v>1781609.19</v>
      </c>
      <c r="BM96" s="2">
        <v>1811922.05</v>
      </c>
      <c r="BN96" s="2"/>
      <c r="BO96" s="2"/>
      <c r="BP96" s="2"/>
      <c r="BQ96" s="2"/>
      <c r="BR96" s="2">
        <v>293724.28999999998</v>
      </c>
      <c r="BS96" s="2">
        <v>533472.18000000005</v>
      </c>
      <c r="BT96" s="2">
        <v>414323.67</v>
      </c>
      <c r="BU96" s="2">
        <v>1354472.56</v>
      </c>
      <c r="BV96" s="2">
        <v>1042217.29</v>
      </c>
      <c r="BW96" s="2">
        <v>3169109.68</v>
      </c>
      <c r="BX96" s="2">
        <v>4056100.24</v>
      </c>
      <c r="BY96" s="2">
        <v>3306611.25</v>
      </c>
      <c r="BZ96" s="2">
        <v>1545116.97</v>
      </c>
      <c r="CA96" s="2">
        <v>3598674.21</v>
      </c>
      <c r="CB96" s="2">
        <v>1385668.5</v>
      </c>
      <c r="CC96" s="18">
        <v>3065678.45</v>
      </c>
      <c r="CD96" s="18">
        <v>1624474.95</v>
      </c>
      <c r="CE96" s="18">
        <v>429489.5</v>
      </c>
      <c r="CF96" s="18">
        <v>210849.2</v>
      </c>
      <c r="CG96" s="18">
        <v>575073.55000000005</v>
      </c>
      <c r="CH96" s="18">
        <v>376166.40000000002</v>
      </c>
      <c r="CI96" s="2">
        <v>126637.2</v>
      </c>
      <c r="CJ96" s="2">
        <v>463371.4</v>
      </c>
      <c r="CK96" s="2">
        <v>80490849.650000006</v>
      </c>
      <c r="CL96" s="2">
        <v>84549383.150000006</v>
      </c>
      <c r="CM96" s="2">
        <v>101907298.90000001</v>
      </c>
      <c r="CN96" s="2">
        <v>87914677.450000003</v>
      </c>
      <c r="CO96" s="2">
        <v>84191917.319999993</v>
      </c>
      <c r="CP96" s="2">
        <v>98770647.180000007</v>
      </c>
      <c r="CQ96" s="2">
        <v>107564160.75</v>
      </c>
      <c r="CR96" s="2">
        <v>102064710</v>
      </c>
      <c r="CS96" s="2">
        <v>87980696</v>
      </c>
      <c r="CT96" s="2">
        <v>162979863</v>
      </c>
      <c r="CU96" s="2">
        <v>189291648</v>
      </c>
      <c r="CV96" s="2">
        <v>178576896</v>
      </c>
      <c r="CW96" s="2">
        <v>293434424</v>
      </c>
      <c r="CX96" s="2">
        <v>399777356</v>
      </c>
      <c r="CY96" s="2">
        <v>254464935</v>
      </c>
      <c r="CZ96" s="2">
        <v>245749277</v>
      </c>
      <c r="DA96" s="18">
        <v>280600276</v>
      </c>
      <c r="DB96" s="18">
        <v>558606394</v>
      </c>
      <c r="DC96" s="18">
        <v>420410884</v>
      </c>
      <c r="DD96" s="18">
        <v>460647919</v>
      </c>
      <c r="DE96" s="2">
        <v>458198760</v>
      </c>
      <c r="DF96" s="2">
        <v>535995266</v>
      </c>
      <c r="DG96" s="18">
        <v>335120986</v>
      </c>
      <c r="DH96" s="18">
        <v>465063795</v>
      </c>
      <c r="DI96" s="18">
        <v>263168664</v>
      </c>
      <c r="DJ96" s="16"/>
    </row>
    <row r="97" spans="1:114" ht="15" customHeight="1">
      <c r="A97" s="100" t="s">
        <v>347</v>
      </c>
      <c r="B97" s="1" t="s">
        <v>218</v>
      </c>
      <c r="C97" s="1" t="s">
        <v>219</v>
      </c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>
        <v>1312908.1000000001</v>
      </c>
      <c r="AO97" s="2">
        <v>1475054.2</v>
      </c>
      <c r="AP97" s="2">
        <v>878933.22</v>
      </c>
      <c r="AQ97" s="2">
        <v>911470.85</v>
      </c>
      <c r="AR97" s="2">
        <v>1141075.05</v>
      </c>
      <c r="AS97" s="2">
        <v>1234790.8</v>
      </c>
      <c r="AT97" s="2">
        <v>1317415.55</v>
      </c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16"/>
    </row>
    <row r="98" spans="1:114" ht="15" customHeight="1">
      <c r="A98" s="100" t="s">
        <v>347</v>
      </c>
      <c r="B98" s="1" t="s">
        <v>220</v>
      </c>
      <c r="C98" s="1" t="s">
        <v>221</v>
      </c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>
        <v>897.27</v>
      </c>
      <c r="AO98" s="2">
        <v>88241.63</v>
      </c>
      <c r="AP98" s="2">
        <v>145881.70000000001</v>
      </c>
      <c r="AQ98" s="2">
        <v>639309.02</v>
      </c>
      <c r="AR98" s="2">
        <v>289129.95</v>
      </c>
      <c r="AS98" s="2">
        <v>1414304.69</v>
      </c>
      <c r="AT98" s="2">
        <v>133050.71</v>
      </c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>
        <v>1647612.28</v>
      </c>
      <c r="BO98" s="2">
        <v>1056379.75</v>
      </c>
      <c r="BP98" s="2">
        <v>595013.06000000006</v>
      </c>
      <c r="BQ98" s="2">
        <v>547950.51</v>
      </c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16"/>
    </row>
    <row r="99" spans="1:114" ht="15" customHeight="1">
      <c r="A99" s="100" t="s">
        <v>339</v>
      </c>
      <c r="B99" s="1" t="s">
        <v>222</v>
      </c>
      <c r="C99" s="17" t="s">
        <v>223</v>
      </c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>
        <v>1606837.2</v>
      </c>
      <c r="AL99" s="17">
        <v>1606837.2</v>
      </c>
      <c r="AM99" s="17">
        <v>1795837.2</v>
      </c>
      <c r="AN99" s="2">
        <v>1795837.2</v>
      </c>
      <c r="AO99" s="2">
        <v>1795837.2</v>
      </c>
      <c r="AP99" s="2">
        <v>1795837.2</v>
      </c>
      <c r="AQ99" s="2">
        <v>1795837.2</v>
      </c>
      <c r="AR99" s="2">
        <v>1795837.2</v>
      </c>
      <c r="AS99" s="2">
        <v>1795837.2</v>
      </c>
      <c r="AT99" s="2">
        <v>1795837.2</v>
      </c>
      <c r="AU99" s="2">
        <v>1795837.2</v>
      </c>
      <c r="AV99" s="2">
        <v>1795837.2</v>
      </c>
      <c r="AW99" s="2"/>
      <c r="AX99" s="2"/>
      <c r="AY99" s="2"/>
      <c r="AZ99" s="2"/>
      <c r="BA99" s="2"/>
      <c r="BB99" s="2"/>
      <c r="BC99" s="2"/>
      <c r="BD99" s="2"/>
      <c r="BE99" s="2"/>
      <c r="BF99" s="4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16"/>
    </row>
    <row r="100" spans="1:114" ht="15" customHeight="1">
      <c r="A100" s="100" t="s">
        <v>340</v>
      </c>
      <c r="B100" s="1" t="s">
        <v>127</v>
      </c>
      <c r="C100" s="1" t="s">
        <v>224</v>
      </c>
      <c r="D100" s="17"/>
      <c r="E100" s="17">
        <v>2143603.2999999998</v>
      </c>
      <c r="F100" s="17"/>
      <c r="G100" s="17">
        <v>2288155.5</v>
      </c>
      <c r="H100" s="17"/>
      <c r="I100" s="17"/>
      <c r="J100" s="17"/>
      <c r="K100" s="17"/>
      <c r="L100" s="17"/>
      <c r="M100" s="17"/>
      <c r="N100" s="17"/>
      <c r="O100" s="17">
        <v>335072.05</v>
      </c>
      <c r="P100" s="17"/>
      <c r="Q100" s="17">
        <v>1017195.2</v>
      </c>
      <c r="R100" s="17"/>
      <c r="S100" s="17"/>
      <c r="T100" s="17"/>
      <c r="U100" s="17">
        <v>3564418.18</v>
      </c>
      <c r="V100" s="17"/>
      <c r="W100" s="17"/>
      <c r="X100" s="17"/>
      <c r="Y100" s="17">
        <v>65784.149999999994</v>
      </c>
      <c r="Z100" s="17"/>
      <c r="AA100" s="17">
        <v>658564.35</v>
      </c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4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16"/>
    </row>
    <row r="101" spans="1:114" ht="15" customHeight="1">
      <c r="A101" s="100" t="s">
        <v>343</v>
      </c>
      <c r="B101" s="1" t="s">
        <v>225</v>
      </c>
      <c r="C101" s="52" t="s">
        <v>323</v>
      </c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>
        <v>25000000</v>
      </c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16"/>
    </row>
    <row r="102" spans="1:114" ht="15" customHeight="1">
      <c r="A102" s="100" t="s">
        <v>351</v>
      </c>
      <c r="B102" s="1" t="s">
        <v>227</v>
      </c>
      <c r="C102" s="52" t="s">
        <v>324</v>
      </c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>
        <v>6069326.1500000004</v>
      </c>
      <c r="BM102" s="2">
        <v>6675994.2199999997</v>
      </c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16"/>
    </row>
    <row r="103" spans="1:114" ht="15" customHeight="1">
      <c r="A103" s="100" t="s">
        <v>351</v>
      </c>
      <c r="B103" s="1" t="s">
        <v>228</v>
      </c>
      <c r="C103" s="1" t="s">
        <v>229</v>
      </c>
      <c r="D103" s="17"/>
      <c r="E103" s="17"/>
      <c r="F103" s="17"/>
      <c r="G103" s="17"/>
      <c r="H103" s="17">
        <v>2392.09</v>
      </c>
      <c r="I103" s="17">
        <v>11374.09</v>
      </c>
      <c r="J103" s="17"/>
      <c r="K103" s="17"/>
      <c r="L103" s="17"/>
      <c r="M103" s="17">
        <v>38819.9</v>
      </c>
      <c r="N103" s="17">
        <v>38819.9</v>
      </c>
      <c r="O103" s="17">
        <v>37450.9</v>
      </c>
      <c r="P103" s="17">
        <v>37450.9</v>
      </c>
      <c r="Q103" s="17">
        <v>36047.660000000003</v>
      </c>
      <c r="R103" s="17">
        <v>36047.660000000003</v>
      </c>
      <c r="S103" s="17">
        <v>45736.11</v>
      </c>
      <c r="T103" s="17">
        <v>45736.11</v>
      </c>
      <c r="U103" s="17">
        <v>55917.25</v>
      </c>
      <c r="V103" s="17">
        <v>55917.25</v>
      </c>
      <c r="W103" s="17">
        <v>75107.289999999994</v>
      </c>
      <c r="X103" s="17">
        <v>75107.289999999994</v>
      </c>
      <c r="Y103" s="17">
        <v>85227.6</v>
      </c>
      <c r="Z103" s="17">
        <v>85227.6</v>
      </c>
      <c r="AA103" s="17">
        <v>74066.679999999993</v>
      </c>
      <c r="AB103" s="17"/>
      <c r="AC103" s="17">
        <v>77277.759999999995</v>
      </c>
      <c r="AD103" s="17">
        <v>77277.759999999995</v>
      </c>
      <c r="AE103" s="17">
        <v>211657.76</v>
      </c>
      <c r="AF103" s="17">
        <v>211657.76</v>
      </c>
      <c r="AG103" s="17">
        <v>168168.46</v>
      </c>
      <c r="AH103" s="17">
        <v>168168.46</v>
      </c>
      <c r="AI103" s="17">
        <v>236498.68</v>
      </c>
      <c r="AJ103" s="17">
        <v>236498.68</v>
      </c>
      <c r="AK103" s="17">
        <v>268350.11</v>
      </c>
      <c r="AL103" s="17">
        <v>268350.11</v>
      </c>
      <c r="AM103" s="17">
        <v>138266.26999999999</v>
      </c>
      <c r="AN103" s="17">
        <v>138266.26999999999</v>
      </c>
      <c r="AO103" s="2"/>
      <c r="AP103" s="2"/>
      <c r="AQ103" s="2"/>
      <c r="AR103" s="2"/>
      <c r="AS103" s="2"/>
      <c r="AT103" s="2"/>
      <c r="AU103" s="2"/>
      <c r="AV103" s="2"/>
      <c r="AW103" s="2"/>
      <c r="AX103" s="2">
        <v>398530.63</v>
      </c>
      <c r="AY103" s="2"/>
      <c r="AZ103" s="2">
        <v>5788336.5</v>
      </c>
      <c r="BA103" s="2"/>
      <c r="BB103" s="2">
        <v>18136088.379999999</v>
      </c>
      <c r="BC103" s="2"/>
      <c r="BD103" s="2">
        <v>22081376.07</v>
      </c>
      <c r="BE103" s="2"/>
      <c r="BF103" s="2">
        <v>23231732.879999999</v>
      </c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18">
        <v>4041462.89</v>
      </c>
      <c r="CF103" s="18">
        <v>7553130.4400000004</v>
      </c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16"/>
    </row>
    <row r="104" spans="1:114" ht="15" customHeight="1">
      <c r="A104" s="100" t="s">
        <v>351</v>
      </c>
      <c r="B104" s="1" t="s">
        <v>231</v>
      </c>
      <c r="C104" s="52" t="s">
        <v>325</v>
      </c>
      <c r="D104" s="17"/>
      <c r="E104" s="17">
        <v>84835.13</v>
      </c>
      <c r="F104" s="17">
        <v>39835.129999999997</v>
      </c>
      <c r="G104" s="17"/>
      <c r="H104" s="17">
        <v>22600.58</v>
      </c>
      <c r="I104" s="17"/>
      <c r="J104" s="17">
        <v>25328.3</v>
      </c>
      <c r="K104" s="17">
        <v>49265.65</v>
      </c>
      <c r="L104" s="17">
        <v>67424.399999999994</v>
      </c>
      <c r="M104" s="17"/>
      <c r="N104" s="17">
        <v>14854.16</v>
      </c>
      <c r="O104" s="17"/>
      <c r="P104" s="17">
        <v>15042.08</v>
      </c>
      <c r="Q104" s="17"/>
      <c r="R104" s="17">
        <v>81749.84</v>
      </c>
      <c r="S104" s="17"/>
      <c r="T104" s="17">
        <v>27615.35</v>
      </c>
      <c r="U104" s="17"/>
      <c r="V104" s="17">
        <v>151891.79999999999</v>
      </c>
      <c r="W104" s="17"/>
      <c r="X104" s="17">
        <v>136667.04</v>
      </c>
      <c r="Y104" s="17"/>
      <c r="Z104" s="17">
        <v>117375.03999999999</v>
      </c>
      <c r="AA104" s="17"/>
      <c r="AB104" s="17">
        <v>242348.71</v>
      </c>
      <c r="AC104" s="17"/>
      <c r="AD104" s="17">
        <v>222282.4</v>
      </c>
      <c r="AE104" s="17"/>
      <c r="AF104" s="17">
        <v>24527.8</v>
      </c>
      <c r="AG104" s="17"/>
      <c r="AH104" s="17">
        <v>299832.56</v>
      </c>
      <c r="AI104" s="17"/>
      <c r="AJ104" s="17">
        <v>181441.92000000001</v>
      </c>
      <c r="AK104" s="17"/>
      <c r="AL104" s="17">
        <v>244988.32</v>
      </c>
      <c r="AM104" s="17"/>
      <c r="AN104" s="17">
        <v>227321.63</v>
      </c>
      <c r="AO104" s="2">
        <v>482129.48</v>
      </c>
      <c r="AP104" s="2">
        <f>482129.48+1304537.93</f>
        <v>1786667.41</v>
      </c>
      <c r="AQ104" s="2">
        <v>224533.93</v>
      </c>
      <c r="AR104" s="2">
        <f>224533.93+1149078.03</f>
        <v>1373611.96</v>
      </c>
      <c r="AS104" s="2">
        <v>572698.13</v>
      </c>
      <c r="AT104" s="2">
        <f>572698.13+1068832.77</f>
        <v>1641530.9</v>
      </c>
      <c r="AU104" s="2">
        <v>828209.87</v>
      </c>
      <c r="AV104" s="2">
        <v>529655.16</v>
      </c>
      <c r="AW104" s="2">
        <v>529655.16</v>
      </c>
      <c r="AX104" s="2"/>
      <c r="AY104" s="2">
        <v>398530.63</v>
      </c>
      <c r="AZ104" s="2"/>
      <c r="BA104" s="2">
        <v>5788336.5</v>
      </c>
      <c r="BB104" s="2"/>
      <c r="BC104" s="2">
        <v>18136088.379999999</v>
      </c>
      <c r="BD104" s="2"/>
      <c r="BE104" s="2">
        <v>22081376.07</v>
      </c>
      <c r="BF104" s="2"/>
      <c r="BG104" s="2">
        <v>32501817.359999999</v>
      </c>
      <c r="BH104" s="2"/>
      <c r="BI104" s="2"/>
      <c r="BJ104" s="2"/>
      <c r="BK104" s="2"/>
      <c r="BL104" s="2"/>
      <c r="BM104" s="2"/>
      <c r="BN104" s="2">
        <v>6675994.2199999997</v>
      </c>
      <c r="BO104" s="2"/>
      <c r="BP104" s="2"/>
      <c r="BQ104" s="2">
        <v>388302.37</v>
      </c>
      <c r="BR104" s="2"/>
      <c r="BS104" s="2">
        <v>1012421.42</v>
      </c>
      <c r="BT104" s="2"/>
      <c r="BU104" s="2">
        <v>1767633.29</v>
      </c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>
        <v>5496714.9900000002</v>
      </c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16"/>
    </row>
    <row r="105" spans="1:114" ht="15" customHeight="1">
      <c r="A105" s="100" t="s">
        <v>351</v>
      </c>
      <c r="B105" s="4" t="s">
        <v>234</v>
      </c>
      <c r="C105" s="52" t="s">
        <v>326</v>
      </c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>
        <v>100000</v>
      </c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16"/>
    </row>
    <row r="106" spans="1:114" ht="15" customHeight="1">
      <c r="A106" s="100" t="s">
        <v>351</v>
      </c>
      <c r="B106" s="1" t="s">
        <v>235</v>
      </c>
      <c r="C106" s="52" t="s">
        <v>327</v>
      </c>
      <c r="D106" s="17">
        <v>18718.900000000001</v>
      </c>
      <c r="E106" s="17"/>
      <c r="F106" s="17">
        <v>250637.8</v>
      </c>
      <c r="G106" s="17">
        <v>173311.59</v>
      </c>
      <c r="H106" s="17">
        <v>273735.81</v>
      </c>
      <c r="I106" s="17">
        <v>186517.37</v>
      </c>
      <c r="J106" s="17">
        <v>305205.12</v>
      </c>
      <c r="K106" s="17">
        <v>200324.82</v>
      </c>
      <c r="L106" s="17">
        <v>250542.36</v>
      </c>
      <c r="M106" s="17">
        <v>264877.31</v>
      </c>
      <c r="N106" s="17">
        <v>149157.29</v>
      </c>
      <c r="O106" s="17">
        <v>101302.6</v>
      </c>
      <c r="P106" s="17">
        <v>242021.08</v>
      </c>
      <c r="Q106" s="17">
        <v>209687.24</v>
      </c>
      <c r="R106" s="17">
        <v>158903.60999999999</v>
      </c>
      <c r="S106" s="17">
        <v>117019.15</v>
      </c>
      <c r="T106" s="17">
        <v>255398.39</v>
      </c>
      <c r="U106" s="17">
        <v>297364.8</v>
      </c>
      <c r="V106" s="17">
        <v>327872.78000000003</v>
      </c>
      <c r="W106" s="17">
        <v>340833.8</v>
      </c>
      <c r="X106" s="17">
        <v>367422.35</v>
      </c>
      <c r="Y106" s="17">
        <v>316718.8</v>
      </c>
      <c r="Z106" s="17">
        <v>336891.06</v>
      </c>
      <c r="AA106" s="17">
        <v>342852.53</v>
      </c>
      <c r="AB106" s="17">
        <v>315861.15000000002</v>
      </c>
      <c r="AC106" s="17">
        <v>447852.98</v>
      </c>
      <c r="AD106" s="17">
        <v>262178.88</v>
      </c>
      <c r="AE106" s="17">
        <v>75659.7</v>
      </c>
      <c r="AF106" s="17">
        <v>334879.5</v>
      </c>
      <c r="AG106" s="17">
        <v>419790.7</v>
      </c>
      <c r="AH106" s="17">
        <v>340829.45</v>
      </c>
      <c r="AI106" s="17">
        <v>322220.42</v>
      </c>
      <c r="AJ106" s="17">
        <v>480677.84</v>
      </c>
      <c r="AK106" s="17">
        <v>373278.95</v>
      </c>
      <c r="AL106" s="17">
        <v>481286.74</v>
      </c>
      <c r="AM106" s="17">
        <v>554152.03</v>
      </c>
      <c r="AN106" s="17">
        <v>2312104.5699999998</v>
      </c>
      <c r="AO106" s="2">
        <v>2775672.41</v>
      </c>
      <c r="AP106" s="2">
        <v>3354833.14</v>
      </c>
      <c r="AQ106" s="2">
        <v>2581347.5299999998</v>
      </c>
      <c r="AR106" s="2">
        <v>1493857.69</v>
      </c>
      <c r="AS106" s="2">
        <v>1981040.95</v>
      </c>
      <c r="AT106" s="2">
        <v>1559598.69</v>
      </c>
      <c r="AU106" s="2">
        <v>2828326.32</v>
      </c>
      <c r="AV106" s="2"/>
      <c r="AW106" s="2">
        <v>2902396.55</v>
      </c>
      <c r="AX106" s="2"/>
      <c r="AY106" s="2">
        <v>3868259.64</v>
      </c>
      <c r="AZ106" s="2"/>
      <c r="BA106" s="2">
        <v>13915606.720000001</v>
      </c>
      <c r="BB106" s="2"/>
      <c r="BC106" s="2">
        <v>8527821.8000000007</v>
      </c>
      <c r="BD106" s="2"/>
      <c r="BE106" s="2">
        <v>4107523.5</v>
      </c>
      <c r="BF106" s="2"/>
      <c r="BG106" s="2">
        <v>8099319.04</v>
      </c>
      <c r="BH106" s="2"/>
      <c r="BI106" s="2">
        <v>7059522.3700000001</v>
      </c>
      <c r="BJ106" s="2"/>
      <c r="BK106" s="2"/>
      <c r="BL106" s="2"/>
      <c r="BM106" s="2"/>
      <c r="BN106" s="2">
        <v>1854740.92</v>
      </c>
      <c r="BO106" s="2">
        <v>248223.57</v>
      </c>
      <c r="BP106" s="4"/>
      <c r="BQ106" s="2">
        <v>228038.25</v>
      </c>
      <c r="BR106" s="2"/>
      <c r="BS106" s="2">
        <v>276319.05</v>
      </c>
      <c r="BT106" s="2"/>
      <c r="BU106" s="2">
        <v>911764.69</v>
      </c>
      <c r="BV106" s="2"/>
      <c r="BW106" s="2">
        <v>1377707.14</v>
      </c>
      <c r="BX106" s="2"/>
      <c r="BY106" s="2">
        <v>3195515.05</v>
      </c>
      <c r="BZ106" s="2"/>
      <c r="CA106" s="2">
        <v>4460709.3899999997</v>
      </c>
      <c r="CB106" s="2"/>
      <c r="CC106" s="18">
        <v>4981257.21</v>
      </c>
      <c r="CD106" s="18">
        <v>4041462.89</v>
      </c>
      <c r="CE106" s="18">
        <v>7553130.4400000004</v>
      </c>
      <c r="CF106" s="18">
        <v>7647236.5800000001</v>
      </c>
      <c r="CG106" s="18">
        <v>7496044.9500000002</v>
      </c>
      <c r="CH106" s="18">
        <v>8218536.6600000001</v>
      </c>
      <c r="CI106" s="2">
        <v>8135955.9199999999</v>
      </c>
      <c r="CJ106" s="2">
        <v>11910057.890000001</v>
      </c>
      <c r="CK106" s="2">
        <v>8052915.04</v>
      </c>
      <c r="CL106" s="2"/>
      <c r="CM106" s="2">
        <v>5478534.21</v>
      </c>
      <c r="CN106" s="2">
        <v>5496714.9900000002</v>
      </c>
      <c r="CO106" s="2">
        <v>5486605.8099999996</v>
      </c>
      <c r="CP106" s="2"/>
      <c r="CQ106" s="2">
        <v>7215664.3399999999</v>
      </c>
      <c r="CR106" s="2"/>
      <c r="CS106" s="2">
        <v>8930949.2799999993</v>
      </c>
      <c r="CT106" s="2"/>
      <c r="CU106" s="2">
        <v>10376944.710000001</v>
      </c>
      <c r="CV106" s="2"/>
      <c r="CW106" s="2">
        <v>23160204</v>
      </c>
      <c r="CX106" s="2"/>
      <c r="CY106" s="2">
        <v>29872082</v>
      </c>
      <c r="CZ106" s="2"/>
      <c r="DA106" s="18">
        <v>36583957</v>
      </c>
      <c r="DB106" s="18">
        <v>43295837</v>
      </c>
      <c r="DC106" s="18">
        <v>46651775</v>
      </c>
      <c r="DD106" s="18">
        <v>50007712</v>
      </c>
      <c r="DE106" s="2">
        <v>53363649</v>
      </c>
      <c r="DF106" s="2"/>
      <c r="DG106" s="18">
        <v>56719585</v>
      </c>
      <c r="DH106" s="18">
        <v>56719585</v>
      </c>
      <c r="DI106" s="2"/>
      <c r="DJ106" s="16"/>
    </row>
    <row r="107" spans="1:114" ht="15" customHeight="1">
      <c r="A107" s="100" t="s">
        <v>351</v>
      </c>
      <c r="B107" s="17" t="s">
        <v>236</v>
      </c>
      <c r="C107" s="17" t="s">
        <v>237</v>
      </c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>
        <v>4837063.1500000004</v>
      </c>
      <c r="BK107" s="2">
        <v>4837063.1500000004</v>
      </c>
      <c r="BL107" s="2"/>
      <c r="BM107" s="2"/>
      <c r="BN107" s="2"/>
      <c r="BO107" s="2"/>
      <c r="BP107" s="2">
        <v>388302.37</v>
      </c>
      <c r="BQ107" s="2"/>
      <c r="BR107" s="2">
        <v>1012421.42</v>
      </c>
      <c r="BS107" s="2"/>
      <c r="BT107" s="2">
        <v>1767633.29</v>
      </c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16"/>
    </row>
    <row r="108" spans="1:114" ht="15" customHeight="1">
      <c r="A108" s="100" t="s">
        <v>347</v>
      </c>
      <c r="B108" s="17" t="s">
        <v>238</v>
      </c>
      <c r="C108" s="17" t="s">
        <v>239</v>
      </c>
      <c r="D108" s="17"/>
      <c r="E108" s="17"/>
      <c r="F108" s="17"/>
      <c r="G108" s="17"/>
      <c r="H108" s="17">
        <v>159369.76</v>
      </c>
      <c r="I108" s="17"/>
      <c r="J108" s="17">
        <v>121346.99</v>
      </c>
      <c r="K108" s="17">
        <v>6290</v>
      </c>
      <c r="L108" s="17">
        <v>7130</v>
      </c>
      <c r="M108" s="17">
        <v>5640</v>
      </c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>
        <v>1400</v>
      </c>
      <c r="AI108" s="17"/>
      <c r="AJ108" s="17"/>
      <c r="AK108" s="17"/>
      <c r="AL108" s="17"/>
      <c r="AM108" s="17"/>
      <c r="AN108" s="17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16"/>
    </row>
    <row r="109" spans="1:114" ht="15" customHeight="1">
      <c r="A109" s="100" t="s">
        <v>347</v>
      </c>
      <c r="B109" s="1" t="s">
        <v>241</v>
      </c>
      <c r="C109" s="17" t="s">
        <v>242</v>
      </c>
      <c r="D109" s="17">
        <v>117478.11</v>
      </c>
      <c r="E109" s="17">
        <v>62509.35</v>
      </c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16"/>
    </row>
    <row r="110" spans="1:114" s="99" customFormat="1" ht="15" customHeight="1">
      <c r="A110" s="100" t="s">
        <v>347</v>
      </c>
      <c r="C110" s="20" t="s">
        <v>143</v>
      </c>
      <c r="D110" s="19"/>
      <c r="E110" s="19"/>
      <c r="F110" s="19"/>
      <c r="G110" s="19"/>
      <c r="H110" s="19"/>
      <c r="I110" s="19">
        <v>-0.01</v>
      </c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>
        <v>-40</v>
      </c>
      <c r="DD110" s="21"/>
      <c r="DE110" s="21"/>
      <c r="DF110" s="21"/>
      <c r="DG110" s="21"/>
      <c r="DH110" s="21"/>
      <c r="DI110" s="21"/>
      <c r="DJ110" s="22"/>
    </row>
    <row r="111" spans="1:114" ht="15" customHeight="1">
      <c r="A111" s="99"/>
      <c r="B111" s="23" t="s">
        <v>144</v>
      </c>
      <c r="C111" s="23"/>
      <c r="D111" s="24">
        <v>4347423.24</v>
      </c>
      <c r="E111" s="24">
        <v>5701801.8700000001</v>
      </c>
      <c r="F111" s="24">
        <v>5460901.5499999998</v>
      </c>
      <c r="G111" s="24">
        <v>6920376.1600000001</v>
      </c>
      <c r="H111" s="24">
        <v>8138809.3600000003</v>
      </c>
      <c r="I111" s="24">
        <v>7381254.1100000003</v>
      </c>
      <c r="J111" s="24">
        <v>14180345.92</v>
      </c>
      <c r="K111" s="24">
        <v>14327951.689999999</v>
      </c>
      <c r="L111" s="24">
        <v>17002626.829999998</v>
      </c>
      <c r="M111" s="24">
        <v>15297768.24</v>
      </c>
      <c r="N111" s="24">
        <v>17615794.879999999</v>
      </c>
      <c r="O111" s="24">
        <v>16979536.359999999</v>
      </c>
      <c r="P111" s="24">
        <v>18381144.190000001</v>
      </c>
      <c r="Q111" s="24">
        <v>19302410.73</v>
      </c>
      <c r="R111" s="24">
        <v>20133977.699999999</v>
      </c>
      <c r="S111" s="24">
        <v>18933944.170000002</v>
      </c>
      <c r="T111" s="24">
        <v>24284097</v>
      </c>
      <c r="U111" s="24">
        <v>28400846.690000001</v>
      </c>
      <c r="V111" s="24">
        <v>28297910.309999999</v>
      </c>
      <c r="W111" s="24">
        <v>28751207.710000001</v>
      </c>
      <c r="X111" s="24">
        <v>31184663.469999999</v>
      </c>
      <c r="Y111" s="24">
        <v>26369824.469999999</v>
      </c>
      <c r="Z111" s="24">
        <v>29372761.039999999</v>
      </c>
      <c r="AA111" s="24">
        <v>28837219.370000001</v>
      </c>
      <c r="AB111" s="24">
        <v>31783749.699999999</v>
      </c>
      <c r="AC111" s="24">
        <v>31740690.289999999</v>
      </c>
      <c r="AD111" s="24">
        <v>35888230.380000003</v>
      </c>
      <c r="AE111" s="24">
        <v>30907130.489999998</v>
      </c>
      <c r="AF111" s="24">
        <v>34930676.399999999</v>
      </c>
      <c r="AG111" s="24">
        <v>39093168.689999998</v>
      </c>
      <c r="AH111" s="24">
        <v>42729408.950000003</v>
      </c>
      <c r="AI111" s="24">
        <v>44655643.799999997</v>
      </c>
      <c r="AJ111" s="24">
        <v>50157286.07</v>
      </c>
      <c r="AK111" s="24">
        <v>61230954.439999998</v>
      </c>
      <c r="AL111" s="24">
        <v>75609517.019999996</v>
      </c>
      <c r="AM111" s="24">
        <v>96079346.489999995</v>
      </c>
      <c r="AN111" s="24">
        <v>119604437.69</v>
      </c>
      <c r="AO111" s="26">
        <v>188627129.16999996</v>
      </c>
      <c r="AP111" s="26">
        <v>245568948.67999995</v>
      </c>
      <c r="AQ111" s="26">
        <v>255318210.11999997</v>
      </c>
      <c r="AR111" s="26">
        <v>223939004.65999997</v>
      </c>
      <c r="AS111" s="26">
        <v>265998252.58999997</v>
      </c>
      <c r="AT111" s="26">
        <v>240257778.75</v>
      </c>
      <c r="AU111" s="26">
        <v>319711208.13000005</v>
      </c>
      <c r="AV111" s="26">
        <v>328044432.19000006</v>
      </c>
      <c r="AW111" s="43">
        <v>470540181.49000001</v>
      </c>
      <c r="AX111" s="26">
        <v>440120599.57999986</v>
      </c>
      <c r="AY111" s="26">
        <v>564502137.19999981</v>
      </c>
      <c r="AZ111" s="26">
        <v>539677477.87999988</v>
      </c>
      <c r="BA111" s="26">
        <v>824573455.46000004</v>
      </c>
      <c r="BB111" s="26">
        <v>735535726.41999984</v>
      </c>
      <c r="BC111" s="26">
        <v>812045960.23999977</v>
      </c>
      <c r="BD111" s="26">
        <v>722893858.93999994</v>
      </c>
      <c r="BE111" s="26">
        <v>875375086.93000007</v>
      </c>
      <c r="BF111" s="26">
        <v>819121632.81999981</v>
      </c>
      <c r="BG111" s="26">
        <v>949933801.19999993</v>
      </c>
      <c r="BH111" s="26">
        <v>875043764.85000002</v>
      </c>
      <c r="BI111" s="26">
        <v>973051656.98999989</v>
      </c>
      <c r="BJ111" s="26">
        <v>853991721.05000019</v>
      </c>
      <c r="BK111" s="26">
        <v>832281346.65999997</v>
      </c>
      <c r="BL111" s="43">
        <v>794312373.17999995</v>
      </c>
      <c r="BM111" s="26">
        <v>863653989.57000005</v>
      </c>
      <c r="BN111" s="26">
        <v>782967983.12999988</v>
      </c>
      <c r="BO111" s="26">
        <v>749175374.85000014</v>
      </c>
      <c r="BP111" s="26">
        <v>733034106.01999998</v>
      </c>
      <c r="BQ111" s="26">
        <v>742348484.83000016</v>
      </c>
      <c r="BR111" s="26">
        <v>774007577.16999996</v>
      </c>
      <c r="BS111" s="26">
        <v>825191927.40999985</v>
      </c>
      <c r="BT111" s="26">
        <v>816480596.67999983</v>
      </c>
      <c r="BU111" s="26">
        <v>907351917.89999986</v>
      </c>
      <c r="BV111" s="26">
        <v>867633967</v>
      </c>
      <c r="BW111" s="26">
        <v>1187487466.3400002</v>
      </c>
      <c r="BX111" s="26">
        <v>1415857642.3800001</v>
      </c>
      <c r="BY111" s="26">
        <v>1453085549.8800001</v>
      </c>
      <c r="BZ111" s="26">
        <v>1450431426.3300004</v>
      </c>
      <c r="CA111" s="26">
        <v>1718294952.52</v>
      </c>
      <c r="CB111" s="26">
        <v>1730426176.4000001</v>
      </c>
      <c r="CC111" s="28">
        <v>2046888972.8399999</v>
      </c>
      <c r="CD111" s="28">
        <v>2293152591.0300002</v>
      </c>
      <c r="CE111" s="28">
        <v>2769011642.25</v>
      </c>
      <c r="CF111" s="28">
        <v>4023438522.9000001</v>
      </c>
      <c r="CG111" s="28">
        <v>3937998843.9000001</v>
      </c>
      <c r="CH111" s="28">
        <v>4785153233.1099997</v>
      </c>
      <c r="CI111" s="26">
        <v>5411696621.3199997</v>
      </c>
      <c r="CJ111" s="26">
        <v>6902128455.539999</v>
      </c>
      <c r="CK111" s="26">
        <v>7446675694.1300001</v>
      </c>
      <c r="CL111" s="26">
        <v>7278378034.5599995</v>
      </c>
      <c r="CM111" s="26">
        <v>7921794232.3100004</v>
      </c>
      <c r="CN111" s="26">
        <v>9058976198.25</v>
      </c>
      <c r="CO111" s="26">
        <v>17475006820.710003</v>
      </c>
      <c r="CP111" s="26">
        <v>19422114245.93</v>
      </c>
      <c r="CQ111" s="26">
        <v>23022214619.770004</v>
      </c>
      <c r="CR111" s="26">
        <v>24544187596.690002</v>
      </c>
      <c r="CS111" s="26">
        <v>27692885623.589996</v>
      </c>
      <c r="CT111" s="26">
        <v>33458347122.82</v>
      </c>
      <c r="CU111" s="26">
        <v>53163545359.559998</v>
      </c>
      <c r="CV111" s="26">
        <v>64838388356</v>
      </c>
      <c r="CW111" s="26">
        <v>69601236212</v>
      </c>
      <c r="CX111" s="26">
        <v>69529958454</v>
      </c>
      <c r="CY111" s="26">
        <v>77471708469</v>
      </c>
      <c r="CZ111" s="26">
        <v>87169625862</v>
      </c>
      <c r="DA111" s="28">
        <v>95156629909</v>
      </c>
      <c r="DB111" s="28">
        <v>99037220597</v>
      </c>
      <c r="DC111" s="28">
        <v>88236363452</v>
      </c>
      <c r="DD111" s="28">
        <v>100272322400</v>
      </c>
      <c r="DE111" s="26">
        <v>105406253033</v>
      </c>
      <c r="DF111" s="26">
        <v>118765426088</v>
      </c>
      <c r="DG111" s="28">
        <v>114466788567</v>
      </c>
      <c r="DH111" s="28">
        <v>114652712737</v>
      </c>
      <c r="DI111" s="28">
        <v>106566313411</v>
      </c>
      <c r="DJ111" s="29"/>
    </row>
    <row r="112" spans="1:114" ht="15" customHeight="1">
      <c r="A112" s="99"/>
      <c r="B112" s="23"/>
      <c r="C112" s="23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9"/>
    </row>
    <row r="113" spans="1:114" ht="15" customHeight="1">
      <c r="A113" s="99"/>
      <c r="B113" s="20" t="s">
        <v>248</v>
      </c>
      <c r="C113" s="23"/>
      <c r="D113" s="19">
        <f t="shared" ref="D113:DI113" si="0">D65-SUM(D8:D64)</f>
        <v>0</v>
      </c>
      <c r="E113" s="19">
        <f t="shared" si="0"/>
        <v>0</v>
      </c>
      <c r="F113" s="19">
        <f t="shared" si="0"/>
        <v>0</v>
      </c>
      <c r="G113" s="19">
        <f t="shared" si="0"/>
        <v>0</v>
      </c>
      <c r="H113" s="19">
        <f t="shared" si="0"/>
        <v>0</v>
      </c>
      <c r="I113" s="19">
        <f t="shared" si="0"/>
        <v>0</v>
      </c>
      <c r="J113" s="19">
        <f t="shared" si="0"/>
        <v>0</v>
      </c>
      <c r="K113" s="19">
        <f t="shared" si="0"/>
        <v>0</v>
      </c>
      <c r="L113" s="19">
        <f t="shared" si="0"/>
        <v>0</v>
      </c>
      <c r="M113" s="19">
        <f t="shared" si="0"/>
        <v>0</v>
      </c>
      <c r="N113" s="19">
        <f t="shared" si="0"/>
        <v>0</v>
      </c>
      <c r="O113" s="19">
        <f t="shared" si="0"/>
        <v>0</v>
      </c>
      <c r="P113" s="19">
        <f t="shared" si="0"/>
        <v>0</v>
      </c>
      <c r="Q113" s="19">
        <f t="shared" si="0"/>
        <v>0</v>
      </c>
      <c r="R113" s="19">
        <f t="shared" si="0"/>
        <v>0</v>
      </c>
      <c r="S113" s="19">
        <f t="shared" si="0"/>
        <v>0</v>
      </c>
      <c r="T113" s="19">
        <f t="shared" si="0"/>
        <v>0</v>
      </c>
      <c r="U113" s="19">
        <f t="shared" si="0"/>
        <v>0</v>
      </c>
      <c r="V113" s="19">
        <f t="shared" si="0"/>
        <v>0</v>
      </c>
      <c r="W113" s="19">
        <f t="shared" si="0"/>
        <v>0</v>
      </c>
      <c r="X113" s="19">
        <f t="shared" si="0"/>
        <v>0</v>
      </c>
      <c r="Y113" s="19">
        <f t="shared" si="0"/>
        <v>0</v>
      </c>
      <c r="Z113" s="19">
        <f t="shared" si="0"/>
        <v>0</v>
      </c>
      <c r="AA113" s="19">
        <f t="shared" si="0"/>
        <v>0</v>
      </c>
      <c r="AB113" s="19">
        <f t="shared" si="0"/>
        <v>0</v>
      </c>
      <c r="AC113" s="19">
        <f t="shared" si="0"/>
        <v>0</v>
      </c>
      <c r="AD113" s="19">
        <f t="shared" si="0"/>
        <v>0</v>
      </c>
      <c r="AE113" s="19">
        <f t="shared" si="0"/>
        <v>0</v>
      </c>
      <c r="AF113" s="19">
        <f t="shared" si="0"/>
        <v>0</v>
      </c>
      <c r="AG113" s="19">
        <f t="shared" si="0"/>
        <v>0</v>
      </c>
      <c r="AH113" s="19">
        <f t="shared" si="0"/>
        <v>0</v>
      </c>
      <c r="AI113" s="19">
        <f t="shared" si="0"/>
        <v>0</v>
      </c>
      <c r="AJ113" s="19">
        <f t="shared" si="0"/>
        <v>0</v>
      </c>
      <c r="AK113" s="19">
        <f t="shared" si="0"/>
        <v>0</v>
      </c>
      <c r="AL113" s="19">
        <f t="shared" si="0"/>
        <v>0</v>
      </c>
      <c r="AM113" s="19">
        <f t="shared" si="0"/>
        <v>0</v>
      </c>
      <c r="AN113" s="19">
        <f t="shared" si="0"/>
        <v>0</v>
      </c>
      <c r="AO113" s="19">
        <f t="shared" si="0"/>
        <v>0</v>
      </c>
      <c r="AP113" s="19">
        <f t="shared" si="0"/>
        <v>0</v>
      </c>
      <c r="AQ113" s="19">
        <f t="shared" si="0"/>
        <v>0</v>
      </c>
      <c r="AR113" s="19">
        <f t="shared" si="0"/>
        <v>0</v>
      </c>
      <c r="AS113" s="19">
        <f t="shared" si="0"/>
        <v>0</v>
      </c>
      <c r="AT113" s="19">
        <f t="shared" si="0"/>
        <v>0</v>
      </c>
      <c r="AU113" s="19">
        <f t="shared" si="0"/>
        <v>0</v>
      </c>
      <c r="AV113" s="19">
        <f t="shared" si="0"/>
        <v>0</v>
      </c>
      <c r="AW113" s="19">
        <f t="shared" si="0"/>
        <v>0</v>
      </c>
      <c r="AX113" s="19">
        <f t="shared" si="0"/>
        <v>0</v>
      </c>
      <c r="AY113" s="19">
        <f t="shared" si="0"/>
        <v>0</v>
      </c>
      <c r="AZ113" s="19">
        <f t="shared" si="0"/>
        <v>0</v>
      </c>
      <c r="BA113" s="19">
        <f t="shared" si="0"/>
        <v>0</v>
      </c>
      <c r="BB113" s="19">
        <f t="shared" si="0"/>
        <v>0</v>
      </c>
      <c r="BC113" s="19">
        <f t="shared" si="0"/>
        <v>0</v>
      </c>
      <c r="BD113" s="19">
        <f t="shared" si="0"/>
        <v>0</v>
      </c>
      <c r="BE113" s="19">
        <f t="shared" si="0"/>
        <v>0</v>
      </c>
      <c r="BF113" s="19">
        <f t="shared" si="0"/>
        <v>0</v>
      </c>
      <c r="BG113" s="19">
        <f t="shared" si="0"/>
        <v>0</v>
      </c>
      <c r="BH113" s="19">
        <f t="shared" si="0"/>
        <v>0</v>
      </c>
      <c r="BI113" s="19">
        <f t="shared" si="0"/>
        <v>0</v>
      </c>
      <c r="BJ113" s="19">
        <f t="shared" si="0"/>
        <v>0</v>
      </c>
      <c r="BK113" s="19">
        <f t="shared" si="0"/>
        <v>0</v>
      </c>
      <c r="BL113" s="19">
        <f t="shared" si="0"/>
        <v>0</v>
      </c>
      <c r="BM113" s="19">
        <f t="shared" si="0"/>
        <v>0</v>
      </c>
      <c r="BN113" s="19">
        <f t="shared" si="0"/>
        <v>0</v>
      </c>
      <c r="BO113" s="19">
        <f t="shared" si="0"/>
        <v>0</v>
      </c>
      <c r="BP113" s="19">
        <f t="shared" si="0"/>
        <v>0</v>
      </c>
      <c r="BQ113" s="19">
        <f t="shared" si="0"/>
        <v>0</v>
      </c>
      <c r="BR113" s="19">
        <f t="shared" si="0"/>
        <v>0</v>
      </c>
      <c r="BS113" s="19">
        <f t="shared" si="0"/>
        <v>0</v>
      </c>
      <c r="BT113" s="19">
        <f t="shared" si="0"/>
        <v>0</v>
      </c>
      <c r="BU113" s="19">
        <f t="shared" si="0"/>
        <v>0</v>
      </c>
      <c r="BV113" s="19">
        <f t="shared" si="0"/>
        <v>0</v>
      </c>
      <c r="BW113" s="19">
        <f t="shared" si="0"/>
        <v>0</v>
      </c>
      <c r="BX113" s="19">
        <f t="shared" si="0"/>
        <v>0</v>
      </c>
      <c r="BY113" s="19">
        <f t="shared" si="0"/>
        <v>0</v>
      </c>
      <c r="BZ113" s="19">
        <f t="shared" si="0"/>
        <v>0</v>
      </c>
      <c r="CA113" s="19">
        <f t="shared" si="0"/>
        <v>0</v>
      </c>
      <c r="CB113" s="19">
        <f t="shared" si="0"/>
        <v>0</v>
      </c>
      <c r="CC113" s="19">
        <f t="shared" si="0"/>
        <v>0</v>
      </c>
      <c r="CD113" s="19">
        <f t="shared" si="0"/>
        <v>0</v>
      </c>
      <c r="CE113" s="19">
        <f t="shared" si="0"/>
        <v>0</v>
      </c>
      <c r="CF113" s="19">
        <f t="shared" si="0"/>
        <v>0</v>
      </c>
      <c r="CG113" s="19">
        <f t="shared" si="0"/>
        <v>0</v>
      </c>
      <c r="CH113" s="19">
        <f t="shared" si="0"/>
        <v>0</v>
      </c>
      <c r="CI113" s="19">
        <f t="shared" si="0"/>
        <v>0</v>
      </c>
      <c r="CJ113" s="19">
        <f t="shared" si="0"/>
        <v>0</v>
      </c>
      <c r="CK113" s="19">
        <f t="shared" si="0"/>
        <v>0</v>
      </c>
      <c r="CL113" s="19">
        <f t="shared" si="0"/>
        <v>0</v>
      </c>
      <c r="CM113" s="19">
        <f t="shared" si="0"/>
        <v>0</v>
      </c>
      <c r="CN113" s="19">
        <f t="shared" si="0"/>
        <v>0</v>
      </c>
      <c r="CO113" s="19">
        <f t="shared" si="0"/>
        <v>0</v>
      </c>
      <c r="CP113" s="19">
        <f t="shared" si="0"/>
        <v>0</v>
      </c>
      <c r="CQ113" s="19">
        <f t="shared" si="0"/>
        <v>0</v>
      </c>
      <c r="CR113" s="19">
        <f t="shared" si="0"/>
        <v>0</v>
      </c>
      <c r="CS113" s="19">
        <f t="shared" si="0"/>
        <v>0</v>
      </c>
      <c r="CT113" s="19">
        <f t="shared" si="0"/>
        <v>0</v>
      </c>
      <c r="CU113" s="19">
        <f t="shared" si="0"/>
        <v>0</v>
      </c>
      <c r="CV113" s="19">
        <f t="shared" si="0"/>
        <v>0</v>
      </c>
      <c r="CW113" s="19">
        <f t="shared" si="0"/>
        <v>0</v>
      </c>
      <c r="CX113" s="19">
        <f t="shared" si="0"/>
        <v>0</v>
      </c>
      <c r="CY113" s="19">
        <f t="shared" si="0"/>
        <v>0</v>
      </c>
      <c r="CZ113" s="19">
        <f t="shared" si="0"/>
        <v>0</v>
      </c>
      <c r="DA113" s="19">
        <f t="shared" si="0"/>
        <v>0</v>
      </c>
      <c r="DB113" s="19">
        <f t="shared" si="0"/>
        <v>0</v>
      </c>
      <c r="DC113" s="19">
        <f t="shared" si="0"/>
        <v>0</v>
      </c>
      <c r="DD113" s="19">
        <f t="shared" si="0"/>
        <v>0</v>
      </c>
      <c r="DE113" s="19">
        <f t="shared" si="0"/>
        <v>0</v>
      </c>
      <c r="DF113" s="19">
        <f t="shared" si="0"/>
        <v>0</v>
      </c>
      <c r="DG113" s="19">
        <f t="shared" si="0"/>
        <v>0</v>
      </c>
      <c r="DH113" s="19">
        <f t="shared" si="0"/>
        <v>0</v>
      </c>
      <c r="DI113" s="19">
        <f t="shared" si="0"/>
        <v>0</v>
      </c>
      <c r="DJ113" s="29"/>
    </row>
    <row r="114" spans="1:114" ht="15" customHeight="1">
      <c r="A114" s="99"/>
      <c r="B114" s="20" t="s">
        <v>250</v>
      </c>
      <c r="C114" s="1"/>
      <c r="D114" s="19">
        <f t="shared" ref="D114:DI114" si="1">D111-SUM(D68:D110)</f>
        <v>0</v>
      </c>
      <c r="E114" s="19">
        <f t="shared" si="1"/>
        <v>0</v>
      </c>
      <c r="F114" s="19">
        <f t="shared" si="1"/>
        <v>0</v>
      </c>
      <c r="G114" s="19">
        <f t="shared" si="1"/>
        <v>0</v>
      </c>
      <c r="H114" s="19">
        <f t="shared" si="1"/>
        <v>0</v>
      </c>
      <c r="I114" s="57">
        <f t="shared" si="1"/>
        <v>0</v>
      </c>
      <c r="J114" s="19">
        <f t="shared" si="1"/>
        <v>0</v>
      </c>
      <c r="K114" s="19">
        <f t="shared" si="1"/>
        <v>0</v>
      </c>
      <c r="L114" s="19">
        <f t="shared" si="1"/>
        <v>0</v>
      </c>
      <c r="M114" s="19">
        <f t="shared" si="1"/>
        <v>0</v>
      </c>
      <c r="N114" s="19">
        <f t="shared" si="1"/>
        <v>0</v>
      </c>
      <c r="O114" s="19">
        <f t="shared" si="1"/>
        <v>0</v>
      </c>
      <c r="P114" s="19">
        <f t="shared" si="1"/>
        <v>0</v>
      </c>
      <c r="Q114" s="19">
        <f t="shared" si="1"/>
        <v>0</v>
      </c>
      <c r="R114" s="19">
        <f t="shared" si="1"/>
        <v>0</v>
      </c>
      <c r="S114" s="19">
        <f t="shared" si="1"/>
        <v>0</v>
      </c>
      <c r="T114" s="19">
        <f t="shared" si="1"/>
        <v>0</v>
      </c>
      <c r="U114" s="19">
        <f t="shared" si="1"/>
        <v>0</v>
      </c>
      <c r="V114" s="19">
        <f t="shared" si="1"/>
        <v>0</v>
      </c>
      <c r="W114" s="19">
        <f t="shared" si="1"/>
        <v>0</v>
      </c>
      <c r="X114" s="19">
        <f t="shared" si="1"/>
        <v>0</v>
      </c>
      <c r="Y114" s="19">
        <f t="shared" si="1"/>
        <v>0</v>
      </c>
      <c r="Z114" s="19">
        <f t="shared" si="1"/>
        <v>0</v>
      </c>
      <c r="AA114" s="19">
        <f t="shared" si="1"/>
        <v>0</v>
      </c>
      <c r="AB114" s="19">
        <f t="shared" si="1"/>
        <v>0</v>
      </c>
      <c r="AC114" s="19">
        <f t="shared" si="1"/>
        <v>0</v>
      </c>
      <c r="AD114" s="19">
        <f t="shared" si="1"/>
        <v>0</v>
      </c>
      <c r="AE114" s="19">
        <f t="shared" si="1"/>
        <v>0</v>
      </c>
      <c r="AF114" s="19">
        <f t="shared" si="1"/>
        <v>0</v>
      </c>
      <c r="AG114" s="19">
        <f t="shared" si="1"/>
        <v>0</v>
      </c>
      <c r="AH114" s="19">
        <f t="shared" si="1"/>
        <v>0</v>
      </c>
      <c r="AI114" s="19">
        <f t="shared" si="1"/>
        <v>0</v>
      </c>
      <c r="AJ114" s="19">
        <f t="shared" si="1"/>
        <v>0</v>
      </c>
      <c r="AK114" s="19">
        <f t="shared" si="1"/>
        <v>0</v>
      </c>
      <c r="AL114" s="19">
        <f t="shared" si="1"/>
        <v>0</v>
      </c>
      <c r="AM114" s="19">
        <f t="shared" si="1"/>
        <v>0</v>
      </c>
      <c r="AN114" s="19">
        <f t="shared" si="1"/>
        <v>0</v>
      </c>
      <c r="AO114" s="19">
        <f t="shared" si="1"/>
        <v>0</v>
      </c>
      <c r="AP114" s="19">
        <f t="shared" si="1"/>
        <v>0</v>
      </c>
      <c r="AQ114" s="19">
        <f t="shared" si="1"/>
        <v>0</v>
      </c>
      <c r="AR114" s="19">
        <f t="shared" si="1"/>
        <v>0</v>
      </c>
      <c r="AS114" s="19">
        <f t="shared" si="1"/>
        <v>0</v>
      </c>
      <c r="AT114" s="19">
        <f t="shared" si="1"/>
        <v>0</v>
      </c>
      <c r="AU114" s="19">
        <f t="shared" si="1"/>
        <v>0</v>
      </c>
      <c r="AV114" s="19">
        <f t="shared" si="1"/>
        <v>0</v>
      </c>
      <c r="AW114" s="19">
        <f t="shared" si="1"/>
        <v>0</v>
      </c>
      <c r="AX114" s="19">
        <f t="shared" si="1"/>
        <v>0</v>
      </c>
      <c r="AY114" s="19">
        <f t="shared" si="1"/>
        <v>0</v>
      </c>
      <c r="AZ114" s="19">
        <f t="shared" si="1"/>
        <v>0</v>
      </c>
      <c r="BA114" s="19">
        <f t="shared" si="1"/>
        <v>0</v>
      </c>
      <c r="BB114" s="19">
        <f t="shared" si="1"/>
        <v>0</v>
      </c>
      <c r="BC114" s="19">
        <f t="shared" si="1"/>
        <v>0</v>
      </c>
      <c r="BD114" s="19">
        <f t="shared" si="1"/>
        <v>0</v>
      </c>
      <c r="BE114" s="19">
        <f t="shared" si="1"/>
        <v>0</v>
      </c>
      <c r="BF114" s="19">
        <f t="shared" si="1"/>
        <v>0</v>
      </c>
      <c r="BG114" s="19">
        <f t="shared" si="1"/>
        <v>0</v>
      </c>
      <c r="BH114" s="19">
        <f t="shared" si="1"/>
        <v>0</v>
      </c>
      <c r="BI114" s="19">
        <f t="shared" si="1"/>
        <v>0</v>
      </c>
      <c r="BJ114" s="19">
        <f t="shared" si="1"/>
        <v>0</v>
      </c>
      <c r="BK114" s="19">
        <f t="shared" si="1"/>
        <v>0</v>
      </c>
      <c r="BL114" s="19">
        <f t="shared" si="1"/>
        <v>0</v>
      </c>
      <c r="BM114" s="19">
        <f t="shared" si="1"/>
        <v>0</v>
      </c>
      <c r="BN114" s="19">
        <f t="shared" si="1"/>
        <v>0</v>
      </c>
      <c r="BO114" s="19">
        <f t="shared" si="1"/>
        <v>0</v>
      </c>
      <c r="BP114" s="19">
        <f t="shared" si="1"/>
        <v>0</v>
      </c>
      <c r="BQ114" s="19">
        <f t="shared" si="1"/>
        <v>0</v>
      </c>
      <c r="BR114" s="19">
        <f t="shared" si="1"/>
        <v>0</v>
      </c>
      <c r="BS114" s="19">
        <f t="shared" si="1"/>
        <v>0</v>
      </c>
      <c r="BT114" s="19">
        <f t="shared" si="1"/>
        <v>0</v>
      </c>
      <c r="BU114" s="19">
        <f t="shared" si="1"/>
        <v>0</v>
      </c>
      <c r="BV114" s="19">
        <f t="shared" si="1"/>
        <v>0</v>
      </c>
      <c r="BW114" s="19">
        <f t="shared" si="1"/>
        <v>0</v>
      </c>
      <c r="BX114" s="19">
        <f t="shared" si="1"/>
        <v>0</v>
      </c>
      <c r="BY114" s="19">
        <f t="shared" si="1"/>
        <v>0</v>
      </c>
      <c r="BZ114" s="19">
        <f t="shared" si="1"/>
        <v>0</v>
      </c>
      <c r="CA114" s="19">
        <f t="shared" si="1"/>
        <v>0</v>
      </c>
      <c r="CB114" s="19">
        <f t="shared" si="1"/>
        <v>0</v>
      </c>
      <c r="CC114" s="19">
        <f t="shared" si="1"/>
        <v>0</v>
      </c>
      <c r="CD114" s="19">
        <f t="shared" si="1"/>
        <v>0</v>
      </c>
      <c r="CE114" s="19">
        <f t="shared" si="1"/>
        <v>0</v>
      </c>
      <c r="CF114" s="19">
        <f t="shared" si="1"/>
        <v>0</v>
      </c>
      <c r="CG114" s="19">
        <f t="shared" si="1"/>
        <v>0</v>
      </c>
      <c r="CH114" s="19">
        <f t="shared" si="1"/>
        <v>0</v>
      </c>
      <c r="CI114" s="19">
        <f t="shared" si="1"/>
        <v>0</v>
      </c>
      <c r="CJ114" s="19">
        <f t="shared" si="1"/>
        <v>0</v>
      </c>
      <c r="CK114" s="19">
        <f t="shared" si="1"/>
        <v>0</v>
      </c>
      <c r="CL114" s="19">
        <f t="shared" si="1"/>
        <v>0</v>
      </c>
      <c r="CM114" s="19">
        <f t="shared" si="1"/>
        <v>0</v>
      </c>
      <c r="CN114" s="19">
        <f t="shared" si="1"/>
        <v>0</v>
      </c>
      <c r="CO114" s="19">
        <f t="shared" si="1"/>
        <v>0</v>
      </c>
      <c r="CP114" s="19">
        <f t="shared" si="1"/>
        <v>0</v>
      </c>
      <c r="CQ114" s="19">
        <f t="shared" si="1"/>
        <v>0</v>
      </c>
      <c r="CR114" s="19">
        <f t="shared" si="1"/>
        <v>0</v>
      </c>
      <c r="CS114" s="19">
        <f t="shared" si="1"/>
        <v>0</v>
      </c>
      <c r="CT114" s="19">
        <f t="shared" si="1"/>
        <v>0</v>
      </c>
      <c r="CU114" s="19">
        <f t="shared" si="1"/>
        <v>0</v>
      </c>
      <c r="CV114" s="19">
        <f t="shared" si="1"/>
        <v>0</v>
      </c>
      <c r="CW114" s="19">
        <f t="shared" si="1"/>
        <v>0</v>
      </c>
      <c r="CX114" s="19">
        <f t="shared" si="1"/>
        <v>0</v>
      </c>
      <c r="CY114" s="19">
        <f t="shared" si="1"/>
        <v>0</v>
      </c>
      <c r="CZ114" s="19">
        <f t="shared" si="1"/>
        <v>0</v>
      </c>
      <c r="DA114" s="19">
        <f t="shared" si="1"/>
        <v>0</v>
      </c>
      <c r="DB114" s="19">
        <f t="shared" si="1"/>
        <v>0</v>
      </c>
      <c r="DC114" s="57">
        <f t="shared" si="1"/>
        <v>0</v>
      </c>
      <c r="DD114" s="19">
        <f t="shared" si="1"/>
        <v>0</v>
      </c>
      <c r="DE114" s="19">
        <f t="shared" si="1"/>
        <v>0</v>
      </c>
      <c r="DF114" s="19">
        <f t="shared" si="1"/>
        <v>0</v>
      </c>
      <c r="DG114" s="19">
        <f t="shared" si="1"/>
        <v>0</v>
      </c>
      <c r="DH114" s="19">
        <f t="shared" si="1"/>
        <v>0</v>
      </c>
      <c r="DI114" s="19">
        <f t="shared" si="1"/>
        <v>0</v>
      </c>
      <c r="DJ114" s="29"/>
    </row>
    <row r="115" spans="1:114" ht="15" customHeight="1">
      <c r="A115" s="99"/>
      <c r="B115" s="20" t="s">
        <v>256</v>
      </c>
      <c r="C115" s="20"/>
      <c r="D115" s="19">
        <f t="shared" ref="D115:DI115" si="2">SUM(D8:D64)-SUM(D68:D110)</f>
        <v>0</v>
      </c>
      <c r="E115" s="19">
        <f t="shared" si="2"/>
        <v>0</v>
      </c>
      <c r="F115" s="19">
        <f t="shared" si="2"/>
        <v>0</v>
      </c>
      <c r="G115" s="19">
        <f t="shared" si="2"/>
        <v>0</v>
      </c>
      <c r="H115" s="19">
        <f t="shared" si="2"/>
        <v>0</v>
      </c>
      <c r="I115" s="57">
        <f t="shared" si="2"/>
        <v>0</v>
      </c>
      <c r="J115" s="19">
        <f t="shared" si="2"/>
        <v>0</v>
      </c>
      <c r="K115" s="19">
        <f t="shared" si="2"/>
        <v>0</v>
      </c>
      <c r="L115" s="19">
        <f t="shared" si="2"/>
        <v>0</v>
      </c>
      <c r="M115" s="19">
        <f t="shared" si="2"/>
        <v>0</v>
      </c>
      <c r="N115" s="19">
        <f t="shared" si="2"/>
        <v>0</v>
      </c>
      <c r="O115" s="19">
        <f t="shared" si="2"/>
        <v>0</v>
      </c>
      <c r="P115" s="19">
        <f t="shared" si="2"/>
        <v>0</v>
      </c>
      <c r="Q115" s="19">
        <f t="shared" si="2"/>
        <v>0</v>
      </c>
      <c r="R115" s="19">
        <f t="shared" si="2"/>
        <v>0</v>
      </c>
      <c r="S115" s="19">
        <f t="shared" si="2"/>
        <v>0</v>
      </c>
      <c r="T115" s="19">
        <f t="shared" si="2"/>
        <v>0</v>
      </c>
      <c r="U115" s="19">
        <f t="shared" si="2"/>
        <v>0</v>
      </c>
      <c r="V115" s="19">
        <f t="shared" si="2"/>
        <v>0</v>
      </c>
      <c r="W115" s="19">
        <f t="shared" si="2"/>
        <v>0</v>
      </c>
      <c r="X115" s="19">
        <f t="shared" si="2"/>
        <v>0</v>
      </c>
      <c r="Y115" s="19">
        <f t="shared" si="2"/>
        <v>0</v>
      </c>
      <c r="Z115" s="19">
        <f t="shared" si="2"/>
        <v>0</v>
      </c>
      <c r="AA115" s="19">
        <f t="shared" si="2"/>
        <v>0</v>
      </c>
      <c r="AB115" s="19">
        <f t="shared" si="2"/>
        <v>0</v>
      </c>
      <c r="AC115" s="19">
        <f t="shared" si="2"/>
        <v>0</v>
      </c>
      <c r="AD115" s="19">
        <f t="shared" si="2"/>
        <v>0</v>
      </c>
      <c r="AE115" s="19">
        <f t="shared" si="2"/>
        <v>0</v>
      </c>
      <c r="AF115" s="19">
        <f t="shared" si="2"/>
        <v>0</v>
      </c>
      <c r="AG115" s="19">
        <f t="shared" si="2"/>
        <v>0</v>
      </c>
      <c r="AH115" s="19">
        <f t="shared" si="2"/>
        <v>0</v>
      </c>
      <c r="AI115" s="19">
        <f t="shared" si="2"/>
        <v>0</v>
      </c>
      <c r="AJ115" s="19">
        <f t="shared" si="2"/>
        <v>0</v>
      </c>
      <c r="AK115" s="19">
        <f t="shared" si="2"/>
        <v>0</v>
      </c>
      <c r="AL115" s="19">
        <f t="shared" si="2"/>
        <v>0</v>
      </c>
      <c r="AM115" s="19">
        <f t="shared" si="2"/>
        <v>0</v>
      </c>
      <c r="AN115" s="19">
        <f t="shared" si="2"/>
        <v>0</v>
      </c>
      <c r="AO115" s="19">
        <f t="shared" si="2"/>
        <v>0</v>
      </c>
      <c r="AP115" s="19">
        <f t="shared" si="2"/>
        <v>0</v>
      </c>
      <c r="AQ115" s="19">
        <f t="shared" si="2"/>
        <v>0</v>
      </c>
      <c r="AR115" s="19">
        <f t="shared" si="2"/>
        <v>0</v>
      </c>
      <c r="AS115" s="19">
        <f t="shared" si="2"/>
        <v>0</v>
      </c>
      <c r="AT115" s="19">
        <f t="shared" si="2"/>
        <v>0</v>
      </c>
      <c r="AU115" s="19">
        <f t="shared" si="2"/>
        <v>0</v>
      </c>
      <c r="AV115" s="19">
        <f t="shared" si="2"/>
        <v>0</v>
      </c>
      <c r="AW115" s="19">
        <f t="shared" si="2"/>
        <v>0</v>
      </c>
      <c r="AX115" s="19">
        <f t="shared" si="2"/>
        <v>0</v>
      </c>
      <c r="AY115" s="19">
        <f t="shared" si="2"/>
        <v>0</v>
      </c>
      <c r="AZ115" s="19">
        <f t="shared" si="2"/>
        <v>0</v>
      </c>
      <c r="BA115" s="19">
        <f t="shared" si="2"/>
        <v>0</v>
      </c>
      <c r="BB115" s="19">
        <f t="shared" si="2"/>
        <v>0</v>
      </c>
      <c r="BC115" s="19">
        <f t="shared" si="2"/>
        <v>0</v>
      </c>
      <c r="BD115" s="19">
        <f t="shared" si="2"/>
        <v>0</v>
      </c>
      <c r="BE115" s="19">
        <f t="shared" si="2"/>
        <v>0</v>
      </c>
      <c r="BF115" s="19">
        <f t="shared" si="2"/>
        <v>0</v>
      </c>
      <c r="BG115" s="19">
        <f t="shared" si="2"/>
        <v>0</v>
      </c>
      <c r="BH115" s="19">
        <f t="shared" si="2"/>
        <v>0</v>
      </c>
      <c r="BI115" s="19">
        <f t="shared" si="2"/>
        <v>0</v>
      </c>
      <c r="BJ115" s="19">
        <f t="shared" si="2"/>
        <v>0</v>
      </c>
      <c r="BK115" s="19">
        <f t="shared" si="2"/>
        <v>0</v>
      </c>
      <c r="BL115" s="19">
        <f t="shared" si="2"/>
        <v>0</v>
      </c>
      <c r="BM115" s="19">
        <f t="shared" si="2"/>
        <v>0</v>
      </c>
      <c r="BN115" s="19">
        <f t="shared" si="2"/>
        <v>0</v>
      </c>
      <c r="BO115" s="19">
        <f t="shared" si="2"/>
        <v>0</v>
      </c>
      <c r="BP115" s="19">
        <f t="shared" si="2"/>
        <v>0</v>
      </c>
      <c r="BQ115" s="19">
        <f t="shared" si="2"/>
        <v>0</v>
      </c>
      <c r="BR115" s="19">
        <f t="shared" si="2"/>
        <v>0</v>
      </c>
      <c r="BS115" s="19">
        <f t="shared" si="2"/>
        <v>0</v>
      </c>
      <c r="BT115" s="19">
        <f t="shared" si="2"/>
        <v>0</v>
      </c>
      <c r="BU115" s="19">
        <f t="shared" si="2"/>
        <v>0</v>
      </c>
      <c r="BV115" s="19">
        <f t="shared" si="2"/>
        <v>0</v>
      </c>
      <c r="BW115" s="19">
        <f t="shared" si="2"/>
        <v>0</v>
      </c>
      <c r="BX115" s="19">
        <f t="shared" si="2"/>
        <v>0</v>
      </c>
      <c r="BY115" s="19">
        <f t="shared" si="2"/>
        <v>0</v>
      </c>
      <c r="BZ115" s="19">
        <f t="shared" si="2"/>
        <v>0</v>
      </c>
      <c r="CA115" s="19">
        <f t="shared" si="2"/>
        <v>0</v>
      </c>
      <c r="CB115" s="19">
        <f t="shared" si="2"/>
        <v>0</v>
      </c>
      <c r="CC115" s="19">
        <f t="shared" si="2"/>
        <v>0</v>
      </c>
      <c r="CD115" s="19">
        <f t="shared" si="2"/>
        <v>0</v>
      </c>
      <c r="CE115" s="19">
        <f t="shared" si="2"/>
        <v>0</v>
      </c>
      <c r="CF115" s="19">
        <f t="shared" si="2"/>
        <v>0</v>
      </c>
      <c r="CG115" s="19">
        <f t="shared" si="2"/>
        <v>0</v>
      </c>
      <c r="CH115" s="19">
        <f t="shared" si="2"/>
        <v>0</v>
      </c>
      <c r="CI115" s="19">
        <f t="shared" si="2"/>
        <v>0</v>
      </c>
      <c r="CJ115" s="19">
        <f t="shared" si="2"/>
        <v>0</v>
      </c>
      <c r="CK115" s="19">
        <f t="shared" si="2"/>
        <v>0</v>
      </c>
      <c r="CL115" s="19">
        <f t="shared" si="2"/>
        <v>0</v>
      </c>
      <c r="CM115" s="19">
        <f t="shared" si="2"/>
        <v>0</v>
      </c>
      <c r="CN115" s="19">
        <f t="shared" si="2"/>
        <v>0</v>
      </c>
      <c r="CO115" s="19">
        <f t="shared" si="2"/>
        <v>0</v>
      </c>
      <c r="CP115" s="19">
        <f t="shared" si="2"/>
        <v>0</v>
      </c>
      <c r="CQ115" s="19">
        <f t="shared" si="2"/>
        <v>0</v>
      </c>
      <c r="CR115" s="19">
        <f t="shared" si="2"/>
        <v>0</v>
      </c>
      <c r="CS115" s="19">
        <f t="shared" si="2"/>
        <v>0</v>
      </c>
      <c r="CT115" s="19">
        <f t="shared" si="2"/>
        <v>0</v>
      </c>
      <c r="CU115" s="19">
        <f t="shared" si="2"/>
        <v>0</v>
      </c>
      <c r="CV115" s="19">
        <f t="shared" si="2"/>
        <v>0</v>
      </c>
      <c r="CW115" s="19">
        <f t="shared" si="2"/>
        <v>0</v>
      </c>
      <c r="CX115" s="19">
        <f t="shared" si="2"/>
        <v>0</v>
      </c>
      <c r="CY115" s="19">
        <f t="shared" si="2"/>
        <v>0</v>
      </c>
      <c r="CZ115" s="19">
        <f t="shared" si="2"/>
        <v>0</v>
      </c>
      <c r="DA115" s="19">
        <f t="shared" si="2"/>
        <v>0</v>
      </c>
      <c r="DB115" s="19">
        <f t="shared" si="2"/>
        <v>0</v>
      </c>
      <c r="DC115" s="57">
        <f t="shared" si="2"/>
        <v>0</v>
      </c>
      <c r="DD115" s="19">
        <f t="shared" si="2"/>
        <v>0</v>
      </c>
      <c r="DE115" s="19">
        <f t="shared" si="2"/>
        <v>0</v>
      </c>
      <c r="DF115" s="19">
        <f t="shared" si="2"/>
        <v>0</v>
      </c>
      <c r="DG115" s="19">
        <f t="shared" si="2"/>
        <v>0</v>
      </c>
      <c r="DH115" s="19">
        <f t="shared" si="2"/>
        <v>0</v>
      </c>
      <c r="DI115" s="19">
        <f t="shared" si="2"/>
        <v>0</v>
      </c>
      <c r="DJ115" s="29"/>
    </row>
    <row r="116" spans="1:114" ht="15" customHeight="1">
      <c r="A116" s="99"/>
      <c r="B116" s="1"/>
      <c r="C116" s="1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16"/>
    </row>
    <row r="117" spans="1:114" ht="15" customHeight="1">
      <c r="A117" s="99"/>
      <c r="B117" s="23" t="s">
        <v>257</v>
      </c>
      <c r="C117" s="1"/>
      <c r="D117" s="17"/>
      <c r="E117" s="17"/>
      <c r="F117" s="17"/>
      <c r="G117" s="17"/>
      <c r="H117" s="17"/>
      <c r="I117" s="58" t="s">
        <v>355</v>
      </c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 t="s">
        <v>258</v>
      </c>
      <c r="X117" s="17"/>
      <c r="Y117" s="17"/>
      <c r="Z117" s="17"/>
      <c r="AA117" s="17"/>
      <c r="AB117" s="17"/>
      <c r="AC117" s="17" t="s">
        <v>259</v>
      </c>
      <c r="AD117" s="17" t="s">
        <v>260</v>
      </c>
      <c r="AE117" s="17"/>
      <c r="AF117" s="17"/>
      <c r="AG117" s="17"/>
      <c r="AH117" s="17"/>
      <c r="AI117" s="17"/>
      <c r="AJ117" s="17"/>
      <c r="AK117" s="17"/>
      <c r="AL117" s="17" t="s">
        <v>261</v>
      </c>
      <c r="AM117" s="17"/>
      <c r="AN117" s="17"/>
      <c r="AO117" s="2"/>
      <c r="AP117" s="2"/>
      <c r="AQ117" s="2"/>
      <c r="AR117" s="2"/>
      <c r="AS117" s="2"/>
      <c r="AT117" s="2"/>
      <c r="AU117" s="2"/>
      <c r="AV117" s="2"/>
      <c r="AW117" s="2" t="s">
        <v>262</v>
      </c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 t="s">
        <v>262</v>
      </c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16"/>
    </row>
    <row r="118" spans="1:114" ht="15" customHeight="1">
      <c r="B118" s="1"/>
      <c r="C118" s="1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2"/>
      <c r="AP118" s="2"/>
      <c r="AQ118" s="4"/>
      <c r="AR118" s="4"/>
      <c r="AS118" s="4"/>
      <c r="AT118" s="4"/>
      <c r="AU118" s="4"/>
      <c r="AV118" s="4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16"/>
    </row>
    <row r="119" spans="1:114" ht="15" customHeight="1">
      <c r="A119" s="38"/>
      <c r="B119" s="38"/>
      <c r="C119" s="38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/>
      <c r="CG119" s="39"/>
      <c r="CH119" s="39"/>
      <c r="CI119" s="39"/>
      <c r="CJ119" s="39"/>
      <c r="CK119" s="39"/>
      <c r="CL119" s="39"/>
      <c r="CM119" s="39"/>
      <c r="CN119" s="39"/>
      <c r="CO119" s="39"/>
      <c r="CP119" s="39"/>
      <c r="CQ119" s="39"/>
      <c r="CR119" s="39"/>
      <c r="CS119" s="39"/>
      <c r="CT119" s="39"/>
      <c r="CU119" s="39"/>
      <c r="CV119" s="39"/>
      <c r="CW119" s="39"/>
      <c r="CX119" s="39"/>
      <c r="CY119" s="39"/>
      <c r="CZ119" s="39"/>
      <c r="DA119" s="39"/>
      <c r="DB119" s="39"/>
      <c r="DC119" s="39"/>
      <c r="DD119" s="39"/>
      <c r="DE119" s="39"/>
      <c r="DF119" s="39"/>
      <c r="DG119" s="39"/>
      <c r="DH119" s="39"/>
      <c r="DI119" s="39"/>
      <c r="DJ119" s="16"/>
    </row>
    <row r="120" spans="1:114" ht="15" customHeight="1">
      <c r="B120" s="23" t="s">
        <v>353</v>
      </c>
      <c r="C120" s="1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2"/>
      <c r="AP120" s="2"/>
      <c r="AQ120" s="4"/>
      <c r="AR120" s="4"/>
      <c r="AS120" s="4"/>
      <c r="AT120" s="4"/>
      <c r="AU120" s="4"/>
      <c r="AV120" s="4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16"/>
    </row>
    <row r="121" spans="1:114" ht="15" customHeight="1">
      <c r="B121" s="23" t="s">
        <v>50</v>
      </c>
      <c r="C121" s="1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2"/>
      <c r="AP121" s="2"/>
      <c r="AQ121" s="4"/>
      <c r="AR121" s="4"/>
      <c r="AS121" s="4"/>
      <c r="AT121" s="4"/>
      <c r="AU121" s="4"/>
      <c r="AV121" s="4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16"/>
    </row>
    <row r="122" spans="1:114" ht="15" customHeight="1">
      <c r="A122" s="53" t="s">
        <v>329</v>
      </c>
      <c r="B122" s="1" t="s">
        <v>263</v>
      </c>
      <c r="C122" s="1"/>
      <c r="D122" s="2">
        <f>SUM(D16,D17,D25,D38,D58)</f>
        <v>0</v>
      </c>
      <c r="E122" s="2">
        <f t="shared" ref="E122:BP122" si="3">SUM(E16,E17,E25,E38,E58)</f>
        <v>0</v>
      </c>
      <c r="F122" s="2">
        <f t="shared" si="3"/>
        <v>0</v>
      </c>
      <c r="G122" s="2">
        <f t="shared" si="3"/>
        <v>203000</v>
      </c>
      <c r="H122" s="2">
        <f t="shared" si="3"/>
        <v>623350</v>
      </c>
      <c r="I122" s="2">
        <f t="shared" si="3"/>
        <v>310000</v>
      </c>
      <c r="J122" s="2">
        <f t="shared" si="3"/>
        <v>690000</v>
      </c>
      <c r="K122" s="2">
        <f t="shared" si="3"/>
        <v>0</v>
      </c>
      <c r="L122" s="2">
        <f t="shared" si="3"/>
        <v>2995099.7</v>
      </c>
      <c r="M122" s="2">
        <f t="shared" si="3"/>
        <v>0</v>
      </c>
      <c r="N122" s="2">
        <f t="shared" si="3"/>
        <v>66000</v>
      </c>
      <c r="O122" s="2">
        <f t="shared" si="3"/>
        <v>1250000</v>
      </c>
      <c r="P122" s="2">
        <f t="shared" si="3"/>
        <v>1080500</v>
      </c>
      <c r="Q122" s="2">
        <f t="shared" si="3"/>
        <v>1572000</v>
      </c>
      <c r="R122" s="2">
        <f t="shared" si="3"/>
        <v>2600926.75</v>
      </c>
      <c r="S122" s="2">
        <f t="shared" si="3"/>
        <v>2589875</v>
      </c>
      <c r="T122" s="2">
        <f t="shared" si="3"/>
        <v>2697300</v>
      </c>
      <c r="U122" s="2">
        <f t="shared" si="3"/>
        <v>9530000</v>
      </c>
      <c r="V122" s="2">
        <f t="shared" si="3"/>
        <v>805100</v>
      </c>
      <c r="W122" s="2">
        <f t="shared" si="3"/>
        <v>50000</v>
      </c>
      <c r="X122" s="2">
        <f t="shared" si="3"/>
        <v>2015000</v>
      </c>
      <c r="Y122" s="2">
        <f t="shared" si="3"/>
        <v>30000</v>
      </c>
      <c r="Z122" s="2">
        <f t="shared" si="3"/>
        <v>4675415</v>
      </c>
      <c r="AA122" s="2">
        <f t="shared" si="3"/>
        <v>4000000</v>
      </c>
      <c r="AB122" s="2">
        <f t="shared" si="3"/>
        <v>5876392.5</v>
      </c>
      <c r="AC122" s="2">
        <f t="shared" si="3"/>
        <v>3300000</v>
      </c>
      <c r="AD122" s="2">
        <f t="shared" si="3"/>
        <v>75000</v>
      </c>
      <c r="AE122" s="2">
        <f t="shared" si="3"/>
        <v>0</v>
      </c>
      <c r="AF122" s="2">
        <f t="shared" si="3"/>
        <v>0</v>
      </c>
      <c r="AG122" s="2">
        <f t="shared" si="3"/>
        <v>0</v>
      </c>
      <c r="AH122" s="2">
        <f t="shared" si="3"/>
        <v>0</v>
      </c>
      <c r="AI122" s="2">
        <f t="shared" si="3"/>
        <v>500000</v>
      </c>
      <c r="AJ122" s="2">
        <f t="shared" si="3"/>
        <v>0</v>
      </c>
      <c r="AK122" s="2">
        <f t="shared" si="3"/>
        <v>2106837.2000000002</v>
      </c>
      <c r="AL122" s="2">
        <f t="shared" si="3"/>
        <v>1856837.02</v>
      </c>
      <c r="AM122" s="2">
        <f t="shared" si="3"/>
        <v>2039465.3</v>
      </c>
      <c r="AN122" s="2">
        <f t="shared" si="3"/>
        <v>1795837.2</v>
      </c>
      <c r="AO122" s="2">
        <f t="shared" si="3"/>
        <v>1795837.2</v>
      </c>
      <c r="AP122" s="2">
        <f t="shared" si="3"/>
        <v>1795837.2</v>
      </c>
      <c r="AQ122" s="2">
        <f t="shared" si="3"/>
        <v>1795837.2</v>
      </c>
      <c r="AR122" s="2">
        <f t="shared" si="3"/>
        <v>1795837.2</v>
      </c>
      <c r="AS122" s="2">
        <f t="shared" si="3"/>
        <v>1795837.2</v>
      </c>
      <c r="AT122" s="2">
        <f t="shared" si="3"/>
        <v>1795837.2</v>
      </c>
      <c r="AU122" s="2">
        <f t="shared" si="3"/>
        <v>7331437.2000000002</v>
      </c>
      <c r="AV122" s="2">
        <f t="shared" si="3"/>
        <v>3687337.2</v>
      </c>
      <c r="AW122" s="2">
        <f t="shared" si="3"/>
        <v>0</v>
      </c>
      <c r="AX122" s="2">
        <f t="shared" si="3"/>
        <v>0</v>
      </c>
      <c r="AY122" s="2">
        <f t="shared" si="3"/>
        <v>0</v>
      </c>
      <c r="AZ122" s="2">
        <f t="shared" si="3"/>
        <v>0</v>
      </c>
      <c r="BA122" s="2">
        <f t="shared" si="3"/>
        <v>0</v>
      </c>
      <c r="BB122" s="2">
        <f t="shared" si="3"/>
        <v>0</v>
      </c>
      <c r="BC122" s="2">
        <f t="shared" si="3"/>
        <v>0</v>
      </c>
      <c r="BD122" s="2">
        <f t="shared" si="3"/>
        <v>0</v>
      </c>
      <c r="BE122" s="2">
        <f t="shared" si="3"/>
        <v>0</v>
      </c>
      <c r="BF122" s="2">
        <f t="shared" si="3"/>
        <v>1265630.53</v>
      </c>
      <c r="BG122" s="2">
        <f t="shared" si="3"/>
        <v>18828557.559999999</v>
      </c>
      <c r="BH122" s="2">
        <f t="shared" si="3"/>
        <v>126663792.66</v>
      </c>
      <c r="BI122" s="2">
        <f t="shared" si="3"/>
        <v>253406510.36000001</v>
      </c>
      <c r="BJ122" s="2">
        <f t="shared" si="3"/>
        <v>273139641.31</v>
      </c>
      <c r="BK122" s="2">
        <f t="shared" si="3"/>
        <v>214332319.16</v>
      </c>
      <c r="BL122" s="2">
        <f t="shared" si="3"/>
        <v>237307621.43000001</v>
      </c>
      <c r="BM122" s="2">
        <f t="shared" si="3"/>
        <v>5011670.7</v>
      </c>
      <c r="BN122" s="2">
        <f t="shared" si="3"/>
        <v>1558791.3</v>
      </c>
      <c r="BO122" s="2">
        <f t="shared" si="3"/>
        <v>519277.19</v>
      </c>
      <c r="BP122" s="2">
        <f t="shared" si="3"/>
        <v>249745.92000000001</v>
      </c>
      <c r="BQ122" s="2">
        <f t="shared" ref="BQ122:DI122" si="4">SUM(BQ16,BQ17,BQ25,BQ38,BQ58)</f>
        <v>184123.32</v>
      </c>
      <c r="BR122" s="2">
        <f t="shared" si="4"/>
        <v>0</v>
      </c>
      <c r="BS122" s="2">
        <f t="shared" si="4"/>
        <v>0</v>
      </c>
      <c r="BT122" s="2">
        <f t="shared" si="4"/>
        <v>0</v>
      </c>
      <c r="BU122" s="2">
        <f t="shared" si="4"/>
        <v>0</v>
      </c>
      <c r="BV122" s="2">
        <f t="shared" si="4"/>
        <v>11012298</v>
      </c>
      <c r="BW122" s="2">
        <f t="shared" si="4"/>
        <v>12598143.07</v>
      </c>
      <c r="BX122" s="2">
        <f t="shared" si="4"/>
        <v>14081612.550000001</v>
      </c>
      <c r="BY122" s="2">
        <f t="shared" si="4"/>
        <v>0</v>
      </c>
      <c r="BZ122" s="2">
        <f t="shared" si="4"/>
        <v>11213121.85</v>
      </c>
      <c r="CA122" s="2">
        <f t="shared" si="4"/>
        <v>13500889.32</v>
      </c>
      <c r="CB122" s="2">
        <f t="shared" si="4"/>
        <v>7007868.04</v>
      </c>
      <c r="CC122" s="2">
        <f t="shared" si="4"/>
        <v>13255502.08</v>
      </c>
      <c r="CD122" s="2">
        <f t="shared" si="4"/>
        <v>11351740.439999999</v>
      </c>
      <c r="CE122" s="2">
        <f t="shared" si="4"/>
        <v>19407281.760000002</v>
      </c>
      <c r="CF122" s="2">
        <f t="shared" si="4"/>
        <v>81727198.120000005</v>
      </c>
      <c r="CG122" s="2">
        <f t="shared" si="4"/>
        <v>63551127.530000001</v>
      </c>
      <c r="CH122" s="2">
        <f t="shared" si="4"/>
        <v>64395409.82</v>
      </c>
      <c r="CI122" s="2">
        <f t="shared" si="4"/>
        <v>66774038.329999998</v>
      </c>
      <c r="CJ122" s="2">
        <f t="shared" si="4"/>
        <v>194685823.25999999</v>
      </c>
      <c r="CK122" s="2">
        <f t="shared" si="4"/>
        <v>124768614.58</v>
      </c>
      <c r="CL122" s="2">
        <f t="shared" si="4"/>
        <v>105577697.14</v>
      </c>
      <c r="CM122" s="2">
        <f t="shared" si="4"/>
        <v>26629423.949999999</v>
      </c>
      <c r="CN122" s="2">
        <f t="shared" si="4"/>
        <v>21161206.620000001</v>
      </c>
      <c r="CO122" s="2">
        <f t="shared" si="4"/>
        <v>24936580.350000001</v>
      </c>
      <c r="CP122" s="2">
        <f t="shared" si="4"/>
        <v>11323814.84</v>
      </c>
      <c r="CQ122" s="2">
        <f t="shared" si="4"/>
        <v>23988997.280000001</v>
      </c>
      <c r="CR122" s="2">
        <f t="shared" si="4"/>
        <v>64637349.630000003</v>
      </c>
      <c r="CS122" s="2">
        <f t="shared" si="4"/>
        <v>14741619.58</v>
      </c>
      <c r="CT122" s="2">
        <f t="shared" si="4"/>
        <v>77935979.319999993</v>
      </c>
      <c r="CU122" s="2">
        <f t="shared" si="4"/>
        <v>97613524.719999999</v>
      </c>
      <c r="CV122" s="2">
        <f t="shared" si="4"/>
        <v>57387860</v>
      </c>
      <c r="CW122" s="2">
        <f t="shared" si="4"/>
        <v>323647297</v>
      </c>
      <c r="CX122" s="2">
        <f t="shared" si="4"/>
        <v>439414611</v>
      </c>
      <c r="CY122" s="2">
        <f t="shared" si="4"/>
        <v>1176388308</v>
      </c>
      <c r="CZ122" s="2">
        <f t="shared" si="4"/>
        <v>2849018169</v>
      </c>
      <c r="DA122" s="2">
        <f t="shared" si="4"/>
        <v>2663738593</v>
      </c>
      <c r="DB122" s="2">
        <f t="shared" si="4"/>
        <v>2875403461</v>
      </c>
      <c r="DC122" s="2">
        <f t="shared" si="4"/>
        <v>2123820554</v>
      </c>
      <c r="DD122" s="2">
        <f t="shared" si="4"/>
        <v>4762105928</v>
      </c>
      <c r="DE122" s="2">
        <f t="shared" si="4"/>
        <v>2077688745</v>
      </c>
      <c r="DF122" s="2">
        <f t="shared" si="4"/>
        <v>6155101031</v>
      </c>
      <c r="DG122" s="2">
        <f t="shared" si="4"/>
        <v>1515350573</v>
      </c>
      <c r="DH122" s="2">
        <f t="shared" si="4"/>
        <v>2293546749</v>
      </c>
      <c r="DI122" s="2">
        <f t="shared" si="4"/>
        <v>2252845403</v>
      </c>
      <c r="DJ122" s="16"/>
    </row>
    <row r="123" spans="1:114" ht="15" customHeight="1">
      <c r="A123" s="53" t="s">
        <v>330</v>
      </c>
      <c r="B123" s="1" t="s">
        <v>264</v>
      </c>
      <c r="C123" s="1"/>
      <c r="D123" s="2">
        <f>SUM(D20,D21,D22,D23,D24,D26,D27,D28,D30,D37,D45,D46)</f>
        <v>1358748</v>
      </c>
      <c r="E123" s="2">
        <f t="shared" ref="E123:BP123" si="5">SUM(E20,E21,E22,E23,E24,E26,E27,E28,E30,E37,E45,E46)</f>
        <v>1360125.55</v>
      </c>
      <c r="F123" s="2">
        <f t="shared" si="5"/>
        <v>1365946.85</v>
      </c>
      <c r="G123" s="2">
        <f t="shared" si="5"/>
        <v>1365920.5</v>
      </c>
      <c r="H123" s="2">
        <f t="shared" si="5"/>
        <v>1365920.5</v>
      </c>
      <c r="I123" s="2">
        <f t="shared" si="5"/>
        <v>1297972.2</v>
      </c>
      <c r="J123" s="2">
        <f t="shared" si="5"/>
        <v>1118001.3</v>
      </c>
      <c r="K123" s="2">
        <f t="shared" si="5"/>
        <v>1312861.25</v>
      </c>
      <c r="L123" s="2">
        <f t="shared" si="5"/>
        <v>0</v>
      </c>
      <c r="M123" s="2">
        <f t="shared" si="5"/>
        <v>0</v>
      </c>
      <c r="N123" s="2">
        <f t="shared" si="5"/>
        <v>0</v>
      </c>
      <c r="O123" s="2">
        <f t="shared" si="5"/>
        <v>0</v>
      </c>
      <c r="P123" s="2">
        <f t="shared" si="5"/>
        <v>0</v>
      </c>
      <c r="Q123" s="2">
        <f t="shared" si="5"/>
        <v>0</v>
      </c>
      <c r="R123" s="2">
        <f t="shared" si="5"/>
        <v>0</v>
      </c>
      <c r="S123" s="2">
        <f t="shared" si="5"/>
        <v>0</v>
      </c>
      <c r="T123" s="2">
        <f t="shared" si="5"/>
        <v>0</v>
      </c>
      <c r="U123" s="2">
        <f t="shared" si="5"/>
        <v>0</v>
      </c>
      <c r="V123" s="2">
        <f t="shared" si="5"/>
        <v>0</v>
      </c>
      <c r="W123" s="2">
        <f t="shared" si="5"/>
        <v>0</v>
      </c>
      <c r="X123" s="2">
        <f t="shared" si="5"/>
        <v>0</v>
      </c>
      <c r="Y123" s="2">
        <f t="shared" si="5"/>
        <v>0</v>
      </c>
      <c r="Z123" s="2">
        <f t="shared" si="5"/>
        <v>0</v>
      </c>
      <c r="AA123" s="2">
        <f t="shared" si="5"/>
        <v>0</v>
      </c>
      <c r="AB123" s="2">
        <f t="shared" si="5"/>
        <v>0</v>
      </c>
      <c r="AC123" s="2">
        <f t="shared" si="5"/>
        <v>0</v>
      </c>
      <c r="AD123" s="2">
        <f t="shared" si="5"/>
        <v>3149367.5</v>
      </c>
      <c r="AE123" s="2">
        <f t="shared" si="5"/>
        <v>802000</v>
      </c>
      <c r="AF123" s="2">
        <f t="shared" si="5"/>
        <v>0</v>
      </c>
      <c r="AG123" s="2">
        <f t="shared" si="5"/>
        <v>0</v>
      </c>
      <c r="AH123" s="2">
        <f t="shared" si="5"/>
        <v>0</v>
      </c>
      <c r="AI123" s="2">
        <f t="shared" si="5"/>
        <v>0</v>
      </c>
      <c r="AJ123" s="2">
        <f t="shared" si="5"/>
        <v>0</v>
      </c>
      <c r="AK123" s="2">
        <f t="shared" si="5"/>
        <v>0</v>
      </c>
      <c r="AL123" s="2">
        <f t="shared" si="5"/>
        <v>0</v>
      </c>
      <c r="AM123" s="2">
        <f t="shared" si="5"/>
        <v>3586917.6</v>
      </c>
      <c r="AN123" s="2">
        <f t="shared" si="5"/>
        <v>3585288.3</v>
      </c>
      <c r="AO123" s="2">
        <f t="shared" si="5"/>
        <v>43585288.299999997</v>
      </c>
      <c r="AP123" s="2">
        <f t="shared" si="5"/>
        <v>76120286.939999998</v>
      </c>
      <c r="AQ123" s="2">
        <f t="shared" si="5"/>
        <v>76971592.450000003</v>
      </c>
      <c r="AR123" s="2">
        <f t="shared" si="5"/>
        <v>78617054.810000002</v>
      </c>
      <c r="AS123" s="2">
        <f t="shared" si="5"/>
        <v>60681404.359999999</v>
      </c>
      <c r="AT123" s="2">
        <f t="shared" si="5"/>
        <v>80666551.640000001</v>
      </c>
      <c r="AU123" s="2">
        <f t="shared" si="5"/>
        <v>69689295.75</v>
      </c>
      <c r="AV123" s="2">
        <f t="shared" si="5"/>
        <v>109144161.51000001</v>
      </c>
      <c r="AW123" s="2">
        <f t="shared" si="5"/>
        <v>96085769.349999994</v>
      </c>
      <c r="AX123" s="2">
        <f t="shared" si="5"/>
        <v>158764114.15000001</v>
      </c>
      <c r="AY123" s="2">
        <f t="shared" si="5"/>
        <v>114179464.48</v>
      </c>
      <c r="AZ123" s="2">
        <f t="shared" si="5"/>
        <v>148388950.57999998</v>
      </c>
      <c r="BA123" s="2">
        <f t="shared" si="5"/>
        <v>90395126.329999998</v>
      </c>
      <c r="BB123" s="2">
        <f t="shared" si="5"/>
        <v>206258669.72999999</v>
      </c>
      <c r="BC123" s="2">
        <f t="shared" si="5"/>
        <v>149314490.88999999</v>
      </c>
      <c r="BD123" s="2">
        <f t="shared" si="5"/>
        <v>199601136.78999999</v>
      </c>
      <c r="BE123" s="2">
        <f t="shared" si="5"/>
        <v>138411365.11000001</v>
      </c>
      <c r="BF123" s="2">
        <f t="shared" si="5"/>
        <v>231429623</v>
      </c>
      <c r="BG123" s="2">
        <f t="shared" si="5"/>
        <v>165909395.38</v>
      </c>
      <c r="BH123" s="2">
        <f t="shared" si="5"/>
        <v>162024960.63</v>
      </c>
      <c r="BI123" s="2">
        <f t="shared" si="5"/>
        <v>0</v>
      </c>
      <c r="BJ123" s="2">
        <f t="shared" si="5"/>
        <v>0</v>
      </c>
      <c r="BK123" s="2">
        <f t="shared" si="5"/>
        <v>0</v>
      </c>
      <c r="BL123" s="2">
        <f t="shared" si="5"/>
        <v>0</v>
      </c>
      <c r="BM123" s="2">
        <f t="shared" si="5"/>
        <v>172250000</v>
      </c>
      <c r="BN123" s="2">
        <f t="shared" si="5"/>
        <v>172750000</v>
      </c>
      <c r="BO123" s="2">
        <f t="shared" si="5"/>
        <v>146790000</v>
      </c>
      <c r="BP123" s="2">
        <f t="shared" si="5"/>
        <v>178590000</v>
      </c>
      <c r="BQ123" s="2">
        <f t="shared" ref="BQ123:DI123" si="6">SUM(BQ20,BQ21,BQ22,BQ23,BQ24,BQ26,BQ27,BQ28,BQ30,BQ37,BQ45,BQ46)</f>
        <v>151160000</v>
      </c>
      <c r="BR123" s="2">
        <f t="shared" si="6"/>
        <v>149245937.63999999</v>
      </c>
      <c r="BS123" s="2">
        <f t="shared" si="6"/>
        <v>168836781.46000001</v>
      </c>
      <c r="BT123" s="2">
        <f t="shared" si="6"/>
        <v>186306162.16999999</v>
      </c>
      <c r="BU123" s="2">
        <f t="shared" si="6"/>
        <v>196155820.63</v>
      </c>
      <c r="BV123" s="2">
        <f t="shared" si="6"/>
        <v>186900000</v>
      </c>
      <c r="BW123" s="2">
        <f t="shared" si="6"/>
        <v>270500000</v>
      </c>
      <c r="BX123" s="2">
        <f t="shared" si="6"/>
        <v>319606000</v>
      </c>
      <c r="BY123" s="2">
        <f t="shared" si="6"/>
        <v>357654959.07999998</v>
      </c>
      <c r="BZ123" s="2">
        <f t="shared" si="6"/>
        <v>390839669.35000002</v>
      </c>
      <c r="CA123" s="2">
        <f t="shared" si="6"/>
        <v>428987396.35000002</v>
      </c>
      <c r="CB123" s="2">
        <f t="shared" si="6"/>
        <v>444803195.06999999</v>
      </c>
      <c r="CC123" s="2">
        <f t="shared" si="6"/>
        <v>568892810.34000003</v>
      </c>
      <c r="CD123" s="2">
        <f t="shared" si="6"/>
        <v>724240192.30999994</v>
      </c>
      <c r="CE123" s="2">
        <f t="shared" si="6"/>
        <v>628953829.02999997</v>
      </c>
      <c r="CF123" s="2">
        <f t="shared" si="6"/>
        <v>622617788.99000001</v>
      </c>
      <c r="CG123" s="2">
        <f t="shared" si="6"/>
        <v>766112194.85000002</v>
      </c>
      <c r="CH123" s="2">
        <f t="shared" si="6"/>
        <v>1106815644.9100001</v>
      </c>
      <c r="CI123" s="2">
        <f t="shared" si="6"/>
        <v>1303265368.6199999</v>
      </c>
      <c r="CJ123" s="2">
        <f t="shared" si="6"/>
        <v>1300696792.0699999</v>
      </c>
      <c r="CK123" s="2">
        <f t="shared" si="6"/>
        <v>1300255070.8199999</v>
      </c>
      <c r="CL123" s="2">
        <f t="shared" si="6"/>
        <v>1307894779.8699999</v>
      </c>
      <c r="CM123" s="2">
        <f t="shared" si="6"/>
        <v>1540213060.5699999</v>
      </c>
      <c r="CN123" s="2">
        <f t="shared" si="6"/>
        <v>1657052579.05</v>
      </c>
      <c r="CO123" s="2">
        <f t="shared" si="6"/>
        <v>6373278677.6700001</v>
      </c>
      <c r="CP123" s="2">
        <f t="shared" si="6"/>
        <v>6584008599.9499998</v>
      </c>
      <c r="CQ123" s="2">
        <f t="shared" si="6"/>
        <v>6725729453.4099998</v>
      </c>
      <c r="CR123" s="2">
        <f t="shared" si="6"/>
        <v>5638151716.0300007</v>
      </c>
      <c r="CS123" s="2">
        <f t="shared" si="6"/>
        <v>5620720736.6199999</v>
      </c>
      <c r="CT123" s="2">
        <f t="shared" si="6"/>
        <v>6275545734.2799997</v>
      </c>
      <c r="CU123" s="2">
        <f t="shared" si="6"/>
        <v>8259405901</v>
      </c>
      <c r="CV123" s="2">
        <f t="shared" si="6"/>
        <v>11244196215</v>
      </c>
      <c r="CW123" s="2">
        <f t="shared" si="6"/>
        <v>9080621539</v>
      </c>
      <c r="CX123" s="2">
        <f t="shared" si="6"/>
        <v>12420514934</v>
      </c>
      <c r="CY123" s="2">
        <f t="shared" si="6"/>
        <v>13967000000</v>
      </c>
      <c r="CZ123" s="2">
        <f t="shared" si="6"/>
        <v>17108000000</v>
      </c>
      <c r="DA123" s="2">
        <f t="shared" si="6"/>
        <v>16115000000</v>
      </c>
      <c r="DB123" s="2">
        <f t="shared" si="6"/>
        <v>19083000000</v>
      </c>
      <c r="DC123" s="2">
        <f t="shared" si="6"/>
        <v>17185000000</v>
      </c>
      <c r="DD123" s="2">
        <f t="shared" si="6"/>
        <v>20221000000</v>
      </c>
      <c r="DE123" s="2">
        <f t="shared" si="6"/>
        <v>22400000000</v>
      </c>
      <c r="DF123" s="2">
        <f t="shared" si="6"/>
        <v>25201000000</v>
      </c>
      <c r="DG123" s="2">
        <f t="shared" si="6"/>
        <v>23972000000</v>
      </c>
      <c r="DH123" s="2">
        <f t="shared" si="6"/>
        <v>23321000000</v>
      </c>
      <c r="DI123" s="2">
        <f t="shared" si="6"/>
        <v>20539205630</v>
      </c>
      <c r="DJ123" s="16"/>
    </row>
    <row r="124" spans="1:114" ht="15" customHeight="1">
      <c r="A124" s="53" t="s">
        <v>331</v>
      </c>
      <c r="B124" s="1" t="s">
        <v>265</v>
      </c>
      <c r="C124" s="1"/>
      <c r="D124" s="2">
        <f>SUM(D9,D10,D11,D12,D13,D14,D15,D19,D54,D55)</f>
        <v>2359712.56</v>
      </c>
      <c r="E124" s="2">
        <f t="shared" ref="E124:BP124" si="7">SUM(E9,E10,E11,E12,E13,E14,E15,E19,E54,E55)</f>
        <v>2207138.2999999998</v>
      </c>
      <c r="F124" s="2">
        <f t="shared" si="7"/>
        <v>3236751.41</v>
      </c>
      <c r="G124" s="2">
        <f t="shared" si="7"/>
        <v>3203667.98</v>
      </c>
      <c r="H124" s="2">
        <f t="shared" si="7"/>
        <v>4198969.07</v>
      </c>
      <c r="I124" s="2">
        <f t="shared" si="7"/>
        <v>2521790.3499999996</v>
      </c>
      <c r="J124" s="2">
        <f t="shared" si="7"/>
        <v>5807906.5800000001</v>
      </c>
      <c r="K124" s="2">
        <f t="shared" si="7"/>
        <v>5375467.2300000004</v>
      </c>
      <c r="L124" s="2">
        <f t="shared" si="7"/>
        <v>6148969.8600000003</v>
      </c>
      <c r="M124" s="2">
        <f t="shared" si="7"/>
        <v>4999637.6099999994</v>
      </c>
      <c r="N124" s="2">
        <f t="shared" si="7"/>
        <v>4962105.5200000005</v>
      </c>
      <c r="O124" s="2">
        <f t="shared" si="7"/>
        <v>4827514.32</v>
      </c>
      <c r="P124" s="2">
        <f t="shared" si="7"/>
        <v>4767319.74</v>
      </c>
      <c r="Q124" s="2">
        <f t="shared" si="7"/>
        <v>5795480.7800000003</v>
      </c>
      <c r="R124" s="2">
        <f t="shared" si="7"/>
        <v>7193107.29</v>
      </c>
      <c r="S124" s="2">
        <f t="shared" si="7"/>
        <v>3959882.35</v>
      </c>
      <c r="T124" s="2">
        <f t="shared" si="7"/>
        <v>11437417.059999999</v>
      </c>
      <c r="U124" s="2">
        <f t="shared" si="7"/>
        <v>5213130.47</v>
      </c>
      <c r="V124" s="2">
        <f t="shared" si="7"/>
        <v>12596721.199999999</v>
      </c>
      <c r="W124" s="2">
        <f t="shared" si="7"/>
        <v>14132618.260000002</v>
      </c>
      <c r="X124" s="2">
        <f t="shared" si="7"/>
        <v>16908211.919999998</v>
      </c>
      <c r="Y124" s="2">
        <f t="shared" si="7"/>
        <v>7342137.7400000002</v>
      </c>
      <c r="Z124" s="2">
        <f t="shared" si="7"/>
        <v>11009903.119999999</v>
      </c>
      <c r="AA124" s="2">
        <f t="shared" si="7"/>
        <v>10615078.52</v>
      </c>
      <c r="AB124" s="2">
        <f t="shared" si="7"/>
        <v>14271684.51</v>
      </c>
      <c r="AC124" s="2">
        <f t="shared" si="7"/>
        <v>8321348.9199999999</v>
      </c>
      <c r="AD124" s="2">
        <f t="shared" si="7"/>
        <v>21087968.66</v>
      </c>
      <c r="AE124" s="2">
        <f t="shared" si="7"/>
        <v>20859027.140000001</v>
      </c>
      <c r="AF124" s="2">
        <f t="shared" si="7"/>
        <v>17120351.719999999</v>
      </c>
      <c r="AG124" s="2">
        <f t="shared" si="7"/>
        <v>15268377.369999999</v>
      </c>
      <c r="AH124" s="2">
        <f t="shared" si="7"/>
        <v>25282013.469999999</v>
      </c>
      <c r="AI124" s="2">
        <f t="shared" si="7"/>
        <v>23291828.93</v>
      </c>
      <c r="AJ124" s="2">
        <f t="shared" si="7"/>
        <v>25496994.689999998</v>
      </c>
      <c r="AK124" s="2">
        <f t="shared" si="7"/>
        <v>24159567.98</v>
      </c>
      <c r="AL124" s="2">
        <f t="shared" si="7"/>
        <v>29241858.210000001</v>
      </c>
      <c r="AM124" s="2">
        <f t="shared" si="7"/>
        <v>29660074.670000002</v>
      </c>
      <c r="AN124" s="2">
        <f t="shared" si="7"/>
        <v>25788422.16</v>
      </c>
      <c r="AO124" s="2">
        <f t="shared" si="7"/>
        <v>48045550.189999998</v>
      </c>
      <c r="AP124" s="2">
        <f t="shared" si="7"/>
        <v>75189109.799999997</v>
      </c>
      <c r="AQ124" s="2">
        <f t="shared" si="7"/>
        <v>26888364.490000002</v>
      </c>
      <c r="AR124" s="2">
        <f t="shared" si="7"/>
        <v>25689752.089999996</v>
      </c>
      <c r="AS124" s="2">
        <f t="shared" si="7"/>
        <v>24285570.649999999</v>
      </c>
      <c r="AT124" s="2">
        <f t="shared" si="7"/>
        <v>46547150.780000001</v>
      </c>
      <c r="AU124" s="2">
        <f t="shared" si="7"/>
        <v>35822296.710000001</v>
      </c>
      <c r="AV124" s="2">
        <f t="shared" si="7"/>
        <v>37189558.230000004</v>
      </c>
      <c r="AW124" s="2">
        <f t="shared" si="7"/>
        <v>37147272.759999998</v>
      </c>
      <c r="AX124" s="2">
        <f t="shared" si="7"/>
        <v>31401982.640000001</v>
      </c>
      <c r="AY124" s="2">
        <f t="shared" si="7"/>
        <v>35066052.229999997</v>
      </c>
      <c r="AZ124" s="2">
        <f t="shared" si="7"/>
        <v>60182854.539999999</v>
      </c>
      <c r="BA124" s="2">
        <f t="shared" si="7"/>
        <v>80948453.5</v>
      </c>
      <c r="BB124" s="2">
        <f t="shared" si="7"/>
        <v>67426635.390000001</v>
      </c>
      <c r="BC124" s="2">
        <f t="shared" si="7"/>
        <v>60764974.68</v>
      </c>
      <c r="BD124" s="2">
        <f t="shared" si="7"/>
        <v>318153400.73000002</v>
      </c>
      <c r="BE124" s="2">
        <f t="shared" si="7"/>
        <v>364039573.84000003</v>
      </c>
      <c r="BF124" s="2">
        <f t="shared" si="7"/>
        <v>297584805.00999999</v>
      </c>
      <c r="BG124" s="2">
        <f t="shared" si="7"/>
        <v>231769555.03</v>
      </c>
      <c r="BH124" s="2">
        <f t="shared" si="7"/>
        <v>175285489.64999998</v>
      </c>
      <c r="BI124" s="2">
        <f t="shared" si="7"/>
        <v>105524123.72999999</v>
      </c>
      <c r="BJ124" s="2">
        <f t="shared" si="7"/>
        <v>92823559.120000005</v>
      </c>
      <c r="BK124" s="2">
        <f t="shared" si="7"/>
        <v>22981757.100000001</v>
      </c>
      <c r="BL124" s="2">
        <f t="shared" si="7"/>
        <v>94948508.25999999</v>
      </c>
      <c r="BM124" s="2">
        <f t="shared" si="7"/>
        <v>52143924.560000002</v>
      </c>
      <c r="BN124" s="2">
        <f t="shared" si="7"/>
        <v>140276579.11000001</v>
      </c>
      <c r="BO124" s="2">
        <f t="shared" si="7"/>
        <v>129288262.7</v>
      </c>
      <c r="BP124" s="2">
        <f t="shared" si="7"/>
        <v>131260925.79000001</v>
      </c>
      <c r="BQ124" s="2">
        <f t="shared" ref="BQ124:DI124" si="8">SUM(BQ9,BQ10,BQ11,BQ12,BQ13,BQ14,BQ15,BQ19,BQ54,BQ55)</f>
        <v>106024687.75</v>
      </c>
      <c r="BR124" s="2">
        <f t="shared" si="8"/>
        <v>100154203.08</v>
      </c>
      <c r="BS124" s="2">
        <f t="shared" si="8"/>
        <v>112162697.20999999</v>
      </c>
      <c r="BT124" s="2">
        <f t="shared" si="8"/>
        <v>62681865.460000001</v>
      </c>
      <c r="BU124" s="2">
        <f t="shared" si="8"/>
        <v>69319856.290000007</v>
      </c>
      <c r="BV124" s="2">
        <f t="shared" si="8"/>
        <v>90792531.340000004</v>
      </c>
      <c r="BW124" s="2">
        <f t="shared" si="8"/>
        <v>103956858.95999999</v>
      </c>
      <c r="BX124" s="2">
        <f t="shared" si="8"/>
        <v>117055332.14</v>
      </c>
      <c r="BY124" s="2">
        <f t="shared" si="8"/>
        <v>99860182.900000006</v>
      </c>
      <c r="BZ124" s="2">
        <f t="shared" si="8"/>
        <v>134928490.02000001</v>
      </c>
      <c r="CA124" s="2">
        <f t="shared" si="8"/>
        <v>95030736.319999993</v>
      </c>
      <c r="CB124" s="2">
        <f t="shared" si="8"/>
        <v>118220834.98</v>
      </c>
      <c r="CC124" s="2">
        <f t="shared" si="8"/>
        <v>132661856.36</v>
      </c>
      <c r="CD124" s="2">
        <f t="shared" si="8"/>
        <v>340642099.19</v>
      </c>
      <c r="CE124" s="2">
        <f t="shared" si="8"/>
        <v>322345679.51999998</v>
      </c>
      <c r="CF124" s="2">
        <f t="shared" si="8"/>
        <v>281376587.63999999</v>
      </c>
      <c r="CG124" s="2">
        <f t="shared" si="8"/>
        <v>256002278.88</v>
      </c>
      <c r="CH124" s="2">
        <f t="shared" si="8"/>
        <v>311154574.76999998</v>
      </c>
      <c r="CI124" s="2">
        <f t="shared" si="8"/>
        <v>236441458.34999999</v>
      </c>
      <c r="CJ124" s="2">
        <f t="shared" si="8"/>
        <v>560036346.52999997</v>
      </c>
      <c r="CK124" s="2">
        <f t="shared" si="8"/>
        <v>567399176.42999995</v>
      </c>
      <c r="CL124" s="2">
        <f t="shared" si="8"/>
        <v>597956885.27999997</v>
      </c>
      <c r="CM124" s="2">
        <f t="shared" si="8"/>
        <v>1229419583.95</v>
      </c>
      <c r="CN124" s="2">
        <f t="shared" si="8"/>
        <v>517166429.22000003</v>
      </c>
      <c r="CO124" s="2">
        <f t="shared" si="8"/>
        <v>1949058205.8699999</v>
      </c>
      <c r="CP124" s="2">
        <f t="shared" si="8"/>
        <v>1135899901.9000001</v>
      </c>
      <c r="CQ124" s="2">
        <f t="shared" si="8"/>
        <v>415617564.29000002</v>
      </c>
      <c r="CR124" s="2">
        <f t="shared" si="8"/>
        <v>570669556.55999994</v>
      </c>
      <c r="CS124" s="2">
        <f t="shared" si="8"/>
        <v>400984158.91000003</v>
      </c>
      <c r="CT124" s="2">
        <f t="shared" si="8"/>
        <v>843399814.78999996</v>
      </c>
      <c r="CU124" s="2">
        <f t="shared" si="8"/>
        <v>2882051837.79</v>
      </c>
      <c r="CV124" s="2">
        <f t="shared" si="8"/>
        <v>639091424</v>
      </c>
      <c r="CW124" s="2">
        <f t="shared" si="8"/>
        <v>688244989</v>
      </c>
      <c r="CX124" s="2">
        <f t="shared" si="8"/>
        <v>1182420110</v>
      </c>
      <c r="CY124" s="2">
        <f t="shared" si="8"/>
        <v>1312608744</v>
      </c>
      <c r="CZ124" s="2">
        <f t="shared" si="8"/>
        <v>1087438534</v>
      </c>
      <c r="DA124" s="2">
        <f t="shared" si="8"/>
        <v>1952851119</v>
      </c>
      <c r="DB124" s="2">
        <f t="shared" si="8"/>
        <v>1962638197</v>
      </c>
      <c r="DC124" s="2">
        <f t="shared" si="8"/>
        <v>2994669493</v>
      </c>
      <c r="DD124" s="2">
        <f t="shared" si="8"/>
        <v>1483438369</v>
      </c>
      <c r="DE124" s="2">
        <f t="shared" si="8"/>
        <v>2358673059</v>
      </c>
      <c r="DF124" s="2">
        <f t="shared" si="8"/>
        <v>829133765</v>
      </c>
      <c r="DG124" s="2">
        <f t="shared" si="8"/>
        <v>3080239695</v>
      </c>
      <c r="DH124" s="2">
        <f t="shared" si="8"/>
        <v>938550498</v>
      </c>
      <c r="DI124" s="2">
        <f t="shared" si="8"/>
        <v>1080624334</v>
      </c>
      <c r="DJ124" s="16"/>
    </row>
    <row r="125" spans="1:114" ht="15" customHeight="1">
      <c r="A125" s="53" t="s">
        <v>332</v>
      </c>
      <c r="B125" s="1" t="s">
        <v>266</v>
      </c>
      <c r="C125" s="1"/>
      <c r="D125" s="2">
        <f t="shared" ref="D125:BO125" si="9">SUM(D29,D40,D41,D59)</f>
        <v>0</v>
      </c>
      <c r="E125" s="2">
        <f t="shared" si="9"/>
        <v>0</v>
      </c>
      <c r="F125" s="2">
        <f t="shared" si="9"/>
        <v>0</v>
      </c>
      <c r="G125" s="2">
        <f t="shared" si="9"/>
        <v>0</v>
      </c>
      <c r="H125" s="2">
        <f t="shared" si="9"/>
        <v>0</v>
      </c>
      <c r="I125" s="2">
        <f t="shared" si="9"/>
        <v>0</v>
      </c>
      <c r="J125" s="2">
        <f t="shared" si="9"/>
        <v>0</v>
      </c>
      <c r="K125" s="2">
        <f t="shared" si="9"/>
        <v>0</v>
      </c>
      <c r="L125" s="2">
        <f t="shared" si="9"/>
        <v>0</v>
      </c>
      <c r="M125" s="2">
        <f t="shared" si="9"/>
        <v>0</v>
      </c>
      <c r="N125" s="2">
        <f t="shared" si="9"/>
        <v>0</v>
      </c>
      <c r="O125" s="2">
        <f t="shared" si="9"/>
        <v>0</v>
      </c>
      <c r="P125" s="2">
        <f t="shared" si="9"/>
        <v>0</v>
      </c>
      <c r="Q125" s="2">
        <f t="shared" si="9"/>
        <v>0</v>
      </c>
      <c r="R125" s="2">
        <f t="shared" si="9"/>
        <v>0</v>
      </c>
      <c r="S125" s="2">
        <f t="shared" si="9"/>
        <v>0</v>
      </c>
      <c r="T125" s="2">
        <f t="shared" si="9"/>
        <v>0</v>
      </c>
      <c r="U125" s="2">
        <f t="shared" si="9"/>
        <v>0</v>
      </c>
      <c r="V125" s="2">
        <f t="shared" si="9"/>
        <v>0</v>
      </c>
      <c r="W125" s="2">
        <f t="shared" si="9"/>
        <v>0</v>
      </c>
      <c r="X125" s="2">
        <f t="shared" si="9"/>
        <v>0</v>
      </c>
      <c r="Y125" s="2">
        <f t="shared" si="9"/>
        <v>0</v>
      </c>
      <c r="Z125" s="2">
        <f t="shared" si="9"/>
        <v>0</v>
      </c>
      <c r="AA125" s="2">
        <f t="shared" si="9"/>
        <v>0</v>
      </c>
      <c r="AB125" s="2">
        <f t="shared" si="9"/>
        <v>0</v>
      </c>
      <c r="AC125" s="2">
        <f t="shared" si="9"/>
        <v>0</v>
      </c>
      <c r="AD125" s="2">
        <f t="shared" si="9"/>
        <v>0</v>
      </c>
      <c r="AE125" s="2">
        <f t="shared" si="9"/>
        <v>0</v>
      </c>
      <c r="AF125" s="2">
        <f t="shared" si="9"/>
        <v>0</v>
      </c>
      <c r="AG125" s="2">
        <f t="shared" si="9"/>
        <v>0</v>
      </c>
      <c r="AH125" s="2">
        <f t="shared" si="9"/>
        <v>0</v>
      </c>
      <c r="AI125" s="2">
        <f t="shared" si="9"/>
        <v>0</v>
      </c>
      <c r="AJ125" s="2">
        <f t="shared" si="9"/>
        <v>0</v>
      </c>
      <c r="AK125" s="2">
        <f t="shared" si="9"/>
        <v>0</v>
      </c>
      <c r="AL125" s="2">
        <f t="shared" si="9"/>
        <v>0</v>
      </c>
      <c r="AM125" s="2">
        <f t="shared" si="9"/>
        <v>0</v>
      </c>
      <c r="AN125" s="2">
        <f t="shared" si="9"/>
        <v>0</v>
      </c>
      <c r="AO125" s="2">
        <f t="shared" si="9"/>
        <v>0</v>
      </c>
      <c r="AP125" s="2">
        <f t="shared" si="9"/>
        <v>0</v>
      </c>
      <c r="AQ125" s="2">
        <f t="shared" si="9"/>
        <v>0</v>
      </c>
      <c r="AR125" s="2">
        <f t="shared" si="9"/>
        <v>0</v>
      </c>
      <c r="AS125" s="2">
        <f t="shared" si="9"/>
        <v>0</v>
      </c>
      <c r="AT125" s="2">
        <f t="shared" si="9"/>
        <v>0</v>
      </c>
      <c r="AU125" s="2">
        <f t="shared" si="9"/>
        <v>0</v>
      </c>
      <c r="AV125" s="2">
        <f t="shared" si="9"/>
        <v>0</v>
      </c>
      <c r="AW125" s="2">
        <f t="shared" si="9"/>
        <v>0</v>
      </c>
      <c r="AX125" s="2">
        <f t="shared" si="9"/>
        <v>0</v>
      </c>
      <c r="AY125" s="2">
        <f t="shared" si="9"/>
        <v>0</v>
      </c>
      <c r="AZ125" s="2">
        <f t="shared" si="9"/>
        <v>0</v>
      </c>
      <c r="BA125" s="2">
        <f t="shared" si="9"/>
        <v>0</v>
      </c>
      <c r="BB125" s="2">
        <f t="shared" si="9"/>
        <v>0</v>
      </c>
      <c r="BC125" s="2">
        <f t="shared" si="9"/>
        <v>0</v>
      </c>
      <c r="BD125" s="2">
        <f t="shared" si="9"/>
        <v>0</v>
      </c>
      <c r="BE125" s="2">
        <f t="shared" si="9"/>
        <v>0</v>
      </c>
      <c r="BF125" s="2">
        <f t="shared" si="9"/>
        <v>0</v>
      </c>
      <c r="BG125" s="2">
        <f t="shared" si="9"/>
        <v>0</v>
      </c>
      <c r="BH125" s="2">
        <f t="shared" si="9"/>
        <v>0</v>
      </c>
      <c r="BI125" s="2">
        <f t="shared" si="9"/>
        <v>0</v>
      </c>
      <c r="BJ125" s="2">
        <f t="shared" si="9"/>
        <v>10000000</v>
      </c>
      <c r="BK125" s="2">
        <f t="shared" si="9"/>
        <v>10000000</v>
      </c>
      <c r="BL125" s="2">
        <f t="shared" si="9"/>
        <v>10000000</v>
      </c>
      <c r="BM125" s="2">
        <f t="shared" si="9"/>
        <v>43996694.200000003</v>
      </c>
      <c r="BN125" s="2">
        <f t="shared" si="9"/>
        <v>57235097.710000001</v>
      </c>
      <c r="BO125" s="2">
        <f t="shared" si="9"/>
        <v>59050955.140000001</v>
      </c>
      <c r="BP125" s="2">
        <f t="shared" ref="BP125:DI125" si="10">SUM(BP29,BP40,BP41,BP59)</f>
        <v>59590193.789999999</v>
      </c>
      <c r="BQ125" s="2">
        <f t="shared" si="10"/>
        <v>59593618.890000001</v>
      </c>
      <c r="BR125" s="2">
        <f t="shared" si="10"/>
        <v>59618439.140000001</v>
      </c>
      <c r="BS125" s="2">
        <f t="shared" si="10"/>
        <v>59625482.890000001</v>
      </c>
      <c r="BT125" s="2">
        <f t="shared" si="10"/>
        <v>59638691.289999999</v>
      </c>
      <c r="BU125" s="2">
        <f t="shared" si="10"/>
        <v>59645117.539999999</v>
      </c>
      <c r="BV125" s="2">
        <f t="shared" si="10"/>
        <v>59645117.539999999</v>
      </c>
      <c r="BW125" s="2">
        <f t="shared" si="10"/>
        <v>59645117.539999999</v>
      </c>
      <c r="BX125" s="2">
        <f t="shared" si="10"/>
        <v>59649939.890000001</v>
      </c>
      <c r="BY125" s="2">
        <f t="shared" si="10"/>
        <v>59649939.890000001</v>
      </c>
      <c r="BZ125" s="2">
        <f t="shared" si="10"/>
        <v>59649939.890000001</v>
      </c>
      <c r="CA125" s="2">
        <f t="shared" si="10"/>
        <v>59649939.890000001</v>
      </c>
      <c r="CB125" s="2">
        <f t="shared" si="10"/>
        <v>59649939.890000001</v>
      </c>
      <c r="CC125" s="2">
        <f t="shared" si="10"/>
        <v>59649939.890000001</v>
      </c>
      <c r="CD125" s="2">
        <f t="shared" si="10"/>
        <v>59649939.890000001</v>
      </c>
      <c r="CE125" s="2">
        <f t="shared" si="10"/>
        <v>59649939.890000001</v>
      </c>
      <c r="CF125" s="2">
        <f t="shared" si="10"/>
        <v>59649939.890000001</v>
      </c>
      <c r="CG125" s="2">
        <f t="shared" si="10"/>
        <v>59649939.890000001</v>
      </c>
      <c r="CH125" s="2">
        <f t="shared" si="10"/>
        <v>59649939.890000001</v>
      </c>
      <c r="CI125" s="2">
        <f t="shared" si="10"/>
        <v>59649939.890000001</v>
      </c>
      <c r="CJ125" s="2">
        <f t="shared" si="10"/>
        <v>59649939.890000001</v>
      </c>
      <c r="CK125" s="2">
        <f t="shared" si="10"/>
        <v>59649939.890000001</v>
      </c>
      <c r="CL125" s="2">
        <f t="shared" si="10"/>
        <v>59649939.890000001</v>
      </c>
      <c r="CM125" s="2">
        <f t="shared" si="10"/>
        <v>59649939.890000001</v>
      </c>
      <c r="CN125" s="2">
        <f t="shared" si="10"/>
        <v>59649939.890000001</v>
      </c>
      <c r="CO125" s="2">
        <f t="shared" si="10"/>
        <v>83904897.810000002</v>
      </c>
      <c r="CP125" s="2">
        <f t="shared" si="10"/>
        <v>83904897.810000002</v>
      </c>
      <c r="CQ125" s="2">
        <f t="shared" si="10"/>
        <v>83904897.810000002</v>
      </c>
      <c r="CR125" s="2">
        <f t="shared" si="10"/>
        <v>83904897.810000002</v>
      </c>
      <c r="CS125" s="2">
        <f t="shared" si="10"/>
        <v>83904897</v>
      </c>
      <c r="CT125" s="2">
        <f t="shared" si="10"/>
        <v>83904897</v>
      </c>
      <c r="CU125" s="2">
        <f t="shared" si="10"/>
        <v>94299881</v>
      </c>
      <c r="CV125" s="2">
        <f t="shared" si="10"/>
        <v>94299881</v>
      </c>
      <c r="CW125" s="2">
        <f t="shared" si="10"/>
        <v>94299881</v>
      </c>
      <c r="CX125" s="2">
        <f t="shared" si="10"/>
        <v>94299881</v>
      </c>
      <c r="CY125" s="2">
        <f t="shared" si="10"/>
        <v>94299880</v>
      </c>
      <c r="CZ125" s="2">
        <f t="shared" si="10"/>
        <v>94299880</v>
      </c>
      <c r="DA125" s="2">
        <f t="shared" si="10"/>
        <v>94299880</v>
      </c>
      <c r="DB125" s="2">
        <f t="shared" si="10"/>
        <v>94299880</v>
      </c>
      <c r="DC125" s="2">
        <f t="shared" si="10"/>
        <v>94299880</v>
      </c>
      <c r="DD125" s="2">
        <f t="shared" si="10"/>
        <v>94299880</v>
      </c>
      <c r="DE125" s="2">
        <f t="shared" si="10"/>
        <v>94299880</v>
      </c>
      <c r="DF125" s="2">
        <f t="shared" si="10"/>
        <v>94299880</v>
      </c>
      <c r="DG125" s="2">
        <f t="shared" si="10"/>
        <v>94299880</v>
      </c>
      <c r="DH125" s="2">
        <f t="shared" si="10"/>
        <v>94299880</v>
      </c>
      <c r="DI125" s="2">
        <f t="shared" si="10"/>
        <v>94299880</v>
      </c>
      <c r="DJ125" s="16"/>
    </row>
    <row r="126" spans="1:114" ht="15" customHeight="1">
      <c r="A126" s="53" t="s">
        <v>333</v>
      </c>
      <c r="B126" s="1" t="s">
        <v>267</v>
      </c>
      <c r="C126" s="1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16"/>
    </row>
    <row r="127" spans="1:114" ht="15" customHeight="1">
      <c r="A127" s="53" t="s">
        <v>334</v>
      </c>
      <c r="B127" s="1" t="s">
        <v>268</v>
      </c>
      <c r="C127" s="1"/>
      <c r="D127" s="2">
        <f>SUM(D31,D32,D34,D35,D36,D39,D42,D43,D44,D48,D49,D33)</f>
        <v>551424.94999999995</v>
      </c>
      <c r="E127" s="2">
        <f t="shared" ref="E127:BP127" si="11">SUM(E31,E32,E34,E35,E36,E39,E42,E43,E44,E48,E49,E33)</f>
        <v>2048688.03</v>
      </c>
      <c r="F127" s="2">
        <f t="shared" si="11"/>
        <v>647650.5</v>
      </c>
      <c r="G127" s="2">
        <f t="shared" si="11"/>
        <v>1874147.3800000001</v>
      </c>
      <c r="H127" s="2">
        <f t="shared" si="11"/>
        <v>1484045.45</v>
      </c>
      <c r="I127" s="2">
        <f t="shared" si="11"/>
        <v>2849754.37</v>
      </c>
      <c r="J127" s="2">
        <f t="shared" si="11"/>
        <v>1699230.65</v>
      </c>
      <c r="K127" s="2">
        <f t="shared" si="11"/>
        <v>2760436.5900000003</v>
      </c>
      <c r="L127" s="2">
        <f t="shared" si="11"/>
        <v>2916003.1699999995</v>
      </c>
      <c r="M127" s="2">
        <f t="shared" si="11"/>
        <v>5370959.5200000005</v>
      </c>
      <c r="N127" s="2">
        <f t="shared" si="11"/>
        <v>7695606.0199999996</v>
      </c>
      <c r="O127" s="2">
        <f t="shared" si="11"/>
        <v>5953571.5999999996</v>
      </c>
      <c r="P127" s="2">
        <f t="shared" si="11"/>
        <v>7560875.5700000003</v>
      </c>
      <c r="Q127" s="2">
        <f t="shared" si="11"/>
        <v>6956840.46</v>
      </c>
      <c r="R127" s="2">
        <f t="shared" si="11"/>
        <v>5169503.0799999991</v>
      </c>
      <c r="S127" s="2">
        <f t="shared" si="11"/>
        <v>7197616.8599999994</v>
      </c>
      <c r="T127" s="2">
        <f t="shared" si="11"/>
        <v>4937014.05</v>
      </c>
      <c r="U127" s="2">
        <f t="shared" si="11"/>
        <v>8442419.2599999998</v>
      </c>
      <c r="V127" s="2">
        <f t="shared" si="11"/>
        <v>9581797.3300000001</v>
      </c>
      <c r="W127" s="2">
        <f t="shared" si="11"/>
        <v>9234401.6099999994</v>
      </c>
      <c r="X127" s="2">
        <f t="shared" si="11"/>
        <v>6531531.1299999999</v>
      </c>
      <c r="Y127" s="2">
        <f t="shared" si="11"/>
        <v>13228859.619999999</v>
      </c>
      <c r="Z127" s="2">
        <f t="shared" si="11"/>
        <v>7763459.1200000001</v>
      </c>
      <c r="AA127" s="2">
        <f t="shared" si="11"/>
        <v>8169479.2799999993</v>
      </c>
      <c r="AB127" s="2">
        <f t="shared" si="11"/>
        <v>5573846.6000000006</v>
      </c>
      <c r="AC127" s="2">
        <f t="shared" si="11"/>
        <v>14053520.6</v>
      </c>
      <c r="AD127" s="2">
        <f t="shared" si="11"/>
        <v>5505328.75</v>
      </c>
      <c r="AE127" s="2">
        <f t="shared" si="11"/>
        <v>3171231.85</v>
      </c>
      <c r="AF127" s="2">
        <f t="shared" si="11"/>
        <v>11734164</v>
      </c>
      <c r="AG127" s="2">
        <f t="shared" si="11"/>
        <v>17747939.84</v>
      </c>
      <c r="AH127" s="2">
        <f t="shared" si="11"/>
        <v>11356452.940000001</v>
      </c>
      <c r="AI127" s="2">
        <f t="shared" si="11"/>
        <v>14721488.729999999</v>
      </c>
      <c r="AJ127" s="2">
        <f t="shared" si="11"/>
        <v>18488614.890000001</v>
      </c>
      <c r="AK127" s="2">
        <f t="shared" si="11"/>
        <v>28767445.030000001</v>
      </c>
      <c r="AL127" s="2">
        <f t="shared" si="11"/>
        <v>36655724.630000003</v>
      </c>
      <c r="AM127" s="2">
        <f t="shared" si="11"/>
        <v>54535746.830000006</v>
      </c>
      <c r="AN127" s="2">
        <f t="shared" si="11"/>
        <v>82572485.829999998</v>
      </c>
      <c r="AO127" s="2">
        <f t="shared" si="11"/>
        <v>88885748.830000013</v>
      </c>
      <c r="AP127" s="2">
        <f t="shared" si="11"/>
        <v>85412789.219999999</v>
      </c>
      <c r="AQ127" s="2">
        <f t="shared" si="11"/>
        <v>137943529.19999999</v>
      </c>
      <c r="AR127" s="2">
        <f t="shared" si="11"/>
        <v>112076491.41999999</v>
      </c>
      <c r="AS127" s="2">
        <f t="shared" si="11"/>
        <v>172848298.28999999</v>
      </c>
      <c r="AT127" s="2">
        <f t="shared" si="11"/>
        <v>104836097.04000001</v>
      </c>
      <c r="AU127" s="2">
        <f t="shared" si="11"/>
        <v>200907236.38</v>
      </c>
      <c r="AV127" s="2">
        <f t="shared" si="11"/>
        <v>170997209.62</v>
      </c>
      <c r="AW127" s="2">
        <f t="shared" si="11"/>
        <v>329816334.75</v>
      </c>
      <c r="AX127" s="2">
        <f t="shared" si="11"/>
        <v>241749492.60999998</v>
      </c>
      <c r="AY127" s="2">
        <f t="shared" si="11"/>
        <v>407718006.99000001</v>
      </c>
      <c r="AZ127" s="2">
        <f t="shared" si="11"/>
        <v>322796922.13999999</v>
      </c>
      <c r="BA127" s="2">
        <f t="shared" si="11"/>
        <v>643445935.50999999</v>
      </c>
      <c r="BB127" s="2">
        <f t="shared" si="11"/>
        <v>450343439.98000002</v>
      </c>
      <c r="BC127" s="2">
        <f t="shared" si="11"/>
        <v>588035301.40999997</v>
      </c>
      <c r="BD127" s="2">
        <f t="shared" si="11"/>
        <v>190830044.61000001</v>
      </c>
      <c r="BE127" s="2">
        <f t="shared" si="11"/>
        <v>359145222.38999999</v>
      </c>
      <c r="BF127" s="2">
        <f t="shared" si="11"/>
        <v>271877554.35000002</v>
      </c>
      <c r="BG127" s="2">
        <f t="shared" si="11"/>
        <v>517681365.48000002</v>
      </c>
      <c r="BH127" s="2">
        <f t="shared" si="11"/>
        <v>370446649.91000003</v>
      </c>
      <c r="BI127" s="2">
        <f t="shared" si="11"/>
        <v>572707737.68999994</v>
      </c>
      <c r="BJ127" s="2">
        <f t="shared" si="11"/>
        <v>437558215.13</v>
      </c>
      <c r="BK127" s="2">
        <f t="shared" si="11"/>
        <v>535192295.62</v>
      </c>
      <c r="BL127" s="2">
        <f t="shared" si="11"/>
        <v>400493671.30000001</v>
      </c>
      <c r="BM127" s="2">
        <f t="shared" si="11"/>
        <v>562348249.18000007</v>
      </c>
      <c r="BN127" s="2">
        <f t="shared" si="11"/>
        <v>379176440.91999996</v>
      </c>
      <c r="BO127" s="2">
        <f t="shared" si="11"/>
        <v>377326757.30999994</v>
      </c>
      <c r="BP127" s="2">
        <f t="shared" si="11"/>
        <v>328302776.80999994</v>
      </c>
      <c r="BQ127" s="2">
        <f t="shared" ref="BQ127:DI127" si="12">SUM(BQ31,BQ32,BQ34,BQ35,BQ36,BQ39,BQ42,BQ43,BQ44,BQ48,BQ49,BQ33)</f>
        <v>386034436.35000002</v>
      </c>
      <c r="BR127" s="2">
        <f t="shared" si="12"/>
        <v>430602812.03000003</v>
      </c>
      <c r="BS127" s="2">
        <f t="shared" si="12"/>
        <v>450711520.56000006</v>
      </c>
      <c r="BT127" s="2">
        <f t="shared" si="12"/>
        <v>480271903.01999998</v>
      </c>
      <c r="BU127" s="2">
        <f t="shared" si="12"/>
        <v>548934943</v>
      </c>
      <c r="BV127" s="2">
        <f t="shared" si="12"/>
        <v>498392474.98000002</v>
      </c>
      <c r="BW127" s="2">
        <f t="shared" si="12"/>
        <v>704963369.89999998</v>
      </c>
      <c r="BX127" s="2">
        <f t="shared" si="12"/>
        <v>863527300.77999985</v>
      </c>
      <c r="BY127" s="2">
        <f t="shared" si="12"/>
        <v>905058095.20999992</v>
      </c>
      <c r="BZ127" s="2">
        <f t="shared" si="12"/>
        <v>823609950.20000005</v>
      </c>
      <c r="CA127" s="2">
        <f t="shared" si="12"/>
        <v>1102434067.27</v>
      </c>
      <c r="CB127" s="2">
        <f t="shared" si="12"/>
        <v>1074322216.5699999</v>
      </c>
      <c r="CC127" s="2">
        <f t="shared" si="12"/>
        <v>1252339106.1600001</v>
      </c>
      <c r="CD127" s="2">
        <f t="shared" si="12"/>
        <v>1115042316.3600001</v>
      </c>
      <c r="CE127" s="2">
        <f t="shared" si="12"/>
        <v>1654153477.4000001</v>
      </c>
      <c r="CF127" s="2">
        <f t="shared" si="12"/>
        <v>2947137995.9500003</v>
      </c>
      <c r="CG127" s="2">
        <f t="shared" si="12"/>
        <v>2645032650.0999999</v>
      </c>
      <c r="CH127" s="2">
        <f t="shared" si="12"/>
        <v>3100127102.7000003</v>
      </c>
      <c r="CI127" s="2">
        <f t="shared" si="12"/>
        <v>3667782390.9400001</v>
      </c>
      <c r="CJ127" s="2">
        <f t="shared" si="12"/>
        <v>4411948830.9100008</v>
      </c>
      <c r="CK127" s="2">
        <f t="shared" si="12"/>
        <v>5016288038.1200008</v>
      </c>
      <c r="CL127" s="2">
        <f t="shared" si="12"/>
        <v>4800661139.9499998</v>
      </c>
      <c r="CM127" s="2">
        <f t="shared" si="12"/>
        <v>5030193821.5600004</v>
      </c>
      <c r="CN127" s="2">
        <f t="shared" si="12"/>
        <v>6350958992.2700005</v>
      </c>
      <c r="CO127" s="2">
        <f t="shared" si="12"/>
        <v>7939975192.5599995</v>
      </c>
      <c r="CP127" s="2">
        <f t="shared" si="12"/>
        <v>8975561504.1299992</v>
      </c>
      <c r="CQ127" s="2">
        <f t="shared" si="12"/>
        <v>13042540643.99</v>
      </c>
      <c r="CR127" s="2">
        <f t="shared" si="12"/>
        <v>15539433151.349998</v>
      </c>
      <c r="CS127" s="2">
        <f t="shared" si="12"/>
        <v>17329594636.57</v>
      </c>
      <c r="CT127" s="2">
        <f t="shared" si="12"/>
        <v>21440099197.860001</v>
      </c>
      <c r="CU127" s="2">
        <f t="shared" si="12"/>
        <v>34703733226.099998</v>
      </c>
      <c r="CV127" s="2">
        <f t="shared" si="12"/>
        <v>46590968131</v>
      </c>
      <c r="CW127" s="2">
        <f t="shared" si="12"/>
        <v>51867317158</v>
      </c>
      <c r="CX127" s="2">
        <f t="shared" si="12"/>
        <v>49507508998</v>
      </c>
      <c r="CY127" s="2">
        <f t="shared" si="12"/>
        <v>53841341092</v>
      </c>
      <c r="CZ127" s="2">
        <f t="shared" si="12"/>
        <v>60446311823</v>
      </c>
      <c r="DA127" s="2">
        <f t="shared" si="12"/>
        <v>67148187800</v>
      </c>
      <c r="DB127" s="2">
        <f t="shared" si="12"/>
        <v>72370330036</v>
      </c>
      <c r="DC127" s="2">
        <f t="shared" si="12"/>
        <v>63292658410</v>
      </c>
      <c r="DD127" s="2">
        <f t="shared" si="12"/>
        <v>68325492101</v>
      </c>
      <c r="DE127" s="2">
        <f t="shared" si="12"/>
        <v>75958896013</v>
      </c>
      <c r="DF127" s="2">
        <f t="shared" si="12"/>
        <v>79642535270</v>
      </c>
      <c r="DG127" s="2">
        <f t="shared" si="12"/>
        <v>83423238460</v>
      </c>
      <c r="DH127" s="2">
        <f t="shared" si="12"/>
        <v>85587999538</v>
      </c>
      <c r="DI127" s="2">
        <f t="shared" si="12"/>
        <v>79560214629</v>
      </c>
      <c r="DJ127" s="16"/>
    </row>
    <row r="128" spans="1:114" ht="15" customHeight="1">
      <c r="A128" s="53" t="s">
        <v>335</v>
      </c>
      <c r="B128" s="1" t="s">
        <v>269</v>
      </c>
      <c r="C128" s="1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16"/>
    </row>
    <row r="129" spans="1:114" ht="15" customHeight="1">
      <c r="A129" s="53" t="s">
        <v>336</v>
      </c>
      <c r="B129" s="52" t="s">
        <v>350</v>
      </c>
      <c r="C129" s="1"/>
      <c r="D129" s="2">
        <f>SUM(D50,D51,D52,D53,D60,D61,D62)</f>
        <v>77537.73000000001</v>
      </c>
      <c r="E129" s="2">
        <f t="shared" ref="E129:BP129" si="13">SUM(E50,E51,E52,E53,E60,E61,E62)</f>
        <v>85849.99</v>
      </c>
      <c r="F129" s="2">
        <f t="shared" si="13"/>
        <v>210552.79</v>
      </c>
      <c r="G129" s="2">
        <f t="shared" si="13"/>
        <v>273640.3</v>
      </c>
      <c r="H129" s="2">
        <f t="shared" si="13"/>
        <v>466524.34000000008</v>
      </c>
      <c r="I129" s="2">
        <f t="shared" si="13"/>
        <v>401737.18999999994</v>
      </c>
      <c r="J129" s="2">
        <f t="shared" si="13"/>
        <v>470207.39</v>
      </c>
      <c r="K129" s="2">
        <f t="shared" si="13"/>
        <v>484186.62</v>
      </c>
      <c r="L129" s="2">
        <f t="shared" si="13"/>
        <v>547554.1</v>
      </c>
      <c r="M129" s="2">
        <f t="shared" si="13"/>
        <v>532171.11</v>
      </c>
      <c r="N129" s="2">
        <f t="shared" si="13"/>
        <v>405583.34</v>
      </c>
      <c r="O129" s="2">
        <f t="shared" si="13"/>
        <v>461950.44</v>
      </c>
      <c r="P129" s="2">
        <f t="shared" si="13"/>
        <v>485948.88</v>
      </c>
      <c r="Q129" s="2">
        <f t="shared" si="13"/>
        <v>491589.49</v>
      </c>
      <c r="R129" s="2">
        <f t="shared" si="13"/>
        <v>683940.58000000007</v>
      </c>
      <c r="S129" s="2">
        <f t="shared" si="13"/>
        <v>700069.96</v>
      </c>
      <c r="T129" s="2">
        <f t="shared" si="13"/>
        <v>725865.89</v>
      </c>
      <c r="U129" s="2">
        <f t="shared" si="13"/>
        <v>728796.96000000008</v>
      </c>
      <c r="V129" s="2">
        <f t="shared" si="13"/>
        <v>827791.78</v>
      </c>
      <c r="W129" s="2">
        <f t="shared" si="13"/>
        <v>834188.04</v>
      </c>
      <c r="X129" s="2">
        <f t="shared" si="13"/>
        <v>1229920.42</v>
      </c>
      <c r="Y129" s="2">
        <f t="shared" si="13"/>
        <v>1268827.1099999999</v>
      </c>
      <c r="Z129" s="2">
        <f t="shared" si="13"/>
        <v>1423983.8</v>
      </c>
      <c r="AA129" s="2">
        <f t="shared" si="13"/>
        <v>1552661.5699999998</v>
      </c>
      <c r="AB129" s="2">
        <f t="shared" si="13"/>
        <v>1561826.09</v>
      </c>
      <c r="AC129" s="2">
        <f t="shared" si="13"/>
        <v>1565820.77</v>
      </c>
      <c r="AD129" s="2">
        <f t="shared" si="13"/>
        <v>1570565.47</v>
      </c>
      <c r="AE129" s="2">
        <f t="shared" si="13"/>
        <v>1574871.5</v>
      </c>
      <c r="AF129" s="2">
        <f t="shared" si="13"/>
        <v>1576160.6800000002</v>
      </c>
      <c r="AG129" s="2">
        <f t="shared" si="13"/>
        <v>1576851.48</v>
      </c>
      <c r="AH129" s="2">
        <f t="shared" si="13"/>
        <v>1590942.54</v>
      </c>
      <c r="AI129" s="2">
        <f t="shared" si="13"/>
        <v>1642326.1400000001</v>
      </c>
      <c r="AJ129" s="2">
        <f t="shared" si="13"/>
        <v>1671676.49</v>
      </c>
      <c r="AK129" s="2">
        <f t="shared" si="13"/>
        <v>1697104.23</v>
      </c>
      <c r="AL129" s="2">
        <f t="shared" si="13"/>
        <v>1855096.98</v>
      </c>
      <c r="AM129" s="2">
        <f t="shared" si="13"/>
        <v>1257142.0900000001</v>
      </c>
      <c r="AN129" s="2">
        <f t="shared" si="13"/>
        <v>1257142.0900000001</v>
      </c>
      <c r="AO129" s="2">
        <f t="shared" si="13"/>
        <v>1257142.0900000001</v>
      </c>
      <c r="AP129" s="2">
        <f t="shared" si="13"/>
        <v>1257142.0900000001</v>
      </c>
      <c r="AQ129" s="2">
        <f t="shared" si="13"/>
        <v>1257142.0900000001</v>
      </c>
      <c r="AR129" s="2">
        <f t="shared" si="13"/>
        <v>1257142.0900000001</v>
      </c>
      <c r="AS129" s="2">
        <f t="shared" si="13"/>
        <v>1257142.0900000001</v>
      </c>
      <c r="AT129" s="2">
        <f t="shared" si="13"/>
        <v>1322142.0900000001</v>
      </c>
      <c r="AU129" s="2">
        <f t="shared" si="13"/>
        <v>1440942.09</v>
      </c>
      <c r="AV129" s="2">
        <f t="shared" si="13"/>
        <v>1523925.63</v>
      </c>
      <c r="AW129" s="2">
        <f t="shared" si="13"/>
        <v>2931149.13</v>
      </c>
      <c r="AX129" s="2">
        <f t="shared" si="13"/>
        <v>2930496.68</v>
      </c>
      <c r="AY129" s="2">
        <f t="shared" si="13"/>
        <v>3038613.5</v>
      </c>
      <c r="AZ129" s="2">
        <f t="shared" si="13"/>
        <v>3785525.6199999996</v>
      </c>
      <c r="BA129" s="2">
        <f t="shared" si="13"/>
        <v>5283940.12</v>
      </c>
      <c r="BB129" s="2">
        <f t="shared" si="13"/>
        <v>6106981.3199999994</v>
      </c>
      <c r="BC129" s="2">
        <f t="shared" si="13"/>
        <v>7431193.2599999998</v>
      </c>
      <c r="BD129" s="2">
        <f t="shared" si="13"/>
        <v>7688546.8100000005</v>
      </c>
      <c r="BE129" s="2">
        <f t="shared" si="13"/>
        <v>8521425.5899999999</v>
      </c>
      <c r="BF129" s="2">
        <f t="shared" si="13"/>
        <v>8714019.9299999997</v>
      </c>
      <c r="BG129" s="2">
        <f t="shared" si="13"/>
        <v>8542927.75</v>
      </c>
      <c r="BH129" s="2">
        <f t="shared" si="13"/>
        <v>9432872</v>
      </c>
      <c r="BI129" s="2">
        <f t="shared" si="13"/>
        <v>10153360.210000001</v>
      </c>
      <c r="BJ129" s="2">
        <f t="shared" si="13"/>
        <v>10506310.49</v>
      </c>
      <c r="BK129" s="2">
        <f t="shared" si="13"/>
        <v>11224974.779999999</v>
      </c>
      <c r="BL129" s="2">
        <f t="shared" si="13"/>
        <v>11110242.189999999</v>
      </c>
      <c r="BM129" s="2">
        <f t="shared" si="13"/>
        <v>11406070.93</v>
      </c>
      <c r="BN129" s="2">
        <f t="shared" si="13"/>
        <v>11680573.390000001</v>
      </c>
      <c r="BO129" s="2">
        <f t="shared" si="13"/>
        <v>11969765.23</v>
      </c>
      <c r="BP129" s="2">
        <f t="shared" si="13"/>
        <v>12066650.75</v>
      </c>
      <c r="BQ129" s="2">
        <f t="shared" ref="BQ129:DI129" si="14">SUM(BQ50,BQ51,BQ52,BQ53,BQ60,BQ61,BQ62)</f>
        <v>12909930.91</v>
      </c>
      <c r="BR129" s="2">
        <f t="shared" si="14"/>
        <v>12805396.52</v>
      </c>
      <c r="BS129" s="2">
        <f t="shared" si="14"/>
        <v>13415007.630000001</v>
      </c>
      <c r="BT129" s="2">
        <f t="shared" si="14"/>
        <v>13331022.01</v>
      </c>
      <c r="BU129" s="2">
        <f t="shared" si="14"/>
        <v>13056533.83</v>
      </c>
      <c r="BV129" s="2">
        <f t="shared" si="14"/>
        <v>740674.18</v>
      </c>
      <c r="BW129" s="2">
        <f t="shared" si="14"/>
        <v>12889678.24</v>
      </c>
      <c r="BX129" s="2">
        <f t="shared" si="14"/>
        <v>11663930.859999999</v>
      </c>
      <c r="BY129" s="2">
        <f t="shared" si="14"/>
        <v>14458361.109999999</v>
      </c>
      <c r="BZ129" s="2">
        <f t="shared" si="14"/>
        <v>13757767.42</v>
      </c>
      <c r="CA129" s="2">
        <f t="shared" si="14"/>
        <v>14375340.380000001</v>
      </c>
      <c r="CB129" s="2">
        <f t="shared" si="14"/>
        <v>16254898.949999999</v>
      </c>
      <c r="CC129" s="2">
        <f t="shared" si="14"/>
        <v>17494707.93</v>
      </c>
      <c r="CD129" s="2">
        <f t="shared" si="14"/>
        <v>18176960.899999999</v>
      </c>
      <c r="CE129" s="2">
        <f t="shared" si="14"/>
        <v>18229631.440000001</v>
      </c>
      <c r="CF129" s="2">
        <f t="shared" si="14"/>
        <v>18519434.469999999</v>
      </c>
      <c r="CG129" s="2">
        <f t="shared" si="14"/>
        <v>18870243.559999999</v>
      </c>
      <c r="CH129" s="2">
        <f t="shared" si="14"/>
        <v>18870602.02</v>
      </c>
      <c r="CI129" s="2">
        <f t="shared" si="14"/>
        <v>19106951.620000001</v>
      </c>
      <c r="CJ129" s="2">
        <f t="shared" si="14"/>
        <v>18701349.579999998</v>
      </c>
      <c r="CK129" s="2">
        <f t="shared" si="14"/>
        <v>18084824.059999999</v>
      </c>
      <c r="CL129" s="2">
        <f t="shared" si="14"/>
        <v>17719449.68</v>
      </c>
      <c r="CM129" s="2">
        <f t="shared" si="14"/>
        <v>17210662.809999999</v>
      </c>
      <c r="CN129" s="2">
        <f t="shared" si="14"/>
        <v>16716152.76</v>
      </c>
      <c r="CO129" s="2">
        <f t="shared" si="14"/>
        <v>18695896.77</v>
      </c>
      <c r="CP129" s="2">
        <f t="shared" si="14"/>
        <v>18194015.43</v>
      </c>
      <c r="CQ129" s="2">
        <f t="shared" si="14"/>
        <v>27848975.059999999</v>
      </c>
      <c r="CR129" s="2">
        <f t="shared" si="14"/>
        <v>31274824.140000001</v>
      </c>
      <c r="CS129" s="2">
        <f t="shared" si="14"/>
        <v>62835613.340000004</v>
      </c>
      <c r="CT129" s="2">
        <f t="shared" si="14"/>
        <v>98055420.540000007</v>
      </c>
      <c r="CU129" s="2">
        <f t="shared" si="14"/>
        <v>155454125.34</v>
      </c>
      <c r="CV129" s="2">
        <f t="shared" si="14"/>
        <v>187815014</v>
      </c>
      <c r="CW129" s="2">
        <f t="shared" si="14"/>
        <v>214264410</v>
      </c>
      <c r="CX129" s="2">
        <f t="shared" si="14"/>
        <v>275431813</v>
      </c>
      <c r="CY129" s="2">
        <f t="shared" si="14"/>
        <v>399728601</v>
      </c>
      <c r="CZ129" s="2">
        <f t="shared" si="14"/>
        <v>462057258</v>
      </c>
      <c r="DA129" s="2">
        <f t="shared" si="14"/>
        <v>695528697</v>
      </c>
      <c r="DB129" s="2">
        <f t="shared" si="14"/>
        <v>756193273</v>
      </c>
      <c r="DC129" s="2">
        <f t="shared" si="14"/>
        <v>881154234</v>
      </c>
      <c r="DD129" s="2">
        <f t="shared" si="14"/>
        <v>1034441660</v>
      </c>
      <c r="DE129" s="2">
        <f t="shared" si="14"/>
        <v>1152915820</v>
      </c>
      <c r="DF129" s="2">
        <f t="shared" si="14"/>
        <v>1378548963</v>
      </c>
      <c r="DG129" s="2">
        <f t="shared" si="14"/>
        <v>1057640052</v>
      </c>
      <c r="DH129" s="2">
        <f t="shared" si="14"/>
        <v>1163945297</v>
      </c>
      <c r="DI129" s="2">
        <f t="shared" si="14"/>
        <v>1165556575</v>
      </c>
      <c r="DJ129" s="16"/>
    </row>
    <row r="130" spans="1:114" ht="15" customHeight="1">
      <c r="A130" s="53" t="s">
        <v>337</v>
      </c>
      <c r="B130" s="1" t="s">
        <v>270</v>
      </c>
      <c r="C130" s="1"/>
      <c r="D130" s="2">
        <f t="shared" ref="D130:BO130" si="15">SUM(D8,D57)</f>
        <v>0</v>
      </c>
      <c r="E130" s="2">
        <f t="shared" si="15"/>
        <v>0</v>
      </c>
      <c r="F130" s="2">
        <f t="shared" si="15"/>
        <v>0</v>
      </c>
      <c r="G130" s="2">
        <f t="shared" si="15"/>
        <v>0</v>
      </c>
      <c r="H130" s="2">
        <f t="shared" si="15"/>
        <v>0</v>
      </c>
      <c r="I130" s="2">
        <f t="shared" si="15"/>
        <v>0</v>
      </c>
      <c r="J130" s="2">
        <f t="shared" si="15"/>
        <v>4395000</v>
      </c>
      <c r="K130" s="2">
        <f t="shared" si="15"/>
        <v>4395000</v>
      </c>
      <c r="L130" s="2">
        <f t="shared" si="15"/>
        <v>4395000</v>
      </c>
      <c r="M130" s="2">
        <f t="shared" si="15"/>
        <v>4395000</v>
      </c>
      <c r="N130" s="2">
        <f t="shared" si="15"/>
        <v>4486500</v>
      </c>
      <c r="O130" s="2">
        <f t="shared" si="15"/>
        <v>4486500</v>
      </c>
      <c r="P130" s="2">
        <f t="shared" si="15"/>
        <v>4486500</v>
      </c>
      <c r="Q130" s="2">
        <f t="shared" si="15"/>
        <v>4486500</v>
      </c>
      <c r="R130" s="2">
        <f t="shared" si="15"/>
        <v>4486500</v>
      </c>
      <c r="S130" s="2">
        <f t="shared" si="15"/>
        <v>4486500</v>
      </c>
      <c r="T130" s="2">
        <f t="shared" si="15"/>
        <v>4486500</v>
      </c>
      <c r="U130" s="2">
        <f t="shared" si="15"/>
        <v>4486500</v>
      </c>
      <c r="V130" s="2">
        <f t="shared" si="15"/>
        <v>4486500</v>
      </c>
      <c r="W130" s="2">
        <f t="shared" si="15"/>
        <v>4500000</v>
      </c>
      <c r="X130" s="2">
        <f t="shared" si="15"/>
        <v>4500000</v>
      </c>
      <c r="Y130" s="2">
        <f t="shared" si="15"/>
        <v>4500000</v>
      </c>
      <c r="Z130" s="2">
        <f t="shared" si="15"/>
        <v>4500000</v>
      </c>
      <c r="AA130" s="2">
        <f t="shared" si="15"/>
        <v>4500000</v>
      </c>
      <c r="AB130" s="2">
        <f t="shared" si="15"/>
        <v>4500000</v>
      </c>
      <c r="AC130" s="2">
        <f t="shared" si="15"/>
        <v>4500000</v>
      </c>
      <c r="AD130" s="2">
        <f t="shared" si="15"/>
        <v>4500000</v>
      </c>
      <c r="AE130" s="2">
        <f t="shared" si="15"/>
        <v>4500000</v>
      </c>
      <c r="AF130" s="2">
        <f t="shared" si="15"/>
        <v>4500000</v>
      </c>
      <c r="AG130" s="2">
        <f t="shared" si="15"/>
        <v>4500000</v>
      </c>
      <c r="AH130" s="2">
        <f t="shared" si="15"/>
        <v>4500000</v>
      </c>
      <c r="AI130" s="2">
        <f t="shared" si="15"/>
        <v>4500000</v>
      </c>
      <c r="AJ130" s="2">
        <f t="shared" si="15"/>
        <v>4500000</v>
      </c>
      <c r="AK130" s="2">
        <f t="shared" si="15"/>
        <v>4500000</v>
      </c>
      <c r="AL130" s="2">
        <f t="shared" si="15"/>
        <v>4500000</v>
      </c>
      <c r="AM130" s="2">
        <f t="shared" si="15"/>
        <v>4500000</v>
      </c>
      <c r="AN130" s="2">
        <f t="shared" si="15"/>
        <v>4500000</v>
      </c>
      <c r="AO130" s="2">
        <f t="shared" si="15"/>
        <v>4500000</v>
      </c>
      <c r="AP130" s="2">
        <f t="shared" si="15"/>
        <v>4500000</v>
      </c>
      <c r="AQ130" s="2">
        <f t="shared" si="15"/>
        <v>4500000</v>
      </c>
      <c r="AR130" s="2">
        <f t="shared" si="15"/>
        <v>4500000</v>
      </c>
      <c r="AS130" s="2">
        <f t="shared" si="15"/>
        <v>4500000</v>
      </c>
      <c r="AT130" s="2">
        <f t="shared" si="15"/>
        <v>4500000</v>
      </c>
      <c r="AU130" s="2">
        <f t="shared" si="15"/>
        <v>4500000</v>
      </c>
      <c r="AV130" s="2">
        <f t="shared" si="15"/>
        <v>4500000</v>
      </c>
      <c r="AW130" s="2">
        <f t="shared" si="15"/>
        <v>4500000</v>
      </c>
      <c r="AX130" s="2">
        <f t="shared" si="15"/>
        <v>4500000</v>
      </c>
      <c r="AY130" s="2">
        <f t="shared" si="15"/>
        <v>4500000</v>
      </c>
      <c r="AZ130" s="2">
        <f t="shared" si="15"/>
        <v>4500000</v>
      </c>
      <c r="BA130" s="2">
        <f t="shared" si="15"/>
        <v>4500000</v>
      </c>
      <c r="BB130" s="2">
        <f t="shared" si="15"/>
        <v>4500000</v>
      </c>
      <c r="BC130" s="2">
        <f t="shared" si="15"/>
        <v>4500000</v>
      </c>
      <c r="BD130" s="2">
        <f t="shared" si="15"/>
        <v>4500000</v>
      </c>
      <c r="BE130" s="2">
        <f t="shared" si="15"/>
        <v>4500000</v>
      </c>
      <c r="BF130" s="2">
        <f t="shared" si="15"/>
        <v>4500000</v>
      </c>
      <c r="BG130" s="2">
        <f t="shared" si="15"/>
        <v>4500000</v>
      </c>
      <c r="BH130" s="2">
        <f t="shared" si="15"/>
        <v>26250000</v>
      </c>
      <c r="BI130" s="2">
        <f t="shared" si="15"/>
        <v>26250000</v>
      </c>
      <c r="BJ130" s="2">
        <f t="shared" si="15"/>
        <v>26250000</v>
      </c>
      <c r="BK130" s="2">
        <f t="shared" si="15"/>
        <v>26250000</v>
      </c>
      <c r="BL130" s="2">
        <f t="shared" si="15"/>
        <v>26250000</v>
      </c>
      <c r="BM130" s="2">
        <f t="shared" si="15"/>
        <v>2948250</v>
      </c>
      <c r="BN130" s="2">
        <f t="shared" si="15"/>
        <v>12150250</v>
      </c>
      <c r="BO130" s="2">
        <f t="shared" si="15"/>
        <v>11250000</v>
      </c>
      <c r="BP130" s="2">
        <f t="shared" ref="BP130:DI130" si="16">SUM(BP8,BP57)</f>
        <v>11250000</v>
      </c>
      <c r="BQ130" s="2">
        <f t="shared" si="16"/>
        <v>11250000</v>
      </c>
      <c r="BR130" s="2">
        <f t="shared" si="16"/>
        <v>11250000</v>
      </c>
      <c r="BS130" s="2">
        <f t="shared" si="16"/>
        <v>11250000</v>
      </c>
      <c r="BT130" s="2">
        <f t="shared" si="16"/>
        <v>11250000</v>
      </c>
      <c r="BU130" s="2">
        <f t="shared" si="16"/>
        <v>11250000</v>
      </c>
      <c r="BV130" s="2">
        <f t="shared" si="16"/>
        <v>11250000</v>
      </c>
      <c r="BW130" s="2">
        <f t="shared" si="16"/>
        <v>11250000</v>
      </c>
      <c r="BX130" s="2">
        <f t="shared" si="16"/>
        <v>11250000</v>
      </c>
      <c r="BY130" s="2">
        <f t="shared" si="16"/>
        <v>11250000</v>
      </c>
      <c r="BZ130" s="2">
        <f t="shared" si="16"/>
        <v>11250000</v>
      </c>
      <c r="CA130" s="2">
        <f t="shared" si="16"/>
        <v>231500</v>
      </c>
      <c r="CB130" s="2">
        <f t="shared" si="16"/>
        <v>0</v>
      </c>
      <c r="CC130" s="2">
        <f t="shared" si="16"/>
        <v>0</v>
      </c>
      <c r="CD130" s="2">
        <f t="shared" si="16"/>
        <v>0</v>
      </c>
      <c r="CE130" s="2">
        <f t="shared" si="16"/>
        <v>0</v>
      </c>
      <c r="CF130" s="2">
        <f t="shared" si="16"/>
        <v>0</v>
      </c>
      <c r="CG130" s="2">
        <f t="shared" si="16"/>
        <v>0</v>
      </c>
      <c r="CH130" s="2">
        <f t="shared" si="16"/>
        <v>0</v>
      </c>
      <c r="CI130" s="2">
        <f t="shared" si="16"/>
        <v>0</v>
      </c>
      <c r="CJ130" s="2">
        <f t="shared" si="16"/>
        <v>0</v>
      </c>
      <c r="CK130" s="2">
        <f t="shared" si="16"/>
        <v>0</v>
      </c>
      <c r="CL130" s="2">
        <f t="shared" si="16"/>
        <v>0</v>
      </c>
      <c r="CM130" s="2">
        <f t="shared" si="16"/>
        <v>0</v>
      </c>
      <c r="CN130" s="2">
        <f t="shared" si="16"/>
        <v>0</v>
      </c>
      <c r="CO130" s="2">
        <f t="shared" si="16"/>
        <v>0</v>
      </c>
      <c r="CP130" s="2">
        <f t="shared" si="16"/>
        <v>0</v>
      </c>
      <c r="CQ130" s="2">
        <f t="shared" si="16"/>
        <v>0</v>
      </c>
      <c r="CR130" s="2">
        <f t="shared" si="16"/>
        <v>0</v>
      </c>
      <c r="CS130" s="2">
        <f t="shared" si="16"/>
        <v>0</v>
      </c>
      <c r="CT130" s="2">
        <f t="shared" si="16"/>
        <v>0</v>
      </c>
      <c r="CU130" s="2">
        <f t="shared" si="16"/>
        <v>0</v>
      </c>
      <c r="CV130" s="2">
        <f t="shared" si="16"/>
        <v>0</v>
      </c>
      <c r="CW130" s="2">
        <f t="shared" si="16"/>
        <v>0</v>
      </c>
      <c r="CX130" s="2">
        <f t="shared" si="16"/>
        <v>0</v>
      </c>
      <c r="CY130" s="2">
        <f t="shared" si="16"/>
        <v>0</v>
      </c>
      <c r="CZ130" s="2">
        <f t="shared" si="16"/>
        <v>0</v>
      </c>
      <c r="DA130" s="2">
        <f t="shared" si="16"/>
        <v>0</v>
      </c>
      <c r="DB130" s="2">
        <f t="shared" si="16"/>
        <v>0</v>
      </c>
      <c r="DC130" s="2">
        <f t="shared" si="16"/>
        <v>0</v>
      </c>
      <c r="DD130" s="2">
        <f t="shared" si="16"/>
        <v>0</v>
      </c>
      <c r="DE130" s="2">
        <f t="shared" si="16"/>
        <v>0</v>
      </c>
      <c r="DF130" s="2">
        <f t="shared" si="16"/>
        <v>0</v>
      </c>
      <c r="DG130" s="2">
        <f t="shared" si="16"/>
        <v>0</v>
      </c>
      <c r="DH130" s="2">
        <f t="shared" si="16"/>
        <v>0</v>
      </c>
      <c r="DI130" s="2">
        <f t="shared" si="16"/>
        <v>0</v>
      </c>
      <c r="DJ130" s="16"/>
    </row>
    <row r="131" spans="1:114" ht="15" customHeight="1">
      <c r="A131" s="53" t="s">
        <v>338</v>
      </c>
      <c r="B131" s="1" t="s">
        <v>271</v>
      </c>
      <c r="C131" s="1"/>
      <c r="D131" s="2">
        <f>SUM(D18,D47,D56,D63,D64)</f>
        <v>0</v>
      </c>
      <c r="E131" s="2">
        <f t="shared" ref="E131:BP131" si="17">SUM(E18,E47,E56,E63,E64)</f>
        <v>0</v>
      </c>
      <c r="F131" s="2">
        <f t="shared" si="17"/>
        <v>0</v>
      </c>
      <c r="G131" s="2">
        <f t="shared" si="17"/>
        <v>0</v>
      </c>
      <c r="H131" s="2">
        <f t="shared" si="17"/>
        <v>0</v>
      </c>
      <c r="I131" s="2">
        <f t="shared" si="17"/>
        <v>0</v>
      </c>
      <c r="J131" s="2">
        <f t="shared" si="17"/>
        <v>0</v>
      </c>
      <c r="K131" s="2">
        <f t="shared" si="17"/>
        <v>0</v>
      </c>
      <c r="L131" s="2">
        <f t="shared" si="17"/>
        <v>0</v>
      </c>
      <c r="M131" s="2">
        <f t="shared" si="17"/>
        <v>0</v>
      </c>
      <c r="N131" s="2">
        <f t="shared" si="17"/>
        <v>0</v>
      </c>
      <c r="O131" s="2">
        <f t="shared" si="17"/>
        <v>0</v>
      </c>
      <c r="P131" s="2">
        <f t="shared" si="17"/>
        <v>0</v>
      </c>
      <c r="Q131" s="2">
        <f t="shared" si="17"/>
        <v>0</v>
      </c>
      <c r="R131" s="2">
        <f t="shared" si="17"/>
        <v>0</v>
      </c>
      <c r="S131" s="2">
        <f t="shared" si="17"/>
        <v>0</v>
      </c>
      <c r="T131" s="2">
        <f t="shared" si="17"/>
        <v>0</v>
      </c>
      <c r="U131" s="2">
        <f t="shared" si="17"/>
        <v>0</v>
      </c>
      <c r="V131" s="2">
        <f t="shared" si="17"/>
        <v>0</v>
      </c>
      <c r="W131" s="2">
        <f t="shared" si="17"/>
        <v>-0.2</v>
      </c>
      <c r="X131" s="2">
        <f t="shared" si="17"/>
        <v>0</v>
      </c>
      <c r="Y131" s="2">
        <f t="shared" si="17"/>
        <v>0</v>
      </c>
      <c r="Z131" s="2">
        <f t="shared" si="17"/>
        <v>0</v>
      </c>
      <c r="AA131" s="2">
        <f t="shared" si="17"/>
        <v>0</v>
      </c>
      <c r="AB131" s="2">
        <f t="shared" si="17"/>
        <v>0</v>
      </c>
      <c r="AC131" s="2">
        <f t="shared" si="17"/>
        <v>0</v>
      </c>
      <c r="AD131" s="2">
        <f t="shared" si="17"/>
        <v>0</v>
      </c>
      <c r="AE131" s="2">
        <f t="shared" si="17"/>
        <v>0</v>
      </c>
      <c r="AF131" s="2">
        <f t="shared" si="17"/>
        <v>0</v>
      </c>
      <c r="AG131" s="2">
        <f t="shared" si="17"/>
        <v>0</v>
      </c>
      <c r="AH131" s="2">
        <f t="shared" si="17"/>
        <v>0</v>
      </c>
      <c r="AI131" s="2">
        <f t="shared" si="17"/>
        <v>0</v>
      </c>
      <c r="AJ131" s="2">
        <f t="shared" si="17"/>
        <v>0</v>
      </c>
      <c r="AK131" s="2">
        <f t="shared" si="17"/>
        <v>0</v>
      </c>
      <c r="AL131" s="2">
        <f t="shared" si="17"/>
        <v>1500000.18</v>
      </c>
      <c r="AM131" s="2">
        <f t="shared" si="17"/>
        <v>500000</v>
      </c>
      <c r="AN131" s="2">
        <f t="shared" si="17"/>
        <v>105262.11</v>
      </c>
      <c r="AO131" s="2">
        <f t="shared" si="17"/>
        <v>557562.56000000006</v>
      </c>
      <c r="AP131" s="2">
        <f t="shared" si="17"/>
        <v>1293783.43</v>
      </c>
      <c r="AQ131" s="2">
        <f t="shared" si="17"/>
        <v>5961744.6900000004</v>
      </c>
      <c r="AR131" s="2">
        <f t="shared" si="17"/>
        <v>2727.05</v>
      </c>
      <c r="AS131" s="2">
        <f t="shared" si="17"/>
        <v>630000</v>
      </c>
      <c r="AT131" s="2">
        <f t="shared" si="17"/>
        <v>590000</v>
      </c>
      <c r="AU131" s="2">
        <f t="shared" si="17"/>
        <v>20000</v>
      </c>
      <c r="AV131" s="2">
        <f t="shared" si="17"/>
        <v>1002240</v>
      </c>
      <c r="AW131" s="2">
        <f t="shared" si="17"/>
        <v>59655.5</v>
      </c>
      <c r="AX131" s="2">
        <f t="shared" si="17"/>
        <v>774513.5</v>
      </c>
      <c r="AY131" s="2">
        <f t="shared" si="17"/>
        <v>0</v>
      </c>
      <c r="AZ131" s="2">
        <f t="shared" si="17"/>
        <v>23225</v>
      </c>
      <c r="BA131" s="2">
        <f t="shared" si="17"/>
        <v>0</v>
      </c>
      <c r="BB131" s="2">
        <f t="shared" si="17"/>
        <v>900000</v>
      </c>
      <c r="BC131" s="2">
        <f t="shared" si="17"/>
        <v>2000000</v>
      </c>
      <c r="BD131" s="2">
        <f t="shared" si="17"/>
        <v>2120730</v>
      </c>
      <c r="BE131" s="2">
        <f t="shared" si="17"/>
        <v>757500</v>
      </c>
      <c r="BF131" s="2">
        <f t="shared" si="17"/>
        <v>3750000</v>
      </c>
      <c r="BG131" s="2">
        <f t="shared" si="17"/>
        <v>2702000</v>
      </c>
      <c r="BH131" s="2">
        <f t="shared" si="17"/>
        <v>4940000</v>
      </c>
      <c r="BI131" s="2">
        <f t="shared" si="17"/>
        <v>5009925</v>
      </c>
      <c r="BJ131" s="2">
        <f t="shared" si="17"/>
        <v>3713995</v>
      </c>
      <c r="BK131" s="2">
        <f t="shared" si="17"/>
        <v>12300000</v>
      </c>
      <c r="BL131" s="2">
        <f t="shared" si="17"/>
        <v>14202330</v>
      </c>
      <c r="BM131" s="2">
        <f t="shared" si="17"/>
        <v>13549130</v>
      </c>
      <c r="BN131" s="2">
        <f t="shared" si="17"/>
        <v>8140250.7000000002</v>
      </c>
      <c r="BO131" s="2">
        <f t="shared" si="17"/>
        <v>12980357.279999999</v>
      </c>
      <c r="BP131" s="2">
        <f t="shared" si="17"/>
        <v>11723812.960000001</v>
      </c>
      <c r="BQ131" s="2">
        <f t="shared" ref="BQ131:DI131" si="18">SUM(BQ18,BQ47,BQ56,BQ63,BQ64)</f>
        <v>15191687.609999999</v>
      </c>
      <c r="BR131" s="2">
        <f t="shared" si="18"/>
        <v>10330788.76</v>
      </c>
      <c r="BS131" s="2">
        <f t="shared" si="18"/>
        <v>9190437.6600000001</v>
      </c>
      <c r="BT131" s="2">
        <f t="shared" si="18"/>
        <v>3000952.73</v>
      </c>
      <c r="BU131" s="2">
        <f t="shared" si="18"/>
        <v>8989646.6099999994</v>
      </c>
      <c r="BV131" s="2">
        <f t="shared" si="18"/>
        <v>8900870.9600000009</v>
      </c>
      <c r="BW131" s="2">
        <f t="shared" si="18"/>
        <v>11684298.630000001</v>
      </c>
      <c r="BX131" s="2">
        <f t="shared" si="18"/>
        <v>19023526.16</v>
      </c>
      <c r="BY131" s="2">
        <f t="shared" si="18"/>
        <v>5154011.6900000004</v>
      </c>
      <c r="BZ131" s="2">
        <f t="shared" si="18"/>
        <v>5182487.5999999996</v>
      </c>
      <c r="CA131" s="2">
        <f t="shared" si="18"/>
        <v>4085082.99</v>
      </c>
      <c r="CB131" s="2">
        <f t="shared" si="18"/>
        <v>10167222.9</v>
      </c>
      <c r="CC131" s="2">
        <f t="shared" si="18"/>
        <v>2595050.08</v>
      </c>
      <c r="CD131" s="2">
        <f t="shared" si="18"/>
        <v>24049341.940000001</v>
      </c>
      <c r="CE131" s="2">
        <f t="shared" si="18"/>
        <v>66271803.210000001</v>
      </c>
      <c r="CF131" s="2">
        <f t="shared" si="18"/>
        <v>12409577.84</v>
      </c>
      <c r="CG131" s="2">
        <f t="shared" si="18"/>
        <v>128780409.09</v>
      </c>
      <c r="CH131" s="2">
        <f t="shared" si="18"/>
        <v>124139959</v>
      </c>
      <c r="CI131" s="2">
        <f t="shared" si="18"/>
        <v>58676473.57</v>
      </c>
      <c r="CJ131" s="2">
        <f t="shared" si="18"/>
        <v>356409373.30000001</v>
      </c>
      <c r="CK131" s="2">
        <f t="shared" si="18"/>
        <v>360230030.22999996</v>
      </c>
      <c r="CL131" s="2">
        <f t="shared" si="18"/>
        <v>388918142.75</v>
      </c>
      <c r="CM131" s="2">
        <f t="shared" si="18"/>
        <v>18477739.580000002</v>
      </c>
      <c r="CN131" s="2">
        <f t="shared" si="18"/>
        <v>436270898.44</v>
      </c>
      <c r="CO131" s="2">
        <f t="shared" si="18"/>
        <v>1085157369.6800001</v>
      </c>
      <c r="CP131" s="2">
        <f t="shared" si="18"/>
        <v>2613221511.8699999</v>
      </c>
      <c r="CQ131" s="2">
        <f t="shared" si="18"/>
        <v>2702584087.9299998</v>
      </c>
      <c r="CR131" s="2">
        <f t="shared" si="18"/>
        <v>2616116101.1700001</v>
      </c>
      <c r="CS131" s="2">
        <f t="shared" si="18"/>
        <v>4180103961.5700002</v>
      </c>
      <c r="CT131" s="2">
        <f t="shared" si="18"/>
        <v>4639406079.0299997</v>
      </c>
      <c r="CU131" s="2">
        <f t="shared" si="18"/>
        <v>6970986863.6099997</v>
      </c>
      <c r="CV131" s="2">
        <f t="shared" si="18"/>
        <v>6024629831</v>
      </c>
      <c r="CW131" s="2">
        <f t="shared" si="18"/>
        <v>7332840938</v>
      </c>
      <c r="CX131" s="2">
        <f t="shared" si="18"/>
        <v>5610368107</v>
      </c>
      <c r="CY131" s="2">
        <f t="shared" si="18"/>
        <v>6680341844</v>
      </c>
      <c r="CZ131" s="2">
        <f t="shared" si="18"/>
        <v>5122500198</v>
      </c>
      <c r="DA131" s="2">
        <f t="shared" si="18"/>
        <v>6487023820</v>
      </c>
      <c r="DB131" s="2">
        <f t="shared" si="18"/>
        <v>1895355750</v>
      </c>
      <c r="DC131" s="2">
        <f t="shared" si="18"/>
        <v>1664760881</v>
      </c>
      <c r="DD131" s="2">
        <f t="shared" si="18"/>
        <v>4351544462</v>
      </c>
      <c r="DE131" s="2">
        <f t="shared" si="18"/>
        <v>1363779516</v>
      </c>
      <c r="DF131" s="2">
        <f t="shared" si="18"/>
        <v>5464807179</v>
      </c>
      <c r="DG131" s="2">
        <f t="shared" si="18"/>
        <v>1324019907</v>
      </c>
      <c r="DH131" s="2">
        <f t="shared" si="18"/>
        <v>1253370775</v>
      </c>
      <c r="DI131" s="2">
        <f t="shared" si="18"/>
        <v>1873566960</v>
      </c>
      <c r="DJ131" s="16"/>
    </row>
    <row r="132" spans="1:114" ht="15" customHeight="1">
      <c r="B132" s="23" t="s">
        <v>144</v>
      </c>
      <c r="C132" s="23"/>
      <c r="D132" s="26">
        <f>SUM(D122,D123,D124,D125,D126,D127,D128,D129,D130,D131)</f>
        <v>4347423.24</v>
      </c>
      <c r="E132" s="26">
        <f t="shared" ref="E132:BP132" si="19">SUM(E122,E123,E124,E125,E126,E127,E128,E129,E130,E131)</f>
        <v>5701801.8700000001</v>
      </c>
      <c r="F132" s="26">
        <f t="shared" si="19"/>
        <v>5460901.5499999998</v>
      </c>
      <c r="G132" s="26">
        <f t="shared" si="19"/>
        <v>6920376.1600000001</v>
      </c>
      <c r="H132" s="26">
        <f t="shared" si="19"/>
        <v>8138809.3600000003</v>
      </c>
      <c r="I132" s="26">
        <f t="shared" si="19"/>
        <v>7381254.1099999994</v>
      </c>
      <c r="J132" s="26">
        <f t="shared" si="19"/>
        <v>14180345.92</v>
      </c>
      <c r="K132" s="26">
        <f t="shared" si="19"/>
        <v>14327951.689999999</v>
      </c>
      <c r="L132" s="26">
        <f t="shared" si="19"/>
        <v>17002626.829999998</v>
      </c>
      <c r="M132" s="26">
        <f t="shared" si="19"/>
        <v>15297768.239999998</v>
      </c>
      <c r="N132" s="26">
        <f t="shared" si="19"/>
        <v>17615794.879999999</v>
      </c>
      <c r="O132" s="26">
        <f t="shared" si="19"/>
        <v>16979536.359999999</v>
      </c>
      <c r="P132" s="26">
        <f t="shared" si="19"/>
        <v>18381144.190000001</v>
      </c>
      <c r="Q132" s="26">
        <f t="shared" si="19"/>
        <v>19302410.73</v>
      </c>
      <c r="R132" s="26">
        <f t="shared" si="19"/>
        <v>20133977.699999996</v>
      </c>
      <c r="S132" s="26">
        <f t="shared" si="19"/>
        <v>18933944.169999998</v>
      </c>
      <c r="T132" s="26">
        <f t="shared" si="19"/>
        <v>24284097</v>
      </c>
      <c r="U132" s="26">
        <f t="shared" si="19"/>
        <v>28400846.689999998</v>
      </c>
      <c r="V132" s="26">
        <f t="shared" si="19"/>
        <v>28297910.310000002</v>
      </c>
      <c r="W132" s="26">
        <f t="shared" si="19"/>
        <v>28751207.710000001</v>
      </c>
      <c r="X132" s="26">
        <f t="shared" si="19"/>
        <v>31184663.469999999</v>
      </c>
      <c r="Y132" s="26">
        <f t="shared" si="19"/>
        <v>26369824.469999999</v>
      </c>
      <c r="Z132" s="26">
        <f t="shared" si="19"/>
        <v>29372761.039999999</v>
      </c>
      <c r="AA132" s="26">
        <f t="shared" si="19"/>
        <v>28837219.369999997</v>
      </c>
      <c r="AB132" s="26">
        <f t="shared" si="19"/>
        <v>31783749.699999999</v>
      </c>
      <c r="AC132" s="26">
        <f t="shared" si="19"/>
        <v>31740690.289999999</v>
      </c>
      <c r="AD132" s="26">
        <f t="shared" si="19"/>
        <v>35888230.379999995</v>
      </c>
      <c r="AE132" s="26">
        <f t="shared" si="19"/>
        <v>30907130.490000002</v>
      </c>
      <c r="AF132" s="26">
        <f t="shared" si="19"/>
        <v>34930676.399999999</v>
      </c>
      <c r="AG132" s="26">
        <f t="shared" si="19"/>
        <v>39093168.689999998</v>
      </c>
      <c r="AH132" s="26">
        <f t="shared" si="19"/>
        <v>42729408.949999996</v>
      </c>
      <c r="AI132" s="26">
        <f t="shared" si="19"/>
        <v>44655643.799999997</v>
      </c>
      <c r="AJ132" s="26">
        <f t="shared" si="19"/>
        <v>50157286.07</v>
      </c>
      <c r="AK132" s="26">
        <f t="shared" si="19"/>
        <v>61230954.439999998</v>
      </c>
      <c r="AL132" s="26">
        <f t="shared" si="19"/>
        <v>75609517.020000011</v>
      </c>
      <c r="AM132" s="26">
        <f t="shared" si="19"/>
        <v>96079346.49000001</v>
      </c>
      <c r="AN132" s="26">
        <f t="shared" si="19"/>
        <v>119604437.69</v>
      </c>
      <c r="AO132" s="26">
        <f t="shared" si="19"/>
        <v>188627129.17000002</v>
      </c>
      <c r="AP132" s="26">
        <f t="shared" si="19"/>
        <v>245568948.68000001</v>
      </c>
      <c r="AQ132" s="26">
        <f t="shared" si="19"/>
        <v>255318210.12</v>
      </c>
      <c r="AR132" s="26">
        <f t="shared" si="19"/>
        <v>223939004.66</v>
      </c>
      <c r="AS132" s="26">
        <f t="shared" si="19"/>
        <v>265998252.59</v>
      </c>
      <c r="AT132" s="26">
        <f t="shared" si="19"/>
        <v>240257778.75000003</v>
      </c>
      <c r="AU132" s="26">
        <f t="shared" si="19"/>
        <v>319711208.12999994</v>
      </c>
      <c r="AV132" s="26">
        <f t="shared" si="19"/>
        <v>328044432.19</v>
      </c>
      <c r="AW132" s="26">
        <f t="shared" si="19"/>
        <v>470540181.49000001</v>
      </c>
      <c r="AX132" s="26">
        <f t="shared" si="19"/>
        <v>440120599.57999998</v>
      </c>
      <c r="AY132" s="26">
        <f t="shared" si="19"/>
        <v>564502137.20000005</v>
      </c>
      <c r="AZ132" s="26">
        <f t="shared" si="19"/>
        <v>539677477.88</v>
      </c>
      <c r="BA132" s="26">
        <f t="shared" si="19"/>
        <v>824573455.45999992</v>
      </c>
      <c r="BB132" s="26">
        <f t="shared" si="19"/>
        <v>735535726.42000008</v>
      </c>
      <c r="BC132" s="26">
        <f t="shared" si="19"/>
        <v>812045960.24000001</v>
      </c>
      <c r="BD132" s="26">
        <f t="shared" si="19"/>
        <v>722893858.93999994</v>
      </c>
      <c r="BE132" s="26">
        <f t="shared" si="19"/>
        <v>875375086.93000007</v>
      </c>
      <c r="BF132" s="26">
        <f t="shared" si="19"/>
        <v>819121632.81999993</v>
      </c>
      <c r="BG132" s="26">
        <f t="shared" si="19"/>
        <v>949933801.20000005</v>
      </c>
      <c r="BH132" s="26">
        <f t="shared" si="19"/>
        <v>875043764.8499999</v>
      </c>
      <c r="BI132" s="26">
        <f t="shared" si="19"/>
        <v>973051656.99000001</v>
      </c>
      <c r="BJ132" s="26">
        <f t="shared" si="19"/>
        <v>853991721.04999995</v>
      </c>
      <c r="BK132" s="26">
        <f t="shared" si="19"/>
        <v>832281346.65999997</v>
      </c>
      <c r="BL132" s="26">
        <f t="shared" si="19"/>
        <v>794312373.18000007</v>
      </c>
      <c r="BM132" s="26">
        <f t="shared" si="19"/>
        <v>863653989.57000005</v>
      </c>
      <c r="BN132" s="26">
        <f t="shared" si="19"/>
        <v>782967983.13</v>
      </c>
      <c r="BO132" s="26">
        <f t="shared" si="19"/>
        <v>749175374.8499999</v>
      </c>
      <c r="BP132" s="26">
        <f t="shared" si="19"/>
        <v>733034106.01999998</v>
      </c>
      <c r="BQ132" s="26">
        <f t="shared" ref="BQ132:DI132" si="20">SUM(BQ122,BQ123,BQ124,BQ125,BQ126,BQ127,BQ128,BQ129,BQ130,BQ131)</f>
        <v>742348484.82999992</v>
      </c>
      <c r="BR132" s="26">
        <f t="shared" si="20"/>
        <v>774007577.16999996</v>
      </c>
      <c r="BS132" s="26">
        <f t="shared" si="20"/>
        <v>825191927.41000009</v>
      </c>
      <c r="BT132" s="26">
        <f t="shared" si="20"/>
        <v>816480596.68000007</v>
      </c>
      <c r="BU132" s="26">
        <f t="shared" si="20"/>
        <v>907351917.9000001</v>
      </c>
      <c r="BV132" s="26">
        <f t="shared" si="20"/>
        <v>867633967.00000012</v>
      </c>
      <c r="BW132" s="26">
        <f t="shared" si="20"/>
        <v>1187487466.3400002</v>
      </c>
      <c r="BX132" s="26">
        <f t="shared" si="20"/>
        <v>1415857642.3799999</v>
      </c>
      <c r="BY132" s="26">
        <f t="shared" si="20"/>
        <v>1453085549.8799999</v>
      </c>
      <c r="BZ132" s="26">
        <f t="shared" si="20"/>
        <v>1450431426.3299999</v>
      </c>
      <c r="CA132" s="26">
        <f t="shared" si="20"/>
        <v>1718294952.5200002</v>
      </c>
      <c r="CB132" s="26">
        <f t="shared" si="20"/>
        <v>1730426176.4000001</v>
      </c>
      <c r="CC132" s="26">
        <f t="shared" si="20"/>
        <v>2046888972.8400002</v>
      </c>
      <c r="CD132" s="26">
        <f t="shared" si="20"/>
        <v>2293152591.0300007</v>
      </c>
      <c r="CE132" s="26">
        <f t="shared" si="20"/>
        <v>2769011642.25</v>
      </c>
      <c r="CF132" s="26">
        <f t="shared" si="20"/>
        <v>4023438522.9000001</v>
      </c>
      <c r="CG132" s="26">
        <f t="shared" si="20"/>
        <v>3937998843.9000001</v>
      </c>
      <c r="CH132" s="26">
        <f t="shared" si="20"/>
        <v>4785153233.1100006</v>
      </c>
      <c r="CI132" s="26">
        <f t="shared" si="20"/>
        <v>5411696621.3199997</v>
      </c>
      <c r="CJ132" s="26">
        <f t="shared" si="20"/>
        <v>6902128455.5400009</v>
      </c>
      <c r="CK132" s="26">
        <f t="shared" si="20"/>
        <v>7446675694.1300011</v>
      </c>
      <c r="CL132" s="26">
        <f t="shared" si="20"/>
        <v>7278378034.5600004</v>
      </c>
      <c r="CM132" s="26">
        <f t="shared" si="20"/>
        <v>7921794232.3100004</v>
      </c>
      <c r="CN132" s="26">
        <f t="shared" si="20"/>
        <v>9058976198.25</v>
      </c>
      <c r="CO132" s="26">
        <f t="shared" si="20"/>
        <v>17475006820.709999</v>
      </c>
      <c r="CP132" s="26">
        <f t="shared" si="20"/>
        <v>19422114245.93</v>
      </c>
      <c r="CQ132" s="26">
        <f t="shared" si="20"/>
        <v>23022214619.77</v>
      </c>
      <c r="CR132" s="26">
        <f t="shared" si="20"/>
        <v>24544187596.690002</v>
      </c>
      <c r="CS132" s="26">
        <f t="shared" si="20"/>
        <v>27692885623.59</v>
      </c>
      <c r="CT132" s="26">
        <f t="shared" si="20"/>
        <v>33458347122.82</v>
      </c>
      <c r="CU132" s="26">
        <f t="shared" si="20"/>
        <v>53163545359.559998</v>
      </c>
      <c r="CV132" s="26">
        <f t="shared" si="20"/>
        <v>64838388356</v>
      </c>
      <c r="CW132" s="26">
        <f t="shared" si="20"/>
        <v>69601236212</v>
      </c>
      <c r="CX132" s="26">
        <f t="shared" si="20"/>
        <v>69529958454</v>
      </c>
      <c r="CY132" s="26">
        <f t="shared" si="20"/>
        <v>77471708469</v>
      </c>
      <c r="CZ132" s="26">
        <f t="shared" si="20"/>
        <v>87169625862</v>
      </c>
      <c r="DA132" s="26">
        <f t="shared" si="20"/>
        <v>95156629909</v>
      </c>
      <c r="DB132" s="26">
        <f t="shared" si="20"/>
        <v>99037220597</v>
      </c>
      <c r="DC132" s="26">
        <f t="shared" si="20"/>
        <v>88236363452</v>
      </c>
      <c r="DD132" s="26">
        <f t="shared" si="20"/>
        <v>100272322400</v>
      </c>
      <c r="DE132" s="26">
        <f t="shared" si="20"/>
        <v>105406253033</v>
      </c>
      <c r="DF132" s="26">
        <f t="shared" si="20"/>
        <v>118765426088</v>
      </c>
      <c r="DG132" s="26">
        <f t="shared" si="20"/>
        <v>114466788567</v>
      </c>
      <c r="DH132" s="26">
        <f t="shared" si="20"/>
        <v>114652712737</v>
      </c>
      <c r="DI132" s="26">
        <f t="shared" si="20"/>
        <v>106566313411</v>
      </c>
      <c r="DJ132" s="29"/>
    </row>
    <row r="133" spans="1:114" s="99" customFormat="1" ht="15" customHeight="1">
      <c r="B133" s="20" t="s">
        <v>248</v>
      </c>
      <c r="C133" s="20"/>
      <c r="D133" s="21">
        <f>D132-D65</f>
        <v>0</v>
      </c>
      <c r="E133" s="21">
        <f t="shared" ref="E133:BP133" si="21">E132-E65</f>
        <v>0</v>
      </c>
      <c r="F133" s="21">
        <f t="shared" si="21"/>
        <v>0</v>
      </c>
      <c r="G133" s="21">
        <f t="shared" si="21"/>
        <v>0</v>
      </c>
      <c r="H133" s="21">
        <f t="shared" si="21"/>
        <v>0</v>
      </c>
      <c r="I133" s="21">
        <f t="shared" si="21"/>
        <v>0</v>
      </c>
      <c r="J133" s="21">
        <f t="shared" si="21"/>
        <v>0</v>
      </c>
      <c r="K133" s="21">
        <f t="shared" si="21"/>
        <v>0</v>
      </c>
      <c r="L133" s="21">
        <f t="shared" si="21"/>
        <v>0</v>
      </c>
      <c r="M133" s="21">
        <f t="shared" si="21"/>
        <v>0</v>
      </c>
      <c r="N133" s="21">
        <f t="shared" si="21"/>
        <v>0</v>
      </c>
      <c r="O133" s="21">
        <f t="shared" si="21"/>
        <v>0</v>
      </c>
      <c r="P133" s="21">
        <f t="shared" si="21"/>
        <v>0</v>
      </c>
      <c r="Q133" s="21">
        <f t="shared" si="21"/>
        <v>0</v>
      </c>
      <c r="R133" s="21">
        <f t="shared" si="21"/>
        <v>0</v>
      </c>
      <c r="S133" s="21">
        <f t="shared" si="21"/>
        <v>0</v>
      </c>
      <c r="T133" s="21">
        <f t="shared" si="21"/>
        <v>0</v>
      </c>
      <c r="U133" s="21">
        <f t="shared" si="21"/>
        <v>0</v>
      </c>
      <c r="V133" s="21">
        <f t="shared" si="21"/>
        <v>0</v>
      </c>
      <c r="W133" s="21">
        <f t="shared" si="21"/>
        <v>0</v>
      </c>
      <c r="X133" s="21">
        <f t="shared" si="21"/>
        <v>0</v>
      </c>
      <c r="Y133" s="21">
        <f t="shared" si="21"/>
        <v>0</v>
      </c>
      <c r="Z133" s="21">
        <f t="shared" si="21"/>
        <v>0</v>
      </c>
      <c r="AA133" s="21">
        <f t="shared" si="21"/>
        <v>0</v>
      </c>
      <c r="AB133" s="21">
        <f t="shared" si="21"/>
        <v>0</v>
      </c>
      <c r="AC133" s="21">
        <f t="shared" si="21"/>
        <v>0</v>
      </c>
      <c r="AD133" s="21">
        <f t="shared" si="21"/>
        <v>0</v>
      </c>
      <c r="AE133" s="21">
        <f t="shared" si="21"/>
        <v>0</v>
      </c>
      <c r="AF133" s="21">
        <f t="shared" si="21"/>
        <v>0</v>
      </c>
      <c r="AG133" s="21">
        <f t="shared" si="21"/>
        <v>0</v>
      </c>
      <c r="AH133" s="21">
        <f t="shared" si="21"/>
        <v>0</v>
      </c>
      <c r="AI133" s="21">
        <f t="shared" si="21"/>
        <v>0</v>
      </c>
      <c r="AJ133" s="21">
        <f t="shared" si="21"/>
        <v>0</v>
      </c>
      <c r="AK133" s="21">
        <f t="shared" si="21"/>
        <v>0</v>
      </c>
      <c r="AL133" s="21">
        <f t="shared" si="21"/>
        <v>0</v>
      </c>
      <c r="AM133" s="21">
        <f t="shared" si="21"/>
        <v>0</v>
      </c>
      <c r="AN133" s="21">
        <f t="shared" si="21"/>
        <v>0</v>
      </c>
      <c r="AO133" s="21">
        <f t="shared" si="21"/>
        <v>0</v>
      </c>
      <c r="AP133" s="21">
        <f t="shared" si="21"/>
        <v>0</v>
      </c>
      <c r="AQ133" s="21">
        <f t="shared" si="21"/>
        <v>0</v>
      </c>
      <c r="AR133" s="21">
        <f t="shared" si="21"/>
        <v>0</v>
      </c>
      <c r="AS133" s="21">
        <f t="shared" si="21"/>
        <v>0</v>
      </c>
      <c r="AT133" s="21">
        <f t="shared" si="21"/>
        <v>0</v>
      </c>
      <c r="AU133" s="21">
        <f t="shared" si="21"/>
        <v>0</v>
      </c>
      <c r="AV133" s="21">
        <f t="shared" si="21"/>
        <v>0</v>
      </c>
      <c r="AW133" s="21">
        <f t="shared" si="21"/>
        <v>0</v>
      </c>
      <c r="AX133" s="21">
        <f t="shared" si="21"/>
        <v>0</v>
      </c>
      <c r="AY133" s="21">
        <f t="shared" si="21"/>
        <v>0</v>
      </c>
      <c r="AZ133" s="21">
        <f t="shared" si="21"/>
        <v>0</v>
      </c>
      <c r="BA133" s="21">
        <f t="shared" si="21"/>
        <v>0</v>
      </c>
      <c r="BB133" s="21">
        <f t="shared" si="21"/>
        <v>0</v>
      </c>
      <c r="BC133" s="21">
        <f t="shared" si="21"/>
        <v>0</v>
      </c>
      <c r="BD133" s="21">
        <f t="shared" si="21"/>
        <v>0</v>
      </c>
      <c r="BE133" s="21">
        <f t="shared" si="21"/>
        <v>0</v>
      </c>
      <c r="BF133" s="21">
        <f t="shared" si="21"/>
        <v>0</v>
      </c>
      <c r="BG133" s="21">
        <f t="shared" si="21"/>
        <v>0</v>
      </c>
      <c r="BH133" s="21">
        <f t="shared" si="21"/>
        <v>0</v>
      </c>
      <c r="BI133" s="21">
        <f t="shared" si="21"/>
        <v>0</v>
      </c>
      <c r="BJ133" s="21">
        <f t="shared" si="21"/>
        <v>0</v>
      </c>
      <c r="BK133" s="21">
        <f t="shared" si="21"/>
        <v>0</v>
      </c>
      <c r="BL133" s="21">
        <f t="shared" si="21"/>
        <v>0</v>
      </c>
      <c r="BM133" s="21">
        <f t="shared" si="21"/>
        <v>0</v>
      </c>
      <c r="BN133" s="21">
        <f t="shared" si="21"/>
        <v>0</v>
      </c>
      <c r="BO133" s="21">
        <f t="shared" si="21"/>
        <v>0</v>
      </c>
      <c r="BP133" s="21">
        <f t="shared" si="21"/>
        <v>0</v>
      </c>
      <c r="BQ133" s="21">
        <f t="shared" ref="BQ133:DI133" si="22">BQ132-BQ65</f>
        <v>0</v>
      </c>
      <c r="BR133" s="21">
        <f t="shared" si="22"/>
        <v>0</v>
      </c>
      <c r="BS133" s="21">
        <f t="shared" si="22"/>
        <v>0</v>
      </c>
      <c r="BT133" s="21">
        <f t="shared" si="22"/>
        <v>0</v>
      </c>
      <c r="BU133" s="21">
        <f t="shared" si="22"/>
        <v>0</v>
      </c>
      <c r="BV133" s="21">
        <f t="shared" si="22"/>
        <v>0</v>
      </c>
      <c r="BW133" s="21">
        <f t="shared" si="22"/>
        <v>0</v>
      </c>
      <c r="BX133" s="21">
        <f t="shared" si="22"/>
        <v>0</v>
      </c>
      <c r="BY133" s="21">
        <f t="shared" si="22"/>
        <v>0</v>
      </c>
      <c r="BZ133" s="21">
        <f t="shared" si="22"/>
        <v>0</v>
      </c>
      <c r="CA133" s="21">
        <f t="shared" si="22"/>
        <v>0</v>
      </c>
      <c r="CB133" s="21">
        <f t="shared" si="22"/>
        <v>0</v>
      </c>
      <c r="CC133" s="21">
        <f t="shared" si="22"/>
        <v>0</v>
      </c>
      <c r="CD133" s="21">
        <f t="shared" si="22"/>
        <v>0</v>
      </c>
      <c r="CE133" s="21">
        <f t="shared" si="22"/>
        <v>0</v>
      </c>
      <c r="CF133" s="21">
        <f t="shared" si="22"/>
        <v>0</v>
      </c>
      <c r="CG133" s="21">
        <f t="shared" si="22"/>
        <v>0</v>
      </c>
      <c r="CH133" s="21">
        <f t="shared" si="22"/>
        <v>0</v>
      </c>
      <c r="CI133" s="21">
        <f t="shared" si="22"/>
        <v>0</v>
      </c>
      <c r="CJ133" s="21">
        <f t="shared" si="22"/>
        <v>0</v>
      </c>
      <c r="CK133" s="21">
        <f t="shared" si="22"/>
        <v>0</v>
      </c>
      <c r="CL133" s="21">
        <f t="shared" si="22"/>
        <v>0</v>
      </c>
      <c r="CM133" s="21">
        <f t="shared" si="22"/>
        <v>0</v>
      </c>
      <c r="CN133" s="21">
        <f t="shared" si="22"/>
        <v>0</v>
      </c>
      <c r="CO133" s="21">
        <f t="shared" si="22"/>
        <v>0</v>
      </c>
      <c r="CP133" s="21">
        <f t="shared" si="22"/>
        <v>0</v>
      </c>
      <c r="CQ133" s="21">
        <f t="shared" si="22"/>
        <v>0</v>
      </c>
      <c r="CR133" s="21">
        <f t="shared" si="22"/>
        <v>0</v>
      </c>
      <c r="CS133" s="21">
        <f t="shared" si="22"/>
        <v>0</v>
      </c>
      <c r="CT133" s="21">
        <f t="shared" si="22"/>
        <v>0</v>
      </c>
      <c r="CU133" s="21">
        <f t="shared" si="22"/>
        <v>0</v>
      </c>
      <c r="CV133" s="21">
        <f t="shared" si="22"/>
        <v>0</v>
      </c>
      <c r="CW133" s="21">
        <f t="shared" si="22"/>
        <v>0</v>
      </c>
      <c r="CX133" s="21">
        <f t="shared" si="22"/>
        <v>0</v>
      </c>
      <c r="CY133" s="21">
        <f t="shared" si="22"/>
        <v>0</v>
      </c>
      <c r="CZ133" s="21">
        <f t="shared" si="22"/>
        <v>0</v>
      </c>
      <c r="DA133" s="21">
        <f t="shared" si="22"/>
        <v>0</v>
      </c>
      <c r="DB133" s="21">
        <f t="shared" si="22"/>
        <v>0</v>
      </c>
      <c r="DC133" s="21">
        <f t="shared" si="22"/>
        <v>0</v>
      </c>
      <c r="DD133" s="21">
        <f t="shared" si="22"/>
        <v>0</v>
      </c>
      <c r="DE133" s="21">
        <f t="shared" si="22"/>
        <v>0</v>
      </c>
      <c r="DF133" s="21">
        <f t="shared" si="22"/>
        <v>0</v>
      </c>
      <c r="DG133" s="21">
        <f t="shared" si="22"/>
        <v>0</v>
      </c>
      <c r="DH133" s="21">
        <f t="shared" si="22"/>
        <v>0</v>
      </c>
      <c r="DI133" s="21">
        <f t="shared" si="22"/>
        <v>0</v>
      </c>
      <c r="DJ133" s="29"/>
    </row>
    <row r="134" spans="1:114" ht="15" customHeight="1">
      <c r="B134" s="1"/>
      <c r="C134" s="1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16"/>
    </row>
    <row r="135" spans="1:114" ht="15" customHeight="1">
      <c r="B135" s="23" t="s">
        <v>272</v>
      </c>
      <c r="C135" s="1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16"/>
    </row>
    <row r="136" spans="1:114" ht="15" customHeight="1">
      <c r="B136" s="17" t="s">
        <v>273</v>
      </c>
      <c r="C136" s="17"/>
      <c r="D136" s="2">
        <f t="shared" ref="D136:BO136" si="23">SUM(D123+D124)</f>
        <v>3718460.56</v>
      </c>
      <c r="E136" s="2">
        <f t="shared" si="23"/>
        <v>3567263.8499999996</v>
      </c>
      <c r="F136" s="2">
        <f t="shared" si="23"/>
        <v>4602698.26</v>
      </c>
      <c r="G136" s="2">
        <f t="shared" si="23"/>
        <v>4569588.4800000004</v>
      </c>
      <c r="H136" s="2">
        <f t="shared" si="23"/>
        <v>5564889.5700000003</v>
      </c>
      <c r="I136" s="2">
        <f t="shared" si="23"/>
        <v>3819762.55</v>
      </c>
      <c r="J136" s="2">
        <f t="shared" si="23"/>
        <v>6925907.8799999999</v>
      </c>
      <c r="K136" s="2">
        <f t="shared" si="23"/>
        <v>6688328.4800000004</v>
      </c>
      <c r="L136" s="2">
        <f t="shared" si="23"/>
        <v>6148969.8600000003</v>
      </c>
      <c r="M136" s="2">
        <f t="shared" si="23"/>
        <v>4999637.6099999994</v>
      </c>
      <c r="N136" s="2">
        <f t="shared" si="23"/>
        <v>4962105.5200000005</v>
      </c>
      <c r="O136" s="2">
        <f t="shared" si="23"/>
        <v>4827514.32</v>
      </c>
      <c r="P136" s="2">
        <f t="shared" si="23"/>
        <v>4767319.74</v>
      </c>
      <c r="Q136" s="2">
        <f t="shared" si="23"/>
        <v>5795480.7800000003</v>
      </c>
      <c r="R136" s="2">
        <f t="shared" si="23"/>
        <v>7193107.29</v>
      </c>
      <c r="S136" s="2">
        <f t="shared" si="23"/>
        <v>3959882.35</v>
      </c>
      <c r="T136" s="2">
        <f t="shared" si="23"/>
        <v>11437417.059999999</v>
      </c>
      <c r="U136" s="2">
        <f t="shared" si="23"/>
        <v>5213130.47</v>
      </c>
      <c r="V136" s="2">
        <f t="shared" si="23"/>
        <v>12596721.199999999</v>
      </c>
      <c r="W136" s="2">
        <f t="shared" si="23"/>
        <v>14132618.260000002</v>
      </c>
      <c r="X136" s="2">
        <f t="shared" si="23"/>
        <v>16908211.919999998</v>
      </c>
      <c r="Y136" s="2">
        <f t="shared" si="23"/>
        <v>7342137.7400000002</v>
      </c>
      <c r="Z136" s="2">
        <f t="shared" si="23"/>
        <v>11009903.119999999</v>
      </c>
      <c r="AA136" s="2">
        <f t="shared" si="23"/>
        <v>10615078.52</v>
      </c>
      <c r="AB136" s="2">
        <f t="shared" si="23"/>
        <v>14271684.51</v>
      </c>
      <c r="AC136" s="2">
        <f t="shared" si="23"/>
        <v>8321348.9199999999</v>
      </c>
      <c r="AD136" s="2">
        <f t="shared" si="23"/>
        <v>24237336.16</v>
      </c>
      <c r="AE136" s="2">
        <f t="shared" si="23"/>
        <v>21661027.140000001</v>
      </c>
      <c r="AF136" s="2">
        <f t="shared" si="23"/>
        <v>17120351.719999999</v>
      </c>
      <c r="AG136" s="2">
        <f t="shared" si="23"/>
        <v>15268377.369999999</v>
      </c>
      <c r="AH136" s="2">
        <f t="shared" si="23"/>
        <v>25282013.469999999</v>
      </c>
      <c r="AI136" s="2">
        <f t="shared" si="23"/>
        <v>23291828.93</v>
      </c>
      <c r="AJ136" s="2">
        <f t="shared" si="23"/>
        <v>25496994.689999998</v>
      </c>
      <c r="AK136" s="2">
        <f t="shared" si="23"/>
        <v>24159567.98</v>
      </c>
      <c r="AL136" s="2">
        <f t="shared" si="23"/>
        <v>29241858.210000001</v>
      </c>
      <c r="AM136" s="2">
        <f t="shared" si="23"/>
        <v>33246992.270000003</v>
      </c>
      <c r="AN136" s="2">
        <f t="shared" si="23"/>
        <v>29373710.460000001</v>
      </c>
      <c r="AO136" s="2">
        <f t="shared" si="23"/>
        <v>91630838.489999995</v>
      </c>
      <c r="AP136" s="2">
        <f t="shared" si="23"/>
        <v>151309396.74000001</v>
      </c>
      <c r="AQ136" s="2">
        <f t="shared" si="23"/>
        <v>103859956.94</v>
      </c>
      <c r="AR136" s="2">
        <f t="shared" si="23"/>
        <v>104306806.90000001</v>
      </c>
      <c r="AS136" s="2">
        <f t="shared" si="23"/>
        <v>84966975.00999999</v>
      </c>
      <c r="AT136" s="2">
        <f t="shared" si="23"/>
        <v>127213702.42</v>
      </c>
      <c r="AU136" s="2">
        <f t="shared" si="23"/>
        <v>105511592.46000001</v>
      </c>
      <c r="AV136" s="2">
        <f t="shared" si="23"/>
        <v>146333719.74000001</v>
      </c>
      <c r="AW136" s="2">
        <f t="shared" si="23"/>
        <v>133233042.10999998</v>
      </c>
      <c r="AX136" s="2">
        <f t="shared" si="23"/>
        <v>190166096.79000002</v>
      </c>
      <c r="AY136" s="2">
        <f t="shared" si="23"/>
        <v>149245516.71000001</v>
      </c>
      <c r="AZ136" s="2">
        <f t="shared" si="23"/>
        <v>208571805.11999997</v>
      </c>
      <c r="BA136" s="2">
        <f t="shared" si="23"/>
        <v>171343579.82999998</v>
      </c>
      <c r="BB136" s="2">
        <f t="shared" si="23"/>
        <v>273685305.12</v>
      </c>
      <c r="BC136" s="2">
        <f t="shared" si="23"/>
        <v>210079465.56999999</v>
      </c>
      <c r="BD136" s="2">
        <f t="shared" si="23"/>
        <v>517754537.51999998</v>
      </c>
      <c r="BE136" s="2">
        <f t="shared" si="23"/>
        <v>502450938.95000005</v>
      </c>
      <c r="BF136" s="2">
        <f t="shared" si="23"/>
        <v>529014428.00999999</v>
      </c>
      <c r="BG136" s="2">
        <f t="shared" si="23"/>
        <v>397678950.40999997</v>
      </c>
      <c r="BH136" s="2">
        <f t="shared" si="23"/>
        <v>337310450.27999997</v>
      </c>
      <c r="BI136" s="2">
        <f t="shared" si="23"/>
        <v>105524123.72999999</v>
      </c>
      <c r="BJ136" s="2">
        <f t="shared" si="23"/>
        <v>92823559.120000005</v>
      </c>
      <c r="BK136" s="2">
        <f t="shared" si="23"/>
        <v>22981757.100000001</v>
      </c>
      <c r="BL136" s="2">
        <f t="shared" si="23"/>
        <v>94948508.25999999</v>
      </c>
      <c r="BM136" s="2">
        <f t="shared" si="23"/>
        <v>224393924.56</v>
      </c>
      <c r="BN136" s="2">
        <f t="shared" si="23"/>
        <v>313026579.11000001</v>
      </c>
      <c r="BO136" s="2">
        <f t="shared" si="23"/>
        <v>276078262.69999999</v>
      </c>
      <c r="BP136" s="2">
        <f t="shared" ref="BP136:DI136" si="24">SUM(BP123+BP124)</f>
        <v>309850925.79000002</v>
      </c>
      <c r="BQ136" s="2">
        <f t="shared" si="24"/>
        <v>257184687.75</v>
      </c>
      <c r="BR136" s="2">
        <f t="shared" si="24"/>
        <v>249400140.71999997</v>
      </c>
      <c r="BS136" s="2">
        <f t="shared" si="24"/>
        <v>280999478.67000002</v>
      </c>
      <c r="BT136" s="2">
        <f t="shared" si="24"/>
        <v>248988027.63</v>
      </c>
      <c r="BU136" s="2">
        <f t="shared" si="24"/>
        <v>265475676.92000002</v>
      </c>
      <c r="BV136" s="2">
        <f t="shared" si="24"/>
        <v>277692531.34000003</v>
      </c>
      <c r="BW136" s="2">
        <f t="shared" si="24"/>
        <v>374456858.95999998</v>
      </c>
      <c r="BX136" s="2">
        <f t="shared" si="24"/>
        <v>436661332.13999999</v>
      </c>
      <c r="BY136" s="2">
        <f t="shared" si="24"/>
        <v>457515141.98000002</v>
      </c>
      <c r="BZ136" s="2">
        <f t="shared" si="24"/>
        <v>525768159.37</v>
      </c>
      <c r="CA136" s="2">
        <f t="shared" si="24"/>
        <v>524018132.67000002</v>
      </c>
      <c r="CB136" s="2">
        <f t="shared" si="24"/>
        <v>563024030.04999995</v>
      </c>
      <c r="CC136" s="2">
        <f t="shared" si="24"/>
        <v>701554666.70000005</v>
      </c>
      <c r="CD136" s="2">
        <f t="shared" si="24"/>
        <v>1064882291.5</v>
      </c>
      <c r="CE136" s="2">
        <f t="shared" si="24"/>
        <v>951299508.54999995</v>
      </c>
      <c r="CF136" s="2">
        <f t="shared" si="24"/>
        <v>903994376.63</v>
      </c>
      <c r="CG136" s="2">
        <f t="shared" si="24"/>
        <v>1022114473.73</v>
      </c>
      <c r="CH136" s="2">
        <f t="shared" si="24"/>
        <v>1417970219.6800001</v>
      </c>
      <c r="CI136" s="2">
        <f t="shared" si="24"/>
        <v>1539706826.9699998</v>
      </c>
      <c r="CJ136" s="2">
        <f t="shared" si="24"/>
        <v>1860733138.5999999</v>
      </c>
      <c r="CK136" s="2">
        <f t="shared" si="24"/>
        <v>1867654247.25</v>
      </c>
      <c r="CL136" s="2">
        <f t="shared" si="24"/>
        <v>1905851665.1499999</v>
      </c>
      <c r="CM136" s="2">
        <f t="shared" si="24"/>
        <v>2769632644.52</v>
      </c>
      <c r="CN136" s="2">
        <f t="shared" si="24"/>
        <v>2174219008.27</v>
      </c>
      <c r="CO136" s="2">
        <f t="shared" si="24"/>
        <v>8322336883.54</v>
      </c>
      <c r="CP136" s="2">
        <f t="shared" si="24"/>
        <v>7719908501.8500004</v>
      </c>
      <c r="CQ136" s="2">
        <f t="shared" si="24"/>
        <v>7141347017.6999998</v>
      </c>
      <c r="CR136" s="2">
        <f t="shared" si="24"/>
        <v>6208821272.5900002</v>
      </c>
      <c r="CS136" s="2">
        <f t="shared" si="24"/>
        <v>6021704895.5299997</v>
      </c>
      <c r="CT136" s="2">
        <f t="shared" si="24"/>
        <v>7118945549.0699997</v>
      </c>
      <c r="CU136" s="2">
        <f t="shared" si="24"/>
        <v>11141457738.790001</v>
      </c>
      <c r="CV136" s="2">
        <f t="shared" si="24"/>
        <v>11883287639</v>
      </c>
      <c r="CW136" s="2">
        <f t="shared" si="24"/>
        <v>9768866528</v>
      </c>
      <c r="CX136" s="2">
        <f t="shared" si="24"/>
        <v>13602935044</v>
      </c>
      <c r="CY136" s="2">
        <f t="shared" si="24"/>
        <v>15279608744</v>
      </c>
      <c r="CZ136" s="2">
        <f t="shared" si="24"/>
        <v>18195438534</v>
      </c>
      <c r="DA136" s="2">
        <f t="shared" si="24"/>
        <v>18067851119</v>
      </c>
      <c r="DB136" s="2">
        <f t="shared" si="24"/>
        <v>21045638197</v>
      </c>
      <c r="DC136" s="2">
        <f t="shared" si="24"/>
        <v>20179669493</v>
      </c>
      <c r="DD136" s="2">
        <f t="shared" si="24"/>
        <v>21704438369</v>
      </c>
      <c r="DE136" s="2">
        <f t="shared" si="24"/>
        <v>24758673059</v>
      </c>
      <c r="DF136" s="2">
        <f t="shared" si="24"/>
        <v>26030133765</v>
      </c>
      <c r="DG136" s="2">
        <f t="shared" si="24"/>
        <v>27052239695</v>
      </c>
      <c r="DH136" s="2">
        <f t="shared" si="24"/>
        <v>24259550498</v>
      </c>
      <c r="DI136" s="2">
        <f t="shared" si="24"/>
        <v>21619829964</v>
      </c>
      <c r="DJ136" s="16"/>
    </row>
    <row r="137" spans="1:114" ht="15" customHeight="1">
      <c r="B137" s="1" t="s">
        <v>274</v>
      </c>
      <c r="C137" s="1"/>
      <c r="D137" s="27">
        <f t="shared" ref="D137:BO137" si="25">D122/D132</f>
        <v>0</v>
      </c>
      <c r="E137" s="27">
        <f t="shared" si="25"/>
        <v>0</v>
      </c>
      <c r="F137" s="27">
        <f t="shared" si="25"/>
        <v>0</v>
      </c>
      <c r="G137" s="27">
        <f t="shared" si="25"/>
        <v>2.9333665585022185E-2</v>
      </c>
      <c r="H137" s="27">
        <f t="shared" si="25"/>
        <v>7.6589826893303709E-2</v>
      </c>
      <c r="I137" s="27">
        <f t="shared" si="25"/>
        <v>4.199828313457156E-2</v>
      </c>
      <c r="J137" s="27">
        <f t="shared" si="25"/>
        <v>4.8658897596201942E-2</v>
      </c>
      <c r="K137" s="27">
        <f t="shared" si="25"/>
        <v>0</v>
      </c>
      <c r="L137" s="27">
        <f t="shared" si="25"/>
        <v>0.17615511590922803</v>
      </c>
      <c r="M137" s="27">
        <f t="shared" si="25"/>
        <v>0</v>
      </c>
      <c r="N137" s="27">
        <f t="shared" si="25"/>
        <v>3.7466376311484392E-3</v>
      </c>
      <c r="O137" s="27">
        <f t="shared" si="25"/>
        <v>7.3618028990751552E-2</v>
      </c>
      <c r="P137" s="27">
        <f t="shared" si="25"/>
        <v>5.8783065343006806E-2</v>
      </c>
      <c r="Q137" s="27">
        <f t="shared" si="25"/>
        <v>8.1440604595403296E-2</v>
      </c>
      <c r="R137" s="27">
        <f t="shared" si="25"/>
        <v>0.12918096904418447</v>
      </c>
      <c r="S137" s="27">
        <f t="shared" si="25"/>
        <v>0.13678475951690736</v>
      </c>
      <c r="T137" s="27">
        <f t="shared" si="25"/>
        <v>0.1110726909054926</v>
      </c>
      <c r="U137" s="27">
        <f t="shared" si="25"/>
        <v>0.33555337641942679</v>
      </c>
      <c r="V137" s="27">
        <f t="shared" si="25"/>
        <v>2.8450864080783071E-2</v>
      </c>
      <c r="W137" s="27">
        <f t="shared" si="25"/>
        <v>1.7390573816698984E-3</v>
      </c>
      <c r="X137" s="27">
        <f t="shared" si="25"/>
        <v>6.4615095235465755E-2</v>
      </c>
      <c r="Y137" s="27">
        <f t="shared" si="25"/>
        <v>1.1376640005370503E-3</v>
      </c>
      <c r="Z137" s="27">
        <f t="shared" si="25"/>
        <v>0.15917519614969095</v>
      </c>
      <c r="AA137" s="27">
        <f t="shared" si="25"/>
        <v>0.13870962899291495</v>
      </c>
      <c r="AB137" s="27">
        <f t="shared" si="25"/>
        <v>0.18488669699031768</v>
      </c>
      <c r="AC137" s="27">
        <f t="shared" si="25"/>
        <v>0.10396749314049024</v>
      </c>
      <c r="AD137" s="27">
        <f t="shared" si="25"/>
        <v>2.0898216269196837E-3</v>
      </c>
      <c r="AE137" s="27">
        <f t="shared" si="25"/>
        <v>0</v>
      </c>
      <c r="AF137" s="27">
        <f t="shared" si="25"/>
        <v>0</v>
      </c>
      <c r="AG137" s="27">
        <f t="shared" si="25"/>
        <v>0</v>
      </c>
      <c r="AH137" s="27">
        <f t="shared" si="25"/>
        <v>0</v>
      </c>
      <c r="AI137" s="27">
        <f t="shared" si="25"/>
        <v>1.1196793002007958E-2</v>
      </c>
      <c r="AJ137" s="27">
        <f t="shared" si="25"/>
        <v>0</v>
      </c>
      <c r="AK137" s="27">
        <f t="shared" si="25"/>
        <v>3.4408041149586892E-2</v>
      </c>
      <c r="AL137" s="27">
        <f t="shared" si="25"/>
        <v>2.4558244691720948E-2</v>
      </c>
      <c r="AM137" s="27">
        <f t="shared" si="25"/>
        <v>2.1226885636782183E-2</v>
      </c>
      <c r="AN137" s="27">
        <f t="shared" si="25"/>
        <v>1.5014804088244529E-2</v>
      </c>
      <c r="AO137" s="27">
        <f t="shared" si="25"/>
        <v>9.5205668871814475E-3</v>
      </c>
      <c r="AP137" s="27">
        <f t="shared" si="25"/>
        <v>7.3129652981499252E-3</v>
      </c>
      <c r="AQ137" s="27">
        <f t="shared" si="25"/>
        <v>7.0337215632051992E-3</v>
      </c>
      <c r="AR137" s="27">
        <f t="shared" si="25"/>
        <v>8.0193140213629457E-3</v>
      </c>
      <c r="AS137" s="27">
        <f t="shared" si="25"/>
        <v>6.75131201996292E-3</v>
      </c>
      <c r="AT137" s="27">
        <f t="shared" si="25"/>
        <v>7.4746266670044281E-3</v>
      </c>
      <c r="AU137" s="27">
        <f t="shared" si="25"/>
        <v>2.2931436288648709E-2</v>
      </c>
      <c r="AV137" s="27">
        <f t="shared" si="25"/>
        <v>1.1240359043388159E-2</v>
      </c>
      <c r="AW137" s="27">
        <f t="shared" si="25"/>
        <v>0</v>
      </c>
      <c r="AX137" s="27">
        <f t="shared" si="25"/>
        <v>0</v>
      </c>
      <c r="AY137" s="27">
        <f t="shared" si="25"/>
        <v>0</v>
      </c>
      <c r="AZ137" s="27">
        <f t="shared" si="25"/>
        <v>0</v>
      </c>
      <c r="BA137" s="27">
        <f t="shared" si="25"/>
        <v>0</v>
      </c>
      <c r="BB137" s="27">
        <f t="shared" si="25"/>
        <v>0</v>
      </c>
      <c r="BC137" s="27">
        <f t="shared" si="25"/>
        <v>0</v>
      </c>
      <c r="BD137" s="27">
        <f t="shared" si="25"/>
        <v>0</v>
      </c>
      <c r="BE137" s="27">
        <f t="shared" si="25"/>
        <v>0</v>
      </c>
      <c r="BF137" s="27">
        <f t="shared" si="25"/>
        <v>1.5451069527278856E-3</v>
      </c>
      <c r="BG137" s="27">
        <f t="shared" si="25"/>
        <v>1.9820915453492547E-2</v>
      </c>
      <c r="BH137" s="27">
        <f t="shared" si="25"/>
        <v>0.14475138015721159</v>
      </c>
      <c r="BI137" s="27">
        <f t="shared" si="25"/>
        <v>0.26042451964356939</v>
      </c>
      <c r="BJ137" s="27">
        <f t="shared" si="25"/>
        <v>0.31983874618148445</v>
      </c>
      <c r="BK137" s="27">
        <f t="shared" si="25"/>
        <v>0.25752387701602319</v>
      </c>
      <c r="BL137" s="27">
        <f t="shared" si="25"/>
        <v>0.29875856079132668</v>
      </c>
      <c r="BM137" s="27">
        <f t="shared" si="25"/>
        <v>5.8028686957090694E-3</v>
      </c>
      <c r="BN137" s="27">
        <f t="shared" si="25"/>
        <v>1.9908748934644323E-3</v>
      </c>
      <c r="BO137" s="27">
        <f t="shared" si="25"/>
        <v>6.9313168509305286E-4</v>
      </c>
      <c r="BP137" s="27">
        <f t="shared" ref="BP137:DI137" si="26">BP122/BP132</f>
        <v>3.4070163713935842E-4</v>
      </c>
      <c r="BQ137" s="27">
        <f t="shared" si="26"/>
        <v>2.4802814818456159E-4</v>
      </c>
      <c r="BR137" s="27">
        <f t="shared" si="26"/>
        <v>0</v>
      </c>
      <c r="BS137" s="27">
        <f t="shared" si="26"/>
        <v>0</v>
      </c>
      <c r="BT137" s="27">
        <f t="shared" si="26"/>
        <v>0</v>
      </c>
      <c r="BU137" s="27">
        <f t="shared" si="26"/>
        <v>0</v>
      </c>
      <c r="BV137" s="27">
        <f t="shared" si="26"/>
        <v>1.2692331580881962E-2</v>
      </c>
      <c r="BW137" s="27">
        <f t="shared" si="26"/>
        <v>1.0609074560449225E-2</v>
      </c>
      <c r="BX137" s="27">
        <f t="shared" si="26"/>
        <v>9.9456415168472558E-3</v>
      </c>
      <c r="BY137" s="27">
        <f t="shared" si="26"/>
        <v>0</v>
      </c>
      <c r="BZ137" s="27">
        <f t="shared" si="26"/>
        <v>7.7308872701223504E-3</v>
      </c>
      <c r="CA137" s="27">
        <f t="shared" si="26"/>
        <v>7.8571430942051008E-3</v>
      </c>
      <c r="CB137" s="27">
        <f t="shared" si="26"/>
        <v>4.0497931293314434E-3</v>
      </c>
      <c r="CC137" s="27">
        <f t="shared" si="26"/>
        <v>6.4759262744028406E-3</v>
      </c>
      <c r="CD137" s="27">
        <f t="shared" si="26"/>
        <v>4.9502769612471409E-3</v>
      </c>
      <c r="CE137" s="27">
        <f t="shared" si="26"/>
        <v>7.0087396758759515E-3</v>
      </c>
      <c r="CF137" s="27">
        <f t="shared" si="26"/>
        <v>2.0312774174338064E-2</v>
      </c>
      <c r="CG137" s="27">
        <f t="shared" si="26"/>
        <v>1.6137924374569419E-2</v>
      </c>
      <c r="CH137" s="27">
        <f t="shared" si="26"/>
        <v>1.3457334944767836E-2</v>
      </c>
      <c r="CI137" s="27">
        <f t="shared" si="26"/>
        <v>1.2338836228722803E-2</v>
      </c>
      <c r="CJ137" s="27">
        <f t="shared" si="26"/>
        <v>2.820663575215486E-2</v>
      </c>
      <c r="CK137" s="27">
        <f t="shared" si="26"/>
        <v>1.6754941359719947E-2</v>
      </c>
      <c r="CL137" s="27">
        <f t="shared" si="26"/>
        <v>1.4505662750503518E-2</v>
      </c>
      <c r="CM137" s="27">
        <f t="shared" si="26"/>
        <v>3.3615394655655984E-3</v>
      </c>
      <c r="CN137" s="27">
        <f t="shared" si="26"/>
        <v>2.3359379864678186E-3</v>
      </c>
      <c r="CO137" s="27">
        <f t="shared" si="26"/>
        <v>1.4269854430298209E-3</v>
      </c>
      <c r="CP137" s="27">
        <f t="shared" si="26"/>
        <v>5.8303718619989893E-4</v>
      </c>
      <c r="CQ137" s="27">
        <f t="shared" si="26"/>
        <v>1.0419934691860526E-3</v>
      </c>
      <c r="CR137" s="27">
        <f t="shared" si="26"/>
        <v>2.6335094358029155E-3</v>
      </c>
      <c r="CS137" s="27">
        <f t="shared" si="26"/>
        <v>5.3232515312317077E-4</v>
      </c>
      <c r="CT137" s="27">
        <f t="shared" si="26"/>
        <v>2.3293433783178243E-3</v>
      </c>
      <c r="CU137" s="27">
        <f t="shared" si="26"/>
        <v>1.8360988542019216E-3</v>
      </c>
      <c r="CV137" s="27">
        <f t="shared" si="26"/>
        <v>8.8509078425743216E-4</v>
      </c>
      <c r="CW137" s="27">
        <f t="shared" si="26"/>
        <v>4.6500222498088292E-3</v>
      </c>
      <c r="CX137" s="27">
        <f t="shared" si="26"/>
        <v>6.3197882002289738E-3</v>
      </c>
      <c r="CY137" s="27">
        <f t="shared" si="26"/>
        <v>1.5184747196723138E-2</v>
      </c>
      <c r="CZ137" s="27">
        <f t="shared" si="26"/>
        <v>3.2683611301835093E-2</v>
      </c>
      <c r="DA137" s="27">
        <f t="shared" si="26"/>
        <v>2.7993200216814965E-2</v>
      </c>
      <c r="DB137" s="27">
        <f t="shared" si="26"/>
        <v>2.9033563782050451E-2</v>
      </c>
      <c r="DC137" s="27">
        <f t="shared" si="26"/>
        <v>2.4069674575327941E-2</v>
      </c>
      <c r="DD137" s="27">
        <f t="shared" si="26"/>
        <v>4.7491728664698807E-2</v>
      </c>
      <c r="DE137" s="27">
        <f t="shared" si="26"/>
        <v>1.9711247532435566E-2</v>
      </c>
      <c r="DF137" s="27">
        <f t="shared" si="26"/>
        <v>5.1825697374582216E-2</v>
      </c>
      <c r="DG137" s="27">
        <f t="shared" si="26"/>
        <v>1.3238342684114276E-2</v>
      </c>
      <c r="DH137" s="27">
        <f t="shared" si="26"/>
        <v>2.0004295530809898E-2</v>
      </c>
      <c r="DI137" s="27">
        <f t="shared" si="26"/>
        <v>2.1140314710065371E-2</v>
      </c>
      <c r="DJ137" s="16"/>
    </row>
    <row r="138" spans="1:114" ht="15" customHeight="1">
      <c r="B138" s="1" t="s">
        <v>275</v>
      </c>
      <c r="C138" s="1"/>
      <c r="D138" s="27">
        <f t="shared" ref="D138:BO138" si="27">(D123+D124)/D132</f>
        <v>0.85532517878337511</v>
      </c>
      <c r="E138" s="27">
        <f t="shared" si="27"/>
        <v>0.62563798801377846</v>
      </c>
      <c r="F138" s="27">
        <f t="shared" si="27"/>
        <v>0.84284585939843581</v>
      </c>
      <c r="G138" s="27">
        <f t="shared" si="27"/>
        <v>0.66030926272655099</v>
      </c>
      <c r="H138" s="27">
        <f t="shared" si="27"/>
        <v>0.68374737923582474</v>
      </c>
      <c r="I138" s="27">
        <f t="shared" si="27"/>
        <v>0.51749506155397762</v>
      </c>
      <c r="J138" s="27">
        <f t="shared" si="27"/>
        <v>0.48841600332412766</v>
      </c>
      <c r="K138" s="27">
        <f t="shared" si="27"/>
        <v>0.46680283579320198</v>
      </c>
      <c r="L138" s="27">
        <f t="shared" si="27"/>
        <v>0.36164822774034855</v>
      </c>
      <c r="M138" s="27">
        <f t="shared" si="27"/>
        <v>0.32682137234417924</v>
      </c>
      <c r="N138" s="27">
        <f t="shared" si="27"/>
        <v>0.28168501925699085</v>
      </c>
      <c r="O138" s="27">
        <f t="shared" si="27"/>
        <v>0.28431367133042262</v>
      </c>
      <c r="P138" s="27">
        <f t="shared" si="27"/>
        <v>0.25935924829933016</v>
      </c>
      <c r="Q138" s="27">
        <f t="shared" si="27"/>
        <v>0.30024647496452894</v>
      </c>
      <c r="R138" s="27">
        <f t="shared" si="27"/>
        <v>0.3572621067321437</v>
      </c>
      <c r="S138" s="27">
        <f t="shared" si="27"/>
        <v>0.20914196822626421</v>
      </c>
      <c r="T138" s="27">
        <f t="shared" si="27"/>
        <v>0.47098383192918386</v>
      </c>
      <c r="U138" s="27">
        <f t="shared" si="27"/>
        <v>0.18355545969816298</v>
      </c>
      <c r="V138" s="27">
        <f t="shared" si="27"/>
        <v>0.44514669323651546</v>
      </c>
      <c r="W138" s="27">
        <f t="shared" si="27"/>
        <v>0.49154868214751601</v>
      </c>
      <c r="X138" s="27">
        <f t="shared" si="27"/>
        <v>0.54219638881996879</v>
      </c>
      <c r="Y138" s="27">
        <f t="shared" si="27"/>
        <v>0.27842952645941527</v>
      </c>
      <c r="Z138" s="27">
        <f t="shared" si="27"/>
        <v>0.37483378239473802</v>
      </c>
      <c r="AA138" s="27">
        <f t="shared" si="27"/>
        <v>0.36810340080996512</v>
      </c>
      <c r="AB138" s="27">
        <f t="shared" si="27"/>
        <v>0.44902456899224824</v>
      </c>
      <c r="AC138" s="27">
        <f t="shared" si="27"/>
        <v>0.26216660204840175</v>
      </c>
      <c r="AD138" s="27">
        <f t="shared" si="27"/>
        <v>0.67535612381453969</v>
      </c>
      <c r="AE138" s="27">
        <f t="shared" si="27"/>
        <v>0.70084238803755727</v>
      </c>
      <c r="AF138" s="27">
        <f t="shared" si="27"/>
        <v>0.49012368165879544</v>
      </c>
      <c r="AG138" s="27">
        <f t="shared" si="27"/>
        <v>0.39056382180413118</v>
      </c>
      <c r="AH138" s="27">
        <f t="shared" si="27"/>
        <v>0.59167711632950171</v>
      </c>
      <c r="AI138" s="27">
        <f t="shared" si="27"/>
        <v>0.52158757433478098</v>
      </c>
      <c r="AJ138" s="27">
        <f t="shared" si="27"/>
        <v>0.50834079528178899</v>
      </c>
      <c r="AK138" s="27">
        <f t="shared" si="27"/>
        <v>0.39456461524985503</v>
      </c>
      <c r="AL138" s="27">
        <f t="shared" si="27"/>
        <v>0.38674837986684968</v>
      </c>
      <c r="AM138" s="27">
        <f t="shared" si="27"/>
        <v>0.34603682773238231</v>
      </c>
      <c r="AN138" s="27">
        <f t="shared" si="27"/>
        <v>0.24559047329107511</v>
      </c>
      <c r="AO138" s="27">
        <f t="shared" si="27"/>
        <v>0.48577762325703316</v>
      </c>
      <c r="AP138" s="27">
        <f t="shared" si="27"/>
        <v>0.61615850681989415</v>
      </c>
      <c r="AQ138" s="27">
        <f t="shared" si="27"/>
        <v>0.4067863271138617</v>
      </c>
      <c r="AR138" s="27">
        <f t="shared" si="27"/>
        <v>0.46578222073624898</v>
      </c>
      <c r="AS138" s="27">
        <f t="shared" si="27"/>
        <v>0.31942681646471183</v>
      </c>
      <c r="AT138" s="27">
        <f t="shared" si="27"/>
        <v>0.5294883815286251</v>
      </c>
      <c r="AU138" s="27">
        <f t="shared" si="27"/>
        <v>0.33002156251305781</v>
      </c>
      <c r="AV138" s="27">
        <f t="shared" si="27"/>
        <v>0.44607896181345646</v>
      </c>
      <c r="AW138" s="27">
        <f t="shared" si="27"/>
        <v>0.28314912806831455</v>
      </c>
      <c r="AX138" s="27">
        <f t="shared" si="27"/>
        <v>0.43207724648987678</v>
      </c>
      <c r="AY138" s="27">
        <f t="shared" si="27"/>
        <v>0.26438432536371981</v>
      </c>
      <c r="AZ138" s="27">
        <f t="shared" si="27"/>
        <v>0.38647491079176916</v>
      </c>
      <c r="BA138" s="27">
        <f t="shared" si="27"/>
        <v>0.20779662344868177</v>
      </c>
      <c r="BB138" s="27">
        <f t="shared" si="27"/>
        <v>0.37208975076177642</v>
      </c>
      <c r="BC138" s="27">
        <f t="shared" si="27"/>
        <v>0.2587039106849458</v>
      </c>
      <c r="BD138" s="27">
        <f t="shared" si="27"/>
        <v>0.71622483870481113</v>
      </c>
      <c r="BE138" s="27">
        <f t="shared" si="27"/>
        <v>0.57398359452075531</v>
      </c>
      <c r="BF138" s="27">
        <f t="shared" si="27"/>
        <v>0.64583134764583816</v>
      </c>
      <c r="BG138" s="27">
        <f t="shared" si="27"/>
        <v>0.41863859345528459</v>
      </c>
      <c r="BH138" s="27">
        <f t="shared" si="27"/>
        <v>0.38547837700188831</v>
      </c>
      <c r="BI138" s="27">
        <f t="shared" si="27"/>
        <v>0.10844657934854578</v>
      </c>
      <c r="BJ138" s="27">
        <f t="shared" si="27"/>
        <v>0.10869374589003225</v>
      </c>
      <c r="BK138" s="27">
        <f t="shared" si="27"/>
        <v>2.7612966687559814E-2</v>
      </c>
      <c r="BL138" s="27">
        <f t="shared" si="27"/>
        <v>0.11953547680477035</v>
      </c>
      <c r="BM138" s="27">
        <f t="shared" si="27"/>
        <v>0.25981924158275732</v>
      </c>
      <c r="BN138" s="27">
        <f t="shared" si="27"/>
        <v>0.39979486499389422</v>
      </c>
      <c r="BO138" s="27">
        <f t="shared" si="27"/>
        <v>0.36850952656482661</v>
      </c>
      <c r="BP138" s="27">
        <f t="shared" ref="BP138:DI138" si="28">(BP123+BP124)/BP132</f>
        <v>0.42269646561512936</v>
      </c>
      <c r="BQ138" s="27">
        <f t="shared" si="28"/>
        <v>0.34644738018007282</v>
      </c>
      <c r="BR138" s="27">
        <f t="shared" si="28"/>
        <v>0.32221924962528203</v>
      </c>
      <c r="BS138" s="27">
        <f t="shared" si="28"/>
        <v>0.34052620891719443</v>
      </c>
      <c r="BT138" s="27">
        <f t="shared" si="28"/>
        <v>0.3049527798240928</v>
      </c>
      <c r="BU138" s="27">
        <f t="shared" si="28"/>
        <v>0.29258292365152444</v>
      </c>
      <c r="BV138" s="27">
        <f t="shared" si="28"/>
        <v>0.32005723830772981</v>
      </c>
      <c r="BW138" s="27">
        <f t="shared" si="28"/>
        <v>0.31533542001426557</v>
      </c>
      <c r="BX138" s="27">
        <f t="shared" si="28"/>
        <v>0.30840765276796461</v>
      </c>
      <c r="BY138" s="27">
        <f t="shared" si="28"/>
        <v>0.31485767786885155</v>
      </c>
      <c r="BZ138" s="27">
        <f t="shared" si="28"/>
        <v>0.3624908767319952</v>
      </c>
      <c r="CA138" s="27">
        <f t="shared" si="28"/>
        <v>0.30496401790710648</v>
      </c>
      <c r="CB138" s="27">
        <f t="shared" si="28"/>
        <v>0.32536726369992974</v>
      </c>
      <c r="CC138" s="27">
        <f t="shared" si="28"/>
        <v>0.34274192494506084</v>
      </c>
      <c r="CD138" s="27">
        <f t="shared" si="28"/>
        <v>0.46437480683380672</v>
      </c>
      <c r="CE138" s="27">
        <f t="shared" si="28"/>
        <v>0.34355200752316373</v>
      </c>
      <c r="CF138" s="27">
        <f t="shared" si="28"/>
        <v>0.22468204037038997</v>
      </c>
      <c r="CG138" s="27">
        <f t="shared" si="28"/>
        <v>0.25955174550476712</v>
      </c>
      <c r="CH138" s="27">
        <f t="shared" si="28"/>
        <v>0.29632702457020854</v>
      </c>
      <c r="CI138" s="27">
        <f t="shared" si="28"/>
        <v>0.28451462354784413</v>
      </c>
      <c r="CJ138" s="27">
        <f t="shared" si="28"/>
        <v>0.26958830896670438</v>
      </c>
      <c r="CK138" s="27">
        <f t="shared" si="28"/>
        <v>0.25080375780594527</v>
      </c>
      <c r="CL138" s="27">
        <f t="shared" si="28"/>
        <v>0.26185115091582545</v>
      </c>
      <c r="CM138" s="27">
        <f t="shared" si="28"/>
        <v>0.34962188657005461</v>
      </c>
      <c r="CN138" s="27">
        <f t="shared" si="28"/>
        <v>0.24000714437134876</v>
      </c>
      <c r="CO138" s="27">
        <f t="shared" si="28"/>
        <v>0.47624226811042059</v>
      </c>
      <c r="CP138" s="27">
        <f t="shared" si="28"/>
        <v>0.39748033628562068</v>
      </c>
      <c r="CQ138" s="27">
        <f t="shared" si="28"/>
        <v>0.31019374702412295</v>
      </c>
      <c r="CR138" s="27">
        <f t="shared" si="28"/>
        <v>0.25296503492449324</v>
      </c>
      <c r="CS138" s="27">
        <f t="shared" si="28"/>
        <v>0.21744591652090062</v>
      </c>
      <c r="CT138" s="27">
        <f t="shared" si="28"/>
        <v>0.21277038949167276</v>
      </c>
      <c r="CU138" s="27">
        <f t="shared" si="28"/>
        <v>0.20956950224890367</v>
      </c>
      <c r="CV138" s="27">
        <f t="shared" si="28"/>
        <v>0.18327549373611701</v>
      </c>
      <c r="CW138" s="27">
        <f t="shared" si="28"/>
        <v>0.14035478476624733</v>
      </c>
      <c r="CX138" s="27">
        <f t="shared" si="28"/>
        <v>0.19564135153337539</v>
      </c>
      <c r="CY138" s="27">
        <f t="shared" si="28"/>
        <v>0.19722824042423273</v>
      </c>
      <c r="CZ138" s="27">
        <f t="shared" si="28"/>
        <v>0.20873599437957399</v>
      </c>
      <c r="DA138" s="27">
        <f t="shared" si="28"/>
        <v>0.18987485303208626</v>
      </c>
      <c r="DB138" s="27">
        <f t="shared" si="28"/>
        <v>0.21250231044587198</v>
      </c>
      <c r="DC138" s="27">
        <f t="shared" si="28"/>
        <v>0.22870014927550372</v>
      </c>
      <c r="DD138" s="27">
        <f t="shared" si="28"/>
        <v>0.21645492843397032</v>
      </c>
      <c r="DE138" s="27">
        <f t="shared" si="28"/>
        <v>0.23488808630023775</v>
      </c>
      <c r="DF138" s="27">
        <f t="shared" si="28"/>
        <v>0.21917265505967037</v>
      </c>
      <c r="DG138" s="27">
        <f t="shared" si="28"/>
        <v>0.2363326518867585</v>
      </c>
      <c r="DH138" s="27">
        <f t="shared" si="28"/>
        <v>0.21159159621149645</v>
      </c>
      <c r="DI138" s="27">
        <f t="shared" si="28"/>
        <v>0.20287677477044408</v>
      </c>
      <c r="DJ138" s="16"/>
    </row>
    <row r="139" spans="1:114" ht="15" customHeight="1">
      <c r="B139" s="1" t="s">
        <v>276</v>
      </c>
      <c r="C139" s="1"/>
      <c r="D139" s="27">
        <f t="shared" ref="D139:BO139" si="29">D125/D132</f>
        <v>0</v>
      </c>
      <c r="E139" s="27">
        <f t="shared" si="29"/>
        <v>0</v>
      </c>
      <c r="F139" s="27">
        <f t="shared" si="29"/>
        <v>0</v>
      </c>
      <c r="G139" s="27">
        <f t="shared" si="29"/>
        <v>0</v>
      </c>
      <c r="H139" s="27">
        <f t="shared" si="29"/>
        <v>0</v>
      </c>
      <c r="I139" s="27">
        <f t="shared" si="29"/>
        <v>0</v>
      </c>
      <c r="J139" s="27">
        <f t="shared" si="29"/>
        <v>0</v>
      </c>
      <c r="K139" s="27">
        <f t="shared" si="29"/>
        <v>0</v>
      </c>
      <c r="L139" s="27">
        <f t="shared" si="29"/>
        <v>0</v>
      </c>
      <c r="M139" s="27">
        <f t="shared" si="29"/>
        <v>0</v>
      </c>
      <c r="N139" s="27">
        <f t="shared" si="29"/>
        <v>0</v>
      </c>
      <c r="O139" s="27">
        <f t="shared" si="29"/>
        <v>0</v>
      </c>
      <c r="P139" s="27">
        <f t="shared" si="29"/>
        <v>0</v>
      </c>
      <c r="Q139" s="27">
        <f t="shared" si="29"/>
        <v>0</v>
      </c>
      <c r="R139" s="27">
        <f t="shared" si="29"/>
        <v>0</v>
      </c>
      <c r="S139" s="27">
        <f t="shared" si="29"/>
        <v>0</v>
      </c>
      <c r="T139" s="27">
        <f t="shared" si="29"/>
        <v>0</v>
      </c>
      <c r="U139" s="27">
        <f t="shared" si="29"/>
        <v>0</v>
      </c>
      <c r="V139" s="27">
        <f t="shared" si="29"/>
        <v>0</v>
      </c>
      <c r="W139" s="27">
        <f t="shared" si="29"/>
        <v>0</v>
      </c>
      <c r="X139" s="27">
        <f t="shared" si="29"/>
        <v>0</v>
      </c>
      <c r="Y139" s="27">
        <f t="shared" si="29"/>
        <v>0</v>
      </c>
      <c r="Z139" s="27">
        <f t="shared" si="29"/>
        <v>0</v>
      </c>
      <c r="AA139" s="27">
        <f t="shared" si="29"/>
        <v>0</v>
      </c>
      <c r="AB139" s="27">
        <f t="shared" si="29"/>
        <v>0</v>
      </c>
      <c r="AC139" s="27">
        <f t="shared" si="29"/>
        <v>0</v>
      </c>
      <c r="AD139" s="27">
        <f t="shared" si="29"/>
        <v>0</v>
      </c>
      <c r="AE139" s="27">
        <f t="shared" si="29"/>
        <v>0</v>
      </c>
      <c r="AF139" s="27">
        <f t="shared" si="29"/>
        <v>0</v>
      </c>
      <c r="AG139" s="27">
        <f t="shared" si="29"/>
        <v>0</v>
      </c>
      <c r="AH139" s="27">
        <f t="shared" si="29"/>
        <v>0</v>
      </c>
      <c r="AI139" s="27">
        <f t="shared" si="29"/>
        <v>0</v>
      </c>
      <c r="AJ139" s="27">
        <f t="shared" si="29"/>
        <v>0</v>
      </c>
      <c r="AK139" s="27">
        <f t="shared" si="29"/>
        <v>0</v>
      </c>
      <c r="AL139" s="27">
        <f t="shared" si="29"/>
        <v>0</v>
      </c>
      <c r="AM139" s="27">
        <f t="shared" si="29"/>
        <v>0</v>
      </c>
      <c r="AN139" s="27">
        <f t="shared" si="29"/>
        <v>0</v>
      </c>
      <c r="AO139" s="27">
        <f t="shared" si="29"/>
        <v>0</v>
      </c>
      <c r="AP139" s="27">
        <f t="shared" si="29"/>
        <v>0</v>
      </c>
      <c r="AQ139" s="27">
        <f t="shared" si="29"/>
        <v>0</v>
      </c>
      <c r="AR139" s="27">
        <f t="shared" si="29"/>
        <v>0</v>
      </c>
      <c r="AS139" s="27">
        <f t="shared" si="29"/>
        <v>0</v>
      </c>
      <c r="AT139" s="27">
        <f t="shared" si="29"/>
        <v>0</v>
      </c>
      <c r="AU139" s="27">
        <f t="shared" si="29"/>
        <v>0</v>
      </c>
      <c r="AV139" s="27">
        <f t="shared" si="29"/>
        <v>0</v>
      </c>
      <c r="AW139" s="27">
        <f t="shared" si="29"/>
        <v>0</v>
      </c>
      <c r="AX139" s="27">
        <f t="shared" si="29"/>
        <v>0</v>
      </c>
      <c r="AY139" s="27">
        <f t="shared" si="29"/>
        <v>0</v>
      </c>
      <c r="AZ139" s="27">
        <f t="shared" si="29"/>
        <v>0</v>
      </c>
      <c r="BA139" s="27">
        <f t="shared" si="29"/>
        <v>0</v>
      </c>
      <c r="BB139" s="27">
        <f t="shared" si="29"/>
        <v>0</v>
      </c>
      <c r="BC139" s="27">
        <f t="shared" si="29"/>
        <v>0</v>
      </c>
      <c r="BD139" s="27">
        <f t="shared" si="29"/>
        <v>0</v>
      </c>
      <c r="BE139" s="27">
        <f t="shared" si="29"/>
        <v>0</v>
      </c>
      <c r="BF139" s="27">
        <f t="shared" si="29"/>
        <v>0</v>
      </c>
      <c r="BG139" s="27">
        <f t="shared" si="29"/>
        <v>0</v>
      </c>
      <c r="BH139" s="27">
        <f t="shared" si="29"/>
        <v>0</v>
      </c>
      <c r="BI139" s="27">
        <f t="shared" si="29"/>
        <v>0</v>
      </c>
      <c r="BJ139" s="27">
        <f t="shared" si="29"/>
        <v>1.1709715391274285E-2</v>
      </c>
      <c r="BK139" s="27">
        <f t="shared" si="29"/>
        <v>1.2015167755628142E-2</v>
      </c>
      <c r="BL139" s="27">
        <f t="shared" si="29"/>
        <v>1.258950551149716E-2</v>
      </c>
      <c r="BM139" s="27">
        <f t="shared" si="29"/>
        <v>5.0942500968362663E-2</v>
      </c>
      <c r="BN139" s="27">
        <f t="shared" si="29"/>
        <v>7.3100176435307668E-2</v>
      </c>
      <c r="BO139" s="27">
        <f t="shared" si="29"/>
        <v>7.882127085640421E-2</v>
      </c>
      <c r="BP139" s="27">
        <f t="shared" ref="BP139:DI139" si="30">BP125/BP132</f>
        <v>8.1292525546381805E-2</v>
      </c>
      <c r="BQ139" s="27">
        <f t="shared" si="30"/>
        <v>8.0277147603590948E-2</v>
      </c>
      <c r="BR139" s="27">
        <f t="shared" si="30"/>
        <v>7.7025653105338585E-2</v>
      </c>
      <c r="BS139" s="27">
        <f t="shared" si="30"/>
        <v>7.2256502892780752E-2</v>
      </c>
      <c r="BT139" s="27">
        <f t="shared" si="30"/>
        <v>7.3043611241350725E-2</v>
      </c>
      <c r="BU139" s="27">
        <f t="shared" si="30"/>
        <v>6.5735373853668899E-2</v>
      </c>
      <c r="BV139" s="27">
        <f t="shared" si="30"/>
        <v>6.8744562578887586E-2</v>
      </c>
      <c r="BW139" s="27">
        <f t="shared" si="30"/>
        <v>5.0227997541594661E-2</v>
      </c>
      <c r="BX139" s="27">
        <f t="shared" si="30"/>
        <v>4.2129899295335123E-2</v>
      </c>
      <c r="BY139" s="27">
        <f t="shared" si="30"/>
        <v>4.1050535458787042E-2</v>
      </c>
      <c r="BZ139" s="27">
        <f t="shared" si="30"/>
        <v>4.1125653241622838E-2</v>
      </c>
      <c r="CA139" s="27">
        <f t="shared" si="30"/>
        <v>3.4714610435489658E-2</v>
      </c>
      <c r="CB139" s="27">
        <f t="shared" si="30"/>
        <v>3.4471242231261474E-2</v>
      </c>
      <c r="CC139" s="27">
        <f t="shared" si="30"/>
        <v>2.9141756432073309E-2</v>
      </c>
      <c r="CD139" s="27">
        <f t="shared" si="30"/>
        <v>2.601219828254317E-2</v>
      </c>
      <c r="CE139" s="27">
        <f t="shared" si="30"/>
        <v>2.1541960669233803E-2</v>
      </c>
      <c r="CF139" s="27">
        <f t="shared" si="30"/>
        <v>1.4825612358805404E-2</v>
      </c>
      <c r="CG139" s="27">
        <f t="shared" si="30"/>
        <v>1.5147272067486348E-2</v>
      </c>
      <c r="CH139" s="27">
        <f t="shared" si="30"/>
        <v>1.2465627950482975E-2</v>
      </c>
      <c r="CI139" s="27">
        <f t="shared" si="30"/>
        <v>1.1022410172625386E-2</v>
      </c>
      <c r="CJ139" s="27">
        <f t="shared" si="30"/>
        <v>8.6422529331690295E-3</v>
      </c>
      <c r="CK139" s="27">
        <f t="shared" si="30"/>
        <v>8.0102776514116656E-3</v>
      </c>
      <c r="CL139" s="27">
        <f t="shared" si="30"/>
        <v>8.1954989980959434E-3</v>
      </c>
      <c r="CM139" s="27">
        <f t="shared" si="30"/>
        <v>7.5298522204364348E-3</v>
      </c>
      <c r="CN139" s="27">
        <f t="shared" si="30"/>
        <v>6.5846226532224571E-3</v>
      </c>
      <c r="CO139" s="27">
        <f t="shared" si="30"/>
        <v>4.8014228933268592E-3</v>
      </c>
      <c r="CP139" s="27">
        <f t="shared" si="30"/>
        <v>4.320070243000588E-3</v>
      </c>
      <c r="CQ139" s="27">
        <f t="shared" si="30"/>
        <v>3.6445189655189758E-3</v>
      </c>
      <c r="CR139" s="27">
        <f t="shared" si="30"/>
        <v>3.4185241405714855E-3</v>
      </c>
      <c r="CS139" s="27">
        <f t="shared" si="30"/>
        <v>3.0298358264451205E-3</v>
      </c>
      <c r="CT139" s="27">
        <f t="shared" si="30"/>
        <v>2.5077418406832573E-3</v>
      </c>
      <c r="CU139" s="27">
        <f t="shared" si="30"/>
        <v>1.7737696077683195E-3</v>
      </c>
      <c r="CV139" s="27">
        <f t="shared" si="30"/>
        <v>1.4543834816226381E-3</v>
      </c>
      <c r="CW139" s="27">
        <f t="shared" si="30"/>
        <v>1.3548592831421819E-3</v>
      </c>
      <c r="CX139" s="27">
        <f t="shared" si="30"/>
        <v>1.356248200009891E-3</v>
      </c>
      <c r="CY139" s="27">
        <f t="shared" si="30"/>
        <v>1.2172169926746063E-3</v>
      </c>
      <c r="CZ139" s="27">
        <f t="shared" si="30"/>
        <v>1.0817974617590772E-3</v>
      </c>
      <c r="DA139" s="27">
        <f t="shared" si="30"/>
        <v>9.9099642442340252E-4</v>
      </c>
      <c r="DB139" s="27">
        <f t="shared" si="30"/>
        <v>9.5216605869547692E-4</v>
      </c>
      <c r="DC139" s="27">
        <f t="shared" si="30"/>
        <v>1.0687190213964168E-3</v>
      </c>
      <c r="DD139" s="27">
        <f t="shared" si="30"/>
        <v>9.4043777727441965E-4</v>
      </c>
      <c r="DE139" s="27">
        <f t="shared" si="30"/>
        <v>8.9463269290558233E-4</v>
      </c>
      <c r="DF139" s="27">
        <f t="shared" si="30"/>
        <v>7.9400110879177834E-4</v>
      </c>
      <c r="DG139" s="27">
        <f t="shared" si="30"/>
        <v>8.2381869169679861E-4</v>
      </c>
      <c r="DH139" s="27">
        <f t="shared" si="30"/>
        <v>8.2248276337179192E-4</v>
      </c>
      <c r="DI139" s="27">
        <f t="shared" si="30"/>
        <v>8.8489389359195161E-4</v>
      </c>
      <c r="DJ139" s="16"/>
    </row>
    <row r="140" spans="1:114" ht="15" customHeight="1">
      <c r="B140" s="40" t="s">
        <v>277</v>
      </c>
      <c r="C140" s="40"/>
      <c r="D140" s="41">
        <f t="shared" ref="D140:BO140" si="31">D127/D132</f>
        <v>0.12683949078765103</v>
      </c>
      <c r="E140" s="41">
        <f t="shared" si="31"/>
        <v>0.3593053699005504</v>
      </c>
      <c r="F140" s="41">
        <f t="shared" si="31"/>
        <v>0.11859772494891435</v>
      </c>
      <c r="G140" s="41">
        <f t="shared" si="31"/>
        <v>0.27081582513283498</v>
      </c>
      <c r="H140" s="41">
        <f t="shared" si="31"/>
        <v>0.18234183703745088</v>
      </c>
      <c r="I140" s="41">
        <f t="shared" si="31"/>
        <v>0.38607997062981486</v>
      </c>
      <c r="J140" s="41">
        <f t="shared" si="31"/>
        <v>0.1198299857835908</v>
      </c>
      <c r="K140" s="41">
        <f t="shared" si="31"/>
        <v>0.192660936449598</v>
      </c>
      <c r="L140" s="41">
        <f t="shared" si="31"/>
        <v>0.17150309767752514</v>
      </c>
      <c r="M140" s="41">
        <f t="shared" si="31"/>
        <v>0.35109431884032788</v>
      </c>
      <c r="N140" s="41">
        <f t="shared" si="31"/>
        <v>0.43685828953067374</v>
      </c>
      <c r="O140" s="41">
        <f t="shared" si="31"/>
        <v>0.35063216531785207</v>
      </c>
      <c r="P140" s="41">
        <f t="shared" si="31"/>
        <v>0.41133867902050336</v>
      </c>
      <c r="Q140" s="41">
        <f t="shared" si="31"/>
        <v>0.36041303634616007</v>
      </c>
      <c r="R140" s="41">
        <f t="shared" si="31"/>
        <v>0.25675518057219265</v>
      </c>
      <c r="S140" s="41">
        <f t="shared" si="31"/>
        <v>0.38014355568895714</v>
      </c>
      <c r="T140" s="41">
        <f t="shared" si="31"/>
        <v>0.203302352564314</v>
      </c>
      <c r="U140" s="41">
        <f t="shared" si="31"/>
        <v>0.29725942159930729</v>
      </c>
      <c r="V140" s="41">
        <f t="shared" si="31"/>
        <v>0.33860441371933936</v>
      </c>
      <c r="W140" s="41">
        <f t="shared" si="31"/>
        <v>0.32118308570349791</v>
      </c>
      <c r="X140" s="41">
        <f t="shared" si="31"/>
        <v>0.20944690123988052</v>
      </c>
      <c r="Y140" s="41">
        <f t="shared" si="31"/>
        <v>0.50166657859440811</v>
      </c>
      <c r="Z140" s="41">
        <f t="shared" si="31"/>
        <v>0.26430811558462874</v>
      </c>
      <c r="AA140" s="41">
        <f t="shared" si="31"/>
        <v>0.28329635999852643</v>
      </c>
      <c r="AB140" s="41">
        <f t="shared" si="31"/>
        <v>0.17536781067716503</v>
      </c>
      <c r="AC140" s="41">
        <f t="shared" si="31"/>
        <v>0.44276039593340549</v>
      </c>
      <c r="AD140" s="41">
        <f t="shared" si="31"/>
        <v>0.15340206780070276</v>
      </c>
      <c r="AE140" s="41">
        <f t="shared" si="31"/>
        <v>0.10260518526707135</v>
      </c>
      <c r="AF140" s="41">
        <f t="shared" si="31"/>
        <v>0.33592719092035678</v>
      </c>
      <c r="AG140" s="41">
        <f t="shared" si="31"/>
        <v>0.45399082332612012</v>
      </c>
      <c r="AH140" s="41">
        <f t="shared" si="31"/>
        <v>0.26577603620234497</v>
      </c>
      <c r="AI140" s="41">
        <f t="shared" si="31"/>
        <v>0.32966692398240599</v>
      </c>
      <c r="AJ140" s="41">
        <f t="shared" si="31"/>
        <v>0.36861274480036876</v>
      </c>
      <c r="AK140" s="41">
        <f t="shared" si="31"/>
        <v>0.46981866105303194</v>
      </c>
      <c r="AL140" s="41">
        <f t="shared" si="31"/>
        <v>0.4848030522441234</v>
      </c>
      <c r="AM140" s="41">
        <f t="shared" si="31"/>
        <v>0.56761155047693956</v>
      </c>
      <c r="AN140" s="41">
        <f t="shared" si="31"/>
        <v>0.6903797837670349</v>
      </c>
      <c r="AO140" s="41">
        <f t="shared" si="31"/>
        <v>0.47122462829772394</v>
      </c>
      <c r="AP140" s="41">
        <f t="shared" si="31"/>
        <v>0.34781591760325159</v>
      </c>
      <c r="AQ140" s="41">
        <f t="shared" si="31"/>
        <v>0.54028080932874423</v>
      </c>
      <c r="AR140" s="41">
        <f t="shared" si="31"/>
        <v>0.50047775996040722</v>
      </c>
      <c r="AS140" s="41">
        <f t="shared" si="31"/>
        <v>0.64980990140721728</v>
      </c>
      <c r="AT140" s="41">
        <f t="shared" si="31"/>
        <v>0.43634839873004527</v>
      </c>
      <c r="AU140" s="41">
        <f t="shared" si="31"/>
        <v>0.62840223073539458</v>
      </c>
      <c r="AV140" s="41">
        <f t="shared" si="31"/>
        <v>0.52126234387956372</v>
      </c>
      <c r="AW140" s="41">
        <f t="shared" si="31"/>
        <v>0.70093128647507297</v>
      </c>
      <c r="AX140" s="41">
        <f t="shared" si="31"/>
        <v>0.54928011286156031</v>
      </c>
      <c r="AY140" s="41">
        <f t="shared" si="31"/>
        <v>0.72226122829637351</v>
      </c>
      <c r="AZ140" s="41">
        <f t="shared" si="31"/>
        <v>0.59812931865905195</v>
      </c>
      <c r="BA140" s="41">
        <f t="shared" si="31"/>
        <v>0.78033792047191797</v>
      </c>
      <c r="BB140" s="41">
        <f t="shared" si="31"/>
        <v>0.61226589518895547</v>
      </c>
      <c r="BC140" s="41">
        <f t="shared" si="31"/>
        <v>0.72414041840218779</v>
      </c>
      <c r="BD140" s="41">
        <f t="shared" si="31"/>
        <v>0.26398072448674498</v>
      </c>
      <c r="BE140" s="41">
        <f t="shared" si="31"/>
        <v>0.41027580948133524</v>
      </c>
      <c r="BF140" s="41">
        <f t="shared" si="31"/>
        <v>0.33191353207704194</v>
      </c>
      <c r="BG140" s="41">
        <f t="shared" si="31"/>
        <v>0.54496572795498077</v>
      </c>
      <c r="BH140" s="41">
        <f t="shared" si="31"/>
        <v>0.42334642539107975</v>
      </c>
      <c r="BI140" s="41">
        <f t="shared" si="31"/>
        <v>0.5885686885952095</v>
      </c>
      <c r="BJ140" s="41">
        <f t="shared" si="31"/>
        <v>0.51236821662862653</v>
      </c>
      <c r="BK140" s="41">
        <f t="shared" si="31"/>
        <v>0.64304252133940287</v>
      </c>
      <c r="BL140" s="41">
        <f t="shared" si="31"/>
        <v>0.50420172821510822</v>
      </c>
      <c r="BM140" s="41">
        <f t="shared" si="31"/>
        <v>0.65112678916701883</v>
      </c>
      <c r="BN140" s="41">
        <f t="shared" si="31"/>
        <v>0.48428090176076005</v>
      </c>
      <c r="BO140" s="41">
        <f t="shared" si="31"/>
        <v>0.50365611307705949</v>
      </c>
      <c r="BP140" s="41">
        <f t="shared" ref="BP140:DI140" si="32">BP127/BP132</f>
        <v>0.44786835170946682</v>
      </c>
      <c r="BQ140" s="41">
        <f t="shared" si="32"/>
        <v>0.52001781405723901</v>
      </c>
      <c r="BR140" s="41">
        <f t="shared" si="32"/>
        <v>0.55632893621585844</v>
      </c>
      <c r="BS140" s="41">
        <f t="shared" si="32"/>
        <v>0.54618992938361854</v>
      </c>
      <c r="BT140" s="41">
        <f t="shared" si="32"/>
        <v>0.5882220655002669</v>
      </c>
      <c r="BU140" s="41">
        <f t="shared" si="32"/>
        <v>0.60498570859966871</v>
      </c>
      <c r="BV140" s="41">
        <f t="shared" si="32"/>
        <v>0.57442711320221973</v>
      </c>
      <c r="BW140" s="41">
        <f t="shared" si="32"/>
        <v>0.593659630002491</v>
      </c>
      <c r="BX140" s="41">
        <f t="shared" si="32"/>
        <v>0.60989698041142404</v>
      </c>
      <c r="BY140" s="41">
        <f t="shared" si="32"/>
        <v>0.62285258791868259</v>
      </c>
      <c r="BZ140" s="41">
        <f t="shared" si="32"/>
        <v>0.56783791032711228</v>
      </c>
      <c r="CA140" s="41">
        <f t="shared" si="32"/>
        <v>0.64158604764170613</v>
      </c>
      <c r="CB140" s="41">
        <f t="shared" si="32"/>
        <v>0.62084255960865842</v>
      </c>
      <c r="CC140" s="41">
        <f t="shared" si="32"/>
        <v>0.61182561574036687</v>
      </c>
      <c r="CD140" s="41">
        <f t="shared" si="32"/>
        <v>0.48624863461840701</v>
      </c>
      <c r="CE140" s="41">
        <f t="shared" si="32"/>
        <v>0.59738047040347364</v>
      </c>
      <c r="CF140" s="41">
        <f t="shared" si="32"/>
        <v>0.73249236422426367</v>
      </c>
      <c r="CG140" s="41">
        <f t="shared" si="32"/>
        <v>0.67166922971477816</v>
      </c>
      <c r="CH140" s="41">
        <f t="shared" si="32"/>
        <v>0.64786370502186486</v>
      </c>
      <c r="CI140" s="41">
        <f t="shared" si="32"/>
        <v>0.67775092500387968</v>
      </c>
      <c r="CJ140" s="41">
        <f t="shared" si="32"/>
        <v>0.63921569401808875</v>
      </c>
      <c r="CK140" s="41">
        <f t="shared" si="32"/>
        <v>0.67362783665658965</v>
      </c>
      <c r="CL140" s="41">
        <f t="shared" si="32"/>
        <v>0.6595784276599771</v>
      </c>
      <c r="CM140" s="41">
        <f t="shared" si="32"/>
        <v>0.63498163093453552</v>
      </c>
      <c r="CN140" s="41">
        <f t="shared" si="32"/>
        <v>0.70106807361927603</v>
      </c>
      <c r="CO140" s="41">
        <f t="shared" si="32"/>
        <v>0.45436177931273636</v>
      </c>
      <c r="CP140" s="41">
        <f t="shared" si="32"/>
        <v>0.46213102191028826</v>
      </c>
      <c r="CQ140" s="41">
        <f t="shared" si="32"/>
        <v>0.56651980964463355</v>
      </c>
      <c r="CR140" s="41">
        <f t="shared" si="32"/>
        <v>0.63312069670807225</v>
      </c>
      <c r="CS140" s="41">
        <f t="shared" si="32"/>
        <v>0.62577785761003901</v>
      </c>
      <c r="CT140" s="41">
        <f t="shared" si="32"/>
        <v>0.64079971192710083</v>
      </c>
      <c r="CU140" s="41">
        <f t="shared" si="32"/>
        <v>0.65277311720632814</v>
      </c>
      <c r="CV140" s="41">
        <f t="shared" si="32"/>
        <v>0.71857073120307713</v>
      </c>
      <c r="CW140" s="41">
        <f t="shared" si="32"/>
        <v>0.74520683799374121</v>
      </c>
      <c r="CX140" s="41">
        <f t="shared" si="32"/>
        <v>0.71203133295057897</v>
      </c>
      <c r="CY140" s="41">
        <f t="shared" si="32"/>
        <v>0.69498068593058593</v>
      </c>
      <c r="CZ140" s="41">
        <f t="shared" si="32"/>
        <v>0.69343319103713696</v>
      </c>
      <c r="DA140" s="41">
        <f t="shared" si="32"/>
        <v>0.70565958319683053</v>
      </c>
      <c r="DB140" s="41">
        <f t="shared" si="32"/>
        <v>0.73073870207331137</v>
      </c>
      <c r="DC140" s="41">
        <f t="shared" si="32"/>
        <v>0.71730810216845331</v>
      </c>
      <c r="DD140" s="41">
        <f t="shared" si="32"/>
        <v>0.68139931803354736</v>
      </c>
      <c r="DE140" s="41">
        <f t="shared" si="32"/>
        <v>0.72062988510955994</v>
      </c>
      <c r="DF140" s="41">
        <f t="shared" si="32"/>
        <v>0.67058686937213829</v>
      </c>
      <c r="DG140" s="41">
        <f t="shared" si="32"/>
        <v>0.72879862800702666</v>
      </c>
      <c r="DH140" s="41">
        <f t="shared" si="32"/>
        <v>0.74649781496517165</v>
      </c>
      <c r="DI140" s="41">
        <f t="shared" si="32"/>
        <v>0.74657940283770408</v>
      </c>
      <c r="DJ140" s="42"/>
    </row>
    <row r="141" spans="1:114" ht="15" customHeight="1">
      <c r="B141" s="1"/>
      <c r="C141" s="1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2"/>
      <c r="DF141" s="2"/>
      <c r="DG141" s="2"/>
      <c r="DH141" s="2"/>
      <c r="DI141" s="2"/>
      <c r="DJ141" s="16"/>
    </row>
    <row r="142" spans="1:114" ht="15" customHeight="1">
      <c r="B142" s="23" t="s">
        <v>148</v>
      </c>
      <c r="C142" s="1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2"/>
      <c r="DF142" s="2"/>
      <c r="DG142" s="2"/>
      <c r="DH142" s="2"/>
      <c r="DI142" s="2"/>
      <c r="DJ142" s="16"/>
    </row>
    <row r="143" spans="1:114" ht="15" customHeight="1">
      <c r="A143" s="53" t="s">
        <v>339</v>
      </c>
      <c r="B143" s="1" t="s">
        <v>278</v>
      </c>
      <c r="C143" s="1"/>
      <c r="D143" s="2">
        <f t="shared" ref="D143:BO143" si="33">SUM(D99)</f>
        <v>0</v>
      </c>
      <c r="E143" s="2">
        <f t="shared" si="33"/>
        <v>0</v>
      </c>
      <c r="F143" s="2">
        <f t="shared" si="33"/>
        <v>0</v>
      </c>
      <c r="G143" s="2">
        <f t="shared" si="33"/>
        <v>0</v>
      </c>
      <c r="H143" s="2">
        <f t="shared" si="33"/>
        <v>0</v>
      </c>
      <c r="I143" s="2">
        <f t="shared" si="33"/>
        <v>0</v>
      </c>
      <c r="J143" s="2">
        <f t="shared" si="33"/>
        <v>0</v>
      </c>
      <c r="K143" s="2">
        <f t="shared" si="33"/>
        <v>0</v>
      </c>
      <c r="L143" s="2">
        <f t="shared" si="33"/>
        <v>0</v>
      </c>
      <c r="M143" s="2">
        <f t="shared" si="33"/>
        <v>0</v>
      </c>
      <c r="N143" s="2">
        <f t="shared" si="33"/>
        <v>0</v>
      </c>
      <c r="O143" s="2">
        <f t="shared" si="33"/>
        <v>0</v>
      </c>
      <c r="P143" s="2">
        <f t="shared" si="33"/>
        <v>0</v>
      </c>
      <c r="Q143" s="2">
        <f t="shared" si="33"/>
        <v>0</v>
      </c>
      <c r="R143" s="2">
        <f t="shared" si="33"/>
        <v>0</v>
      </c>
      <c r="S143" s="2">
        <f t="shared" si="33"/>
        <v>0</v>
      </c>
      <c r="T143" s="2">
        <f t="shared" si="33"/>
        <v>0</v>
      </c>
      <c r="U143" s="2">
        <f t="shared" si="33"/>
        <v>0</v>
      </c>
      <c r="V143" s="2">
        <f t="shared" si="33"/>
        <v>0</v>
      </c>
      <c r="W143" s="2">
        <f t="shared" si="33"/>
        <v>0</v>
      </c>
      <c r="X143" s="2">
        <f t="shared" si="33"/>
        <v>0</v>
      </c>
      <c r="Y143" s="2">
        <f t="shared" si="33"/>
        <v>0</v>
      </c>
      <c r="Z143" s="2">
        <f t="shared" si="33"/>
        <v>0</v>
      </c>
      <c r="AA143" s="2">
        <f t="shared" si="33"/>
        <v>0</v>
      </c>
      <c r="AB143" s="2">
        <f t="shared" si="33"/>
        <v>0</v>
      </c>
      <c r="AC143" s="2">
        <f t="shared" si="33"/>
        <v>0</v>
      </c>
      <c r="AD143" s="2">
        <f t="shared" si="33"/>
        <v>0</v>
      </c>
      <c r="AE143" s="2">
        <f t="shared" si="33"/>
        <v>0</v>
      </c>
      <c r="AF143" s="2">
        <f t="shared" si="33"/>
        <v>0</v>
      </c>
      <c r="AG143" s="2">
        <f t="shared" si="33"/>
        <v>0</v>
      </c>
      <c r="AH143" s="2">
        <f t="shared" si="33"/>
        <v>0</v>
      </c>
      <c r="AI143" s="2">
        <f t="shared" si="33"/>
        <v>0</v>
      </c>
      <c r="AJ143" s="2">
        <f t="shared" si="33"/>
        <v>0</v>
      </c>
      <c r="AK143" s="2">
        <f t="shared" si="33"/>
        <v>1606837.2</v>
      </c>
      <c r="AL143" s="2">
        <f t="shared" si="33"/>
        <v>1606837.2</v>
      </c>
      <c r="AM143" s="2">
        <f t="shared" si="33"/>
        <v>1795837.2</v>
      </c>
      <c r="AN143" s="2">
        <f t="shared" si="33"/>
        <v>1795837.2</v>
      </c>
      <c r="AO143" s="2">
        <f t="shared" si="33"/>
        <v>1795837.2</v>
      </c>
      <c r="AP143" s="2">
        <f t="shared" si="33"/>
        <v>1795837.2</v>
      </c>
      <c r="AQ143" s="2">
        <f t="shared" si="33"/>
        <v>1795837.2</v>
      </c>
      <c r="AR143" s="2">
        <f t="shared" si="33"/>
        <v>1795837.2</v>
      </c>
      <c r="AS143" s="2">
        <f t="shared" si="33"/>
        <v>1795837.2</v>
      </c>
      <c r="AT143" s="2">
        <f t="shared" si="33"/>
        <v>1795837.2</v>
      </c>
      <c r="AU143" s="2">
        <f t="shared" si="33"/>
        <v>1795837.2</v>
      </c>
      <c r="AV143" s="2">
        <f t="shared" si="33"/>
        <v>1795837.2</v>
      </c>
      <c r="AW143" s="2">
        <f t="shared" si="33"/>
        <v>0</v>
      </c>
      <c r="AX143" s="2">
        <f t="shared" si="33"/>
        <v>0</v>
      </c>
      <c r="AY143" s="2">
        <f t="shared" si="33"/>
        <v>0</v>
      </c>
      <c r="AZ143" s="2">
        <f t="shared" si="33"/>
        <v>0</v>
      </c>
      <c r="BA143" s="2">
        <f t="shared" si="33"/>
        <v>0</v>
      </c>
      <c r="BB143" s="2">
        <f t="shared" si="33"/>
        <v>0</v>
      </c>
      <c r="BC143" s="2">
        <f t="shared" si="33"/>
        <v>0</v>
      </c>
      <c r="BD143" s="2">
        <f t="shared" si="33"/>
        <v>0</v>
      </c>
      <c r="BE143" s="2">
        <f t="shared" si="33"/>
        <v>0</v>
      </c>
      <c r="BF143" s="2">
        <f t="shared" si="33"/>
        <v>0</v>
      </c>
      <c r="BG143" s="2">
        <f t="shared" si="33"/>
        <v>0</v>
      </c>
      <c r="BH143" s="2">
        <f t="shared" si="33"/>
        <v>0</v>
      </c>
      <c r="BI143" s="2">
        <f t="shared" si="33"/>
        <v>0</v>
      </c>
      <c r="BJ143" s="2">
        <f t="shared" si="33"/>
        <v>0</v>
      </c>
      <c r="BK143" s="2">
        <f t="shared" si="33"/>
        <v>0</v>
      </c>
      <c r="BL143" s="2">
        <f t="shared" si="33"/>
        <v>0</v>
      </c>
      <c r="BM143" s="2">
        <f t="shared" si="33"/>
        <v>0</v>
      </c>
      <c r="BN143" s="2">
        <f t="shared" si="33"/>
        <v>0</v>
      </c>
      <c r="BO143" s="2">
        <f t="shared" si="33"/>
        <v>0</v>
      </c>
      <c r="BP143" s="2">
        <f t="shared" ref="BP143:DI144" si="34">SUM(BP99)</f>
        <v>0</v>
      </c>
      <c r="BQ143" s="2">
        <f t="shared" si="34"/>
        <v>0</v>
      </c>
      <c r="BR143" s="2">
        <f t="shared" si="34"/>
        <v>0</v>
      </c>
      <c r="BS143" s="2">
        <f t="shared" si="34"/>
        <v>0</v>
      </c>
      <c r="BT143" s="2">
        <f t="shared" si="34"/>
        <v>0</v>
      </c>
      <c r="BU143" s="2">
        <f t="shared" si="34"/>
        <v>0</v>
      </c>
      <c r="BV143" s="2">
        <f t="shared" si="34"/>
        <v>0</v>
      </c>
      <c r="BW143" s="2">
        <f t="shared" si="34"/>
        <v>0</v>
      </c>
      <c r="BX143" s="2">
        <f t="shared" si="34"/>
        <v>0</v>
      </c>
      <c r="BY143" s="2">
        <f t="shared" si="34"/>
        <v>0</v>
      </c>
      <c r="BZ143" s="2">
        <f t="shared" si="34"/>
        <v>0</v>
      </c>
      <c r="CA143" s="2">
        <f t="shared" si="34"/>
        <v>0</v>
      </c>
      <c r="CB143" s="2">
        <f t="shared" si="34"/>
        <v>0</v>
      </c>
      <c r="CC143" s="2">
        <f t="shared" si="34"/>
        <v>0</v>
      </c>
      <c r="CD143" s="2">
        <f t="shared" si="34"/>
        <v>0</v>
      </c>
      <c r="CE143" s="2">
        <f t="shared" si="34"/>
        <v>0</v>
      </c>
      <c r="CF143" s="2">
        <f t="shared" si="34"/>
        <v>0</v>
      </c>
      <c r="CG143" s="2">
        <f t="shared" si="34"/>
        <v>0</v>
      </c>
      <c r="CH143" s="2">
        <f t="shared" si="34"/>
        <v>0</v>
      </c>
      <c r="CI143" s="2">
        <f t="shared" si="34"/>
        <v>0</v>
      </c>
      <c r="CJ143" s="2">
        <f t="shared" si="34"/>
        <v>0</v>
      </c>
      <c r="CK143" s="2">
        <f t="shared" si="34"/>
        <v>0</v>
      </c>
      <c r="CL143" s="2">
        <f t="shared" si="34"/>
        <v>0</v>
      </c>
      <c r="CM143" s="2">
        <f t="shared" si="34"/>
        <v>0</v>
      </c>
      <c r="CN143" s="2">
        <f t="shared" si="34"/>
        <v>0</v>
      </c>
      <c r="CO143" s="2">
        <f t="shared" si="34"/>
        <v>0</v>
      </c>
      <c r="CP143" s="2">
        <f t="shared" si="34"/>
        <v>0</v>
      </c>
      <c r="CQ143" s="2">
        <f t="shared" si="34"/>
        <v>0</v>
      </c>
      <c r="CR143" s="2">
        <f t="shared" si="34"/>
        <v>0</v>
      </c>
      <c r="CS143" s="2">
        <f t="shared" si="34"/>
        <v>0</v>
      </c>
      <c r="CT143" s="2">
        <f t="shared" si="34"/>
        <v>0</v>
      </c>
      <c r="CU143" s="2">
        <f t="shared" si="34"/>
        <v>0</v>
      </c>
      <c r="CV143" s="2">
        <f t="shared" si="34"/>
        <v>0</v>
      </c>
      <c r="CW143" s="2">
        <f t="shared" si="34"/>
        <v>0</v>
      </c>
      <c r="CX143" s="2">
        <f t="shared" si="34"/>
        <v>0</v>
      </c>
      <c r="CY143" s="2">
        <f t="shared" si="34"/>
        <v>0</v>
      </c>
      <c r="CZ143" s="2">
        <f t="shared" si="34"/>
        <v>0</v>
      </c>
      <c r="DA143" s="2">
        <f t="shared" si="34"/>
        <v>0</v>
      </c>
      <c r="DB143" s="2">
        <f t="shared" si="34"/>
        <v>0</v>
      </c>
      <c r="DC143" s="2">
        <f t="shared" si="34"/>
        <v>0</v>
      </c>
      <c r="DD143" s="2">
        <f t="shared" si="34"/>
        <v>0</v>
      </c>
      <c r="DE143" s="2">
        <f t="shared" si="34"/>
        <v>0</v>
      </c>
      <c r="DF143" s="2">
        <f t="shared" si="34"/>
        <v>0</v>
      </c>
      <c r="DG143" s="2">
        <f t="shared" si="34"/>
        <v>0</v>
      </c>
      <c r="DH143" s="2">
        <f t="shared" si="34"/>
        <v>0</v>
      </c>
      <c r="DI143" s="2">
        <f t="shared" si="34"/>
        <v>0</v>
      </c>
      <c r="DJ143" s="16"/>
    </row>
    <row r="144" spans="1:114" ht="15" customHeight="1">
      <c r="A144" s="53" t="s">
        <v>340</v>
      </c>
      <c r="B144" s="1" t="s">
        <v>279</v>
      </c>
      <c r="C144" s="1"/>
      <c r="D144" s="2">
        <f>SUM(D100)</f>
        <v>0</v>
      </c>
      <c r="E144" s="2">
        <f t="shared" ref="E144:BP144" si="35">SUM(E100)</f>
        <v>2143603.2999999998</v>
      </c>
      <c r="F144" s="2">
        <f t="shared" si="35"/>
        <v>0</v>
      </c>
      <c r="G144" s="2">
        <f t="shared" si="35"/>
        <v>2288155.5</v>
      </c>
      <c r="H144" s="2">
        <f t="shared" si="35"/>
        <v>0</v>
      </c>
      <c r="I144" s="2">
        <f t="shared" si="35"/>
        <v>0</v>
      </c>
      <c r="J144" s="2">
        <f t="shared" si="35"/>
        <v>0</v>
      </c>
      <c r="K144" s="2">
        <f t="shared" si="35"/>
        <v>0</v>
      </c>
      <c r="L144" s="2">
        <f t="shared" si="35"/>
        <v>0</v>
      </c>
      <c r="M144" s="2">
        <f t="shared" si="35"/>
        <v>0</v>
      </c>
      <c r="N144" s="2">
        <f t="shared" si="35"/>
        <v>0</v>
      </c>
      <c r="O144" s="2">
        <f t="shared" si="35"/>
        <v>335072.05</v>
      </c>
      <c r="P144" s="2">
        <f t="shared" si="35"/>
        <v>0</v>
      </c>
      <c r="Q144" s="2">
        <f t="shared" si="35"/>
        <v>1017195.2</v>
      </c>
      <c r="R144" s="2">
        <f t="shared" si="35"/>
        <v>0</v>
      </c>
      <c r="S144" s="2">
        <f t="shared" si="35"/>
        <v>0</v>
      </c>
      <c r="T144" s="2">
        <f t="shared" si="35"/>
        <v>0</v>
      </c>
      <c r="U144" s="2">
        <f t="shared" si="35"/>
        <v>3564418.18</v>
      </c>
      <c r="V144" s="2">
        <f t="shared" si="35"/>
        <v>0</v>
      </c>
      <c r="W144" s="2">
        <f t="shared" si="35"/>
        <v>0</v>
      </c>
      <c r="X144" s="2">
        <f t="shared" si="35"/>
        <v>0</v>
      </c>
      <c r="Y144" s="2">
        <f t="shared" si="35"/>
        <v>65784.149999999994</v>
      </c>
      <c r="Z144" s="2">
        <f t="shared" si="35"/>
        <v>0</v>
      </c>
      <c r="AA144" s="2">
        <f t="shared" si="35"/>
        <v>658564.35</v>
      </c>
      <c r="AB144" s="2">
        <f t="shared" si="35"/>
        <v>0</v>
      </c>
      <c r="AC144" s="2">
        <f t="shared" si="35"/>
        <v>0</v>
      </c>
      <c r="AD144" s="2">
        <f t="shared" si="35"/>
        <v>0</v>
      </c>
      <c r="AE144" s="2">
        <f t="shared" si="35"/>
        <v>0</v>
      </c>
      <c r="AF144" s="2">
        <f t="shared" si="35"/>
        <v>0</v>
      </c>
      <c r="AG144" s="2">
        <f t="shared" si="35"/>
        <v>0</v>
      </c>
      <c r="AH144" s="2">
        <f t="shared" si="35"/>
        <v>0</v>
      </c>
      <c r="AI144" s="2">
        <f t="shared" si="35"/>
        <v>0</v>
      </c>
      <c r="AJ144" s="2">
        <f t="shared" si="35"/>
        <v>0</v>
      </c>
      <c r="AK144" s="2">
        <f t="shared" si="35"/>
        <v>0</v>
      </c>
      <c r="AL144" s="2">
        <f t="shared" si="35"/>
        <v>0</v>
      </c>
      <c r="AM144" s="2">
        <f t="shared" si="35"/>
        <v>0</v>
      </c>
      <c r="AN144" s="2">
        <f t="shared" si="35"/>
        <v>0</v>
      </c>
      <c r="AO144" s="2">
        <f t="shared" si="35"/>
        <v>0</v>
      </c>
      <c r="AP144" s="2">
        <f t="shared" si="35"/>
        <v>0</v>
      </c>
      <c r="AQ144" s="2">
        <f t="shared" si="35"/>
        <v>0</v>
      </c>
      <c r="AR144" s="2">
        <f t="shared" si="35"/>
        <v>0</v>
      </c>
      <c r="AS144" s="2">
        <f t="shared" si="35"/>
        <v>0</v>
      </c>
      <c r="AT144" s="2">
        <f t="shared" si="35"/>
        <v>0</v>
      </c>
      <c r="AU144" s="2">
        <f t="shared" si="35"/>
        <v>0</v>
      </c>
      <c r="AV144" s="2">
        <f t="shared" si="35"/>
        <v>0</v>
      </c>
      <c r="AW144" s="2">
        <f t="shared" si="35"/>
        <v>0</v>
      </c>
      <c r="AX144" s="2">
        <f t="shared" si="35"/>
        <v>0</v>
      </c>
      <c r="AY144" s="2">
        <f t="shared" si="35"/>
        <v>0</v>
      </c>
      <c r="AZ144" s="2">
        <f t="shared" si="35"/>
        <v>0</v>
      </c>
      <c r="BA144" s="2">
        <f t="shared" si="35"/>
        <v>0</v>
      </c>
      <c r="BB144" s="2">
        <f t="shared" si="35"/>
        <v>0</v>
      </c>
      <c r="BC144" s="2">
        <f t="shared" si="35"/>
        <v>0</v>
      </c>
      <c r="BD144" s="2">
        <f t="shared" si="35"/>
        <v>0</v>
      </c>
      <c r="BE144" s="2">
        <f t="shared" si="35"/>
        <v>0</v>
      </c>
      <c r="BF144" s="2">
        <f t="shared" si="35"/>
        <v>0</v>
      </c>
      <c r="BG144" s="2">
        <f t="shared" si="35"/>
        <v>0</v>
      </c>
      <c r="BH144" s="2">
        <f t="shared" si="35"/>
        <v>0</v>
      </c>
      <c r="BI144" s="2">
        <f t="shared" si="35"/>
        <v>0</v>
      </c>
      <c r="BJ144" s="2">
        <f t="shared" si="35"/>
        <v>0</v>
      </c>
      <c r="BK144" s="2">
        <f t="shared" si="35"/>
        <v>0</v>
      </c>
      <c r="BL144" s="2">
        <f t="shared" si="35"/>
        <v>0</v>
      </c>
      <c r="BM144" s="2">
        <f t="shared" si="35"/>
        <v>0</v>
      </c>
      <c r="BN144" s="2">
        <f t="shared" si="35"/>
        <v>0</v>
      </c>
      <c r="BO144" s="2">
        <f t="shared" si="35"/>
        <v>0</v>
      </c>
      <c r="BP144" s="2">
        <f t="shared" si="35"/>
        <v>0</v>
      </c>
      <c r="BQ144" s="2">
        <f t="shared" si="34"/>
        <v>0</v>
      </c>
      <c r="BR144" s="2">
        <f t="shared" si="34"/>
        <v>0</v>
      </c>
      <c r="BS144" s="2">
        <f t="shared" si="34"/>
        <v>0</v>
      </c>
      <c r="BT144" s="2">
        <f t="shared" si="34"/>
        <v>0</v>
      </c>
      <c r="BU144" s="2">
        <f t="shared" si="34"/>
        <v>0</v>
      </c>
      <c r="BV144" s="2">
        <f t="shared" si="34"/>
        <v>0</v>
      </c>
      <c r="BW144" s="2">
        <f t="shared" si="34"/>
        <v>0</v>
      </c>
      <c r="BX144" s="2">
        <f t="shared" si="34"/>
        <v>0</v>
      </c>
      <c r="BY144" s="2">
        <f t="shared" si="34"/>
        <v>0</v>
      </c>
      <c r="BZ144" s="2">
        <f t="shared" si="34"/>
        <v>0</v>
      </c>
      <c r="CA144" s="2">
        <f t="shared" si="34"/>
        <v>0</v>
      </c>
      <c r="CB144" s="2">
        <f t="shared" si="34"/>
        <v>0</v>
      </c>
      <c r="CC144" s="2">
        <f t="shared" si="34"/>
        <v>0</v>
      </c>
      <c r="CD144" s="2">
        <f t="shared" si="34"/>
        <v>0</v>
      </c>
      <c r="CE144" s="2">
        <f t="shared" si="34"/>
        <v>0</v>
      </c>
      <c r="CF144" s="2">
        <f t="shared" si="34"/>
        <v>0</v>
      </c>
      <c r="CG144" s="2">
        <f t="shared" si="34"/>
        <v>0</v>
      </c>
      <c r="CH144" s="2">
        <f t="shared" si="34"/>
        <v>0</v>
      </c>
      <c r="CI144" s="2">
        <f t="shared" si="34"/>
        <v>0</v>
      </c>
      <c r="CJ144" s="2">
        <f t="shared" si="34"/>
        <v>0</v>
      </c>
      <c r="CK144" s="2">
        <f t="shared" si="34"/>
        <v>0</v>
      </c>
      <c r="CL144" s="2">
        <f t="shared" si="34"/>
        <v>0</v>
      </c>
      <c r="CM144" s="2">
        <f t="shared" si="34"/>
        <v>0</v>
      </c>
      <c r="CN144" s="2">
        <f t="shared" si="34"/>
        <v>0</v>
      </c>
      <c r="CO144" s="2">
        <f t="shared" si="34"/>
        <v>0</v>
      </c>
      <c r="CP144" s="2">
        <f t="shared" si="34"/>
        <v>0</v>
      </c>
      <c r="CQ144" s="2">
        <f t="shared" si="34"/>
        <v>0</v>
      </c>
      <c r="CR144" s="2">
        <f t="shared" si="34"/>
        <v>0</v>
      </c>
      <c r="CS144" s="2">
        <f t="shared" si="34"/>
        <v>0</v>
      </c>
      <c r="CT144" s="2">
        <f t="shared" si="34"/>
        <v>0</v>
      </c>
      <c r="CU144" s="2">
        <f t="shared" si="34"/>
        <v>0</v>
      </c>
      <c r="CV144" s="2">
        <f t="shared" si="34"/>
        <v>0</v>
      </c>
      <c r="CW144" s="2">
        <f t="shared" si="34"/>
        <v>0</v>
      </c>
      <c r="CX144" s="2">
        <f t="shared" si="34"/>
        <v>0</v>
      </c>
      <c r="CY144" s="2">
        <f t="shared" si="34"/>
        <v>0</v>
      </c>
      <c r="CZ144" s="2">
        <f t="shared" si="34"/>
        <v>0</v>
      </c>
      <c r="DA144" s="2">
        <f t="shared" si="34"/>
        <v>0</v>
      </c>
      <c r="DB144" s="2">
        <f t="shared" si="34"/>
        <v>0</v>
      </c>
      <c r="DC144" s="2">
        <f t="shared" si="34"/>
        <v>0</v>
      </c>
      <c r="DD144" s="2">
        <f t="shared" si="34"/>
        <v>0</v>
      </c>
      <c r="DE144" s="2">
        <f t="shared" si="34"/>
        <v>0</v>
      </c>
      <c r="DF144" s="2">
        <f t="shared" si="34"/>
        <v>0</v>
      </c>
      <c r="DG144" s="2">
        <f t="shared" si="34"/>
        <v>0</v>
      </c>
      <c r="DH144" s="2">
        <f t="shared" si="34"/>
        <v>0</v>
      </c>
      <c r="DI144" s="2">
        <f t="shared" si="34"/>
        <v>0</v>
      </c>
      <c r="DJ144" s="16"/>
    </row>
    <row r="145" spans="1:114" ht="15" customHeight="1">
      <c r="A145" s="53" t="s">
        <v>341</v>
      </c>
      <c r="B145" s="1" t="s">
        <v>280</v>
      </c>
      <c r="C145" s="1"/>
      <c r="D145" s="2">
        <f t="shared" ref="D145:BO145" si="36">SUM(D85)</f>
        <v>1351455</v>
      </c>
      <c r="E145" s="2">
        <f t="shared" si="36"/>
        <v>830380</v>
      </c>
      <c r="F145" s="2">
        <f t="shared" si="36"/>
        <v>1401480</v>
      </c>
      <c r="G145" s="2">
        <f t="shared" si="36"/>
        <v>1129880</v>
      </c>
      <c r="H145" s="2">
        <f t="shared" si="36"/>
        <v>1943225</v>
      </c>
      <c r="I145" s="2">
        <f t="shared" si="36"/>
        <v>3096750</v>
      </c>
      <c r="J145" s="2">
        <f t="shared" si="36"/>
        <v>3658500</v>
      </c>
      <c r="K145" s="2">
        <f t="shared" si="36"/>
        <v>5570780</v>
      </c>
      <c r="L145" s="2">
        <f t="shared" si="36"/>
        <v>5038700</v>
      </c>
      <c r="M145" s="2">
        <f t="shared" si="36"/>
        <v>6065115</v>
      </c>
      <c r="N145" s="2">
        <f t="shared" si="36"/>
        <v>6943525</v>
      </c>
      <c r="O145" s="2">
        <f t="shared" si="36"/>
        <v>6209710</v>
      </c>
      <c r="P145" s="2">
        <f t="shared" si="36"/>
        <v>6214680</v>
      </c>
      <c r="Q145" s="2">
        <f t="shared" si="36"/>
        <v>6623780</v>
      </c>
      <c r="R145" s="2">
        <f t="shared" si="36"/>
        <v>6757535</v>
      </c>
      <c r="S145" s="2">
        <f t="shared" si="36"/>
        <v>7656585</v>
      </c>
      <c r="T145" s="2">
        <f t="shared" si="36"/>
        <v>7433165</v>
      </c>
      <c r="U145" s="2">
        <f t="shared" si="36"/>
        <v>9886335</v>
      </c>
      <c r="V145" s="2">
        <f t="shared" si="36"/>
        <v>9962855</v>
      </c>
      <c r="W145" s="2">
        <f t="shared" si="36"/>
        <v>12672610</v>
      </c>
      <c r="X145" s="2">
        <f t="shared" si="36"/>
        <v>14095880</v>
      </c>
      <c r="Y145" s="2">
        <f t="shared" si="36"/>
        <v>11181060</v>
      </c>
      <c r="Z145" s="2">
        <f t="shared" si="36"/>
        <v>12084465</v>
      </c>
      <c r="AA145" s="2">
        <f t="shared" si="36"/>
        <v>11283075</v>
      </c>
      <c r="AB145" s="2">
        <f t="shared" si="36"/>
        <v>14250005</v>
      </c>
      <c r="AC145" s="2">
        <f t="shared" si="36"/>
        <v>14069370</v>
      </c>
      <c r="AD145" s="2">
        <f t="shared" si="36"/>
        <v>16511705</v>
      </c>
      <c r="AE145" s="2">
        <f t="shared" si="36"/>
        <v>13713520</v>
      </c>
      <c r="AF145" s="2">
        <f t="shared" si="36"/>
        <v>16160290</v>
      </c>
      <c r="AG145" s="2">
        <f t="shared" si="36"/>
        <v>17633935</v>
      </c>
      <c r="AH145" s="2">
        <f t="shared" si="36"/>
        <v>21134490</v>
      </c>
      <c r="AI145" s="2">
        <f t="shared" si="36"/>
        <v>24159975</v>
      </c>
      <c r="AJ145" s="2">
        <f t="shared" si="36"/>
        <v>27927420</v>
      </c>
      <c r="AK145" s="2">
        <f t="shared" si="36"/>
        <v>34848815</v>
      </c>
      <c r="AL145" s="2">
        <f t="shared" si="36"/>
        <v>43731215</v>
      </c>
      <c r="AM145" s="2">
        <f t="shared" si="36"/>
        <v>59619525</v>
      </c>
      <c r="AN145" s="2">
        <f t="shared" si="36"/>
        <v>79318660</v>
      </c>
      <c r="AO145" s="2">
        <f t="shared" si="36"/>
        <v>142810580</v>
      </c>
      <c r="AP145" s="2">
        <f t="shared" si="36"/>
        <v>195517645</v>
      </c>
      <c r="AQ145" s="2">
        <f t="shared" si="36"/>
        <v>206770925</v>
      </c>
      <c r="AR145" s="2">
        <f t="shared" si="36"/>
        <v>174526260</v>
      </c>
      <c r="AS145" s="2">
        <f t="shared" si="36"/>
        <v>214346240</v>
      </c>
      <c r="AT145" s="2">
        <f t="shared" si="36"/>
        <v>190610500</v>
      </c>
      <c r="AU145" s="2">
        <f t="shared" si="36"/>
        <v>260953470</v>
      </c>
      <c r="AV145" s="2">
        <f t="shared" si="36"/>
        <v>257025160</v>
      </c>
      <c r="AW145" s="2">
        <f t="shared" si="36"/>
        <v>381839170</v>
      </c>
      <c r="AX145" s="2">
        <f t="shared" si="36"/>
        <v>356487010</v>
      </c>
      <c r="AY145" s="2">
        <f t="shared" si="36"/>
        <v>475315825</v>
      </c>
      <c r="AZ145" s="2">
        <f t="shared" si="36"/>
        <v>429778950</v>
      </c>
      <c r="BA145" s="2">
        <f t="shared" si="36"/>
        <v>688801020</v>
      </c>
      <c r="BB145" s="2">
        <f t="shared" si="36"/>
        <v>576637515</v>
      </c>
      <c r="BC145" s="2">
        <f t="shared" si="36"/>
        <v>665413365</v>
      </c>
      <c r="BD145" s="2">
        <f t="shared" si="36"/>
        <v>549746850</v>
      </c>
      <c r="BE145" s="2">
        <f t="shared" si="36"/>
        <v>742296610</v>
      </c>
      <c r="BF145" s="2">
        <f t="shared" si="36"/>
        <v>606099105</v>
      </c>
      <c r="BG145" s="2">
        <f t="shared" si="36"/>
        <v>765517915</v>
      </c>
      <c r="BH145" s="2">
        <f t="shared" si="36"/>
        <v>640654250</v>
      </c>
      <c r="BI145" s="2">
        <f t="shared" si="36"/>
        <v>782840175</v>
      </c>
      <c r="BJ145" s="2">
        <f t="shared" si="36"/>
        <v>642219350</v>
      </c>
      <c r="BK145" s="2">
        <f t="shared" si="36"/>
        <v>618805020</v>
      </c>
      <c r="BL145" s="2">
        <f t="shared" si="36"/>
        <v>552194035</v>
      </c>
      <c r="BM145" s="2">
        <f t="shared" si="36"/>
        <v>417205425</v>
      </c>
      <c r="BN145" s="2">
        <f t="shared" si="36"/>
        <v>363082355</v>
      </c>
      <c r="BO145" s="2">
        <f t="shared" si="36"/>
        <v>394172200</v>
      </c>
      <c r="BP145" s="2">
        <f t="shared" ref="BP145:DI145" si="37">SUM(BP85)</f>
        <v>343189475</v>
      </c>
      <c r="BQ145" s="2">
        <f t="shared" si="37"/>
        <v>401271955</v>
      </c>
      <c r="BR145" s="2">
        <f t="shared" si="37"/>
        <v>345291850</v>
      </c>
      <c r="BS145" s="2">
        <f t="shared" si="37"/>
        <v>404880500</v>
      </c>
      <c r="BT145" s="2">
        <f t="shared" si="37"/>
        <v>378374330</v>
      </c>
      <c r="BU145" s="2">
        <f t="shared" si="37"/>
        <v>466301340</v>
      </c>
      <c r="BV145" s="2">
        <f t="shared" si="37"/>
        <v>435158640</v>
      </c>
      <c r="BW145" s="2">
        <f t="shared" si="37"/>
        <v>730326550</v>
      </c>
      <c r="BX145" s="2">
        <f t="shared" si="37"/>
        <v>700893165</v>
      </c>
      <c r="BY145" s="2">
        <f t="shared" si="37"/>
        <v>958110725</v>
      </c>
      <c r="BZ145" s="2">
        <f t="shared" si="37"/>
        <v>866587075</v>
      </c>
      <c r="CA145" s="2">
        <f t="shared" si="37"/>
        <v>1162957915</v>
      </c>
      <c r="CB145" s="2">
        <f t="shared" si="37"/>
        <v>1027970520</v>
      </c>
      <c r="CC145" s="2">
        <f t="shared" si="37"/>
        <v>1363480825</v>
      </c>
      <c r="CD145" s="2">
        <f t="shared" si="37"/>
        <v>1451299270</v>
      </c>
      <c r="CE145" s="2">
        <f t="shared" si="37"/>
        <v>1485542790</v>
      </c>
      <c r="CF145" s="2">
        <f t="shared" si="37"/>
        <v>1773703140</v>
      </c>
      <c r="CG145" s="2">
        <f t="shared" si="37"/>
        <v>2222453085</v>
      </c>
      <c r="CH145" s="2">
        <f t="shared" si="37"/>
        <v>3097668130</v>
      </c>
      <c r="CI145" s="2">
        <f t="shared" si="37"/>
        <v>3318485320</v>
      </c>
      <c r="CJ145" s="2">
        <f t="shared" si="37"/>
        <v>4706170825</v>
      </c>
      <c r="CK145" s="2">
        <f t="shared" si="37"/>
        <v>4711521865</v>
      </c>
      <c r="CL145" s="2">
        <f t="shared" si="37"/>
        <v>4707266915</v>
      </c>
      <c r="CM145" s="2">
        <f t="shared" si="37"/>
        <v>5139639225</v>
      </c>
      <c r="CN145" s="2">
        <f t="shared" si="37"/>
        <v>5421726820</v>
      </c>
      <c r="CO145" s="2">
        <f t="shared" si="37"/>
        <v>11055328199.5</v>
      </c>
      <c r="CP145" s="2">
        <f t="shared" si="37"/>
        <v>11386681345</v>
      </c>
      <c r="CQ145" s="2">
        <f t="shared" si="37"/>
        <v>13272741049.5</v>
      </c>
      <c r="CR145" s="2">
        <f t="shared" si="37"/>
        <v>13562314094</v>
      </c>
      <c r="CS145" s="2">
        <f t="shared" si="37"/>
        <v>15676018402</v>
      </c>
      <c r="CT145" s="2">
        <f t="shared" si="37"/>
        <v>19096647255</v>
      </c>
      <c r="CU145" s="2">
        <f t="shared" si="37"/>
        <v>35085248960</v>
      </c>
      <c r="CV145" s="2">
        <f t="shared" si="37"/>
        <v>33232484920</v>
      </c>
      <c r="CW145" s="2">
        <f t="shared" si="37"/>
        <v>37632990830</v>
      </c>
      <c r="CX145" s="2">
        <f t="shared" si="37"/>
        <v>37909918300</v>
      </c>
      <c r="CY145" s="2">
        <f t="shared" si="37"/>
        <v>45281237370</v>
      </c>
      <c r="CZ145" s="2">
        <f t="shared" si="37"/>
        <v>51432158960</v>
      </c>
      <c r="DA145" s="2">
        <f t="shared" si="37"/>
        <v>50446076580</v>
      </c>
      <c r="DB145" s="2">
        <f t="shared" si="37"/>
        <v>57544311340</v>
      </c>
      <c r="DC145" s="2">
        <f t="shared" si="37"/>
        <v>56636487890</v>
      </c>
      <c r="DD145" s="2">
        <f t="shared" si="37"/>
        <v>60963209430</v>
      </c>
      <c r="DE145" s="2">
        <f t="shared" si="37"/>
        <v>73209416250</v>
      </c>
      <c r="DF145" s="2">
        <f t="shared" si="37"/>
        <v>74687955840</v>
      </c>
      <c r="DG145" s="2">
        <f t="shared" si="37"/>
        <v>76525567610</v>
      </c>
      <c r="DH145" s="2">
        <f t="shared" si="37"/>
        <v>70303293200</v>
      </c>
      <c r="DI145" s="2">
        <f t="shared" si="37"/>
        <v>61617616890</v>
      </c>
      <c r="DJ145" s="16"/>
    </row>
    <row r="146" spans="1:114" ht="15" customHeight="1">
      <c r="A146" s="53" t="s">
        <v>342</v>
      </c>
      <c r="B146" s="1" t="s">
        <v>281</v>
      </c>
      <c r="C146" s="1"/>
      <c r="D146" s="2">
        <f t="shared" ref="D146:BO146" si="38">SUM(D88)</f>
        <v>91908.51</v>
      </c>
      <c r="E146" s="2">
        <f t="shared" si="38"/>
        <v>165254.65</v>
      </c>
      <c r="F146" s="2">
        <f t="shared" si="38"/>
        <v>211994.46</v>
      </c>
      <c r="G146" s="2">
        <f t="shared" si="38"/>
        <v>740588.46</v>
      </c>
      <c r="H146" s="2">
        <f t="shared" si="38"/>
        <v>1239577.1200000001</v>
      </c>
      <c r="I146" s="2">
        <f t="shared" si="38"/>
        <v>1249252.45</v>
      </c>
      <c r="J146" s="2">
        <f t="shared" si="38"/>
        <v>1484502.92</v>
      </c>
      <c r="K146" s="2">
        <f t="shared" si="38"/>
        <v>1253861.21</v>
      </c>
      <c r="L146" s="2">
        <f t="shared" si="38"/>
        <v>3624754.61</v>
      </c>
      <c r="M146" s="2">
        <f t="shared" si="38"/>
        <v>1716100.33</v>
      </c>
      <c r="N146" s="2">
        <f t="shared" si="38"/>
        <v>1727700.51</v>
      </c>
      <c r="O146" s="2">
        <f t="shared" si="38"/>
        <v>2563770.4700000002</v>
      </c>
      <c r="P146" s="2">
        <f t="shared" si="38"/>
        <v>2914483.75</v>
      </c>
      <c r="Q146" s="2">
        <f t="shared" si="38"/>
        <v>2940582.19</v>
      </c>
      <c r="R146" s="2">
        <f t="shared" si="38"/>
        <v>3784184.88</v>
      </c>
      <c r="S146" s="2">
        <f t="shared" si="38"/>
        <v>2094912.02</v>
      </c>
      <c r="T146" s="2">
        <f t="shared" si="38"/>
        <v>6915674.9000000004</v>
      </c>
      <c r="U146" s="2">
        <f t="shared" si="38"/>
        <v>6076652.4000000004</v>
      </c>
      <c r="V146" s="2">
        <f t="shared" si="38"/>
        <v>8110567.7300000004</v>
      </c>
      <c r="W146" s="2">
        <f t="shared" si="38"/>
        <v>5807807.7800000003</v>
      </c>
      <c r="X146" s="2">
        <f t="shared" si="38"/>
        <v>5364555.3899999997</v>
      </c>
      <c r="Y146" s="2">
        <f t="shared" si="38"/>
        <v>3829784.28</v>
      </c>
      <c r="Z146" s="2">
        <f t="shared" si="38"/>
        <v>5723837.4500000002</v>
      </c>
      <c r="AA146" s="2">
        <f t="shared" si="38"/>
        <v>5955131.1600000001</v>
      </c>
      <c r="AB146" s="2">
        <f t="shared" si="38"/>
        <v>4313773.24</v>
      </c>
      <c r="AC146" s="2">
        <f t="shared" si="38"/>
        <v>5825264.2699999996</v>
      </c>
      <c r="AD146" s="2">
        <f t="shared" si="38"/>
        <v>6230100.25</v>
      </c>
      <c r="AE146" s="2">
        <f t="shared" si="38"/>
        <v>5979226.6600000001</v>
      </c>
      <c r="AF146" s="2">
        <f t="shared" si="38"/>
        <v>7577168.1900000004</v>
      </c>
      <c r="AG146" s="2">
        <f t="shared" si="38"/>
        <v>9906767.1600000001</v>
      </c>
      <c r="AH146" s="2">
        <f t="shared" si="38"/>
        <v>9127787.5500000007</v>
      </c>
      <c r="AI146" s="2">
        <f t="shared" si="38"/>
        <v>7789136.7000000002</v>
      </c>
      <c r="AJ146" s="2">
        <f t="shared" si="38"/>
        <v>8655854.7799999993</v>
      </c>
      <c r="AK146" s="2">
        <f t="shared" si="38"/>
        <v>9923319.1699999999</v>
      </c>
      <c r="AL146" s="2">
        <f t="shared" si="38"/>
        <v>12575874.609999999</v>
      </c>
      <c r="AM146" s="2">
        <f t="shared" si="38"/>
        <v>16204234.9</v>
      </c>
      <c r="AN146" s="2">
        <f t="shared" si="38"/>
        <v>17142414.300000001</v>
      </c>
      <c r="AO146" s="2">
        <f t="shared" si="38"/>
        <v>22617594.760000002</v>
      </c>
      <c r="AP146" s="2">
        <f t="shared" si="38"/>
        <v>26418829.649999999</v>
      </c>
      <c r="AQ146" s="2">
        <f t="shared" si="38"/>
        <v>18422596.07</v>
      </c>
      <c r="AR146" s="2">
        <f t="shared" si="38"/>
        <v>19789350.34</v>
      </c>
      <c r="AS146" s="2">
        <f t="shared" si="38"/>
        <v>23143045.199999999</v>
      </c>
      <c r="AT146" s="2">
        <f t="shared" si="38"/>
        <v>17882823.100000001</v>
      </c>
      <c r="AU146" s="2">
        <f t="shared" si="38"/>
        <v>26207365.91</v>
      </c>
      <c r="AV146" s="2">
        <f t="shared" si="38"/>
        <v>27489306.010000002</v>
      </c>
      <c r="AW146" s="2">
        <f t="shared" si="38"/>
        <v>29259936.77</v>
      </c>
      <c r="AX146" s="2">
        <f t="shared" si="38"/>
        <v>31985987.949999999</v>
      </c>
      <c r="AY146" s="2">
        <f t="shared" si="38"/>
        <v>29485143.609999999</v>
      </c>
      <c r="AZ146" s="2">
        <f t="shared" si="38"/>
        <v>36615231.049999997</v>
      </c>
      <c r="BA146" s="2">
        <f t="shared" si="38"/>
        <v>32729781.219999999</v>
      </c>
      <c r="BB146" s="2">
        <f t="shared" si="38"/>
        <v>30576222.75</v>
      </c>
      <c r="BC146" s="2">
        <f t="shared" si="38"/>
        <v>28461816.739999998</v>
      </c>
      <c r="BD146" s="2">
        <f t="shared" si="38"/>
        <v>41895879.82</v>
      </c>
      <c r="BE146" s="2">
        <f t="shared" si="38"/>
        <v>43320105.520000003</v>
      </c>
      <c r="BF146" s="2">
        <f t="shared" si="38"/>
        <v>51034384.670000002</v>
      </c>
      <c r="BG146" s="2">
        <f t="shared" si="38"/>
        <v>32239427.109999999</v>
      </c>
      <c r="BH146" s="2">
        <f t="shared" si="38"/>
        <v>36742307.689999998</v>
      </c>
      <c r="BI146" s="2">
        <f t="shared" si="38"/>
        <v>36243429.799999997</v>
      </c>
      <c r="BJ146" s="2">
        <f t="shared" si="38"/>
        <v>55160544.450000003</v>
      </c>
      <c r="BK146" s="2">
        <f t="shared" si="38"/>
        <v>96587602</v>
      </c>
      <c r="BL146" s="2">
        <f t="shared" si="38"/>
        <v>97091242.980000004</v>
      </c>
      <c r="BM146" s="2">
        <f t="shared" si="38"/>
        <v>118462621.43000001</v>
      </c>
      <c r="BN146" s="2">
        <f t="shared" si="38"/>
        <v>166363580.94</v>
      </c>
      <c r="BO146" s="2">
        <f t="shared" si="38"/>
        <v>145334574.71000001</v>
      </c>
      <c r="BP146" s="2">
        <f t="shared" ref="BP146:DI146" si="39">SUM(BP88)</f>
        <v>145212770.38999999</v>
      </c>
      <c r="BQ146" s="2">
        <f t="shared" si="39"/>
        <v>134828528.69999999</v>
      </c>
      <c r="BR146" s="2">
        <f t="shared" si="39"/>
        <v>136330818.63</v>
      </c>
      <c r="BS146" s="2">
        <f t="shared" si="39"/>
        <v>148203344.02000001</v>
      </c>
      <c r="BT146" s="2">
        <f t="shared" si="39"/>
        <v>139764148.68000001</v>
      </c>
      <c r="BU146" s="2">
        <f t="shared" si="39"/>
        <v>120368149.95</v>
      </c>
      <c r="BV146" s="2">
        <f t="shared" si="39"/>
        <v>112886684.83</v>
      </c>
      <c r="BW146" s="2">
        <f t="shared" si="39"/>
        <v>139257238</v>
      </c>
      <c r="BX146" s="2">
        <f t="shared" si="39"/>
        <v>163365627.56</v>
      </c>
      <c r="BY146" s="2">
        <f t="shared" si="39"/>
        <v>188809397.88999999</v>
      </c>
      <c r="BZ146" s="2">
        <f t="shared" si="39"/>
        <v>225103417.19</v>
      </c>
      <c r="CA146" s="2">
        <f t="shared" si="39"/>
        <v>235815324.22999999</v>
      </c>
      <c r="CB146" s="2">
        <f t="shared" si="39"/>
        <v>249028678.22</v>
      </c>
      <c r="CC146" s="2">
        <f t="shared" si="39"/>
        <v>361058172.74000001</v>
      </c>
      <c r="CD146" s="2">
        <f t="shared" si="39"/>
        <v>434523688.19999999</v>
      </c>
      <c r="CE146" s="2">
        <f t="shared" si="39"/>
        <v>791006761.50999999</v>
      </c>
      <c r="CF146" s="2">
        <f t="shared" si="39"/>
        <v>1089537026.6099999</v>
      </c>
      <c r="CG146" s="2">
        <f t="shared" si="39"/>
        <v>1140762181.27</v>
      </c>
      <c r="CH146" s="2">
        <f t="shared" si="39"/>
        <v>1007796477.99</v>
      </c>
      <c r="CI146" s="2">
        <f t="shared" si="39"/>
        <v>1020870503.86</v>
      </c>
      <c r="CJ146" s="2">
        <f t="shared" si="39"/>
        <v>1583310836.8299999</v>
      </c>
      <c r="CK146" s="2">
        <f t="shared" si="39"/>
        <v>1943791376.9100001</v>
      </c>
      <c r="CL146" s="2">
        <f t="shared" si="39"/>
        <v>1923005117.9300001</v>
      </c>
      <c r="CM146" s="2">
        <f t="shared" si="39"/>
        <v>2302720118.75</v>
      </c>
      <c r="CN146" s="2">
        <f t="shared" si="39"/>
        <v>2651103784.2800002</v>
      </c>
      <c r="CO146" s="2">
        <f t="shared" si="39"/>
        <v>4317623590.2700005</v>
      </c>
      <c r="CP146" s="2">
        <f t="shared" si="39"/>
        <v>4462141812.1800003</v>
      </c>
      <c r="CQ146" s="2">
        <f t="shared" si="39"/>
        <v>4974882982.1300001</v>
      </c>
      <c r="CR146" s="2">
        <f t="shared" si="39"/>
        <v>6612720478.21</v>
      </c>
      <c r="CS146" s="2">
        <f t="shared" si="39"/>
        <v>6264689609.3699999</v>
      </c>
      <c r="CT146" s="2">
        <f t="shared" si="39"/>
        <v>7712298402.8800001</v>
      </c>
      <c r="CU146" s="2">
        <f t="shared" si="39"/>
        <v>9988801271.6900005</v>
      </c>
      <c r="CV146" s="2">
        <f t="shared" si="39"/>
        <v>18433869045</v>
      </c>
      <c r="CW146" s="2">
        <f t="shared" si="39"/>
        <v>18637289939</v>
      </c>
      <c r="CX146" s="2">
        <f t="shared" si="39"/>
        <v>21149471693</v>
      </c>
      <c r="CY146" s="2">
        <f t="shared" si="39"/>
        <v>21317606030</v>
      </c>
      <c r="CZ146" s="2">
        <f t="shared" si="39"/>
        <v>25216299925</v>
      </c>
      <c r="DA146" s="2">
        <f t="shared" si="39"/>
        <v>24023674680</v>
      </c>
      <c r="DB146" s="2">
        <f t="shared" si="39"/>
        <v>25315914146</v>
      </c>
      <c r="DC146" s="2">
        <f t="shared" si="39"/>
        <v>23755012508</v>
      </c>
      <c r="DD146" s="2">
        <f t="shared" si="39"/>
        <v>24645336931</v>
      </c>
      <c r="DE146" s="2">
        <f t="shared" si="39"/>
        <v>23625070656</v>
      </c>
      <c r="DF146" s="2">
        <f t="shared" si="39"/>
        <v>26374860004</v>
      </c>
      <c r="DG146" s="2">
        <f t="shared" si="39"/>
        <v>26020389773</v>
      </c>
      <c r="DH146" s="2">
        <f t="shared" si="39"/>
        <v>27020878579</v>
      </c>
      <c r="DI146" s="2">
        <f t="shared" si="39"/>
        <v>26777509737</v>
      </c>
      <c r="DJ146" s="16"/>
    </row>
    <row r="147" spans="1:114" ht="15" customHeight="1">
      <c r="A147" s="53" t="s">
        <v>343</v>
      </c>
      <c r="B147" s="1" t="s">
        <v>282</v>
      </c>
      <c r="C147" s="1"/>
      <c r="D147" s="2">
        <f t="shared" ref="D147:BO147" si="40">SUM(D89,D101)</f>
        <v>0</v>
      </c>
      <c r="E147" s="2">
        <f t="shared" si="40"/>
        <v>0</v>
      </c>
      <c r="F147" s="2">
        <f t="shared" si="40"/>
        <v>0</v>
      </c>
      <c r="G147" s="2">
        <f t="shared" si="40"/>
        <v>0</v>
      </c>
      <c r="H147" s="2">
        <f t="shared" si="40"/>
        <v>0</v>
      </c>
      <c r="I147" s="2">
        <f t="shared" si="40"/>
        <v>0</v>
      </c>
      <c r="J147" s="2">
        <f t="shared" si="40"/>
        <v>0</v>
      </c>
      <c r="K147" s="2">
        <f t="shared" si="40"/>
        <v>0</v>
      </c>
      <c r="L147" s="2">
        <f t="shared" si="40"/>
        <v>0</v>
      </c>
      <c r="M147" s="2">
        <f t="shared" si="40"/>
        <v>0</v>
      </c>
      <c r="N147" s="2">
        <f t="shared" si="40"/>
        <v>0</v>
      </c>
      <c r="O147" s="2">
        <f t="shared" si="40"/>
        <v>0</v>
      </c>
      <c r="P147" s="2">
        <f t="shared" si="40"/>
        <v>0</v>
      </c>
      <c r="Q147" s="2">
        <f t="shared" si="40"/>
        <v>0</v>
      </c>
      <c r="R147" s="2">
        <f t="shared" si="40"/>
        <v>0</v>
      </c>
      <c r="S147" s="2">
        <f t="shared" si="40"/>
        <v>0</v>
      </c>
      <c r="T147" s="2">
        <f t="shared" si="40"/>
        <v>0</v>
      </c>
      <c r="U147" s="2">
        <f t="shared" si="40"/>
        <v>0</v>
      </c>
      <c r="V147" s="2">
        <f t="shared" si="40"/>
        <v>0</v>
      </c>
      <c r="W147" s="2">
        <f t="shared" si="40"/>
        <v>0</v>
      </c>
      <c r="X147" s="2">
        <f t="shared" si="40"/>
        <v>0</v>
      </c>
      <c r="Y147" s="2">
        <f t="shared" si="40"/>
        <v>0</v>
      </c>
      <c r="Z147" s="2">
        <f t="shared" si="40"/>
        <v>0</v>
      </c>
      <c r="AA147" s="2">
        <f t="shared" si="40"/>
        <v>0</v>
      </c>
      <c r="AB147" s="2">
        <f t="shared" si="40"/>
        <v>0</v>
      </c>
      <c r="AC147" s="2">
        <f t="shared" si="40"/>
        <v>0</v>
      </c>
      <c r="AD147" s="2">
        <f t="shared" si="40"/>
        <v>0</v>
      </c>
      <c r="AE147" s="2">
        <f t="shared" si="40"/>
        <v>0</v>
      </c>
      <c r="AF147" s="2">
        <f t="shared" si="40"/>
        <v>0</v>
      </c>
      <c r="AG147" s="2">
        <f t="shared" si="40"/>
        <v>0</v>
      </c>
      <c r="AH147" s="2">
        <f t="shared" si="40"/>
        <v>0</v>
      </c>
      <c r="AI147" s="2">
        <f t="shared" si="40"/>
        <v>0</v>
      </c>
      <c r="AJ147" s="2">
        <f t="shared" si="40"/>
        <v>0</v>
      </c>
      <c r="AK147" s="2">
        <f t="shared" si="40"/>
        <v>0</v>
      </c>
      <c r="AL147" s="2">
        <f t="shared" si="40"/>
        <v>0</v>
      </c>
      <c r="AM147" s="2">
        <f t="shared" si="40"/>
        <v>0</v>
      </c>
      <c r="AN147" s="2">
        <f t="shared" si="40"/>
        <v>0</v>
      </c>
      <c r="AO147" s="2">
        <f t="shared" si="40"/>
        <v>0</v>
      </c>
      <c r="AP147" s="2">
        <f t="shared" si="40"/>
        <v>0</v>
      </c>
      <c r="AQ147" s="2">
        <f t="shared" si="40"/>
        <v>0</v>
      </c>
      <c r="AR147" s="2">
        <f t="shared" si="40"/>
        <v>0</v>
      </c>
      <c r="AS147" s="2">
        <f t="shared" si="40"/>
        <v>0</v>
      </c>
      <c r="AT147" s="2">
        <f t="shared" si="40"/>
        <v>0</v>
      </c>
      <c r="AU147" s="2">
        <f t="shared" si="40"/>
        <v>0</v>
      </c>
      <c r="AV147" s="2">
        <f t="shared" si="40"/>
        <v>0</v>
      </c>
      <c r="AW147" s="2">
        <f t="shared" si="40"/>
        <v>405500</v>
      </c>
      <c r="AX147" s="2">
        <f t="shared" si="40"/>
        <v>325745</v>
      </c>
      <c r="AY147" s="2">
        <f t="shared" si="40"/>
        <v>2885465.17</v>
      </c>
      <c r="AZ147" s="2">
        <f t="shared" si="40"/>
        <v>11737331.34</v>
      </c>
      <c r="BA147" s="2">
        <f t="shared" si="40"/>
        <v>3492230.84</v>
      </c>
      <c r="BB147" s="2">
        <f t="shared" si="40"/>
        <v>22631724.02</v>
      </c>
      <c r="BC147" s="2">
        <f t="shared" si="40"/>
        <v>28389785.050000001</v>
      </c>
      <c r="BD147" s="2">
        <f t="shared" si="40"/>
        <v>31300523.559999999</v>
      </c>
      <c r="BE147" s="2">
        <f t="shared" si="40"/>
        <v>11613247.25</v>
      </c>
      <c r="BF147" s="2">
        <f t="shared" si="40"/>
        <v>49870715.549999997</v>
      </c>
      <c r="BG147" s="2">
        <f t="shared" si="40"/>
        <v>18936409.530000001</v>
      </c>
      <c r="BH147" s="2">
        <f t="shared" si="40"/>
        <v>76540645.640000001</v>
      </c>
      <c r="BI147" s="2">
        <f t="shared" si="40"/>
        <v>54159866.270000003</v>
      </c>
      <c r="BJ147" s="2">
        <f t="shared" si="40"/>
        <v>69365979.959999993</v>
      </c>
      <c r="BK147" s="2">
        <f t="shared" si="40"/>
        <v>22630778.879999999</v>
      </c>
      <c r="BL147" s="2">
        <f t="shared" si="40"/>
        <v>51993254.060000002</v>
      </c>
      <c r="BM147" s="2">
        <f t="shared" si="40"/>
        <v>54826000.789999999</v>
      </c>
      <c r="BN147" s="2">
        <f t="shared" si="40"/>
        <v>75823577.569999993</v>
      </c>
      <c r="BO147" s="2">
        <f t="shared" si="40"/>
        <v>39050586.759999998</v>
      </c>
      <c r="BP147" s="2">
        <f t="shared" ref="BP147:DI147" si="41">SUM(BP89,BP101)</f>
        <v>88615242.719999999</v>
      </c>
      <c r="BQ147" s="2">
        <f t="shared" si="41"/>
        <v>49181148.07</v>
      </c>
      <c r="BR147" s="2">
        <f t="shared" si="41"/>
        <v>85224904.219999999</v>
      </c>
      <c r="BS147" s="2">
        <f t="shared" si="41"/>
        <v>30308635.34</v>
      </c>
      <c r="BT147" s="2">
        <f t="shared" si="41"/>
        <v>86716548.060000002</v>
      </c>
      <c r="BU147" s="2">
        <f t="shared" si="41"/>
        <v>68109525.359999999</v>
      </c>
      <c r="BV147" s="2">
        <f t="shared" si="41"/>
        <v>105323556.33</v>
      </c>
      <c r="BW147" s="2">
        <f t="shared" si="41"/>
        <v>61501004.689999998</v>
      </c>
      <c r="BX147" s="2">
        <f t="shared" si="41"/>
        <v>278987166</v>
      </c>
      <c r="BY147" s="2">
        <f t="shared" si="41"/>
        <v>73805499.090000004</v>
      </c>
      <c r="BZ147" s="2">
        <f t="shared" si="41"/>
        <v>135849709.18000001</v>
      </c>
      <c r="CA147" s="2">
        <f t="shared" si="41"/>
        <v>66610551.619999997</v>
      </c>
      <c r="CB147" s="2">
        <f t="shared" si="41"/>
        <v>205468211.90000001</v>
      </c>
      <c r="CC147" s="2">
        <f t="shared" si="41"/>
        <v>65971921.5</v>
      </c>
      <c r="CD147" s="2">
        <f t="shared" si="41"/>
        <v>134066414.48</v>
      </c>
      <c r="CE147" s="2">
        <f t="shared" si="41"/>
        <v>118885344.09</v>
      </c>
      <c r="CF147" s="2">
        <f t="shared" si="41"/>
        <v>314470440.50999999</v>
      </c>
      <c r="CG147" s="2">
        <f t="shared" si="41"/>
        <v>114682436.18000001</v>
      </c>
      <c r="CH147" s="2">
        <f t="shared" si="41"/>
        <v>254039470.38</v>
      </c>
      <c r="CI147" s="2">
        <f t="shared" si="41"/>
        <v>148637409.83000001</v>
      </c>
      <c r="CJ147" s="2">
        <f t="shared" si="41"/>
        <v>220836711.15000001</v>
      </c>
      <c r="CK147" s="2">
        <f t="shared" si="41"/>
        <v>426118108.60000002</v>
      </c>
      <c r="CL147" s="2">
        <f t="shared" si="41"/>
        <v>283205550.25999999</v>
      </c>
      <c r="CM147" s="2">
        <f t="shared" si="41"/>
        <v>46400890.850000001</v>
      </c>
      <c r="CN147" s="2">
        <f t="shared" si="41"/>
        <v>43926394.609999999</v>
      </c>
      <c r="CO147" s="2">
        <f t="shared" si="41"/>
        <v>502335401.82999998</v>
      </c>
      <c r="CP147" s="2">
        <f t="shared" si="41"/>
        <v>431451892.27999997</v>
      </c>
      <c r="CQ147" s="2">
        <f t="shared" si="41"/>
        <v>1098653614.04</v>
      </c>
      <c r="CR147" s="2">
        <f t="shared" si="41"/>
        <v>290574208</v>
      </c>
      <c r="CS147" s="2">
        <f t="shared" si="41"/>
        <v>520317745</v>
      </c>
      <c r="CT147" s="2">
        <f t="shared" si="41"/>
        <v>559067132</v>
      </c>
      <c r="CU147" s="2">
        <f t="shared" si="41"/>
        <v>875642974</v>
      </c>
      <c r="CV147" s="2">
        <f t="shared" si="41"/>
        <v>5826586021</v>
      </c>
      <c r="CW147" s="2">
        <f t="shared" si="41"/>
        <v>3663710882</v>
      </c>
      <c r="CX147" s="2">
        <f t="shared" si="41"/>
        <v>1042069171</v>
      </c>
      <c r="CY147" s="2">
        <f t="shared" si="41"/>
        <v>1504472881</v>
      </c>
      <c r="CZ147" s="2">
        <f t="shared" si="41"/>
        <v>1270582044</v>
      </c>
      <c r="DA147" s="2">
        <f t="shared" si="41"/>
        <v>10039859792</v>
      </c>
      <c r="DB147" s="2">
        <f t="shared" si="41"/>
        <v>11654252700</v>
      </c>
      <c r="DC147" s="2">
        <f t="shared" si="41"/>
        <v>2826721298</v>
      </c>
      <c r="DD147" s="2">
        <f t="shared" si="41"/>
        <v>6891580136</v>
      </c>
      <c r="DE147" s="2">
        <f t="shared" si="41"/>
        <v>3497496448</v>
      </c>
      <c r="DF147" s="2">
        <f t="shared" si="41"/>
        <v>8363575150</v>
      </c>
      <c r="DG147" s="2">
        <f t="shared" si="41"/>
        <v>6577127206</v>
      </c>
      <c r="DH147" s="2">
        <f t="shared" si="41"/>
        <v>12588999508</v>
      </c>
      <c r="DI147" s="2">
        <f t="shared" si="41"/>
        <v>13628289312</v>
      </c>
      <c r="DJ147" s="16"/>
    </row>
    <row r="148" spans="1:114" ht="15" customHeight="1">
      <c r="A148" s="53" t="s">
        <v>344</v>
      </c>
      <c r="B148" s="1" t="s">
        <v>283</v>
      </c>
      <c r="C148" s="1"/>
      <c r="D148" s="2">
        <f t="shared" ref="D148:BO148" si="42">SUM(D73,D90)</f>
        <v>0</v>
      </c>
      <c r="E148" s="2">
        <f t="shared" si="42"/>
        <v>0</v>
      </c>
      <c r="F148" s="2">
        <f t="shared" si="42"/>
        <v>2772.2</v>
      </c>
      <c r="G148" s="2">
        <f t="shared" si="42"/>
        <v>17712.75</v>
      </c>
      <c r="H148" s="2">
        <f t="shared" si="42"/>
        <v>4815.8999999999996</v>
      </c>
      <c r="I148" s="2">
        <f t="shared" si="42"/>
        <v>5649.7</v>
      </c>
      <c r="J148" s="2">
        <f t="shared" si="42"/>
        <v>9288.4500000000007</v>
      </c>
      <c r="K148" s="2">
        <f t="shared" si="42"/>
        <v>2779.1</v>
      </c>
      <c r="L148" s="2">
        <f t="shared" si="42"/>
        <v>4301.45</v>
      </c>
      <c r="M148" s="2">
        <f t="shared" si="42"/>
        <v>2262.6</v>
      </c>
      <c r="N148" s="2">
        <f t="shared" si="42"/>
        <v>5251.2</v>
      </c>
      <c r="O148" s="2">
        <f t="shared" si="42"/>
        <v>5250.6</v>
      </c>
      <c r="P148" s="2">
        <f t="shared" si="42"/>
        <v>3457.2</v>
      </c>
      <c r="Q148" s="2">
        <f t="shared" si="42"/>
        <v>4551.6000000000004</v>
      </c>
      <c r="R148" s="2">
        <f t="shared" si="42"/>
        <v>3570</v>
      </c>
      <c r="S148" s="2">
        <f t="shared" si="42"/>
        <v>6313.2</v>
      </c>
      <c r="T148" s="2">
        <f t="shared" si="42"/>
        <v>3743.4</v>
      </c>
      <c r="U148" s="2">
        <f t="shared" si="42"/>
        <v>5964</v>
      </c>
      <c r="V148" s="2">
        <f t="shared" si="42"/>
        <v>5014.8</v>
      </c>
      <c r="W148" s="2">
        <f t="shared" si="42"/>
        <v>9340.2000000000007</v>
      </c>
      <c r="X148" s="2">
        <f t="shared" si="42"/>
        <v>6079.8</v>
      </c>
      <c r="Y148" s="2">
        <f t="shared" si="42"/>
        <v>30411.599999999999</v>
      </c>
      <c r="Z148" s="2">
        <f t="shared" si="42"/>
        <v>3816</v>
      </c>
      <c r="AA148" s="2">
        <f t="shared" si="42"/>
        <v>7206</v>
      </c>
      <c r="AB148" s="2">
        <f t="shared" si="42"/>
        <v>4481.3999999999996</v>
      </c>
      <c r="AC148" s="2">
        <f t="shared" si="42"/>
        <v>7561.2</v>
      </c>
      <c r="AD148" s="2">
        <f t="shared" si="42"/>
        <v>8335.7999999999993</v>
      </c>
      <c r="AE148" s="2">
        <f t="shared" si="42"/>
        <v>118852.2</v>
      </c>
      <c r="AF148" s="2">
        <f t="shared" si="42"/>
        <v>16783.2</v>
      </c>
      <c r="AG148" s="2">
        <f t="shared" si="42"/>
        <v>21855</v>
      </c>
      <c r="AH148" s="2">
        <f t="shared" si="42"/>
        <v>10685.4</v>
      </c>
      <c r="AI148" s="2">
        <f t="shared" si="42"/>
        <v>30975.599999999999</v>
      </c>
      <c r="AJ148" s="2">
        <f t="shared" si="42"/>
        <v>16940.990000000002</v>
      </c>
      <c r="AK148" s="2">
        <f t="shared" si="42"/>
        <v>36925.61</v>
      </c>
      <c r="AL148" s="2">
        <f t="shared" si="42"/>
        <v>21047.47</v>
      </c>
      <c r="AM148" s="2">
        <f t="shared" si="42"/>
        <v>125817.69</v>
      </c>
      <c r="AN148" s="2">
        <f t="shared" si="42"/>
        <v>189354.42</v>
      </c>
      <c r="AO148" s="2">
        <f t="shared" si="42"/>
        <v>415351.11</v>
      </c>
      <c r="AP148" s="2">
        <f t="shared" si="42"/>
        <v>49519.35</v>
      </c>
      <c r="AQ148" s="2">
        <f t="shared" si="42"/>
        <v>140090.88</v>
      </c>
      <c r="AR148" s="2">
        <f t="shared" si="42"/>
        <v>39203.06</v>
      </c>
      <c r="AS148" s="2">
        <f t="shared" si="42"/>
        <v>108832.52</v>
      </c>
      <c r="AT148" s="2">
        <f t="shared" si="42"/>
        <v>81583.820000000007</v>
      </c>
      <c r="AU148" s="2">
        <f t="shared" si="42"/>
        <v>149393.74</v>
      </c>
      <c r="AV148" s="2">
        <f t="shared" si="42"/>
        <v>1280701.1100000001</v>
      </c>
      <c r="AW148" s="2">
        <f t="shared" si="42"/>
        <v>195289.28</v>
      </c>
      <c r="AX148" s="2">
        <f t="shared" si="42"/>
        <v>1665791.28</v>
      </c>
      <c r="AY148" s="2">
        <f t="shared" si="42"/>
        <v>164286.32</v>
      </c>
      <c r="AZ148" s="2">
        <f t="shared" si="42"/>
        <v>1913973.59</v>
      </c>
      <c r="BA148" s="2">
        <f t="shared" si="42"/>
        <v>213575.25</v>
      </c>
      <c r="BB148" s="2">
        <f t="shared" si="42"/>
        <v>2667956.66</v>
      </c>
      <c r="BC148" s="2">
        <f t="shared" si="42"/>
        <v>359247.88</v>
      </c>
      <c r="BD148" s="2">
        <f t="shared" si="42"/>
        <v>4077751.75</v>
      </c>
      <c r="BE148" s="2">
        <f t="shared" si="42"/>
        <v>409356.06</v>
      </c>
      <c r="BF148" s="2">
        <f t="shared" si="42"/>
        <v>7446612.6600000001</v>
      </c>
      <c r="BG148" s="2">
        <f t="shared" si="42"/>
        <v>104945.63</v>
      </c>
      <c r="BH148" s="2">
        <f t="shared" si="42"/>
        <v>52241851.230000004</v>
      </c>
      <c r="BI148" s="2">
        <f t="shared" si="42"/>
        <v>1393502.12</v>
      </c>
      <c r="BJ148" s="2">
        <f t="shared" si="42"/>
        <v>2938723.9</v>
      </c>
      <c r="BK148" s="2">
        <f t="shared" si="42"/>
        <v>1424327.13</v>
      </c>
      <c r="BL148" s="2">
        <f t="shared" si="42"/>
        <v>403557.31</v>
      </c>
      <c r="BM148" s="2">
        <f t="shared" si="42"/>
        <v>288728.40999999997</v>
      </c>
      <c r="BN148" s="2">
        <f t="shared" si="42"/>
        <v>233201.36</v>
      </c>
      <c r="BO148" s="2">
        <f t="shared" si="42"/>
        <v>4085944.84</v>
      </c>
      <c r="BP148" s="2">
        <f t="shared" ref="BP148:DI148" si="43">SUM(BP73,BP90)</f>
        <v>356539.57</v>
      </c>
      <c r="BQ148" s="2">
        <f t="shared" si="43"/>
        <v>249510.09</v>
      </c>
      <c r="BR148" s="2">
        <f t="shared" si="43"/>
        <v>174824.41</v>
      </c>
      <c r="BS148" s="2">
        <f t="shared" si="43"/>
        <v>139944.74</v>
      </c>
      <c r="BT148" s="2">
        <f t="shared" si="43"/>
        <v>98365.41</v>
      </c>
      <c r="BU148" s="2">
        <f t="shared" si="43"/>
        <v>86360.55</v>
      </c>
      <c r="BV148" s="2">
        <f t="shared" si="43"/>
        <v>2801874.83</v>
      </c>
      <c r="BW148" s="2">
        <f t="shared" si="43"/>
        <v>1479072.37</v>
      </c>
      <c r="BX148" s="2">
        <f t="shared" si="43"/>
        <v>3398230.9</v>
      </c>
      <c r="BY148" s="2">
        <f t="shared" si="43"/>
        <v>2505117.98</v>
      </c>
      <c r="BZ148" s="2">
        <f t="shared" si="43"/>
        <v>3821004.17</v>
      </c>
      <c r="CA148" s="2">
        <f t="shared" si="43"/>
        <v>1997727.38</v>
      </c>
      <c r="CB148" s="2">
        <f t="shared" si="43"/>
        <v>5413666.9000000004</v>
      </c>
      <c r="CC148" s="2">
        <f t="shared" si="43"/>
        <v>2912870.86</v>
      </c>
      <c r="CD148" s="2">
        <f t="shared" si="43"/>
        <v>3549665.96</v>
      </c>
      <c r="CE148" s="2">
        <f t="shared" si="43"/>
        <v>1256648.8500000001</v>
      </c>
      <c r="CF148" s="2">
        <f t="shared" si="43"/>
        <v>2244226.7799999998</v>
      </c>
      <c r="CG148" s="2">
        <f t="shared" si="43"/>
        <v>6571227.8099999996</v>
      </c>
      <c r="CH148" s="2">
        <f t="shared" si="43"/>
        <v>3534297.49</v>
      </c>
      <c r="CI148" s="2">
        <f t="shared" si="43"/>
        <v>4715630.3099999996</v>
      </c>
      <c r="CJ148" s="2">
        <f t="shared" si="43"/>
        <v>5127407.84</v>
      </c>
      <c r="CK148" s="2">
        <f t="shared" si="43"/>
        <v>6241509.6299999999</v>
      </c>
      <c r="CL148" s="2">
        <f t="shared" si="43"/>
        <v>10423229.75</v>
      </c>
      <c r="CM148" s="2">
        <f t="shared" si="43"/>
        <v>4800417.97</v>
      </c>
      <c r="CN148" s="2">
        <f t="shared" si="43"/>
        <v>5956576.1299999999</v>
      </c>
      <c r="CO148" s="2">
        <f t="shared" si="43"/>
        <v>3919208.03</v>
      </c>
      <c r="CP148" s="2">
        <f t="shared" si="43"/>
        <v>15913078.789999999</v>
      </c>
      <c r="CQ148" s="2">
        <f t="shared" si="43"/>
        <v>10198426.060000001</v>
      </c>
      <c r="CR148" s="2">
        <f t="shared" si="43"/>
        <v>16843696.300000001</v>
      </c>
      <c r="CS148" s="2">
        <f t="shared" si="43"/>
        <v>11742636.83</v>
      </c>
      <c r="CT148" s="2">
        <f t="shared" si="43"/>
        <v>19833583.940000001</v>
      </c>
      <c r="CU148" s="2">
        <f t="shared" si="43"/>
        <v>13750730.210000001</v>
      </c>
      <c r="CV148" s="2">
        <f t="shared" si="43"/>
        <v>24824428</v>
      </c>
      <c r="CW148" s="2">
        <f t="shared" si="43"/>
        <v>8685358</v>
      </c>
      <c r="CX148" s="2">
        <f t="shared" si="43"/>
        <v>27365733</v>
      </c>
      <c r="CY148" s="2">
        <f t="shared" si="43"/>
        <v>8033968</v>
      </c>
      <c r="CZ148" s="2">
        <f t="shared" si="43"/>
        <v>31700388</v>
      </c>
      <c r="DA148" s="2">
        <f t="shared" si="43"/>
        <v>9288596</v>
      </c>
      <c r="DB148" s="2">
        <f t="shared" si="43"/>
        <v>9564920</v>
      </c>
      <c r="DC148" s="2">
        <f t="shared" si="43"/>
        <v>11731901</v>
      </c>
      <c r="DD148" s="2">
        <f t="shared" si="43"/>
        <v>10507323</v>
      </c>
      <c r="DE148" s="2">
        <f t="shared" si="43"/>
        <v>9354514</v>
      </c>
      <c r="DF148" s="2">
        <f t="shared" si="43"/>
        <v>53378033</v>
      </c>
      <c r="DG148" s="2">
        <f t="shared" si="43"/>
        <v>14629002</v>
      </c>
      <c r="DH148" s="2">
        <f t="shared" si="43"/>
        <v>6922078</v>
      </c>
      <c r="DI148" s="2">
        <f t="shared" si="43"/>
        <v>65275791</v>
      </c>
      <c r="DJ148" s="16"/>
    </row>
    <row r="149" spans="1:114" ht="15" customHeight="1">
      <c r="A149" s="53" t="s">
        <v>345</v>
      </c>
      <c r="B149" s="1" t="s">
        <v>149</v>
      </c>
      <c r="C149" s="1"/>
      <c r="D149" s="2">
        <f t="shared" ref="D149:BO149" si="44">SUM(D68)</f>
        <v>1500000</v>
      </c>
      <c r="E149" s="2">
        <f t="shared" si="44"/>
        <v>1500000</v>
      </c>
      <c r="F149" s="2">
        <f t="shared" si="44"/>
        <v>1500000</v>
      </c>
      <c r="G149" s="2">
        <f t="shared" si="44"/>
        <v>1500000</v>
      </c>
      <c r="H149" s="2">
        <f t="shared" si="44"/>
        <v>1500000</v>
      </c>
      <c r="I149" s="2">
        <f t="shared" si="44"/>
        <v>1500000</v>
      </c>
      <c r="J149" s="2">
        <f t="shared" si="44"/>
        <v>5895000</v>
      </c>
      <c r="K149" s="2">
        <f t="shared" si="44"/>
        <v>5895000</v>
      </c>
      <c r="L149" s="2">
        <f t="shared" si="44"/>
        <v>5895000</v>
      </c>
      <c r="M149" s="2">
        <f t="shared" si="44"/>
        <v>5895000</v>
      </c>
      <c r="N149" s="2">
        <f t="shared" si="44"/>
        <v>5986500</v>
      </c>
      <c r="O149" s="2">
        <f t="shared" si="44"/>
        <v>5986500</v>
      </c>
      <c r="P149" s="2">
        <f t="shared" si="44"/>
        <v>5986500</v>
      </c>
      <c r="Q149" s="2">
        <f t="shared" si="44"/>
        <v>5986500</v>
      </c>
      <c r="R149" s="2">
        <f t="shared" si="44"/>
        <v>5986500</v>
      </c>
      <c r="S149" s="2">
        <f t="shared" si="44"/>
        <v>5986500</v>
      </c>
      <c r="T149" s="2">
        <f t="shared" si="44"/>
        <v>5986500</v>
      </c>
      <c r="U149" s="2">
        <f t="shared" si="44"/>
        <v>5986500</v>
      </c>
      <c r="V149" s="2">
        <f t="shared" si="44"/>
        <v>5986500</v>
      </c>
      <c r="W149" s="2">
        <f t="shared" si="44"/>
        <v>6000000</v>
      </c>
      <c r="X149" s="2">
        <f t="shared" si="44"/>
        <v>6000000</v>
      </c>
      <c r="Y149" s="2">
        <f t="shared" si="44"/>
        <v>6000000</v>
      </c>
      <c r="Z149" s="2">
        <f t="shared" si="44"/>
        <v>6000000</v>
      </c>
      <c r="AA149" s="2">
        <f t="shared" si="44"/>
        <v>6000000</v>
      </c>
      <c r="AB149" s="2">
        <f t="shared" si="44"/>
        <v>6000000</v>
      </c>
      <c r="AC149" s="2">
        <f t="shared" si="44"/>
        <v>6000000</v>
      </c>
      <c r="AD149" s="2">
        <f t="shared" si="44"/>
        <v>6000000</v>
      </c>
      <c r="AE149" s="2">
        <f t="shared" si="44"/>
        <v>6000000</v>
      </c>
      <c r="AF149" s="2">
        <f t="shared" si="44"/>
        <v>6000000</v>
      </c>
      <c r="AG149" s="2">
        <f t="shared" si="44"/>
        <v>6000000</v>
      </c>
      <c r="AH149" s="2">
        <f t="shared" si="44"/>
        <v>6000000</v>
      </c>
      <c r="AI149" s="2">
        <f t="shared" si="44"/>
        <v>6000000</v>
      </c>
      <c r="AJ149" s="2">
        <f t="shared" si="44"/>
        <v>6000000</v>
      </c>
      <c r="AK149" s="2">
        <f t="shared" si="44"/>
        <v>6000000</v>
      </c>
      <c r="AL149" s="2">
        <f t="shared" si="44"/>
        <v>6000000</v>
      </c>
      <c r="AM149" s="2">
        <f t="shared" si="44"/>
        <v>6000000</v>
      </c>
      <c r="AN149" s="2">
        <f t="shared" si="44"/>
        <v>6000000</v>
      </c>
      <c r="AO149" s="2">
        <f t="shared" si="44"/>
        <v>6000000</v>
      </c>
      <c r="AP149" s="2">
        <f t="shared" si="44"/>
        <v>6000000</v>
      </c>
      <c r="AQ149" s="2">
        <f t="shared" si="44"/>
        <v>6000000</v>
      </c>
      <c r="AR149" s="2">
        <f t="shared" si="44"/>
        <v>6000000</v>
      </c>
      <c r="AS149" s="2">
        <f t="shared" si="44"/>
        <v>6000000</v>
      </c>
      <c r="AT149" s="2">
        <f t="shared" si="44"/>
        <v>6000000</v>
      </c>
      <c r="AU149" s="2">
        <f t="shared" si="44"/>
        <v>6000000</v>
      </c>
      <c r="AV149" s="2">
        <f t="shared" si="44"/>
        <v>6000000</v>
      </c>
      <c r="AW149" s="2">
        <f t="shared" si="44"/>
        <v>6000000</v>
      </c>
      <c r="AX149" s="2">
        <f t="shared" si="44"/>
        <v>6000000</v>
      </c>
      <c r="AY149" s="2">
        <f t="shared" si="44"/>
        <v>6000000</v>
      </c>
      <c r="AZ149" s="2">
        <f t="shared" si="44"/>
        <v>6000000</v>
      </c>
      <c r="BA149" s="2">
        <f t="shared" si="44"/>
        <v>6000000</v>
      </c>
      <c r="BB149" s="2">
        <f t="shared" si="44"/>
        <v>6000000</v>
      </c>
      <c r="BC149" s="2">
        <f t="shared" si="44"/>
        <v>6000000</v>
      </c>
      <c r="BD149" s="2">
        <f t="shared" si="44"/>
        <v>6000000</v>
      </c>
      <c r="BE149" s="2">
        <f t="shared" si="44"/>
        <v>6000000</v>
      </c>
      <c r="BF149" s="2">
        <f t="shared" si="44"/>
        <v>6000000</v>
      </c>
      <c r="BG149" s="2">
        <f t="shared" si="44"/>
        <v>6000000</v>
      </c>
      <c r="BH149" s="2">
        <f t="shared" si="44"/>
        <v>35000000</v>
      </c>
      <c r="BI149" s="2">
        <f t="shared" si="44"/>
        <v>35000000</v>
      </c>
      <c r="BJ149" s="2">
        <f t="shared" si="44"/>
        <v>35000000</v>
      </c>
      <c r="BK149" s="2">
        <f t="shared" si="44"/>
        <v>35000000</v>
      </c>
      <c r="BL149" s="2">
        <f t="shared" si="44"/>
        <v>35000000</v>
      </c>
      <c r="BM149" s="2">
        <f t="shared" si="44"/>
        <v>35000000</v>
      </c>
      <c r="BN149" s="2">
        <f t="shared" si="44"/>
        <v>50000000</v>
      </c>
      <c r="BO149" s="2">
        <f t="shared" si="44"/>
        <v>50000000</v>
      </c>
      <c r="BP149" s="2">
        <f t="shared" ref="BP149:DI149" si="45">SUM(BP68)</f>
        <v>50000000</v>
      </c>
      <c r="BQ149" s="2">
        <f t="shared" si="45"/>
        <v>50000000</v>
      </c>
      <c r="BR149" s="2">
        <f t="shared" si="45"/>
        <v>50000000</v>
      </c>
      <c r="BS149" s="2">
        <f t="shared" si="45"/>
        <v>50000000</v>
      </c>
      <c r="BT149" s="2">
        <f t="shared" si="45"/>
        <v>50000000</v>
      </c>
      <c r="BU149" s="2">
        <f t="shared" si="45"/>
        <v>50000000</v>
      </c>
      <c r="BV149" s="2">
        <f t="shared" si="45"/>
        <v>50000000</v>
      </c>
      <c r="BW149" s="2">
        <f t="shared" si="45"/>
        <v>50000000</v>
      </c>
      <c r="BX149" s="2">
        <f t="shared" si="45"/>
        <v>50000000</v>
      </c>
      <c r="BY149" s="2">
        <f t="shared" si="45"/>
        <v>50000000</v>
      </c>
      <c r="BZ149" s="2">
        <f t="shared" si="45"/>
        <v>50000000</v>
      </c>
      <c r="CA149" s="2">
        <f t="shared" si="45"/>
        <v>50000000</v>
      </c>
      <c r="CB149" s="2">
        <f t="shared" si="45"/>
        <v>50000000</v>
      </c>
      <c r="CC149" s="2">
        <f t="shared" si="45"/>
        <v>50000000</v>
      </c>
      <c r="CD149" s="2">
        <f t="shared" si="45"/>
        <v>50000000</v>
      </c>
      <c r="CE149" s="2">
        <f t="shared" si="45"/>
        <v>50000000</v>
      </c>
      <c r="CF149" s="2">
        <f t="shared" si="45"/>
        <v>50000000</v>
      </c>
      <c r="CG149" s="2">
        <f t="shared" si="45"/>
        <v>50000000</v>
      </c>
      <c r="CH149" s="2">
        <f t="shared" si="45"/>
        <v>50000000</v>
      </c>
      <c r="CI149" s="2">
        <f t="shared" si="45"/>
        <v>50000000</v>
      </c>
      <c r="CJ149" s="2">
        <f t="shared" si="45"/>
        <v>50000000</v>
      </c>
      <c r="CK149" s="2">
        <f t="shared" si="45"/>
        <v>50000000</v>
      </c>
      <c r="CL149" s="2">
        <f t="shared" si="45"/>
        <v>50000000</v>
      </c>
      <c r="CM149" s="2">
        <f t="shared" si="45"/>
        <v>50000000</v>
      </c>
      <c r="CN149" s="2">
        <f t="shared" si="45"/>
        <v>50000000</v>
      </c>
      <c r="CO149" s="2">
        <f t="shared" si="45"/>
        <v>50000000</v>
      </c>
      <c r="CP149" s="2">
        <f t="shared" si="45"/>
        <v>52629500</v>
      </c>
      <c r="CQ149" s="2">
        <f t="shared" si="45"/>
        <v>52629500</v>
      </c>
      <c r="CR149" s="2">
        <f t="shared" si="45"/>
        <v>52629500</v>
      </c>
      <c r="CS149" s="2">
        <f t="shared" si="45"/>
        <v>52629500</v>
      </c>
      <c r="CT149" s="2">
        <f t="shared" si="45"/>
        <v>52629500</v>
      </c>
      <c r="CU149" s="2">
        <f t="shared" si="45"/>
        <v>52629500</v>
      </c>
      <c r="CV149" s="2">
        <f t="shared" si="45"/>
        <v>52629500</v>
      </c>
      <c r="CW149" s="2">
        <f t="shared" si="45"/>
        <v>52629500</v>
      </c>
      <c r="CX149" s="2">
        <f t="shared" si="45"/>
        <v>52629500</v>
      </c>
      <c r="CY149" s="2">
        <f t="shared" si="45"/>
        <v>52629500</v>
      </c>
      <c r="CZ149" s="2">
        <f t="shared" si="45"/>
        <v>52629500</v>
      </c>
      <c r="DA149" s="2">
        <f t="shared" si="45"/>
        <v>52629500</v>
      </c>
      <c r="DB149" s="2">
        <f t="shared" si="45"/>
        <v>52629500</v>
      </c>
      <c r="DC149" s="2">
        <f t="shared" si="45"/>
        <v>52629500</v>
      </c>
      <c r="DD149" s="2">
        <f t="shared" si="45"/>
        <v>52629500</v>
      </c>
      <c r="DE149" s="2">
        <f t="shared" si="45"/>
        <v>52629500</v>
      </c>
      <c r="DF149" s="2">
        <f t="shared" si="45"/>
        <v>52629500</v>
      </c>
      <c r="DG149" s="2">
        <f t="shared" si="45"/>
        <v>52629500</v>
      </c>
      <c r="DH149" s="2">
        <f t="shared" si="45"/>
        <v>52629500</v>
      </c>
      <c r="DI149" s="2">
        <f t="shared" si="45"/>
        <v>52629500</v>
      </c>
      <c r="DJ149" s="16"/>
    </row>
    <row r="150" spans="1:114" ht="15" customHeight="1">
      <c r="A150" s="53" t="s">
        <v>346</v>
      </c>
      <c r="B150" s="1" t="s">
        <v>284</v>
      </c>
      <c r="C150" s="1"/>
      <c r="D150" s="2">
        <f>SUM(D69,D70,D71,D72,D74,D75,D76,D80,D81,D82)</f>
        <v>0</v>
      </c>
      <c r="E150" s="2">
        <f t="shared" ref="E150:BP150" si="46">SUM(E69,E70,E71,E72,E74,E75,E76,E80,E81,E82)</f>
        <v>0</v>
      </c>
      <c r="F150" s="2">
        <f t="shared" si="46"/>
        <v>7500</v>
      </c>
      <c r="G150" s="2">
        <f t="shared" si="46"/>
        <v>75878.149999999994</v>
      </c>
      <c r="H150" s="2">
        <f t="shared" si="46"/>
        <v>83378.149999999994</v>
      </c>
      <c r="I150" s="2">
        <f t="shared" si="46"/>
        <v>117821.75</v>
      </c>
      <c r="J150" s="2">
        <f t="shared" si="46"/>
        <v>125321.75</v>
      </c>
      <c r="K150" s="2">
        <f t="shared" si="46"/>
        <v>226033.19</v>
      </c>
      <c r="L150" s="2">
        <f t="shared" si="46"/>
        <v>235803.03</v>
      </c>
      <c r="M150" s="2">
        <f t="shared" si="46"/>
        <v>254102.46</v>
      </c>
      <c r="N150" s="2">
        <f t="shared" si="46"/>
        <v>311209.23</v>
      </c>
      <c r="O150" s="2">
        <f t="shared" si="46"/>
        <v>393556.33</v>
      </c>
      <c r="P150" s="2">
        <f t="shared" si="46"/>
        <v>406686.58999999997</v>
      </c>
      <c r="Q150" s="2">
        <f t="shared" si="46"/>
        <v>545255.89</v>
      </c>
      <c r="R150" s="2">
        <f t="shared" si="46"/>
        <v>569224.59</v>
      </c>
      <c r="S150" s="2">
        <f t="shared" si="46"/>
        <v>709591.91</v>
      </c>
      <c r="T150" s="2">
        <f t="shared" si="46"/>
        <v>724293.81</v>
      </c>
      <c r="U150" s="2">
        <f t="shared" si="46"/>
        <v>896489.51</v>
      </c>
      <c r="V150" s="2">
        <f t="shared" si="46"/>
        <v>929226.01</v>
      </c>
      <c r="W150" s="2">
        <f t="shared" si="46"/>
        <v>1257013.28</v>
      </c>
      <c r="X150" s="2">
        <f t="shared" si="46"/>
        <v>1294096.6600000001</v>
      </c>
      <c r="Y150" s="2">
        <f t="shared" si="46"/>
        <v>1616403.31</v>
      </c>
      <c r="Z150" s="2">
        <f t="shared" si="46"/>
        <v>1651075.19</v>
      </c>
      <c r="AA150" s="2">
        <f t="shared" si="46"/>
        <v>1976883.19</v>
      </c>
      <c r="AB150" s="2">
        <f t="shared" si="46"/>
        <v>2014168.44</v>
      </c>
      <c r="AC150" s="2">
        <f t="shared" si="46"/>
        <v>2314784.5700000003</v>
      </c>
      <c r="AD150" s="2">
        <f t="shared" si="46"/>
        <v>2362569.86</v>
      </c>
      <c r="AE150" s="2">
        <f t="shared" si="46"/>
        <v>2640957.06</v>
      </c>
      <c r="AF150" s="2">
        <f t="shared" si="46"/>
        <v>2651523.0099999998</v>
      </c>
      <c r="AG150" s="2">
        <f t="shared" si="46"/>
        <v>2878520.87</v>
      </c>
      <c r="AH150" s="2">
        <f t="shared" si="46"/>
        <v>2923499.94</v>
      </c>
      <c r="AI150" s="2">
        <f t="shared" si="46"/>
        <v>3210187.14</v>
      </c>
      <c r="AJ150" s="2">
        <f t="shared" si="46"/>
        <v>3240367.39</v>
      </c>
      <c r="AK150" s="2">
        <f t="shared" si="46"/>
        <v>3538543.58</v>
      </c>
      <c r="AL150" s="2">
        <f t="shared" si="46"/>
        <v>3576667.12</v>
      </c>
      <c r="AM150" s="2">
        <f t="shared" si="46"/>
        <v>3861658.1</v>
      </c>
      <c r="AN150" s="2">
        <f t="shared" si="46"/>
        <v>3920073.3</v>
      </c>
      <c r="AO150" s="2">
        <f t="shared" si="46"/>
        <v>4921425.84</v>
      </c>
      <c r="AP150" s="2">
        <f t="shared" si="46"/>
        <v>5151993.08</v>
      </c>
      <c r="AQ150" s="2">
        <f t="shared" si="46"/>
        <v>7390476.3899999997</v>
      </c>
      <c r="AR150" s="2">
        <f t="shared" si="46"/>
        <v>7601611.1399999997</v>
      </c>
      <c r="AS150" s="2">
        <f t="shared" si="46"/>
        <v>8753996.9000000004</v>
      </c>
      <c r="AT150" s="2">
        <f t="shared" si="46"/>
        <v>8955100.9900000002</v>
      </c>
      <c r="AU150" s="2">
        <f t="shared" si="46"/>
        <v>10179060.85</v>
      </c>
      <c r="AV150" s="2">
        <f t="shared" si="46"/>
        <v>12851247.98</v>
      </c>
      <c r="AW150" s="2">
        <f t="shared" si="46"/>
        <v>12851247.98</v>
      </c>
      <c r="AX150" s="2">
        <f t="shared" si="46"/>
        <v>15849749.83</v>
      </c>
      <c r="AY150" s="2">
        <f t="shared" si="46"/>
        <v>15849749.83</v>
      </c>
      <c r="AZ150" s="2">
        <f t="shared" si="46"/>
        <v>16954166.789999999</v>
      </c>
      <c r="BA150" s="2">
        <f t="shared" si="46"/>
        <v>16954166.789999999</v>
      </c>
      <c r="BB150" s="2">
        <f t="shared" si="46"/>
        <v>19562635</v>
      </c>
      <c r="BC150" s="2">
        <f t="shared" si="46"/>
        <v>19562635</v>
      </c>
      <c r="BD150" s="2">
        <f t="shared" si="46"/>
        <v>21645795.949999999</v>
      </c>
      <c r="BE150" s="2">
        <f t="shared" si="46"/>
        <v>21645795.949999999</v>
      </c>
      <c r="BF150" s="2">
        <f t="shared" si="46"/>
        <v>23079590.539999999</v>
      </c>
      <c r="BG150" s="2">
        <f t="shared" si="46"/>
        <v>22059548.300000001</v>
      </c>
      <c r="BH150" s="2">
        <f t="shared" si="46"/>
        <v>18376409.650000002</v>
      </c>
      <c r="BI150" s="2">
        <f t="shared" si="46"/>
        <v>18376409.650000002</v>
      </c>
      <c r="BJ150" s="2">
        <f t="shared" si="46"/>
        <v>20604369.960000001</v>
      </c>
      <c r="BK150" s="2">
        <f t="shared" si="46"/>
        <v>20604369.960000001</v>
      </c>
      <c r="BL150" s="2">
        <f t="shared" si="46"/>
        <v>20604369.960000001</v>
      </c>
      <c r="BM150" s="2">
        <f t="shared" si="46"/>
        <v>150604369.96000001</v>
      </c>
      <c r="BN150" s="2">
        <f t="shared" si="46"/>
        <v>75604369.960000008</v>
      </c>
      <c r="BO150" s="2">
        <f t="shared" si="46"/>
        <v>76158420.74000001</v>
      </c>
      <c r="BP150" s="2">
        <f t="shared" si="46"/>
        <v>76158420.74000001</v>
      </c>
      <c r="BQ150" s="2">
        <f t="shared" ref="BQ150:DI150" si="47">SUM(BQ69,BQ70,BQ71,BQ72,BQ74,BQ75,BQ76,BQ80,BQ81,BQ82)</f>
        <v>76158420.74000001</v>
      </c>
      <c r="BR150" s="2">
        <f t="shared" si="47"/>
        <v>76158420.74000001</v>
      </c>
      <c r="BS150" s="2">
        <f t="shared" si="47"/>
        <v>76158420.74000001</v>
      </c>
      <c r="BT150" s="2">
        <f t="shared" si="47"/>
        <v>76158420.74000001</v>
      </c>
      <c r="BU150" s="2">
        <f t="shared" si="47"/>
        <v>76158420.74000001</v>
      </c>
      <c r="BV150" s="2">
        <f t="shared" si="47"/>
        <v>76711500.689999998</v>
      </c>
      <c r="BW150" s="2">
        <f t="shared" si="47"/>
        <v>76711500.689999998</v>
      </c>
      <c r="BX150" s="2">
        <f t="shared" si="47"/>
        <v>77373706.75</v>
      </c>
      <c r="BY150" s="2">
        <f t="shared" si="47"/>
        <v>77373706.75</v>
      </c>
      <c r="BZ150" s="2">
        <f t="shared" si="47"/>
        <v>78335997.170000002</v>
      </c>
      <c r="CA150" s="2">
        <f t="shared" si="47"/>
        <v>78335997.170000002</v>
      </c>
      <c r="CB150" s="2">
        <f t="shared" si="47"/>
        <v>79753948.799999997</v>
      </c>
      <c r="CC150" s="2">
        <f t="shared" si="47"/>
        <v>79753948.799999997</v>
      </c>
      <c r="CD150" s="2">
        <f t="shared" si="47"/>
        <v>80501137.379999995</v>
      </c>
      <c r="CE150" s="2">
        <f t="shared" si="47"/>
        <v>80501137.379999995</v>
      </c>
      <c r="CF150" s="2">
        <f t="shared" si="47"/>
        <v>81107356.799999997</v>
      </c>
      <c r="CG150" s="2">
        <f t="shared" si="47"/>
        <v>88072835.5</v>
      </c>
      <c r="CH150" s="2">
        <f t="shared" si="47"/>
        <v>91460288.069999993</v>
      </c>
      <c r="CI150" s="2">
        <f t="shared" si="47"/>
        <v>95414976.539999992</v>
      </c>
      <c r="CJ150" s="2">
        <f t="shared" si="47"/>
        <v>99302233.370000005</v>
      </c>
      <c r="CK150" s="2">
        <f t="shared" si="47"/>
        <v>99302233.370000005</v>
      </c>
      <c r="CL150" s="2">
        <f t="shared" si="47"/>
        <v>94362742.039999992</v>
      </c>
      <c r="CM150" s="2">
        <f t="shared" si="47"/>
        <v>99302233.370000005</v>
      </c>
      <c r="CN150" s="2">
        <f t="shared" si="47"/>
        <v>103271866.67</v>
      </c>
      <c r="CO150" s="2">
        <f t="shared" si="47"/>
        <v>103271866.67</v>
      </c>
      <c r="CP150" s="2">
        <f t="shared" si="47"/>
        <v>93493480.230000004</v>
      </c>
      <c r="CQ150" s="2">
        <f t="shared" si="47"/>
        <v>105398377.23</v>
      </c>
      <c r="CR150" s="2">
        <f t="shared" si="47"/>
        <v>107754983.22999999</v>
      </c>
      <c r="CS150" s="2">
        <f t="shared" si="47"/>
        <v>107754983.22999999</v>
      </c>
      <c r="CT150" s="2">
        <f t="shared" si="47"/>
        <v>110565127.68000001</v>
      </c>
      <c r="CU150" s="2">
        <f t="shared" si="47"/>
        <v>110565127.68000001</v>
      </c>
      <c r="CV150" s="2">
        <f t="shared" si="47"/>
        <v>121529004</v>
      </c>
      <c r="CW150" s="2">
        <f t="shared" si="47"/>
        <v>121529003</v>
      </c>
      <c r="CX150" s="2">
        <f t="shared" si="47"/>
        <v>128980456</v>
      </c>
      <c r="CY150" s="2">
        <f t="shared" si="47"/>
        <v>128980455</v>
      </c>
      <c r="CZ150" s="2">
        <f t="shared" si="47"/>
        <v>138445468</v>
      </c>
      <c r="DA150" s="2">
        <f t="shared" si="47"/>
        <v>138445468</v>
      </c>
      <c r="DB150" s="2">
        <f t="shared" si="47"/>
        <v>143933062</v>
      </c>
      <c r="DC150" s="2">
        <f t="shared" si="47"/>
        <v>150427438</v>
      </c>
      <c r="DD150" s="2">
        <f t="shared" si="47"/>
        <v>157425204</v>
      </c>
      <c r="DE150" s="2">
        <f t="shared" si="47"/>
        <v>164926361</v>
      </c>
      <c r="DF150" s="2">
        <f t="shared" si="47"/>
        <v>181438845</v>
      </c>
      <c r="DG150" s="2">
        <f t="shared" si="47"/>
        <v>181438845</v>
      </c>
      <c r="DH150" s="2">
        <f t="shared" si="47"/>
        <v>189946782</v>
      </c>
      <c r="DI150" s="2">
        <f t="shared" si="47"/>
        <v>201961656</v>
      </c>
      <c r="DJ150" s="16"/>
    </row>
    <row r="151" spans="1:114" ht="15" customHeight="1">
      <c r="A151" s="53" t="s">
        <v>347</v>
      </c>
      <c r="B151" s="1" t="s">
        <v>285</v>
      </c>
      <c r="C151" s="1"/>
      <c r="D151" s="2">
        <f>SUM(D83,D84,D86,D87,D91,D92,D93,D94,D95,D96,D97,D98,D108,D109,D110)</f>
        <v>1385340.83</v>
      </c>
      <c r="E151" s="2">
        <f t="shared" ref="E151:BP151" si="48">SUM(E83,E84,E86,E87,E91,E92,E93,E94,E95,E96,E97,E98,E108,E109,E110)</f>
        <v>977728.78999999992</v>
      </c>
      <c r="F151" s="2">
        <f t="shared" si="48"/>
        <v>2046681.96</v>
      </c>
      <c r="G151" s="2">
        <f t="shared" si="48"/>
        <v>994849.71</v>
      </c>
      <c r="H151" s="2">
        <f t="shared" si="48"/>
        <v>3069084.71</v>
      </c>
      <c r="I151" s="2">
        <f t="shared" si="48"/>
        <v>1151890.8999999999</v>
      </c>
      <c r="J151" s="2">
        <f t="shared" si="48"/>
        <v>2615201.5300000003</v>
      </c>
      <c r="K151" s="2">
        <f t="shared" si="48"/>
        <v>1026839.77</v>
      </c>
      <c r="L151" s="2">
        <f t="shared" si="48"/>
        <v>1783033.03</v>
      </c>
      <c r="M151" s="2">
        <f t="shared" si="48"/>
        <v>934407.59</v>
      </c>
      <c r="N151" s="2">
        <f t="shared" si="48"/>
        <v>2355694.5399999996</v>
      </c>
      <c r="O151" s="2">
        <f t="shared" si="48"/>
        <v>1238154.1100000001</v>
      </c>
      <c r="P151" s="2">
        <f t="shared" si="48"/>
        <v>2452053.29</v>
      </c>
      <c r="Q151" s="2">
        <f t="shared" si="48"/>
        <v>1773713.8499999999</v>
      </c>
      <c r="R151" s="2">
        <f t="shared" si="48"/>
        <v>2591165.0199999996</v>
      </c>
      <c r="S151" s="2">
        <f t="shared" si="48"/>
        <v>2116959.3199999998</v>
      </c>
      <c r="T151" s="2">
        <f t="shared" si="48"/>
        <v>2691642.5799999996</v>
      </c>
      <c r="U151" s="2">
        <f t="shared" si="48"/>
        <v>1397436.8900000001</v>
      </c>
      <c r="V151" s="2">
        <f t="shared" si="48"/>
        <v>2534296.2799999998</v>
      </c>
      <c r="W151" s="2">
        <f t="shared" si="48"/>
        <v>2324726.6999999997</v>
      </c>
      <c r="X151" s="2">
        <f t="shared" si="48"/>
        <v>3581086.28</v>
      </c>
      <c r="Y151" s="2">
        <f t="shared" si="48"/>
        <v>2956310.2899999996</v>
      </c>
      <c r="Z151" s="2">
        <f t="shared" si="48"/>
        <v>3081949.2600000002</v>
      </c>
      <c r="AA151" s="2">
        <f t="shared" si="48"/>
        <v>2242505</v>
      </c>
      <c r="AB151" s="2">
        <f t="shared" si="48"/>
        <v>4346176.3</v>
      </c>
      <c r="AC151" s="2">
        <f t="shared" si="48"/>
        <v>2681944.21</v>
      </c>
      <c r="AD151" s="2">
        <f t="shared" si="48"/>
        <v>3797145.13</v>
      </c>
      <c r="AE151" s="2">
        <f t="shared" si="48"/>
        <v>1842314.93</v>
      </c>
      <c r="AF151" s="2">
        <f t="shared" si="48"/>
        <v>1628904.76</v>
      </c>
      <c r="AG151" s="2">
        <f t="shared" si="48"/>
        <v>1734288.44</v>
      </c>
      <c r="AH151" s="2">
        <f t="shared" si="48"/>
        <v>2394272.5300000003</v>
      </c>
      <c r="AI151" s="2">
        <f t="shared" si="48"/>
        <v>2571449.81</v>
      </c>
      <c r="AJ151" s="2">
        <f t="shared" si="48"/>
        <v>3032466.02</v>
      </c>
      <c r="AK151" s="2">
        <f t="shared" si="48"/>
        <v>4220350.419999999</v>
      </c>
      <c r="AL151" s="2">
        <f t="shared" si="48"/>
        <v>6666672.5</v>
      </c>
      <c r="AM151" s="2">
        <f t="shared" si="48"/>
        <v>7779855.2999999998</v>
      </c>
      <c r="AN151" s="2">
        <f t="shared" si="48"/>
        <v>8560406</v>
      </c>
      <c r="AO151" s="2">
        <f t="shared" si="48"/>
        <v>6808538.3700000001</v>
      </c>
      <c r="AP151" s="2">
        <f t="shared" si="48"/>
        <v>5493623.8499999996</v>
      </c>
      <c r="AQ151" s="2">
        <f t="shared" si="48"/>
        <v>11992403.119999999</v>
      </c>
      <c r="AR151" s="2">
        <f t="shared" si="48"/>
        <v>11319273.27</v>
      </c>
      <c r="AS151" s="2">
        <f t="shared" si="48"/>
        <v>9296561.6899999995</v>
      </c>
      <c r="AT151" s="2">
        <f t="shared" si="48"/>
        <v>11730804.050000003</v>
      </c>
      <c r="AU151" s="2">
        <f t="shared" si="48"/>
        <v>10769544.24</v>
      </c>
      <c r="AV151" s="2">
        <f t="shared" si="48"/>
        <v>21072524.729999997</v>
      </c>
      <c r="AW151" s="2">
        <f t="shared" si="48"/>
        <v>36556985.75</v>
      </c>
      <c r="AX151" s="2">
        <f t="shared" si="48"/>
        <v>27407784.889999993</v>
      </c>
      <c r="AY151" s="2">
        <f t="shared" si="48"/>
        <v>30534877</v>
      </c>
      <c r="AZ151" s="2">
        <f t="shared" si="48"/>
        <v>30889488.609999999</v>
      </c>
      <c r="BA151" s="2">
        <f t="shared" si="48"/>
        <v>56678738.139999993</v>
      </c>
      <c r="BB151" s="2">
        <f t="shared" si="48"/>
        <v>59323584.609999999</v>
      </c>
      <c r="BC151" s="2">
        <f t="shared" si="48"/>
        <v>37195200.390000001</v>
      </c>
      <c r="BD151" s="2">
        <f t="shared" si="48"/>
        <v>46145681.789999992</v>
      </c>
      <c r="BE151" s="2">
        <f t="shared" si="48"/>
        <v>23901072.580000006</v>
      </c>
      <c r="BF151" s="2">
        <f t="shared" si="48"/>
        <v>52359491.519999996</v>
      </c>
      <c r="BG151" s="2">
        <f t="shared" si="48"/>
        <v>64474419.229999989</v>
      </c>
      <c r="BH151" s="2">
        <f t="shared" si="48"/>
        <v>15488300.640000001</v>
      </c>
      <c r="BI151" s="2">
        <f t="shared" si="48"/>
        <v>37978751.779999994</v>
      </c>
      <c r="BJ151" s="2">
        <f t="shared" si="48"/>
        <v>23865689.629999999</v>
      </c>
      <c r="BK151" s="2">
        <f t="shared" si="48"/>
        <v>32392185.539999999</v>
      </c>
      <c r="BL151" s="2">
        <f t="shared" si="48"/>
        <v>30956587.720000003</v>
      </c>
      <c r="BM151" s="2">
        <f t="shared" si="48"/>
        <v>80590849.760000005</v>
      </c>
      <c r="BN151" s="2">
        <f t="shared" si="48"/>
        <v>43330163.159999996</v>
      </c>
      <c r="BO151" s="2">
        <f t="shared" si="48"/>
        <v>40125424.229999997</v>
      </c>
      <c r="BP151" s="2">
        <f t="shared" si="48"/>
        <v>29113355.229999997</v>
      </c>
      <c r="BQ151" s="2">
        <f t="shared" ref="BQ151:DI151" si="49">SUM(BQ83,BQ84,BQ86,BQ87,BQ91,BQ92,BQ93,BQ94,BQ95,BQ96,BQ97,BQ98,BQ108,BQ109,BQ110)</f>
        <v>30042581.610000003</v>
      </c>
      <c r="BR151" s="2">
        <f t="shared" si="49"/>
        <v>79814337.750000015</v>
      </c>
      <c r="BS151" s="2">
        <f t="shared" si="49"/>
        <v>114212342.10000002</v>
      </c>
      <c r="BT151" s="2">
        <f t="shared" si="49"/>
        <v>83601150.500000015</v>
      </c>
      <c r="BU151" s="2">
        <f t="shared" si="49"/>
        <v>123648723.31999999</v>
      </c>
      <c r="BV151" s="2">
        <f t="shared" si="49"/>
        <v>84751710.320000008</v>
      </c>
      <c r="BW151" s="2">
        <f t="shared" si="49"/>
        <v>126834393.45</v>
      </c>
      <c r="BX151" s="2">
        <f t="shared" si="49"/>
        <v>141839746.16999999</v>
      </c>
      <c r="BY151" s="2">
        <f t="shared" si="49"/>
        <v>99285588.120000005</v>
      </c>
      <c r="BZ151" s="2">
        <f t="shared" si="49"/>
        <v>90734223.61999999</v>
      </c>
      <c r="CA151" s="2">
        <f t="shared" si="49"/>
        <v>118116727.72999999</v>
      </c>
      <c r="CB151" s="2">
        <f t="shared" si="49"/>
        <v>112791150.58</v>
      </c>
      <c r="CC151" s="2">
        <f t="shared" si="49"/>
        <v>118729976.73</v>
      </c>
      <c r="CD151" s="2">
        <f t="shared" si="49"/>
        <v>135170952.12</v>
      </c>
      <c r="CE151" s="2">
        <f t="shared" si="49"/>
        <v>230224367.09</v>
      </c>
      <c r="CF151" s="2">
        <f t="shared" si="49"/>
        <v>697175965.18000007</v>
      </c>
      <c r="CG151" s="2">
        <f t="shared" si="49"/>
        <v>307961033.19</v>
      </c>
      <c r="CH151" s="2">
        <f t="shared" si="49"/>
        <v>272436032.51999998</v>
      </c>
      <c r="CI151" s="2">
        <f t="shared" si="49"/>
        <v>765436824.86000001</v>
      </c>
      <c r="CJ151" s="2">
        <f t="shared" si="49"/>
        <v>225470383.46000001</v>
      </c>
      <c r="CK151" s="2">
        <f t="shared" si="49"/>
        <v>201647685.57999998</v>
      </c>
      <c r="CL151" s="2">
        <f t="shared" si="49"/>
        <v>210114479.57999998</v>
      </c>
      <c r="CM151" s="2">
        <f t="shared" si="49"/>
        <v>273452812.15999997</v>
      </c>
      <c r="CN151" s="2">
        <f t="shared" si="49"/>
        <v>777494041.57000005</v>
      </c>
      <c r="CO151" s="2">
        <f t="shared" si="49"/>
        <v>1431545233.6099999</v>
      </c>
      <c r="CP151" s="2">
        <f t="shared" si="49"/>
        <v>2979803137.4499998</v>
      </c>
      <c r="CQ151" s="2">
        <f t="shared" si="49"/>
        <v>3500495006.4700003</v>
      </c>
      <c r="CR151" s="2">
        <f t="shared" si="49"/>
        <v>3901350636.9499998</v>
      </c>
      <c r="CS151" s="2">
        <f t="shared" si="49"/>
        <v>5050801797.8800001</v>
      </c>
      <c r="CT151" s="2">
        <f t="shared" si="49"/>
        <v>5907306121.3199997</v>
      </c>
      <c r="CU151" s="2">
        <f t="shared" si="49"/>
        <v>7026529851.2700005</v>
      </c>
      <c r="CV151" s="2">
        <f t="shared" si="49"/>
        <v>7146465438</v>
      </c>
      <c r="CW151" s="2">
        <f t="shared" si="49"/>
        <v>9461240496</v>
      </c>
      <c r="CX151" s="2">
        <f t="shared" si="49"/>
        <v>9219523601</v>
      </c>
      <c r="CY151" s="2">
        <f t="shared" si="49"/>
        <v>9148876183</v>
      </c>
      <c r="CZ151" s="2">
        <f t="shared" si="49"/>
        <v>9027809577</v>
      </c>
      <c r="DA151" s="2">
        <f t="shared" si="49"/>
        <v>10410071336</v>
      </c>
      <c r="DB151" s="2">
        <f t="shared" si="49"/>
        <v>4273319092</v>
      </c>
      <c r="DC151" s="2">
        <f t="shared" si="49"/>
        <v>4756701142</v>
      </c>
      <c r="DD151" s="2">
        <f t="shared" si="49"/>
        <v>7501626164</v>
      </c>
      <c r="DE151" s="2">
        <f t="shared" si="49"/>
        <v>4793995655</v>
      </c>
      <c r="DF151" s="2">
        <f t="shared" si="49"/>
        <v>9051588716</v>
      </c>
      <c r="DG151" s="2">
        <f t="shared" si="49"/>
        <v>5038287046</v>
      </c>
      <c r="DH151" s="2">
        <f t="shared" si="49"/>
        <v>4433323505</v>
      </c>
      <c r="DI151" s="2">
        <f t="shared" si="49"/>
        <v>4223030525</v>
      </c>
      <c r="DJ151" s="16"/>
    </row>
    <row r="152" spans="1:114" ht="15" customHeight="1">
      <c r="A152" s="53" t="s">
        <v>351</v>
      </c>
      <c r="B152" s="52" t="s">
        <v>352</v>
      </c>
      <c r="C152" s="1"/>
      <c r="D152" s="2">
        <f>SUM(D77,D78,D79,D102,D103,D104,D105,D106,D107)</f>
        <v>18718.900000000001</v>
      </c>
      <c r="E152" s="2">
        <f t="shared" ref="E152:BP152" si="50">SUM(E77,E78,E79,E102,E103,E104,E105,E106,E107)</f>
        <v>84835.13</v>
      </c>
      <c r="F152" s="2">
        <f t="shared" si="50"/>
        <v>290472.93</v>
      </c>
      <c r="G152" s="2">
        <f t="shared" si="50"/>
        <v>173311.59</v>
      </c>
      <c r="H152" s="2">
        <f t="shared" si="50"/>
        <v>298728.48</v>
      </c>
      <c r="I152" s="2">
        <f t="shared" si="50"/>
        <v>259889.31</v>
      </c>
      <c r="J152" s="2">
        <f t="shared" si="50"/>
        <v>392531.27</v>
      </c>
      <c r="K152" s="2">
        <f t="shared" si="50"/>
        <v>352658.42000000004</v>
      </c>
      <c r="L152" s="2">
        <f t="shared" si="50"/>
        <v>421034.70999999996</v>
      </c>
      <c r="M152" s="2">
        <f t="shared" si="50"/>
        <v>430780.26</v>
      </c>
      <c r="N152" s="2">
        <f t="shared" si="50"/>
        <v>285914.40000000002</v>
      </c>
      <c r="O152" s="2">
        <f t="shared" si="50"/>
        <v>247522.80000000002</v>
      </c>
      <c r="P152" s="2">
        <f t="shared" si="50"/>
        <v>403283.36</v>
      </c>
      <c r="Q152" s="2">
        <f t="shared" si="50"/>
        <v>410832</v>
      </c>
      <c r="R152" s="2">
        <f t="shared" si="50"/>
        <v>441798.20999999996</v>
      </c>
      <c r="S152" s="2">
        <f t="shared" si="50"/>
        <v>363082.72</v>
      </c>
      <c r="T152" s="2">
        <f t="shared" si="50"/>
        <v>529077.31000000006</v>
      </c>
      <c r="U152" s="2">
        <f t="shared" si="50"/>
        <v>587050.71</v>
      </c>
      <c r="V152" s="2">
        <f t="shared" si="50"/>
        <v>769450.49</v>
      </c>
      <c r="W152" s="2">
        <f t="shared" si="50"/>
        <v>679709.75</v>
      </c>
      <c r="X152" s="2">
        <f t="shared" si="50"/>
        <v>842965.34</v>
      </c>
      <c r="Y152" s="2">
        <f t="shared" si="50"/>
        <v>690070.84000000008</v>
      </c>
      <c r="Z152" s="2">
        <f t="shared" si="50"/>
        <v>827618.14</v>
      </c>
      <c r="AA152" s="2">
        <f t="shared" si="50"/>
        <v>713854.66999999993</v>
      </c>
      <c r="AB152" s="2">
        <f t="shared" si="50"/>
        <v>855145.32</v>
      </c>
      <c r="AC152" s="2">
        <f t="shared" si="50"/>
        <v>841766.04</v>
      </c>
      <c r="AD152" s="2">
        <f t="shared" si="50"/>
        <v>978374.34</v>
      </c>
      <c r="AE152" s="2">
        <f t="shared" si="50"/>
        <v>612259.6399999999</v>
      </c>
      <c r="AF152" s="2">
        <f t="shared" si="50"/>
        <v>896007.24</v>
      </c>
      <c r="AG152" s="2">
        <f t="shared" si="50"/>
        <v>917802.22</v>
      </c>
      <c r="AH152" s="2">
        <f t="shared" si="50"/>
        <v>1138673.53</v>
      </c>
      <c r="AI152" s="2">
        <f t="shared" si="50"/>
        <v>893919.55</v>
      </c>
      <c r="AJ152" s="2">
        <f t="shared" si="50"/>
        <v>1284236.8900000001</v>
      </c>
      <c r="AK152" s="2">
        <f t="shared" si="50"/>
        <v>1056163.46</v>
      </c>
      <c r="AL152" s="2">
        <f t="shared" si="50"/>
        <v>1431203.12</v>
      </c>
      <c r="AM152" s="2">
        <f t="shared" si="50"/>
        <v>692418.3</v>
      </c>
      <c r="AN152" s="2">
        <f t="shared" si="50"/>
        <v>2677692.4699999997</v>
      </c>
      <c r="AO152" s="2">
        <f t="shared" si="50"/>
        <v>3257801.89</v>
      </c>
      <c r="AP152" s="2">
        <f t="shared" si="50"/>
        <v>5141500.55</v>
      </c>
      <c r="AQ152" s="2">
        <f t="shared" si="50"/>
        <v>2805881.46</v>
      </c>
      <c r="AR152" s="2">
        <f t="shared" si="50"/>
        <v>2867469.65</v>
      </c>
      <c r="AS152" s="2">
        <f t="shared" si="50"/>
        <v>2553739.08</v>
      </c>
      <c r="AT152" s="2">
        <f t="shared" si="50"/>
        <v>3201129.59</v>
      </c>
      <c r="AU152" s="2">
        <f t="shared" si="50"/>
        <v>3656536.19</v>
      </c>
      <c r="AV152" s="2">
        <f t="shared" si="50"/>
        <v>529655.16</v>
      </c>
      <c r="AW152" s="2">
        <f t="shared" si="50"/>
        <v>3432051.71</v>
      </c>
      <c r="AX152" s="2">
        <f t="shared" si="50"/>
        <v>398530.63</v>
      </c>
      <c r="AY152" s="2">
        <f t="shared" si="50"/>
        <v>4266790.2700000005</v>
      </c>
      <c r="AZ152" s="2">
        <f t="shared" si="50"/>
        <v>5788336.5</v>
      </c>
      <c r="BA152" s="2">
        <f t="shared" si="50"/>
        <v>19703943.219999999</v>
      </c>
      <c r="BB152" s="2">
        <f t="shared" si="50"/>
        <v>18136088.379999999</v>
      </c>
      <c r="BC152" s="2">
        <f t="shared" si="50"/>
        <v>26663910.18</v>
      </c>
      <c r="BD152" s="2">
        <f t="shared" si="50"/>
        <v>22081376.07</v>
      </c>
      <c r="BE152" s="2">
        <f t="shared" si="50"/>
        <v>26188899.57</v>
      </c>
      <c r="BF152" s="2">
        <f t="shared" si="50"/>
        <v>23231732.879999999</v>
      </c>
      <c r="BG152" s="2">
        <f t="shared" si="50"/>
        <v>40601136.399999999</v>
      </c>
      <c r="BH152" s="2">
        <f t="shared" si="50"/>
        <v>0</v>
      </c>
      <c r="BI152" s="2">
        <f t="shared" si="50"/>
        <v>7059522.3700000001</v>
      </c>
      <c r="BJ152" s="2">
        <f t="shared" si="50"/>
        <v>4837063.1500000004</v>
      </c>
      <c r="BK152" s="2">
        <f t="shared" si="50"/>
        <v>4837063.1500000004</v>
      </c>
      <c r="BL152" s="2">
        <f t="shared" si="50"/>
        <v>6069326.1500000004</v>
      </c>
      <c r="BM152" s="2">
        <f t="shared" si="50"/>
        <v>6675994.2199999997</v>
      </c>
      <c r="BN152" s="2">
        <f t="shared" si="50"/>
        <v>8530735.1400000006</v>
      </c>
      <c r="BO152" s="2">
        <f t="shared" si="50"/>
        <v>248223.57</v>
      </c>
      <c r="BP152" s="2">
        <f t="shared" si="50"/>
        <v>388302.37</v>
      </c>
      <c r="BQ152" s="2">
        <f t="shared" ref="BQ152:DI152" si="51">SUM(BQ77,BQ78,BQ79,BQ102,BQ103,BQ104,BQ105,BQ106,BQ107)</f>
        <v>616340.62</v>
      </c>
      <c r="BR152" s="2">
        <f t="shared" si="51"/>
        <v>1012421.42</v>
      </c>
      <c r="BS152" s="2">
        <f t="shared" si="51"/>
        <v>1288740.47</v>
      </c>
      <c r="BT152" s="2">
        <f t="shared" si="51"/>
        <v>1767633.29</v>
      </c>
      <c r="BU152" s="2">
        <f t="shared" si="51"/>
        <v>2679397.98</v>
      </c>
      <c r="BV152" s="2">
        <f t="shared" si="51"/>
        <v>0</v>
      </c>
      <c r="BW152" s="2">
        <f t="shared" si="51"/>
        <v>1377707.14</v>
      </c>
      <c r="BX152" s="2">
        <f t="shared" si="51"/>
        <v>0</v>
      </c>
      <c r="BY152" s="2">
        <f t="shared" si="51"/>
        <v>3195515.05</v>
      </c>
      <c r="BZ152" s="2">
        <f t="shared" si="51"/>
        <v>0</v>
      </c>
      <c r="CA152" s="2">
        <f t="shared" si="51"/>
        <v>4460709.3899999997</v>
      </c>
      <c r="CB152" s="2">
        <f t="shared" si="51"/>
        <v>0</v>
      </c>
      <c r="CC152" s="2">
        <f t="shared" si="51"/>
        <v>4981257.21</v>
      </c>
      <c r="CD152" s="2">
        <f t="shared" si="51"/>
        <v>4041462.89</v>
      </c>
      <c r="CE152" s="2">
        <f t="shared" si="51"/>
        <v>11594593.33</v>
      </c>
      <c r="CF152" s="2">
        <f t="shared" si="51"/>
        <v>15200367.02</v>
      </c>
      <c r="CG152" s="2">
        <f t="shared" si="51"/>
        <v>7496044.9500000002</v>
      </c>
      <c r="CH152" s="2">
        <f t="shared" si="51"/>
        <v>8218536.6600000001</v>
      </c>
      <c r="CI152" s="2">
        <f t="shared" si="51"/>
        <v>8135955.9199999999</v>
      </c>
      <c r="CJ152" s="2">
        <f t="shared" si="51"/>
        <v>11910057.890000001</v>
      </c>
      <c r="CK152" s="2">
        <f t="shared" si="51"/>
        <v>8052915.04</v>
      </c>
      <c r="CL152" s="2">
        <f t="shared" si="51"/>
        <v>0</v>
      </c>
      <c r="CM152" s="2">
        <f t="shared" si="51"/>
        <v>5478534.21</v>
      </c>
      <c r="CN152" s="2">
        <f t="shared" si="51"/>
        <v>5496714.9900000002</v>
      </c>
      <c r="CO152" s="2">
        <f t="shared" si="51"/>
        <v>10983320.800000001</v>
      </c>
      <c r="CP152" s="2">
        <f t="shared" si="51"/>
        <v>0</v>
      </c>
      <c r="CQ152" s="2">
        <f t="shared" si="51"/>
        <v>7215664.3399999999</v>
      </c>
      <c r="CR152" s="2">
        <f t="shared" si="51"/>
        <v>0</v>
      </c>
      <c r="CS152" s="2">
        <f t="shared" si="51"/>
        <v>8930949.2799999993</v>
      </c>
      <c r="CT152" s="2">
        <f t="shared" si="51"/>
        <v>0</v>
      </c>
      <c r="CU152" s="2">
        <f t="shared" si="51"/>
        <v>10376944.710000001</v>
      </c>
      <c r="CV152" s="2">
        <f t="shared" si="51"/>
        <v>0</v>
      </c>
      <c r="CW152" s="2">
        <f t="shared" si="51"/>
        <v>23160204</v>
      </c>
      <c r="CX152" s="2">
        <f t="shared" si="51"/>
        <v>0</v>
      </c>
      <c r="CY152" s="2">
        <f t="shared" si="51"/>
        <v>29872082</v>
      </c>
      <c r="CZ152" s="2">
        <f t="shared" si="51"/>
        <v>0</v>
      </c>
      <c r="DA152" s="2">
        <f t="shared" si="51"/>
        <v>36583957</v>
      </c>
      <c r="DB152" s="2">
        <f t="shared" si="51"/>
        <v>43295837</v>
      </c>
      <c r="DC152" s="2">
        <f t="shared" si="51"/>
        <v>46651775</v>
      </c>
      <c r="DD152" s="2">
        <f t="shared" si="51"/>
        <v>50007712</v>
      </c>
      <c r="DE152" s="2">
        <f t="shared" si="51"/>
        <v>53363649</v>
      </c>
      <c r="DF152" s="2">
        <f t="shared" si="51"/>
        <v>0</v>
      </c>
      <c r="DG152" s="2">
        <f t="shared" si="51"/>
        <v>56719585</v>
      </c>
      <c r="DH152" s="2">
        <f t="shared" si="51"/>
        <v>56719585</v>
      </c>
      <c r="DI152" s="2">
        <f t="shared" si="51"/>
        <v>0</v>
      </c>
      <c r="DJ152" s="16"/>
    </row>
    <row r="153" spans="1:114" ht="15" customHeight="1">
      <c r="B153" s="23" t="s">
        <v>144</v>
      </c>
      <c r="C153" s="23"/>
      <c r="D153" s="26">
        <f>SUM(D143:D152)</f>
        <v>4347423.24</v>
      </c>
      <c r="E153" s="26">
        <f t="shared" ref="E153:BP153" si="52">SUM(E143:E152)</f>
        <v>5701801.8699999992</v>
      </c>
      <c r="F153" s="26">
        <f t="shared" si="52"/>
        <v>5460901.5499999998</v>
      </c>
      <c r="G153" s="26">
        <f t="shared" si="52"/>
        <v>6920376.1600000001</v>
      </c>
      <c r="H153" s="26">
        <f t="shared" si="52"/>
        <v>8138809.3599999994</v>
      </c>
      <c r="I153" s="26">
        <f t="shared" si="52"/>
        <v>7381254.1100000003</v>
      </c>
      <c r="J153" s="26">
        <f t="shared" si="52"/>
        <v>14180345.920000002</v>
      </c>
      <c r="K153" s="26">
        <f t="shared" si="52"/>
        <v>14327951.689999998</v>
      </c>
      <c r="L153" s="26">
        <f t="shared" si="52"/>
        <v>17002626.829999998</v>
      </c>
      <c r="M153" s="26">
        <f t="shared" si="52"/>
        <v>15297768.24</v>
      </c>
      <c r="N153" s="26">
        <f t="shared" si="52"/>
        <v>17615794.879999999</v>
      </c>
      <c r="O153" s="26">
        <f t="shared" si="52"/>
        <v>16979536.359999999</v>
      </c>
      <c r="P153" s="26">
        <f t="shared" si="52"/>
        <v>18381144.189999998</v>
      </c>
      <c r="Q153" s="26">
        <f t="shared" si="52"/>
        <v>19302410.73</v>
      </c>
      <c r="R153" s="26">
        <f t="shared" si="52"/>
        <v>20133977.699999999</v>
      </c>
      <c r="S153" s="26">
        <f t="shared" si="52"/>
        <v>18933944.169999998</v>
      </c>
      <c r="T153" s="26">
        <f t="shared" si="52"/>
        <v>24284096.999999996</v>
      </c>
      <c r="U153" s="26">
        <f t="shared" si="52"/>
        <v>28400846.690000001</v>
      </c>
      <c r="V153" s="26">
        <f t="shared" si="52"/>
        <v>28297910.310000002</v>
      </c>
      <c r="W153" s="26">
        <f t="shared" si="52"/>
        <v>28751207.710000001</v>
      </c>
      <c r="X153" s="26">
        <f t="shared" si="52"/>
        <v>31184663.470000003</v>
      </c>
      <c r="Y153" s="26">
        <f t="shared" si="52"/>
        <v>26369824.469999999</v>
      </c>
      <c r="Z153" s="26">
        <f t="shared" si="52"/>
        <v>29372761.040000003</v>
      </c>
      <c r="AA153" s="26">
        <f t="shared" si="52"/>
        <v>28837219.369999997</v>
      </c>
      <c r="AB153" s="26">
        <f t="shared" si="52"/>
        <v>31783749.700000003</v>
      </c>
      <c r="AC153" s="26">
        <f t="shared" si="52"/>
        <v>31740690.289999999</v>
      </c>
      <c r="AD153" s="26">
        <f t="shared" si="52"/>
        <v>35888230.380000003</v>
      </c>
      <c r="AE153" s="26">
        <f t="shared" si="52"/>
        <v>30907130.489999998</v>
      </c>
      <c r="AF153" s="26">
        <f t="shared" si="52"/>
        <v>34930676.399999999</v>
      </c>
      <c r="AG153" s="26">
        <f t="shared" si="52"/>
        <v>39093168.68999999</v>
      </c>
      <c r="AH153" s="26">
        <f t="shared" si="52"/>
        <v>42729408.950000003</v>
      </c>
      <c r="AI153" s="26">
        <f t="shared" si="52"/>
        <v>44655643.799999997</v>
      </c>
      <c r="AJ153" s="26">
        <f t="shared" si="52"/>
        <v>50157286.070000008</v>
      </c>
      <c r="AK153" s="26">
        <f t="shared" si="52"/>
        <v>61230954.440000005</v>
      </c>
      <c r="AL153" s="26">
        <f t="shared" si="52"/>
        <v>75609517.020000011</v>
      </c>
      <c r="AM153" s="26">
        <f t="shared" si="52"/>
        <v>96079346.489999995</v>
      </c>
      <c r="AN153" s="26">
        <f t="shared" si="52"/>
        <v>119604437.69</v>
      </c>
      <c r="AO153" s="26">
        <f t="shared" si="52"/>
        <v>188627129.16999999</v>
      </c>
      <c r="AP153" s="26">
        <f t="shared" si="52"/>
        <v>245568948.68000001</v>
      </c>
      <c r="AQ153" s="26">
        <f t="shared" si="52"/>
        <v>255318210.11999997</v>
      </c>
      <c r="AR153" s="26">
        <f t="shared" si="52"/>
        <v>223939004.66</v>
      </c>
      <c r="AS153" s="26">
        <f t="shared" si="52"/>
        <v>265998252.59</v>
      </c>
      <c r="AT153" s="26">
        <f t="shared" si="52"/>
        <v>240257778.75</v>
      </c>
      <c r="AU153" s="26">
        <f t="shared" si="52"/>
        <v>319711208.13000005</v>
      </c>
      <c r="AV153" s="26">
        <f t="shared" si="52"/>
        <v>328044432.19000006</v>
      </c>
      <c r="AW153" s="26">
        <f t="shared" si="52"/>
        <v>470540181.48999995</v>
      </c>
      <c r="AX153" s="26">
        <f t="shared" si="52"/>
        <v>440120599.57999992</v>
      </c>
      <c r="AY153" s="26">
        <f t="shared" si="52"/>
        <v>564502137.20000005</v>
      </c>
      <c r="AZ153" s="26">
        <f t="shared" si="52"/>
        <v>539677477.88</v>
      </c>
      <c r="BA153" s="26">
        <f t="shared" si="52"/>
        <v>824573455.46000004</v>
      </c>
      <c r="BB153" s="26">
        <f t="shared" si="52"/>
        <v>735535726.41999996</v>
      </c>
      <c r="BC153" s="26">
        <f t="shared" si="52"/>
        <v>812045960.23999989</v>
      </c>
      <c r="BD153" s="26">
        <f t="shared" si="52"/>
        <v>722893858.94000006</v>
      </c>
      <c r="BE153" s="26">
        <f t="shared" si="52"/>
        <v>875375086.93000007</v>
      </c>
      <c r="BF153" s="26">
        <f t="shared" si="52"/>
        <v>819121632.81999981</v>
      </c>
      <c r="BG153" s="26">
        <f t="shared" si="52"/>
        <v>949933801.19999993</v>
      </c>
      <c r="BH153" s="26">
        <f t="shared" si="52"/>
        <v>875043764.85000002</v>
      </c>
      <c r="BI153" s="26">
        <f t="shared" si="52"/>
        <v>973051656.98999989</v>
      </c>
      <c r="BJ153" s="26">
        <f t="shared" si="52"/>
        <v>853991721.05000007</v>
      </c>
      <c r="BK153" s="26">
        <f t="shared" si="52"/>
        <v>832281346.65999997</v>
      </c>
      <c r="BL153" s="26">
        <f t="shared" si="52"/>
        <v>794312373.17999995</v>
      </c>
      <c r="BM153" s="26">
        <f t="shared" si="52"/>
        <v>863653989.57000005</v>
      </c>
      <c r="BN153" s="26">
        <f t="shared" si="52"/>
        <v>782967983.13</v>
      </c>
      <c r="BO153" s="26">
        <f t="shared" si="52"/>
        <v>749175374.85000014</v>
      </c>
      <c r="BP153" s="26">
        <f t="shared" si="52"/>
        <v>733034106.0200001</v>
      </c>
      <c r="BQ153" s="26">
        <f t="shared" ref="BQ153:DI153" si="53">SUM(BQ143:BQ152)</f>
        <v>742348484.83000004</v>
      </c>
      <c r="BR153" s="26">
        <f t="shared" si="53"/>
        <v>774007577.16999996</v>
      </c>
      <c r="BS153" s="26">
        <f t="shared" si="53"/>
        <v>825191927.41000009</v>
      </c>
      <c r="BT153" s="26">
        <f t="shared" si="53"/>
        <v>816480596.67999995</v>
      </c>
      <c r="BU153" s="26">
        <f t="shared" si="53"/>
        <v>907351917.9000001</v>
      </c>
      <c r="BV153" s="26">
        <f t="shared" si="53"/>
        <v>867633967.00000012</v>
      </c>
      <c r="BW153" s="26">
        <f t="shared" si="53"/>
        <v>1187487466.3400002</v>
      </c>
      <c r="BX153" s="26">
        <f t="shared" si="53"/>
        <v>1415857642.3800001</v>
      </c>
      <c r="BY153" s="26">
        <f t="shared" si="53"/>
        <v>1453085549.8799999</v>
      </c>
      <c r="BZ153" s="26">
        <f t="shared" si="53"/>
        <v>1450431426.3300002</v>
      </c>
      <c r="CA153" s="26">
        <f t="shared" si="53"/>
        <v>1718294952.5200002</v>
      </c>
      <c r="CB153" s="26">
        <f t="shared" si="53"/>
        <v>1730426176.4000001</v>
      </c>
      <c r="CC153" s="26">
        <f t="shared" si="53"/>
        <v>2046888972.8399999</v>
      </c>
      <c r="CD153" s="26">
        <f t="shared" si="53"/>
        <v>2293152591.0299997</v>
      </c>
      <c r="CE153" s="26">
        <f t="shared" si="53"/>
        <v>2769011642.2500005</v>
      </c>
      <c r="CF153" s="26">
        <f t="shared" si="53"/>
        <v>4023438522.9000001</v>
      </c>
      <c r="CG153" s="26">
        <f t="shared" si="53"/>
        <v>3937998843.8999996</v>
      </c>
      <c r="CH153" s="26">
        <f t="shared" si="53"/>
        <v>4785153233.1099987</v>
      </c>
      <c r="CI153" s="26">
        <f t="shared" si="53"/>
        <v>5411696621.3199997</v>
      </c>
      <c r="CJ153" s="26">
        <f t="shared" si="53"/>
        <v>6902128455.54</v>
      </c>
      <c r="CK153" s="26">
        <f t="shared" si="53"/>
        <v>7446675694.1300001</v>
      </c>
      <c r="CL153" s="26">
        <f t="shared" si="53"/>
        <v>7278378034.5600004</v>
      </c>
      <c r="CM153" s="26">
        <f t="shared" si="53"/>
        <v>7921794232.3100004</v>
      </c>
      <c r="CN153" s="26">
        <f t="shared" si="53"/>
        <v>9058976198.25</v>
      </c>
      <c r="CO153" s="26">
        <f t="shared" si="53"/>
        <v>17475006820.709999</v>
      </c>
      <c r="CP153" s="26">
        <f t="shared" si="53"/>
        <v>19422114245.93</v>
      </c>
      <c r="CQ153" s="26">
        <f t="shared" si="53"/>
        <v>23022214619.770004</v>
      </c>
      <c r="CR153" s="26">
        <f t="shared" si="53"/>
        <v>24544187596.689999</v>
      </c>
      <c r="CS153" s="26">
        <f t="shared" si="53"/>
        <v>27692885623.59</v>
      </c>
      <c r="CT153" s="26">
        <f t="shared" si="53"/>
        <v>33458347122.82</v>
      </c>
      <c r="CU153" s="26">
        <f t="shared" si="53"/>
        <v>53163545359.560005</v>
      </c>
      <c r="CV153" s="26">
        <f t="shared" si="53"/>
        <v>64838388356</v>
      </c>
      <c r="CW153" s="26">
        <f t="shared" si="53"/>
        <v>69601236212</v>
      </c>
      <c r="CX153" s="26">
        <f t="shared" si="53"/>
        <v>69529958454</v>
      </c>
      <c r="CY153" s="26">
        <f t="shared" si="53"/>
        <v>77471708469</v>
      </c>
      <c r="CZ153" s="26">
        <f t="shared" si="53"/>
        <v>87169625862</v>
      </c>
      <c r="DA153" s="26">
        <f t="shared" si="53"/>
        <v>95156629909</v>
      </c>
      <c r="DB153" s="26">
        <f t="shared" si="53"/>
        <v>99037220597</v>
      </c>
      <c r="DC153" s="26">
        <f t="shared" si="53"/>
        <v>88236363452</v>
      </c>
      <c r="DD153" s="26">
        <f t="shared" si="53"/>
        <v>100272322400</v>
      </c>
      <c r="DE153" s="26">
        <f t="shared" si="53"/>
        <v>105406253033</v>
      </c>
      <c r="DF153" s="26">
        <f t="shared" si="53"/>
        <v>118765426088</v>
      </c>
      <c r="DG153" s="26">
        <f t="shared" si="53"/>
        <v>114466788567</v>
      </c>
      <c r="DH153" s="26">
        <f t="shared" si="53"/>
        <v>114652712737</v>
      </c>
      <c r="DI153" s="26">
        <f t="shared" si="53"/>
        <v>106566313411</v>
      </c>
      <c r="DJ153" s="29"/>
    </row>
    <row r="154" spans="1:114" s="99" customFormat="1" ht="15" customHeight="1">
      <c r="B154" s="20" t="s">
        <v>250</v>
      </c>
      <c r="C154" s="20"/>
      <c r="D154" s="21">
        <f>D153-D111</f>
        <v>0</v>
      </c>
      <c r="E154" s="21">
        <f t="shared" ref="E154:BP154" si="54">E153-E111</f>
        <v>0</v>
      </c>
      <c r="F154" s="21">
        <f t="shared" si="54"/>
        <v>0</v>
      </c>
      <c r="G154" s="21">
        <f t="shared" si="54"/>
        <v>0</v>
      </c>
      <c r="H154" s="21">
        <f t="shared" si="54"/>
        <v>0</v>
      </c>
      <c r="I154" s="21">
        <f t="shared" si="54"/>
        <v>0</v>
      </c>
      <c r="J154" s="21">
        <f t="shared" si="54"/>
        <v>0</v>
      </c>
      <c r="K154" s="21">
        <f t="shared" si="54"/>
        <v>0</v>
      </c>
      <c r="L154" s="21">
        <f t="shared" si="54"/>
        <v>0</v>
      </c>
      <c r="M154" s="21">
        <f t="shared" si="54"/>
        <v>0</v>
      </c>
      <c r="N154" s="21">
        <f t="shared" si="54"/>
        <v>0</v>
      </c>
      <c r="O154" s="21">
        <f t="shared" si="54"/>
        <v>0</v>
      </c>
      <c r="P154" s="21">
        <f t="shared" si="54"/>
        <v>0</v>
      </c>
      <c r="Q154" s="21">
        <f t="shared" si="54"/>
        <v>0</v>
      </c>
      <c r="R154" s="21">
        <f t="shared" si="54"/>
        <v>0</v>
      </c>
      <c r="S154" s="21">
        <f t="shared" si="54"/>
        <v>0</v>
      </c>
      <c r="T154" s="21">
        <f t="shared" si="54"/>
        <v>0</v>
      </c>
      <c r="U154" s="21">
        <f t="shared" si="54"/>
        <v>0</v>
      </c>
      <c r="V154" s="21">
        <f t="shared" si="54"/>
        <v>0</v>
      </c>
      <c r="W154" s="21">
        <f t="shared" si="54"/>
        <v>0</v>
      </c>
      <c r="X154" s="21">
        <f t="shared" si="54"/>
        <v>0</v>
      </c>
      <c r="Y154" s="21">
        <f t="shared" si="54"/>
        <v>0</v>
      </c>
      <c r="Z154" s="21">
        <f t="shared" si="54"/>
        <v>0</v>
      </c>
      <c r="AA154" s="21">
        <f t="shared" si="54"/>
        <v>0</v>
      </c>
      <c r="AB154" s="21">
        <f t="shared" si="54"/>
        <v>0</v>
      </c>
      <c r="AC154" s="21">
        <f t="shared" si="54"/>
        <v>0</v>
      </c>
      <c r="AD154" s="21">
        <f t="shared" si="54"/>
        <v>0</v>
      </c>
      <c r="AE154" s="21">
        <f t="shared" si="54"/>
        <v>0</v>
      </c>
      <c r="AF154" s="21">
        <f t="shared" si="54"/>
        <v>0</v>
      </c>
      <c r="AG154" s="21">
        <f t="shared" si="54"/>
        <v>0</v>
      </c>
      <c r="AH154" s="21">
        <f t="shared" si="54"/>
        <v>0</v>
      </c>
      <c r="AI154" s="21">
        <f t="shared" si="54"/>
        <v>0</v>
      </c>
      <c r="AJ154" s="21">
        <f t="shared" si="54"/>
        <v>0</v>
      </c>
      <c r="AK154" s="21">
        <f t="shared" si="54"/>
        <v>0</v>
      </c>
      <c r="AL154" s="21">
        <f t="shared" si="54"/>
        <v>0</v>
      </c>
      <c r="AM154" s="21">
        <f t="shared" si="54"/>
        <v>0</v>
      </c>
      <c r="AN154" s="21">
        <f t="shared" si="54"/>
        <v>0</v>
      </c>
      <c r="AO154" s="21">
        <f t="shared" si="54"/>
        <v>0</v>
      </c>
      <c r="AP154" s="21">
        <f t="shared" si="54"/>
        <v>0</v>
      </c>
      <c r="AQ154" s="21">
        <f t="shared" si="54"/>
        <v>0</v>
      </c>
      <c r="AR154" s="21">
        <f t="shared" si="54"/>
        <v>0</v>
      </c>
      <c r="AS154" s="21">
        <f t="shared" si="54"/>
        <v>0</v>
      </c>
      <c r="AT154" s="21">
        <f t="shared" si="54"/>
        <v>0</v>
      </c>
      <c r="AU154" s="21">
        <f t="shared" si="54"/>
        <v>0</v>
      </c>
      <c r="AV154" s="21">
        <f t="shared" si="54"/>
        <v>0</v>
      </c>
      <c r="AW154" s="21">
        <f t="shared" si="54"/>
        <v>0</v>
      </c>
      <c r="AX154" s="21">
        <f t="shared" si="54"/>
        <v>0</v>
      </c>
      <c r="AY154" s="21">
        <f t="shared" si="54"/>
        <v>0</v>
      </c>
      <c r="AZ154" s="21">
        <f t="shared" si="54"/>
        <v>0</v>
      </c>
      <c r="BA154" s="21">
        <f t="shared" si="54"/>
        <v>0</v>
      </c>
      <c r="BB154" s="21">
        <f t="shared" si="54"/>
        <v>0</v>
      </c>
      <c r="BC154" s="21">
        <f t="shared" si="54"/>
        <v>0</v>
      </c>
      <c r="BD154" s="21">
        <f t="shared" si="54"/>
        <v>0</v>
      </c>
      <c r="BE154" s="21">
        <f t="shared" si="54"/>
        <v>0</v>
      </c>
      <c r="BF154" s="21">
        <f t="shared" si="54"/>
        <v>0</v>
      </c>
      <c r="BG154" s="21">
        <f t="shared" si="54"/>
        <v>0</v>
      </c>
      <c r="BH154" s="21">
        <f t="shared" si="54"/>
        <v>0</v>
      </c>
      <c r="BI154" s="21">
        <f t="shared" si="54"/>
        <v>0</v>
      </c>
      <c r="BJ154" s="21">
        <f t="shared" si="54"/>
        <v>0</v>
      </c>
      <c r="BK154" s="21">
        <f t="shared" si="54"/>
        <v>0</v>
      </c>
      <c r="BL154" s="21">
        <f t="shared" si="54"/>
        <v>0</v>
      </c>
      <c r="BM154" s="21">
        <f t="shared" si="54"/>
        <v>0</v>
      </c>
      <c r="BN154" s="21">
        <f t="shared" si="54"/>
        <v>0</v>
      </c>
      <c r="BO154" s="21">
        <f t="shared" si="54"/>
        <v>0</v>
      </c>
      <c r="BP154" s="21">
        <f t="shared" si="54"/>
        <v>0</v>
      </c>
      <c r="BQ154" s="21">
        <f t="shared" ref="BQ154:DI154" si="55">BQ153-BQ111</f>
        <v>0</v>
      </c>
      <c r="BR154" s="21">
        <f t="shared" si="55"/>
        <v>0</v>
      </c>
      <c r="BS154" s="21">
        <f t="shared" si="55"/>
        <v>0</v>
      </c>
      <c r="BT154" s="21">
        <f t="shared" si="55"/>
        <v>0</v>
      </c>
      <c r="BU154" s="21">
        <f t="shared" si="55"/>
        <v>0</v>
      </c>
      <c r="BV154" s="21">
        <f t="shared" si="55"/>
        <v>0</v>
      </c>
      <c r="BW154" s="21">
        <f t="shared" si="55"/>
        <v>0</v>
      </c>
      <c r="BX154" s="21">
        <f t="shared" si="55"/>
        <v>0</v>
      </c>
      <c r="BY154" s="21">
        <f t="shared" si="55"/>
        <v>0</v>
      </c>
      <c r="BZ154" s="21">
        <f t="shared" si="55"/>
        <v>0</v>
      </c>
      <c r="CA154" s="21">
        <f t="shared" si="55"/>
        <v>0</v>
      </c>
      <c r="CB154" s="21">
        <f t="shared" si="55"/>
        <v>0</v>
      </c>
      <c r="CC154" s="21">
        <f t="shared" si="55"/>
        <v>0</v>
      </c>
      <c r="CD154" s="21">
        <f t="shared" si="55"/>
        <v>0</v>
      </c>
      <c r="CE154" s="21">
        <f t="shared" si="55"/>
        <v>0</v>
      </c>
      <c r="CF154" s="21">
        <f t="shared" si="55"/>
        <v>0</v>
      </c>
      <c r="CG154" s="21">
        <f t="shared" si="55"/>
        <v>0</v>
      </c>
      <c r="CH154" s="21">
        <f t="shared" si="55"/>
        <v>0</v>
      </c>
      <c r="CI154" s="21">
        <f t="shared" si="55"/>
        <v>0</v>
      </c>
      <c r="CJ154" s="21">
        <f t="shared" si="55"/>
        <v>0</v>
      </c>
      <c r="CK154" s="21">
        <f t="shared" si="55"/>
        <v>0</v>
      </c>
      <c r="CL154" s="21">
        <f t="shared" si="55"/>
        <v>0</v>
      </c>
      <c r="CM154" s="21">
        <f t="shared" si="55"/>
        <v>0</v>
      </c>
      <c r="CN154" s="21">
        <f t="shared" si="55"/>
        <v>0</v>
      </c>
      <c r="CO154" s="21">
        <f t="shared" si="55"/>
        <v>0</v>
      </c>
      <c r="CP154" s="21">
        <f t="shared" si="55"/>
        <v>0</v>
      </c>
      <c r="CQ154" s="21">
        <f t="shared" si="55"/>
        <v>0</v>
      </c>
      <c r="CR154" s="21">
        <f t="shared" si="55"/>
        <v>0</v>
      </c>
      <c r="CS154" s="21">
        <f t="shared" si="55"/>
        <v>0</v>
      </c>
      <c r="CT154" s="21">
        <f t="shared" si="55"/>
        <v>0</v>
      </c>
      <c r="CU154" s="21">
        <f t="shared" si="55"/>
        <v>0</v>
      </c>
      <c r="CV154" s="21">
        <f t="shared" si="55"/>
        <v>0</v>
      </c>
      <c r="CW154" s="21">
        <f t="shared" si="55"/>
        <v>0</v>
      </c>
      <c r="CX154" s="21">
        <f t="shared" si="55"/>
        <v>0</v>
      </c>
      <c r="CY154" s="21">
        <f t="shared" si="55"/>
        <v>0</v>
      </c>
      <c r="CZ154" s="21">
        <f t="shared" si="55"/>
        <v>0</v>
      </c>
      <c r="DA154" s="21">
        <f t="shared" si="55"/>
        <v>0</v>
      </c>
      <c r="DB154" s="21">
        <f t="shared" si="55"/>
        <v>0</v>
      </c>
      <c r="DC154" s="21">
        <f t="shared" si="55"/>
        <v>0</v>
      </c>
      <c r="DD154" s="21">
        <f t="shared" si="55"/>
        <v>0</v>
      </c>
      <c r="DE154" s="21">
        <f t="shared" si="55"/>
        <v>0</v>
      </c>
      <c r="DF154" s="21">
        <f t="shared" si="55"/>
        <v>0</v>
      </c>
      <c r="DG154" s="21">
        <f t="shared" si="55"/>
        <v>0</v>
      </c>
      <c r="DH154" s="21">
        <f t="shared" si="55"/>
        <v>0</v>
      </c>
      <c r="DI154" s="21">
        <f t="shared" si="55"/>
        <v>0</v>
      </c>
      <c r="DJ154" s="29"/>
    </row>
    <row r="155" spans="1:114" ht="15" customHeight="1">
      <c r="B155" s="1"/>
      <c r="C155" s="1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16"/>
    </row>
    <row r="156" spans="1:114" ht="15" customHeight="1">
      <c r="B156" s="23" t="s">
        <v>286</v>
      </c>
      <c r="C156" s="23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9"/>
    </row>
    <row r="157" spans="1:114" ht="15" customHeight="1">
      <c r="B157" s="1" t="s">
        <v>287</v>
      </c>
      <c r="C157" s="23"/>
      <c r="D157" s="27">
        <f t="shared" ref="D157:BO157" si="56">D143/D153</f>
        <v>0</v>
      </c>
      <c r="E157" s="27">
        <f t="shared" si="56"/>
        <v>0</v>
      </c>
      <c r="F157" s="27">
        <f t="shared" si="56"/>
        <v>0</v>
      </c>
      <c r="G157" s="27">
        <f t="shared" si="56"/>
        <v>0</v>
      </c>
      <c r="H157" s="27">
        <f t="shared" si="56"/>
        <v>0</v>
      </c>
      <c r="I157" s="27">
        <f t="shared" si="56"/>
        <v>0</v>
      </c>
      <c r="J157" s="27">
        <f t="shared" si="56"/>
        <v>0</v>
      </c>
      <c r="K157" s="27">
        <f t="shared" si="56"/>
        <v>0</v>
      </c>
      <c r="L157" s="27">
        <f t="shared" si="56"/>
        <v>0</v>
      </c>
      <c r="M157" s="27">
        <f t="shared" si="56"/>
        <v>0</v>
      </c>
      <c r="N157" s="27">
        <f t="shared" si="56"/>
        <v>0</v>
      </c>
      <c r="O157" s="27">
        <f t="shared" si="56"/>
        <v>0</v>
      </c>
      <c r="P157" s="27">
        <f t="shared" si="56"/>
        <v>0</v>
      </c>
      <c r="Q157" s="27">
        <f t="shared" si="56"/>
        <v>0</v>
      </c>
      <c r="R157" s="27">
        <f t="shared" si="56"/>
        <v>0</v>
      </c>
      <c r="S157" s="27">
        <f t="shared" si="56"/>
        <v>0</v>
      </c>
      <c r="T157" s="27">
        <f t="shared" si="56"/>
        <v>0</v>
      </c>
      <c r="U157" s="27">
        <f t="shared" si="56"/>
        <v>0</v>
      </c>
      <c r="V157" s="27">
        <f t="shared" si="56"/>
        <v>0</v>
      </c>
      <c r="W157" s="27">
        <f t="shared" si="56"/>
        <v>0</v>
      </c>
      <c r="X157" s="27">
        <f t="shared" si="56"/>
        <v>0</v>
      </c>
      <c r="Y157" s="27">
        <f t="shared" si="56"/>
        <v>0</v>
      </c>
      <c r="Z157" s="27">
        <f t="shared" si="56"/>
        <v>0</v>
      </c>
      <c r="AA157" s="27">
        <f t="shared" si="56"/>
        <v>0</v>
      </c>
      <c r="AB157" s="27">
        <f t="shared" si="56"/>
        <v>0</v>
      </c>
      <c r="AC157" s="27">
        <f t="shared" si="56"/>
        <v>0</v>
      </c>
      <c r="AD157" s="27">
        <f t="shared" si="56"/>
        <v>0</v>
      </c>
      <c r="AE157" s="27">
        <f t="shared" si="56"/>
        <v>0</v>
      </c>
      <c r="AF157" s="27">
        <f t="shared" si="56"/>
        <v>0</v>
      </c>
      <c r="AG157" s="27">
        <f t="shared" si="56"/>
        <v>0</v>
      </c>
      <c r="AH157" s="27">
        <f t="shared" si="56"/>
        <v>0</v>
      </c>
      <c r="AI157" s="27">
        <f t="shared" si="56"/>
        <v>0</v>
      </c>
      <c r="AJ157" s="27">
        <f t="shared" si="56"/>
        <v>0</v>
      </c>
      <c r="AK157" s="27">
        <f t="shared" si="56"/>
        <v>2.6242236703570152E-2</v>
      </c>
      <c r="AL157" s="27">
        <f t="shared" si="56"/>
        <v>2.1251785004458686E-2</v>
      </c>
      <c r="AM157" s="27">
        <f t="shared" si="56"/>
        <v>1.8691188747697322E-2</v>
      </c>
      <c r="AN157" s="27">
        <f t="shared" si="56"/>
        <v>1.5014804088244529E-2</v>
      </c>
      <c r="AO157" s="27">
        <f t="shared" si="56"/>
        <v>9.5205668871814492E-3</v>
      </c>
      <c r="AP157" s="27">
        <f t="shared" si="56"/>
        <v>7.3129652981499252E-3</v>
      </c>
      <c r="AQ157" s="27">
        <f t="shared" si="56"/>
        <v>7.0337215632052001E-3</v>
      </c>
      <c r="AR157" s="27">
        <f t="shared" si="56"/>
        <v>8.0193140213629457E-3</v>
      </c>
      <c r="AS157" s="27">
        <f t="shared" si="56"/>
        <v>6.75131201996292E-3</v>
      </c>
      <c r="AT157" s="27">
        <f t="shared" si="56"/>
        <v>7.474626667004429E-3</v>
      </c>
      <c r="AU157" s="27">
        <f t="shared" si="56"/>
        <v>5.6170605043967736E-3</v>
      </c>
      <c r="AV157" s="27">
        <f t="shared" si="56"/>
        <v>5.4743718343613556E-3</v>
      </c>
      <c r="AW157" s="27">
        <f t="shared" si="56"/>
        <v>0</v>
      </c>
      <c r="AX157" s="27">
        <f t="shared" si="56"/>
        <v>0</v>
      </c>
      <c r="AY157" s="27">
        <f t="shared" si="56"/>
        <v>0</v>
      </c>
      <c r="AZ157" s="27">
        <f t="shared" si="56"/>
        <v>0</v>
      </c>
      <c r="BA157" s="27">
        <f t="shared" si="56"/>
        <v>0</v>
      </c>
      <c r="BB157" s="27">
        <f t="shared" si="56"/>
        <v>0</v>
      </c>
      <c r="BC157" s="27">
        <f t="shared" si="56"/>
        <v>0</v>
      </c>
      <c r="BD157" s="27">
        <f t="shared" si="56"/>
        <v>0</v>
      </c>
      <c r="BE157" s="27">
        <f t="shared" si="56"/>
        <v>0</v>
      </c>
      <c r="BF157" s="27">
        <f t="shared" si="56"/>
        <v>0</v>
      </c>
      <c r="BG157" s="27">
        <f t="shared" si="56"/>
        <v>0</v>
      </c>
      <c r="BH157" s="27">
        <f t="shared" si="56"/>
        <v>0</v>
      </c>
      <c r="BI157" s="27">
        <f t="shared" si="56"/>
        <v>0</v>
      </c>
      <c r="BJ157" s="27">
        <f t="shared" si="56"/>
        <v>0</v>
      </c>
      <c r="BK157" s="27">
        <f t="shared" si="56"/>
        <v>0</v>
      </c>
      <c r="BL157" s="27">
        <f t="shared" si="56"/>
        <v>0</v>
      </c>
      <c r="BM157" s="27">
        <f t="shared" si="56"/>
        <v>0</v>
      </c>
      <c r="BN157" s="27">
        <f t="shared" si="56"/>
        <v>0</v>
      </c>
      <c r="BO157" s="27">
        <f t="shared" si="56"/>
        <v>0</v>
      </c>
      <c r="BP157" s="27">
        <f t="shared" ref="BP157:DI157" si="57">BP143/BP153</f>
        <v>0</v>
      </c>
      <c r="BQ157" s="27">
        <f t="shared" si="57"/>
        <v>0</v>
      </c>
      <c r="BR157" s="27">
        <f t="shared" si="57"/>
        <v>0</v>
      </c>
      <c r="BS157" s="27">
        <f t="shared" si="57"/>
        <v>0</v>
      </c>
      <c r="BT157" s="27">
        <f t="shared" si="57"/>
        <v>0</v>
      </c>
      <c r="BU157" s="27">
        <f t="shared" si="57"/>
        <v>0</v>
      </c>
      <c r="BV157" s="27">
        <f t="shared" si="57"/>
        <v>0</v>
      </c>
      <c r="BW157" s="27">
        <f t="shared" si="57"/>
        <v>0</v>
      </c>
      <c r="BX157" s="27">
        <f t="shared" si="57"/>
        <v>0</v>
      </c>
      <c r="BY157" s="27">
        <f t="shared" si="57"/>
        <v>0</v>
      </c>
      <c r="BZ157" s="27">
        <f t="shared" si="57"/>
        <v>0</v>
      </c>
      <c r="CA157" s="27">
        <f t="shared" si="57"/>
        <v>0</v>
      </c>
      <c r="CB157" s="27">
        <f t="shared" si="57"/>
        <v>0</v>
      </c>
      <c r="CC157" s="27">
        <f t="shared" si="57"/>
        <v>0</v>
      </c>
      <c r="CD157" s="27">
        <f t="shared" si="57"/>
        <v>0</v>
      </c>
      <c r="CE157" s="27">
        <f t="shared" si="57"/>
        <v>0</v>
      </c>
      <c r="CF157" s="27">
        <f t="shared" si="57"/>
        <v>0</v>
      </c>
      <c r="CG157" s="27">
        <f t="shared" si="57"/>
        <v>0</v>
      </c>
      <c r="CH157" s="27">
        <f t="shared" si="57"/>
        <v>0</v>
      </c>
      <c r="CI157" s="27">
        <f t="shared" si="57"/>
        <v>0</v>
      </c>
      <c r="CJ157" s="27">
        <f t="shared" si="57"/>
        <v>0</v>
      </c>
      <c r="CK157" s="27">
        <f t="shared" si="57"/>
        <v>0</v>
      </c>
      <c r="CL157" s="27">
        <f t="shared" si="57"/>
        <v>0</v>
      </c>
      <c r="CM157" s="27">
        <f t="shared" si="57"/>
        <v>0</v>
      </c>
      <c r="CN157" s="27">
        <f t="shared" si="57"/>
        <v>0</v>
      </c>
      <c r="CO157" s="27">
        <f t="shared" si="57"/>
        <v>0</v>
      </c>
      <c r="CP157" s="27">
        <f t="shared" si="57"/>
        <v>0</v>
      </c>
      <c r="CQ157" s="27">
        <f t="shared" si="57"/>
        <v>0</v>
      </c>
      <c r="CR157" s="27">
        <f t="shared" si="57"/>
        <v>0</v>
      </c>
      <c r="CS157" s="27">
        <f t="shared" si="57"/>
        <v>0</v>
      </c>
      <c r="CT157" s="27">
        <f t="shared" si="57"/>
        <v>0</v>
      </c>
      <c r="CU157" s="27">
        <f t="shared" si="57"/>
        <v>0</v>
      </c>
      <c r="CV157" s="27">
        <f t="shared" si="57"/>
        <v>0</v>
      </c>
      <c r="CW157" s="27">
        <f t="shared" si="57"/>
        <v>0</v>
      </c>
      <c r="CX157" s="27">
        <f t="shared" si="57"/>
        <v>0</v>
      </c>
      <c r="CY157" s="27">
        <f t="shared" si="57"/>
        <v>0</v>
      </c>
      <c r="CZ157" s="27">
        <f t="shared" si="57"/>
        <v>0</v>
      </c>
      <c r="DA157" s="27">
        <f t="shared" si="57"/>
        <v>0</v>
      </c>
      <c r="DB157" s="27">
        <f t="shared" si="57"/>
        <v>0</v>
      </c>
      <c r="DC157" s="27">
        <f t="shared" si="57"/>
        <v>0</v>
      </c>
      <c r="DD157" s="27">
        <f t="shared" si="57"/>
        <v>0</v>
      </c>
      <c r="DE157" s="27">
        <f t="shared" si="57"/>
        <v>0</v>
      </c>
      <c r="DF157" s="27">
        <f t="shared" si="57"/>
        <v>0</v>
      </c>
      <c r="DG157" s="27">
        <f t="shared" si="57"/>
        <v>0</v>
      </c>
      <c r="DH157" s="27">
        <f t="shared" si="57"/>
        <v>0</v>
      </c>
      <c r="DI157" s="27">
        <f t="shared" si="57"/>
        <v>0</v>
      </c>
      <c r="DJ157" s="29"/>
    </row>
    <row r="158" spans="1:114" ht="15" customHeight="1">
      <c r="B158" s="1" t="s">
        <v>288</v>
      </c>
      <c r="C158" s="23"/>
      <c r="D158" s="27">
        <f t="shared" ref="D158:BO158" si="58">D145/D153</f>
        <v>0.31086345299106416</v>
      </c>
      <c r="E158" s="27">
        <f t="shared" si="58"/>
        <v>0.14563466408207554</v>
      </c>
      <c r="F158" s="27">
        <f t="shared" si="58"/>
        <v>0.2566389427035175</v>
      </c>
      <c r="G158" s="27">
        <f t="shared" si="58"/>
        <v>0.16326858163155109</v>
      </c>
      <c r="H158" s="27">
        <f t="shared" si="58"/>
        <v>0.23876035351686872</v>
      </c>
      <c r="I158" s="27">
        <f t="shared" si="58"/>
        <v>0.41954252676446602</v>
      </c>
      <c r="J158" s="27">
        <f t="shared" si="58"/>
        <v>0.25799793747203592</v>
      </c>
      <c r="K158" s="27">
        <f t="shared" si="58"/>
        <v>0.38880505186851316</v>
      </c>
      <c r="L158" s="27">
        <f t="shared" si="58"/>
        <v>0.2963483260780358</v>
      </c>
      <c r="M158" s="27">
        <f t="shared" si="58"/>
        <v>0.39647057693952881</v>
      </c>
      <c r="N158" s="27">
        <f t="shared" si="58"/>
        <v>0.39416472814878739</v>
      </c>
      <c r="O158" s="27">
        <f t="shared" si="58"/>
        <v>0.36571728864332786</v>
      </c>
      <c r="P158" s="27">
        <f t="shared" si="58"/>
        <v>0.33810082417943321</v>
      </c>
      <c r="Q158" s="27">
        <f t="shared" si="58"/>
        <v>0.34315817296879164</v>
      </c>
      <c r="R158" s="27">
        <f t="shared" si="58"/>
        <v>0.33562841385286724</v>
      </c>
      <c r="S158" s="27">
        <f t="shared" si="58"/>
        <v>0.40438404863005367</v>
      </c>
      <c r="T158" s="27">
        <f t="shared" si="58"/>
        <v>0.30609188391892855</v>
      </c>
      <c r="U158" s="27">
        <f t="shared" si="58"/>
        <v>0.34810000940855751</v>
      </c>
      <c r="V158" s="27">
        <f t="shared" si="58"/>
        <v>0.35207034338784005</v>
      </c>
      <c r="W158" s="27">
        <f t="shared" si="58"/>
        <v>0.44076791931047543</v>
      </c>
      <c r="X158" s="27">
        <f t="shared" si="58"/>
        <v>0.45201321519984961</v>
      </c>
      <c r="Y158" s="27">
        <f t="shared" si="58"/>
        <v>0.42400964832815968</v>
      </c>
      <c r="Z158" s="27">
        <f t="shared" si="58"/>
        <v>0.41141740075246258</v>
      </c>
      <c r="AA158" s="27">
        <f t="shared" si="58"/>
        <v>0.39126778678730845</v>
      </c>
      <c r="AB158" s="27">
        <f t="shared" si="58"/>
        <v>0.44834247483392431</v>
      </c>
      <c r="AC158" s="27">
        <f t="shared" si="58"/>
        <v>0.44325973605030883</v>
      </c>
      <c r="AD158" s="27">
        <f t="shared" si="58"/>
        <v>0.46008690941757152</v>
      </c>
      <c r="AE158" s="27">
        <f t="shared" si="58"/>
        <v>0.44370084775217195</v>
      </c>
      <c r="AF158" s="27">
        <f t="shared" si="58"/>
        <v>0.462638908418046</v>
      </c>
      <c r="AG158" s="27">
        <f t="shared" si="58"/>
        <v>0.45107458901152597</v>
      </c>
      <c r="AH158" s="27">
        <f t="shared" si="58"/>
        <v>0.49461227101761723</v>
      </c>
      <c r="AI158" s="27">
        <f t="shared" si="58"/>
        <v>0.54102847801737441</v>
      </c>
      <c r="AJ158" s="27">
        <f t="shared" si="58"/>
        <v>0.55679687216378126</v>
      </c>
      <c r="AK158" s="27">
        <f t="shared" si="58"/>
        <v>0.56913721693082919</v>
      </c>
      <c r="AL158" s="27">
        <f t="shared" si="58"/>
        <v>0.57838241432533344</v>
      </c>
      <c r="AM158" s="27">
        <f t="shared" si="58"/>
        <v>0.62052383970164948</v>
      </c>
      <c r="AN158" s="27">
        <f t="shared" si="58"/>
        <v>0.66317489160046228</v>
      </c>
      <c r="AO158" s="27">
        <f t="shared" si="58"/>
        <v>0.75710519811438215</v>
      </c>
      <c r="AP158" s="27">
        <f t="shared" si="58"/>
        <v>0.79618227813801623</v>
      </c>
      <c r="AQ158" s="27">
        <f t="shared" si="58"/>
        <v>0.80985576744728593</v>
      </c>
      <c r="AR158" s="27">
        <f t="shared" si="58"/>
        <v>0.77934730604424218</v>
      </c>
      <c r="AS158" s="27">
        <f t="shared" si="58"/>
        <v>0.80581822592039909</v>
      </c>
      <c r="AT158" s="27">
        <f t="shared" si="58"/>
        <v>0.79335828788436258</v>
      </c>
      <c r="AU158" s="27">
        <f t="shared" si="58"/>
        <v>0.81621620814085394</v>
      </c>
      <c r="AV158" s="27">
        <f t="shared" si="58"/>
        <v>0.78350715567436791</v>
      </c>
      <c r="AW158" s="27">
        <f t="shared" si="58"/>
        <v>0.81149110112313538</v>
      </c>
      <c r="AX158" s="27">
        <f t="shared" si="58"/>
        <v>0.8099757437852031</v>
      </c>
      <c r="AY158" s="27">
        <f t="shared" si="58"/>
        <v>0.84200890249525873</v>
      </c>
      <c r="AZ158" s="27">
        <f t="shared" si="58"/>
        <v>0.79636258249702896</v>
      </c>
      <c r="BA158" s="27">
        <f t="shared" si="58"/>
        <v>0.83534221898489636</v>
      </c>
      <c r="BB158" s="27">
        <f t="shared" si="58"/>
        <v>0.78396941751097604</v>
      </c>
      <c r="BC158" s="27">
        <f t="shared" si="58"/>
        <v>0.81942820675240757</v>
      </c>
      <c r="BD158" s="27">
        <f t="shared" si="58"/>
        <v>0.76048073060975996</v>
      </c>
      <c r="BE158" s="27">
        <f t="shared" si="58"/>
        <v>0.84797548054889782</v>
      </c>
      <c r="BF158" s="27">
        <f t="shared" si="58"/>
        <v>0.73993785625386965</v>
      </c>
      <c r="BG158" s="27">
        <f t="shared" si="58"/>
        <v>0.80586448659155263</v>
      </c>
      <c r="BH158" s="27">
        <f t="shared" si="58"/>
        <v>0.73213966630551441</v>
      </c>
      <c r="BI158" s="27">
        <f t="shared" si="58"/>
        <v>0.80452067408384809</v>
      </c>
      <c r="BJ158" s="27">
        <f t="shared" si="58"/>
        <v>0.75202058072691658</v>
      </c>
      <c r="BK158" s="27">
        <f t="shared" si="58"/>
        <v>0.74350461233248277</v>
      </c>
      <c r="BL158" s="27">
        <f t="shared" si="58"/>
        <v>0.6951849847048357</v>
      </c>
      <c r="BM158" s="27">
        <f t="shared" si="58"/>
        <v>0.48307010682335888</v>
      </c>
      <c r="BN158" s="27">
        <f t="shared" si="58"/>
        <v>0.4637256731093124</v>
      </c>
      <c r="BO158" s="27">
        <f t="shared" si="58"/>
        <v>0.52614142593637858</v>
      </c>
      <c r="BP158" s="27">
        <f t="shared" ref="BP158:DI158" si="59">BP145/BP153</f>
        <v>0.46817668125067624</v>
      </c>
      <c r="BQ158" s="27">
        <f t="shared" si="59"/>
        <v>0.54054391326991458</v>
      </c>
      <c r="BR158" s="27">
        <f t="shared" si="59"/>
        <v>0.44610913405071417</v>
      </c>
      <c r="BS158" s="27">
        <f t="shared" si="59"/>
        <v>0.49065009793634762</v>
      </c>
      <c r="BT158" s="27">
        <f t="shared" si="59"/>
        <v>0.463421092354868</v>
      </c>
      <c r="BU158" s="27">
        <f t="shared" si="59"/>
        <v>0.5139145361363433</v>
      </c>
      <c r="BV158" s="27">
        <f t="shared" si="59"/>
        <v>0.50154633929863179</v>
      </c>
      <c r="BW158" s="27">
        <f t="shared" si="59"/>
        <v>0.61501832288888658</v>
      </c>
      <c r="BX158" s="27">
        <f t="shared" si="59"/>
        <v>0.49503081667294363</v>
      </c>
      <c r="BY158" s="27">
        <f t="shared" si="59"/>
        <v>0.65936291574788808</v>
      </c>
      <c r="BZ158" s="27">
        <f t="shared" si="59"/>
        <v>0.59746849059435325</v>
      </c>
      <c r="CA158" s="27">
        <f t="shared" si="59"/>
        <v>0.67680924819946686</v>
      </c>
      <c r="CB158" s="27">
        <f t="shared" si="59"/>
        <v>0.59405627007943351</v>
      </c>
      <c r="CC158" s="27">
        <f t="shared" si="59"/>
        <v>0.6661234893987481</v>
      </c>
      <c r="CD158" s="27">
        <f t="shared" si="59"/>
        <v>0.63288386288682597</v>
      </c>
      <c r="CE158" s="27">
        <f t="shared" si="59"/>
        <v>0.53648845939589507</v>
      </c>
      <c r="CF158" s="27">
        <f t="shared" si="59"/>
        <v>0.4408426100969865</v>
      </c>
      <c r="CG158" s="27">
        <f t="shared" si="59"/>
        <v>0.5643610303346337</v>
      </c>
      <c r="CH158" s="27">
        <f t="shared" si="59"/>
        <v>0.64734982958669918</v>
      </c>
      <c r="CI158" s="27">
        <f t="shared" si="59"/>
        <v>0.61320608899738516</v>
      </c>
      <c r="CJ158" s="27">
        <f t="shared" si="59"/>
        <v>0.68184341327675346</v>
      </c>
      <c r="CK158" s="27">
        <f t="shared" si="59"/>
        <v>0.63270136347067685</v>
      </c>
      <c r="CL158" s="27">
        <f t="shared" si="59"/>
        <v>0.64674669172835408</v>
      </c>
      <c r="CM158" s="27">
        <f t="shared" si="59"/>
        <v>0.64879736512687447</v>
      </c>
      <c r="CN158" s="27">
        <f t="shared" si="59"/>
        <v>0.59849222487717335</v>
      </c>
      <c r="CO158" s="27">
        <f t="shared" si="59"/>
        <v>0.63263655991241718</v>
      </c>
      <c r="CP158" s="27">
        <f t="shared" si="59"/>
        <v>0.58627403797638222</v>
      </c>
      <c r="CQ158" s="27">
        <f t="shared" si="59"/>
        <v>0.57651886530943119</v>
      </c>
      <c r="CR158" s="27">
        <f t="shared" si="59"/>
        <v>0.55256724389724754</v>
      </c>
      <c r="CS158" s="27">
        <f t="shared" si="59"/>
        <v>0.56606662863065771</v>
      </c>
      <c r="CT158" s="27">
        <f t="shared" si="59"/>
        <v>0.57075883590122967</v>
      </c>
      <c r="CU158" s="27">
        <f t="shared" si="59"/>
        <v>0.65994938303509665</v>
      </c>
      <c r="CV158" s="27">
        <f t="shared" si="59"/>
        <v>0.51254335221188052</v>
      </c>
      <c r="CW158" s="27">
        <f t="shared" si="59"/>
        <v>0.54069428760392724</v>
      </c>
      <c r="CX158" s="27">
        <f t="shared" si="59"/>
        <v>0.54523142459635787</v>
      </c>
      <c r="CY158" s="27">
        <f t="shared" si="59"/>
        <v>0.58448739888212364</v>
      </c>
      <c r="CZ158" s="27">
        <f t="shared" si="59"/>
        <v>0.59002385809735258</v>
      </c>
      <c r="DA158" s="27">
        <f t="shared" si="59"/>
        <v>0.5301372760704377</v>
      </c>
      <c r="DB158" s="27">
        <f t="shared" si="59"/>
        <v>0.5810372200786813</v>
      </c>
      <c r="DC158" s="27">
        <f t="shared" si="59"/>
        <v>0.64187241715610677</v>
      </c>
      <c r="DD158" s="27">
        <f t="shared" si="59"/>
        <v>0.60797643827186354</v>
      </c>
      <c r="DE158" s="27">
        <f t="shared" si="59"/>
        <v>0.69454528686338945</v>
      </c>
      <c r="DF158" s="27">
        <f t="shared" si="59"/>
        <v>0.62886951447182515</v>
      </c>
      <c r="DG158" s="27">
        <f t="shared" si="59"/>
        <v>0.66853948265708407</v>
      </c>
      <c r="DH158" s="27">
        <f t="shared" si="59"/>
        <v>0.61318473433129828</v>
      </c>
      <c r="DI158" s="27">
        <f t="shared" si="59"/>
        <v>0.57820914431332571</v>
      </c>
      <c r="DJ158" s="29"/>
    </row>
    <row r="159" spans="1:114" ht="15" customHeight="1">
      <c r="B159" s="1" t="s">
        <v>289</v>
      </c>
      <c r="C159" s="1"/>
      <c r="D159" s="27">
        <f t="shared" ref="D159:BO159" si="60">D146/D153</f>
        <v>2.114091610735374E-2</v>
      </c>
      <c r="E159" s="27">
        <f t="shared" si="60"/>
        <v>2.8982881862220866E-2</v>
      </c>
      <c r="F159" s="27">
        <f t="shared" si="60"/>
        <v>3.8820414186005604E-2</v>
      </c>
      <c r="G159" s="27">
        <f t="shared" si="60"/>
        <v>0.10701563656042649</v>
      </c>
      <c r="H159" s="27">
        <f t="shared" si="60"/>
        <v>0.15230447909152159</v>
      </c>
      <c r="I159" s="27">
        <f t="shared" si="60"/>
        <v>0.16924663903760384</v>
      </c>
      <c r="J159" s="27">
        <f t="shared" si="60"/>
        <v>0.10468735589209094</v>
      </c>
      <c r="K159" s="27">
        <f t="shared" si="60"/>
        <v>8.7511546460274259E-2</v>
      </c>
      <c r="L159" s="27">
        <f t="shared" si="60"/>
        <v>0.21318791774012016</v>
      </c>
      <c r="M159" s="27">
        <f t="shared" si="60"/>
        <v>0.11217978355253211</v>
      </c>
      <c r="N159" s="27">
        <f t="shared" si="60"/>
        <v>9.8076784032126524E-2</v>
      </c>
      <c r="O159" s="27">
        <f t="shared" si="60"/>
        <v>0.1509917830288742</v>
      </c>
      <c r="P159" s="27">
        <f t="shared" si="60"/>
        <v>0.15855834217249565</v>
      </c>
      <c r="Q159" s="27">
        <f t="shared" si="60"/>
        <v>0.15234274263109102</v>
      </c>
      <c r="R159" s="27">
        <f t="shared" si="60"/>
        <v>0.18795018730948529</v>
      </c>
      <c r="S159" s="27">
        <f t="shared" si="60"/>
        <v>0.11064319199373662</v>
      </c>
      <c r="T159" s="27">
        <f t="shared" si="60"/>
        <v>0.28478204892691711</v>
      </c>
      <c r="U159" s="27">
        <f t="shared" si="60"/>
        <v>0.21396025499970756</v>
      </c>
      <c r="V159" s="27">
        <f t="shared" si="60"/>
        <v>0.2866136630284627</v>
      </c>
      <c r="W159" s="27">
        <f t="shared" si="60"/>
        <v>0.20200221982257732</v>
      </c>
      <c r="X159" s="27">
        <f t="shared" si="60"/>
        <v>0.17202543792594596</v>
      </c>
      <c r="Y159" s="27">
        <f t="shared" si="60"/>
        <v>0.14523359017262355</v>
      </c>
      <c r="Z159" s="27">
        <f t="shared" si="60"/>
        <v>0.19486889374156022</v>
      </c>
      <c r="AA159" s="27">
        <f t="shared" si="60"/>
        <v>0.2065085084519368</v>
      </c>
      <c r="AB159" s="27">
        <f t="shared" si="60"/>
        <v>0.13572260292497834</v>
      </c>
      <c r="AC159" s="27">
        <f t="shared" si="60"/>
        <v>0.18352670394932358</v>
      </c>
      <c r="AD159" s="27">
        <f t="shared" si="60"/>
        <v>0.17359730987103633</v>
      </c>
      <c r="AE159" s="27">
        <f t="shared" si="60"/>
        <v>0.19345783853776327</v>
      </c>
      <c r="AF159" s="27">
        <f t="shared" si="60"/>
        <v>0.21692016791292368</v>
      </c>
      <c r="AG159" s="27">
        <f t="shared" si="60"/>
        <v>0.25341427906646374</v>
      </c>
      <c r="AH159" s="27">
        <f t="shared" si="60"/>
        <v>0.21361839010412992</v>
      </c>
      <c r="AI159" s="27">
        <f t="shared" si="60"/>
        <v>0.17442670258848672</v>
      </c>
      <c r="AJ159" s="27">
        <f t="shared" si="60"/>
        <v>0.17257422516680432</v>
      </c>
      <c r="AK159" s="27">
        <f t="shared" si="60"/>
        <v>0.16206376759525815</v>
      </c>
      <c r="AL159" s="27">
        <f t="shared" si="60"/>
        <v>0.16632660947527897</v>
      </c>
      <c r="AM159" s="27">
        <f t="shared" si="60"/>
        <v>0.16865471604437432</v>
      </c>
      <c r="AN159" s="27">
        <f t="shared" si="60"/>
        <v>0.14332590521792371</v>
      </c>
      <c r="AO159" s="27">
        <f t="shared" si="60"/>
        <v>0.11990637221444388</v>
      </c>
      <c r="AP159" s="27">
        <f t="shared" si="60"/>
        <v>0.10758212629083769</v>
      </c>
      <c r="AQ159" s="27">
        <f t="shared" si="60"/>
        <v>7.2155433258526094E-2</v>
      </c>
      <c r="AR159" s="27">
        <f t="shared" si="60"/>
        <v>8.8369377054459936E-2</v>
      </c>
      <c r="AS159" s="27">
        <f t="shared" si="60"/>
        <v>8.7004500874191246E-2</v>
      </c>
      <c r="AT159" s="27">
        <f t="shared" si="60"/>
        <v>7.4431817329868671E-2</v>
      </c>
      <c r="AU159" s="27">
        <f t="shared" si="60"/>
        <v>8.1971996112640624E-2</v>
      </c>
      <c r="AV159" s="27">
        <f t="shared" si="60"/>
        <v>8.3797508241439903E-2</v>
      </c>
      <c r="AW159" s="27">
        <f t="shared" si="60"/>
        <v>6.2183715484926849E-2</v>
      </c>
      <c r="AX159" s="27">
        <f t="shared" si="60"/>
        <v>7.2675507532534767E-2</v>
      </c>
      <c r="AY159" s="27">
        <f t="shared" si="60"/>
        <v>5.2232120424290922E-2</v>
      </c>
      <c r="AZ159" s="27">
        <f t="shared" si="60"/>
        <v>6.7846505645991734E-2</v>
      </c>
      <c r="BA159" s="27">
        <f t="shared" si="60"/>
        <v>3.9692984297852792E-2</v>
      </c>
      <c r="BB159" s="27">
        <f t="shared" si="60"/>
        <v>4.1570003538537299E-2</v>
      </c>
      <c r="BC159" s="27">
        <f t="shared" si="60"/>
        <v>3.504951460085845E-2</v>
      </c>
      <c r="BD159" s="27">
        <f t="shared" si="60"/>
        <v>5.7955783275615493E-2</v>
      </c>
      <c r="BE159" s="27">
        <f t="shared" si="60"/>
        <v>4.9487478187123832E-2</v>
      </c>
      <c r="BF159" s="27">
        <f t="shared" si="60"/>
        <v>6.2303793020705996E-2</v>
      </c>
      <c r="BG159" s="27">
        <f t="shared" si="60"/>
        <v>3.3938604005114545E-2</v>
      </c>
      <c r="BH159" s="27">
        <f t="shared" si="60"/>
        <v>4.198910862052524E-2</v>
      </c>
      <c r="BI159" s="27">
        <f t="shared" si="60"/>
        <v>3.7247179571240865E-2</v>
      </c>
      <c r="BJ159" s="27">
        <f t="shared" si="60"/>
        <v>6.4591427633723428E-2</v>
      </c>
      <c r="BK159" s="27">
        <f t="shared" si="60"/>
        <v>0.11605162411438442</v>
      </c>
      <c r="BL159" s="27">
        <f t="shared" si="60"/>
        <v>0.12223307386148202</v>
      </c>
      <c r="BM159" s="27">
        <f t="shared" si="60"/>
        <v>0.1371644464804484</v>
      </c>
      <c r="BN159" s="27">
        <f t="shared" si="60"/>
        <v>0.21247814026180664</v>
      </c>
      <c r="BO159" s="27">
        <f t="shared" si="60"/>
        <v>0.19399272798989006</v>
      </c>
      <c r="BP159" s="27">
        <f t="shared" ref="BP159:DI159" si="61">BP146/BP153</f>
        <v>0.19809824563065828</v>
      </c>
      <c r="BQ159" s="27">
        <f t="shared" si="61"/>
        <v>0.18162430644803715</v>
      </c>
      <c r="BR159" s="27">
        <f t="shared" si="61"/>
        <v>0.17613628425766281</v>
      </c>
      <c r="BS159" s="27">
        <f t="shared" si="61"/>
        <v>0.1795986352958644</v>
      </c>
      <c r="BT159" s="27">
        <f t="shared" si="61"/>
        <v>0.17117877540300841</v>
      </c>
      <c r="BU159" s="27">
        <f t="shared" si="61"/>
        <v>0.13265872653753058</v>
      </c>
      <c r="BV159" s="27">
        <f t="shared" si="61"/>
        <v>0.13010865079467318</v>
      </c>
      <c r="BW159" s="27">
        <f t="shared" si="61"/>
        <v>0.11727049080291346</v>
      </c>
      <c r="BX159" s="27">
        <f t="shared" si="61"/>
        <v>0.11538280591923698</v>
      </c>
      <c r="BY159" s="27">
        <f t="shared" si="61"/>
        <v>0.12993687667294773</v>
      </c>
      <c r="BZ159" s="27">
        <f t="shared" si="61"/>
        <v>0.15519755922524031</v>
      </c>
      <c r="CA159" s="27">
        <f t="shared" si="61"/>
        <v>0.13723797761505396</v>
      </c>
      <c r="CB159" s="27">
        <f t="shared" si="61"/>
        <v>0.14391176093861591</v>
      </c>
      <c r="CC159" s="27">
        <f t="shared" si="61"/>
        <v>0.17639362834567529</v>
      </c>
      <c r="CD159" s="27">
        <f t="shared" si="61"/>
        <v>0.18948747235561325</v>
      </c>
      <c r="CE159" s="27">
        <f t="shared" si="61"/>
        <v>0.28566393490034442</v>
      </c>
      <c r="CF159" s="27">
        <f t="shared" si="61"/>
        <v>0.27079748339852527</v>
      </c>
      <c r="CG159" s="27">
        <f t="shared" si="61"/>
        <v>0.28968067957588467</v>
      </c>
      <c r="CH159" s="27">
        <f t="shared" si="61"/>
        <v>0.21060902940719542</v>
      </c>
      <c r="CI159" s="27">
        <f t="shared" si="61"/>
        <v>0.18864148811264911</v>
      </c>
      <c r="CJ159" s="27">
        <f t="shared" si="61"/>
        <v>0.22939457690897566</v>
      </c>
      <c r="CK159" s="27">
        <f t="shared" si="61"/>
        <v>0.26102806900027015</v>
      </c>
      <c r="CL159" s="27">
        <f t="shared" si="61"/>
        <v>0.26420791951159645</v>
      </c>
      <c r="CM159" s="27">
        <f t="shared" si="61"/>
        <v>0.29068163741972447</v>
      </c>
      <c r="CN159" s="27">
        <f t="shared" si="61"/>
        <v>0.29264938181338157</v>
      </c>
      <c r="CO159" s="27">
        <f t="shared" si="61"/>
        <v>0.24707421488116924</v>
      </c>
      <c r="CP159" s="27">
        <f t="shared" si="61"/>
        <v>0.22974542089901795</v>
      </c>
      <c r="CQ159" s="27">
        <f t="shared" si="61"/>
        <v>0.21609054838094893</v>
      </c>
      <c r="CR159" s="27">
        <f t="shared" si="61"/>
        <v>0.26942103714615445</v>
      </c>
      <c r="CS159" s="27">
        <f t="shared" si="61"/>
        <v>0.22622018140404501</v>
      </c>
      <c r="CT159" s="27">
        <f t="shared" si="61"/>
        <v>0.23050446498655303</v>
      </c>
      <c r="CU159" s="27">
        <f t="shared" si="61"/>
        <v>0.18788817043959219</v>
      </c>
      <c r="CV159" s="27">
        <f t="shared" si="61"/>
        <v>0.28430486186342985</v>
      </c>
      <c r="CW159" s="27">
        <f t="shared" si="61"/>
        <v>0.26777239821189741</v>
      </c>
      <c r="CX159" s="27">
        <f t="shared" si="61"/>
        <v>0.30417782727415521</v>
      </c>
      <c r="CY159" s="27">
        <f t="shared" si="61"/>
        <v>0.27516633428227744</v>
      </c>
      <c r="CZ159" s="27">
        <f t="shared" si="61"/>
        <v>0.28927851502908175</v>
      </c>
      <c r="DA159" s="27">
        <f t="shared" si="61"/>
        <v>0.25246453876071773</v>
      </c>
      <c r="DB159" s="27">
        <f t="shared" si="61"/>
        <v>0.25562020009643588</v>
      </c>
      <c r="DC159" s="27">
        <f t="shared" si="61"/>
        <v>0.26922021237788851</v>
      </c>
      <c r="DD159" s="27">
        <f t="shared" si="61"/>
        <v>0.24578404430174045</v>
      </c>
      <c r="DE159" s="27">
        <f t="shared" si="61"/>
        <v>0.22413348332004171</v>
      </c>
      <c r="DF159" s="27">
        <f t="shared" si="61"/>
        <v>0.22207523580521976</v>
      </c>
      <c r="DG159" s="27">
        <f t="shared" si="61"/>
        <v>0.22731824749123347</v>
      </c>
      <c r="DH159" s="27">
        <f t="shared" si="61"/>
        <v>0.23567587660121705</v>
      </c>
      <c r="DI159" s="27">
        <f t="shared" si="61"/>
        <v>0.25127555678618391</v>
      </c>
      <c r="DJ159" s="16"/>
    </row>
    <row r="160" spans="1:114" ht="15" customHeight="1">
      <c r="B160" s="1" t="s">
        <v>290</v>
      </c>
      <c r="C160" s="1"/>
      <c r="D160" s="27">
        <f t="shared" ref="D160:BO160" si="62">D147/D153</f>
        <v>0</v>
      </c>
      <c r="E160" s="27">
        <f t="shared" si="62"/>
        <v>0</v>
      </c>
      <c r="F160" s="27">
        <f t="shared" si="62"/>
        <v>0</v>
      </c>
      <c r="G160" s="27">
        <f t="shared" si="62"/>
        <v>0</v>
      </c>
      <c r="H160" s="27">
        <f t="shared" si="62"/>
        <v>0</v>
      </c>
      <c r="I160" s="27">
        <f t="shared" si="62"/>
        <v>0</v>
      </c>
      <c r="J160" s="27">
        <f t="shared" si="62"/>
        <v>0</v>
      </c>
      <c r="K160" s="27">
        <f t="shared" si="62"/>
        <v>0</v>
      </c>
      <c r="L160" s="27">
        <f t="shared" si="62"/>
        <v>0</v>
      </c>
      <c r="M160" s="27">
        <f t="shared" si="62"/>
        <v>0</v>
      </c>
      <c r="N160" s="27">
        <f t="shared" si="62"/>
        <v>0</v>
      </c>
      <c r="O160" s="27">
        <f t="shared" si="62"/>
        <v>0</v>
      </c>
      <c r="P160" s="27">
        <f t="shared" si="62"/>
        <v>0</v>
      </c>
      <c r="Q160" s="27">
        <f t="shared" si="62"/>
        <v>0</v>
      </c>
      <c r="R160" s="27">
        <f t="shared" si="62"/>
        <v>0</v>
      </c>
      <c r="S160" s="27">
        <f t="shared" si="62"/>
        <v>0</v>
      </c>
      <c r="T160" s="27">
        <f t="shared" si="62"/>
        <v>0</v>
      </c>
      <c r="U160" s="27">
        <f t="shared" si="62"/>
        <v>0</v>
      </c>
      <c r="V160" s="27">
        <f t="shared" si="62"/>
        <v>0</v>
      </c>
      <c r="W160" s="27">
        <f t="shared" si="62"/>
        <v>0</v>
      </c>
      <c r="X160" s="27">
        <f t="shared" si="62"/>
        <v>0</v>
      </c>
      <c r="Y160" s="27">
        <f t="shared" si="62"/>
        <v>0</v>
      </c>
      <c r="Z160" s="27">
        <f t="shared" si="62"/>
        <v>0</v>
      </c>
      <c r="AA160" s="27">
        <f t="shared" si="62"/>
        <v>0</v>
      </c>
      <c r="AB160" s="27">
        <f t="shared" si="62"/>
        <v>0</v>
      </c>
      <c r="AC160" s="27">
        <f t="shared" si="62"/>
        <v>0</v>
      </c>
      <c r="AD160" s="27">
        <f t="shared" si="62"/>
        <v>0</v>
      </c>
      <c r="AE160" s="27">
        <f t="shared" si="62"/>
        <v>0</v>
      </c>
      <c r="AF160" s="27">
        <f t="shared" si="62"/>
        <v>0</v>
      </c>
      <c r="AG160" s="27">
        <f t="shared" si="62"/>
        <v>0</v>
      </c>
      <c r="AH160" s="27">
        <f t="shared" si="62"/>
        <v>0</v>
      </c>
      <c r="AI160" s="27">
        <f t="shared" si="62"/>
        <v>0</v>
      </c>
      <c r="AJ160" s="27">
        <f t="shared" si="62"/>
        <v>0</v>
      </c>
      <c r="AK160" s="27">
        <f t="shared" si="62"/>
        <v>0</v>
      </c>
      <c r="AL160" s="27">
        <f t="shared" si="62"/>
        <v>0</v>
      </c>
      <c r="AM160" s="27">
        <f t="shared" si="62"/>
        <v>0</v>
      </c>
      <c r="AN160" s="27">
        <f t="shared" si="62"/>
        <v>0</v>
      </c>
      <c r="AO160" s="27">
        <f t="shared" si="62"/>
        <v>0</v>
      </c>
      <c r="AP160" s="27">
        <f t="shared" si="62"/>
        <v>0</v>
      </c>
      <c r="AQ160" s="27">
        <f t="shared" si="62"/>
        <v>0</v>
      </c>
      <c r="AR160" s="27">
        <f t="shared" si="62"/>
        <v>0</v>
      </c>
      <c r="AS160" s="27">
        <f t="shared" si="62"/>
        <v>0</v>
      </c>
      <c r="AT160" s="27">
        <f t="shared" si="62"/>
        <v>0</v>
      </c>
      <c r="AU160" s="27">
        <f t="shared" si="62"/>
        <v>0</v>
      </c>
      <c r="AV160" s="27">
        <f t="shared" si="62"/>
        <v>0</v>
      </c>
      <c r="AW160" s="27">
        <f t="shared" si="62"/>
        <v>8.6177549963098704E-4</v>
      </c>
      <c r="AX160" s="27">
        <f t="shared" si="62"/>
        <v>7.4012668416532478E-4</v>
      </c>
      <c r="AY160" s="27">
        <f t="shared" si="62"/>
        <v>5.1115221357925442E-3</v>
      </c>
      <c r="AZ160" s="27">
        <f t="shared" si="62"/>
        <v>2.174878852848822E-2</v>
      </c>
      <c r="BA160" s="27">
        <f t="shared" si="62"/>
        <v>4.2351967758309768E-3</v>
      </c>
      <c r="BB160" s="27">
        <f t="shared" si="62"/>
        <v>3.0769034333863216E-2</v>
      </c>
      <c r="BC160" s="27">
        <f t="shared" si="62"/>
        <v>3.4960810643783521E-2</v>
      </c>
      <c r="BD160" s="27">
        <f t="shared" si="62"/>
        <v>4.3298920267349973E-2</v>
      </c>
      <c r="BE160" s="27">
        <f t="shared" si="62"/>
        <v>1.3266595569595712E-2</v>
      </c>
      <c r="BF160" s="27">
        <f t="shared" si="62"/>
        <v>6.088316258759946E-2</v>
      </c>
      <c r="BG160" s="27">
        <f t="shared" si="62"/>
        <v>1.9934451754510325E-2</v>
      </c>
      <c r="BH160" s="27">
        <f t="shared" si="62"/>
        <v>8.7470648571640983E-2</v>
      </c>
      <c r="BI160" s="27">
        <f t="shared" si="62"/>
        <v>5.5659805808805696E-2</v>
      </c>
      <c r="BJ160" s="27">
        <f t="shared" si="62"/>
        <v>8.1225588316843539E-2</v>
      </c>
      <c r="BK160" s="27">
        <f t="shared" si="62"/>
        <v>2.7191260468372638E-2</v>
      </c>
      <c r="BL160" s="27">
        <f t="shared" si="62"/>
        <v>6.5456935854904225E-2</v>
      </c>
      <c r="BM160" s="27">
        <f t="shared" si="62"/>
        <v>6.3481442165625859E-2</v>
      </c>
      <c r="BN160" s="27">
        <f t="shared" si="62"/>
        <v>9.6841223656281533E-2</v>
      </c>
      <c r="BO160" s="27">
        <f t="shared" si="62"/>
        <v>5.2124760197595529E-2</v>
      </c>
      <c r="BP160" s="27">
        <f t="shared" ref="BP160:DI160" si="63">BP147/BP153</f>
        <v>0.120888294272057</v>
      </c>
      <c r="BQ160" s="27">
        <f t="shared" si="63"/>
        <v>6.625075564242934E-2</v>
      </c>
      <c r="BR160" s="27">
        <f t="shared" si="63"/>
        <v>0.11010861745256731</v>
      </c>
      <c r="BS160" s="27">
        <f t="shared" si="63"/>
        <v>3.6729195152367292E-2</v>
      </c>
      <c r="BT160" s="27">
        <f t="shared" si="63"/>
        <v>0.10620772669014997</v>
      </c>
      <c r="BU160" s="27">
        <f t="shared" si="63"/>
        <v>7.5064067222819705E-2</v>
      </c>
      <c r="BV160" s="27">
        <f t="shared" si="63"/>
        <v>0.1213916931977376</v>
      </c>
      <c r="BW160" s="27">
        <f t="shared" si="63"/>
        <v>5.1790866373987561E-2</v>
      </c>
      <c r="BX160" s="27">
        <f t="shared" si="63"/>
        <v>0.19704464463746066</v>
      </c>
      <c r="BY160" s="27">
        <f t="shared" si="63"/>
        <v>5.0792260026324726E-2</v>
      </c>
      <c r="BZ160" s="27">
        <f t="shared" si="63"/>
        <v>9.3661586969153041E-2</v>
      </c>
      <c r="CA160" s="27">
        <f t="shared" si="63"/>
        <v>3.876549338768117E-2</v>
      </c>
      <c r="CB160" s="27">
        <f t="shared" si="63"/>
        <v>0.11873850193797843</v>
      </c>
      <c r="CC160" s="27">
        <f t="shared" si="63"/>
        <v>3.223033705070278E-2</v>
      </c>
      <c r="CD160" s="27">
        <f t="shared" si="63"/>
        <v>5.8463800012445881E-2</v>
      </c>
      <c r="CE160" s="27">
        <f t="shared" si="63"/>
        <v>4.2934216048798553E-2</v>
      </c>
      <c r="CF160" s="27">
        <f t="shared" si="63"/>
        <v>7.8159623595624644E-2</v>
      </c>
      <c r="CG160" s="27">
        <f t="shared" si="63"/>
        <v>2.9122008595214362E-2</v>
      </c>
      <c r="CH160" s="27">
        <f t="shared" si="63"/>
        <v>5.3089098301433699E-2</v>
      </c>
      <c r="CI160" s="27">
        <f t="shared" si="63"/>
        <v>2.7465953883007019E-2</v>
      </c>
      <c r="CJ160" s="27">
        <f t="shared" si="63"/>
        <v>3.1995450761677029E-2</v>
      </c>
      <c r="CK160" s="27">
        <f t="shared" si="63"/>
        <v>5.7222595168995562E-2</v>
      </c>
      <c r="CL160" s="27">
        <f t="shared" si="63"/>
        <v>3.8910530466437998E-2</v>
      </c>
      <c r="CM160" s="27">
        <f t="shared" si="63"/>
        <v>5.8573713844709985E-3</v>
      </c>
      <c r="CN160" s="27">
        <f t="shared" si="63"/>
        <v>4.8489358674422434E-3</v>
      </c>
      <c r="CO160" s="27">
        <f t="shared" si="63"/>
        <v>2.8745934521448753E-2</v>
      </c>
      <c r="CP160" s="27">
        <f t="shared" si="63"/>
        <v>2.2214465779409821E-2</v>
      </c>
      <c r="CQ160" s="27">
        <f t="shared" si="63"/>
        <v>4.7721456522977011E-2</v>
      </c>
      <c r="CR160" s="27">
        <f t="shared" si="63"/>
        <v>1.183881955168834E-2</v>
      </c>
      <c r="CS160" s="27">
        <f t="shared" si="63"/>
        <v>1.8788859784145094E-2</v>
      </c>
      <c r="CT160" s="27">
        <f t="shared" si="63"/>
        <v>1.6709346996364106E-2</v>
      </c>
      <c r="CU160" s="27">
        <f t="shared" si="63"/>
        <v>1.6470740769408444E-2</v>
      </c>
      <c r="CV160" s="27">
        <f t="shared" si="63"/>
        <v>8.9863214813556067E-2</v>
      </c>
      <c r="CW160" s="27">
        <f t="shared" si="63"/>
        <v>5.2638589217591181E-2</v>
      </c>
      <c r="CX160" s="27">
        <f t="shared" si="63"/>
        <v>1.4987340625112235E-2</v>
      </c>
      <c r="CY160" s="27">
        <f t="shared" si="63"/>
        <v>1.9419642482804016E-2</v>
      </c>
      <c r="CZ160" s="27">
        <f t="shared" si="63"/>
        <v>1.4575972208616384E-2</v>
      </c>
      <c r="DA160" s="27">
        <f t="shared" si="63"/>
        <v>0.10550877854334793</v>
      </c>
      <c r="DB160" s="27">
        <f t="shared" si="63"/>
        <v>0.1176754823060233</v>
      </c>
      <c r="DC160" s="27">
        <f t="shared" si="63"/>
        <v>3.2035786465040773E-2</v>
      </c>
      <c r="DD160" s="27">
        <f t="shared" si="63"/>
        <v>6.8728637883827451E-2</v>
      </c>
      <c r="DE160" s="27">
        <f t="shared" si="63"/>
        <v>3.3181109728898373E-2</v>
      </c>
      <c r="DF160" s="27">
        <f t="shared" si="63"/>
        <v>7.042095856923003E-2</v>
      </c>
      <c r="DG160" s="27">
        <f t="shared" si="63"/>
        <v>5.7458825291933989E-2</v>
      </c>
      <c r="DH160" s="27">
        <f t="shared" si="63"/>
        <v>0.109801148245639</v>
      </c>
      <c r="DI160" s="27">
        <f t="shared" si="63"/>
        <v>0.12788552851067531</v>
      </c>
      <c r="DJ160" s="16"/>
    </row>
    <row r="161" spans="2:114" ht="15" customHeight="1">
      <c r="B161" s="1" t="s">
        <v>291</v>
      </c>
      <c r="C161" s="1"/>
      <c r="D161" s="27">
        <f t="shared" ref="D161:BO161" si="64">D149/D153</f>
        <v>0.34503196886806908</v>
      </c>
      <c r="E161" s="27">
        <f t="shared" si="64"/>
        <v>0.26307473219864796</v>
      </c>
      <c r="F161" s="27">
        <f t="shared" si="64"/>
        <v>0.27467991983851092</v>
      </c>
      <c r="G161" s="27">
        <f t="shared" si="64"/>
        <v>0.21675122353464671</v>
      </c>
      <c r="H161" s="27">
        <f t="shared" si="64"/>
        <v>0.18430214219933516</v>
      </c>
      <c r="I161" s="27">
        <f t="shared" si="64"/>
        <v>0.20321749903824946</v>
      </c>
      <c r="J161" s="27">
        <f t="shared" si="64"/>
        <v>0.41571623381102957</v>
      </c>
      <c r="K161" s="27">
        <f t="shared" si="64"/>
        <v>0.41143354804262333</v>
      </c>
      <c r="L161" s="27">
        <f t="shared" si="64"/>
        <v>0.34671113228214046</v>
      </c>
      <c r="M161" s="27">
        <f t="shared" si="64"/>
        <v>0.38535032741481773</v>
      </c>
      <c r="N161" s="27">
        <f t="shared" si="64"/>
        <v>0.33983706331621411</v>
      </c>
      <c r="O161" s="27">
        <f t="shared" si="64"/>
        <v>0.35257146444250731</v>
      </c>
      <c r="P161" s="27">
        <f t="shared" si="64"/>
        <v>0.32568701589626131</v>
      </c>
      <c r="Q161" s="27">
        <f t="shared" si="64"/>
        <v>0.31014260776741848</v>
      </c>
      <c r="R161" s="27">
        <f t="shared" si="64"/>
        <v>0.29733319909259659</v>
      </c>
      <c r="S161" s="27">
        <f t="shared" si="64"/>
        <v>0.31617817958317135</v>
      </c>
      <c r="T161" s="27">
        <f t="shared" si="64"/>
        <v>0.24651935791559393</v>
      </c>
      <c r="U161" s="27">
        <f t="shared" si="64"/>
        <v>0.2107859693530848</v>
      </c>
      <c r="V161" s="27">
        <f t="shared" si="64"/>
        <v>0.21155272366116987</v>
      </c>
      <c r="W161" s="27">
        <f t="shared" si="64"/>
        <v>0.20868688580038783</v>
      </c>
      <c r="X161" s="27">
        <f t="shared" si="64"/>
        <v>0.19240226869121316</v>
      </c>
      <c r="Y161" s="27">
        <f t="shared" si="64"/>
        <v>0.22753280010741006</v>
      </c>
      <c r="Z161" s="27">
        <f t="shared" si="64"/>
        <v>0.20427088865868495</v>
      </c>
      <c r="AA161" s="27">
        <f t="shared" si="64"/>
        <v>0.20806444348937242</v>
      </c>
      <c r="AB161" s="27">
        <f t="shared" si="64"/>
        <v>0.18877571264034965</v>
      </c>
      <c r="AC161" s="27">
        <f t="shared" si="64"/>
        <v>0.18903180570998224</v>
      </c>
      <c r="AD161" s="27">
        <f t="shared" si="64"/>
        <v>0.16718573015357463</v>
      </c>
      <c r="AE161" s="27">
        <f t="shared" si="64"/>
        <v>0.19412995981433151</v>
      </c>
      <c r="AF161" s="27">
        <f t="shared" si="64"/>
        <v>0.17176878945292912</v>
      </c>
      <c r="AG161" s="27">
        <f t="shared" si="64"/>
        <v>0.15347950041038236</v>
      </c>
      <c r="AH161" s="27">
        <f t="shared" si="64"/>
        <v>0.14041851145240331</v>
      </c>
      <c r="AI161" s="27">
        <f t="shared" si="64"/>
        <v>0.13436151602409549</v>
      </c>
      <c r="AJ161" s="27">
        <f t="shared" si="64"/>
        <v>0.1196236971758468</v>
      </c>
      <c r="AK161" s="27">
        <f t="shared" si="64"/>
        <v>9.7989653352200778E-2</v>
      </c>
      <c r="AL161" s="27">
        <f t="shared" si="64"/>
        <v>7.9355089629958853E-2</v>
      </c>
      <c r="AM161" s="27">
        <f t="shared" si="64"/>
        <v>6.2448384790215909E-2</v>
      </c>
      <c r="AN161" s="27">
        <f t="shared" si="64"/>
        <v>5.0165362723005834E-2</v>
      </c>
      <c r="AO161" s="27">
        <f t="shared" si="64"/>
        <v>3.1808786076537837E-2</v>
      </c>
      <c r="AP161" s="27">
        <f t="shared" si="64"/>
        <v>2.4433056509186663E-2</v>
      </c>
      <c r="AQ161" s="27">
        <f t="shared" si="64"/>
        <v>2.3500086410522737E-2</v>
      </c>
      <c r="AR161" s="27">
        <f t="shared" si="64"/>
        <v>2.6793010039093564E-2</v>
      </c>
      <c r="AS161" s="27">
        <f t="shared" si="64"/>
        <v>2.2556539156098069E-2</v>
      </c>
      <c r="AT161" s="27">
        <f t="shared" si="64"/>
        <v>2.4973176857026113E-2</v>
      </c>
      <c r="AU161" s="27">
        <f t="shared" si="64"/>
        <v>1.8766936683559426E-2</v>
      </c>
      <c r="AV161" s="27">
        <f t="shared" si="64"/>
        <v>1.8290205262575101E-2</v>
      </c>
      <c r="AW161" s="27">
        <f t="shared" si="64"/>
        <v>1.275130209071744E-2</v>
      </c>
      <c r="AX161" s="27">
        <f t="shared" si="64"/>
        <v>1.3632627070229624E-2</v>
      </c>
      <c r="AY161" s="27">
        <f t="shared" si="64"/>
        <v>1.0628834869892145E-2</v>
      </c>
      <c r="AZ161" s="27">
        <f t="shared" si="64"/>
        <v>1.1117751334685361E-2</v>
      </c>
      <c r="BA161" s="27">
        <f t="shared" si="64"/>
        <v>7.2764893900844948E-3</v>
      </c>
      <c r="BB161" s="27">
        <f t="shared" si="64"/>
        <v>8.1573196032274382E-3</v>
      </c>
      <c r="BC161" s="27">
        <f t="shared" si="64"/>
        <v>7.3887443491827756E-3</v>
      </c>
      <c r="BD161" s="27">
        <f t="shared" si="64"/>
        <v>8.299973676354053E-3</v>
      </c>
      <c r="BE161" s="27">
        <f t="shared" si="64"/>
        <v>6.8542046599045989E-3</v>
      </c>
      <c r="BF161" s="27">
        <f t="shared" si="64"/>
        <v>7.3249194742223186E-3</v>
      </c>
      <c r="BG161" s="27">
        <f t="shared" si="64"/>
        <v>6.3162296071794946E-3</v>
      </c>
      <c r="BH161" s="27">
        <f t="shared" si="64"/>
        <v>3.999799942120575E-2</v>
      </c>
      <c r="BI161" s="27">
        <f t="shared" si="64"/>
        <v>3.5969313395208265E-2</v>
      </c>
      <c r="BJ161" s="27">
        <f t="shared" si="64"/>
        <v>4.0984003869459988E-2</v>
      </c>
      <c r="BK161" s="27">
        <f t="shared" si="64"/>
        <v>4.2053087144698499E-2</v>
      </c>
      <c r="BL161" s="27">
        <f t="shared" si="64"/>
        <v>4.406326929024007E-2</v>
      </c>
      <c r="BM161" s="27">
        <f t="shared" si="64"/>
        <v>4.0525488705755827E-2</v>
      </c>
      <c r="BN161" s="27">
        <f t="shared" si="64"/>
        <v>6.3859571626568357E-2</v>
      </c>
      <c r="BO161" s="27">
        <f t="shared" si="64"/>
        <v>6.6740047362089286E-2</v>
      </c>
      <c r="BP161" s="27">
        <f t="shared" ref="BP161:DI161" si="65">BP149/BP153</f>
        <v>6.8209650259623528E-2</v>
      </c>
      <c r="BQ161" s="27">
        <f t="shared" si="65"/>
        <v>6.7353811615107076E-2</v>
      </c>
      <c r="BR161" s="27">
        <f t="shared" si="65"/>
        <v>6.4598850805588692E-2</v>
      </c>
      <c r="BS161" s="27">
        <f t="shared" si="65"/>
        <v>6.0591964534763669E-2</v>
      </c>
      <c r="BT161" s="27">
        <f t="shared" si="65"/>
        <v>6.1238442411628194E-2</v>
      </c>
      <c r="BU161" s="27">
        <f t="shared" si="65"/>
        <v>5.5105410605976742E-2</v>
      </c>
      <c r="BV161" s="27">
        <f t="shared" si="65"/>
        <v>5.7627988185944307E-2</v>
      </c>
      <c r="BW161" s="27">
        <f t="shared" si="65"/>
        <v>4.2105707569366504E-2</v>
      </c>
      <c r="BX161" s="27">
        <f t="shared" si="65"/>
        <v>3.5314284786394201E-2</v>
      </c>
      <c r="BY161" s="27">
        <f t="shared" si="65"/>
        <v>3.4409536316790945E-2</v>
      </c>
      <c r="BZ161" s="27">
        <f t="shared" si="65"/>
        <v>3.4472501831068342E-2</v>
      </c>
      <c r="CA161" s="27">
        <f t="shared" si="65"/>
        <v>2.9098613091234127E-2</v>
      </c>
      <c r="CB161" s="27">
        <f t="shared" si="65"/>
        <v>2.8894616067367065E-2</v>
      </c>
      <c r="CC161" s="27">
        <f t="shared" si="65"/>
        <v>2.4427314164786589E-2</v>
      </c>
      <c r="CD161" s="27">
        <f t="shared" si="65"/>
        <v>2.180404400282052E-2</v>
      </c>
      <c r="CE161" s="27">
        <f t="shared" si="65"/>
        <v>1.8056984390059039E-2</v>
      </c>
      <c r="CF161" s="27">
        <f t="shared" si="65"/>
        <v>1.2427181306590755E-2</v>
      </c>
      <c r="CG161" s="27">
        <f t="shared" si="65"/>
        <v>1.2696804133767208E-2</v>
      </c>
      <c r="CH161" s="27">
        <f t="shared" si="65"/>
        <v>1.0448986179592763E-2</v>
      </c>
      <c r="CI161" s="27">
        <f t="shared" si="65"/>
        <v>9.239246672294834E-3</v>
      </c>
      <c r="CJ161" s="27">
        <f t="shared" si="65"/>
        <v>7.2441421978849804E-3</v>
      </c>
      <c r="CK161" s="27">
        <f t="shared" si="65"/>
        <v>6.714405468122314E-3</v>
      </c>
      <c r="CL161" s="27">
        <f t="shared" si="65"/>
        <v>6.8696624114032634E-3</v>
      </c>
      <c r="CM161" s="27">
        <f t="shared" si="65"/>
        <v>6.3117014319898548E-3</v>
      </c>
      <c r="CN161" s="27">
        <f t="shared" si="65"/>
        <v>5.5193875009472843E-3</v>
      </c>
      <c r="CO161" s="27">
        <f t="shared" si="65"/>
        <v>2.8612292122681144E-3</v>
      </c>
      <c r="CP161" s="27">
        <f t="shared" si="65"/>
        <v>2.709771929749037E-3</v>
      </c>
      <c r="CQ161" s="27">
        <f t="shared" si="65"/>
        <v>2.2860311603039767E-3</v>
      </c>
      <c r="CR161" s="27">
        <f t="shared" si="65"/>
        <v>2.144275494663248E-3</v>
      </c>
      <c r="CS161" s="27">
        <f t="shared" si="65"/>
        <v>1.9004700599047689E-3</v>
      </c>
      <c r="CT161" s="27">
        <f t="shared" si="65"/>
        <v>1.5729856530810056E-3</v>
      </c>
      <c r="CU161" s="27">
        <f t="shared" si="65"/>
        <v>9.8995466995385447E-4</v>
      </c>
      <c r="CV161" s="27">
        <f t="shared" si="65"/>
        <v>8.117027787771931E-4</v>
      </c>
      <c r="CW161" s="27">
        <f t="shared" si="65"/>
        <v>7.5615754639320773E-4</v>
      </c>
      <c r="CX161" s="27">
        <f t="shared" si="65"/>
        <v>7.5693271174351274E-4</v>
      </c>
      <c r="CY161" s="27">
        <f t="shared" si="65"/>
        <v>6.793383164004895E-4</v>
      </c>
      <c r="CZ161" s="27">
        <f t="shared" si="65"/>
        <v>6.0375961786642094E-4</v>
      </c>
      <c r="DA161" s="27">
        <f t="shared" si="65"/>
        <v>5.5308284930152048E-4</v>
      </c>
      <c r="DB161" s="27">
        <f t="shared" si="65"/>
        <v>5.3141131872186484E-4</v>
      </c>
      <c r="DC161" s="27">
        <f t="shared" si="65"/>
        <v>5.964604380894517E-4</v>
      </c>
      <c r="DD161" s="27">
        <f t="shared" si="65"/>
        <v>5.2486567320196023E-4</v>
      </c>
      <c r="DE161" s="27">
        <f t="shared" si="65"/>
        <v>4.9930149764002192E-4</v>
      </c>
      <c r="DF161" s="27">
        <f t="shared" si="65"/>
        <v>4.4313822409060223E-4</v>
      </c>
      <c r="DG161" s="27">
        <f t="shared" si="65"/>
        <v>4.5977965014013444E-4</v>
      </c>
      <c r="DH161" s="27">
        <f t="shared" si="65"/>
        <v>4.5903405810140713E-4</v>
      </c>
      <c r="DI161" s="27">
        <f t="shared" si="65"/>
        <v>4.9386619763246381E-4</v>
      </c>
      <c r="DJ161" s="16"/>
    </row>
    <row r="162" spans="2:114" ht="15" customHeight="1">
      <c r="B162" s="1" t="s">
        <v>292</v>
      </c>
      <c r="C162" s="1"/>
      <c r="D162" s="27">
        <f t="shared" ref="D162:BO162" si="66">D150/D153</f>
        <v>0</v>
      </c>
      <c r="E162" s="27">
        <f t="shared" si="66"/>
        <v>0</v>
      </c>
      <c r="F162" s="27">
        <f t="shared" si="66"/>
        <v>1.3733995991925547E-3</v>
      </c>
      <c r="G162" s="27">
        <f t="shared" si="66"/>
        <v>1.09644545680303E-2</v>
      </c>
      <c r="H162" s="27">
        <f t="shared" si="66"/>
        <v>1.0244514438411664E-2</v>
      </c>
      <c r="I162" s="27">
        <f t="shared" si="66"/>
        <v>1.5962294244873245E-2</v>
      </c>
      <c r="J162" s="27">
        <f t="shared" si="66"/>
        <v>8.8377075359808988E-3</v>
      </c>
      <c r="K162" s="27">
        <f t="shared" si="66"/>
        <v>1.5775680633942732E-2</v>
      </c>
      <c r="L162" s="27">
        <f t="shared" si="66"/>
        <v>1.3868623499043178E-2</v>
      </c>
      <c r="M162" s="27">
        <f t="shared" si="66"/>
        <v>1.6610426829162108E-2</v>
      </c>
      <c r="N162" s="27">
        <f t="shared" si="66"/>
        <v>1.7666488064829237E-2</v>
      </c>
      <c r="O162" s="27">
        <f t="shared" si="66"/>
        <v>2.3178273049147029E-2</v>
      </c>
      <c r="P162" s="27">
        <f t="shared" si="66"/>
        <v>2.2125205362419825E-2</v>
      </c>
      <c r="Q162" s="27">
        <f t="shared" si="66"/>
        <v>2.8248072099748549E-2</v>
      </c>
      <c r="R162" s="27">
        <f t="shared" si="66"/>
        <v>2.8271839697130489E-2</v>
      </c>
      <c r="S162" s="27">
        <f t="shared" si="66"/>
        <v>3.7477236841350639E-2</v>
      </c>
      <c r="T162" s="27">
        <f t="shared" si="66"/>
        <v>2.9825848990802505E-2</v>
      </c>
      <c r="U162" s="27">
        <f t="shared" si="66"/>
        <v>3.1565590976400569E-2</v>
      </c>
      <c r="V162" s="27">
        <f t="shared" si="66"/>
        <v>3.283726606736849E-2</v>
      </c>
      <c r="W162" s="27">
        <f t="shared" si="66"/>
        <v>4.3720364468821819E-2</v>
      </c>
      <c r="X162" s="27">
        <f t="shared" si="66"/>
        <v>4.1497855548286923E-2</v>
      </c>
      <c r="Y162" s="27">
        <f t="shared" si="66"/>
        <v>6.129746187119766E-2</v>
      </c>
      <c r="Z162" s="27">
        <f t="shared" si="66"/>
        <v>5.6211099383934517E-2</v>
      </c>
      <c r="AA162" s="27">
        <f t="shared" si="66"/>
        <v>6.855318346180754E-2</v>
      </c>
      <c r="AB162" s="27">
        <f t="shared" si="66"/>
        <v>6.3371013773116894E-2</v>
      </c>
      <c r="AC162" s="27">
        <f t="shared" si="66"/>
        <v>7.2927984516117483E-2</v>
      </c>
      <c r="AD162" s="27">
        <f t="shared" si="66"/>
        <v>6.5831327847154772E-2</v>
      </c>
      <c r="AE162" s="27">
        <f t="shared" si="66"/>
        <v>8.5448147988195847E-2</v>
      </c>
      <c r="AF162" s="27">
        <f t="shared" si="66"/>
        <v>7.5908149605714473E-2</v>
      </c>
      <c r="AG162" s="27">
        <f t="shared" si="66"/>
        <v>7.3632324174743191E-2</v>
      </c>
      <c r="AH162" s="27">
        <f t="shared" si="66"/>
        <v>6.8418918300998402E-2</v>
      </c>
      <c r="AI162" s="27">
        <f t="shared" si="66"/>
        <v>7.1887601808575882E-2</v>
      </c>
      <c r="AJ162" s="27">
        <f t="shared" si="66"/>
        <v>6.4604121233308179E-2</v>
      </c>
      <c r="AK162" s="27">
        <f t="shared" si="66"/>
        <v>5.779010979597593E-2</v>
      </c>
      <c r="AL162" s="27">
        <f t="shared" si="66"/>
        <v>4.7304456647354463E-2</v>
      </c>
      <c r="AM162" s="27">
        <f t="shared" si="66"/>
        <v>4.0192385159509014E-2</v>
      </c>
      <c r="AN162" s="27">
        <f t="shared" si="66"/>
        <v>3.277531649921174E-2</v>
      </c>
      <c r="AO162" s="27">
        <f t="shared" si="66"/>
        <v>2.6090763622684254E-2</v>
      </c>
      <c r="AP162" s="27">
        <f t="shared" si="66"/>
        <v>2.0979823009763109E-2</v>
      </c>
      <c r="AQ162" s="27">
        <f t="shared" si="66"/>
        <v>2.8946138963321353E-2</v>
      </c>
      <c r="AR162" s="27">
        <f t="shared" si="66"/>
        <v>3.3945007264550908E-2</v>
      </c>
      <c r="AS162" s="27">
        <f t="shared" si="66"/>
        <v>3.2909978974535188E-2</v>
      </c>
      <c r="AT162" s="27">
        <f t="shared" si="66"/>
        <v>3.7272886799299937E-2</v>
      </c>
      <c r="AU162" s="27">
        <f t="shared" si="66"/>
        <v>3.1838298411674758E-2</v>
      </c>
      <c r="AV162" s="27">
        <f t="shared" si="66"/>
        <v>3.9175327239075609E-2</v>
      </c>
      <c r="AW162" s="27">
        <f t="shared" si="66"/>
        <v>2.7311690872617048E-2</v>
      </c>
      <c r="AX162" s="27">
        <f t="shared" si="66"/>
        <v>3.6012288098137564E-2</v>
      </c>
      <c r="AY162" s="27">
        <f t="shared" si="66"/>
        <v>2.8077395612028516E-2</v>
      </c>
      <c r="AZ162" s="27">
        <f t="shared" si="66"/>
        <v>3.1415368409666786E-2</v>
      </c>
      <c r="BA162" s="27">
        <f t="shared" si="66"/>
        <v>2.0561135794192983E-2</v>
      </c>
      <c r="BB162" s="27">
        <f t="shared" si="66"/>
        <v>2.6596444329380534E-2</v>
      </c>
      <c r="BC162" s="27">
        <f t="shared" si="66"/>
        <v>2.4090551468562531E-2</v>
      </c>
      <c r="BD162" s="27">
        <f t="shared" si="66"/>
        <v>2.9943256098121859E-2</v>
      </c>
      <c r="BE162" s="27">
        <f t="shared" si="66"/>
        <v>2.4727452577972348E-2</v>
      </c>
      <c r="BF162" s="27">
        <f t="shared" si="66"/>
        <v>2.8176023700587197E-2</v>
      </c>
      <c r="BG162" s="27">
        <f t="shared" si="66"/>
        <v>2.3222195348911016E-2</v>
      </c>
      <c r="BH162" s="27">
        <f t="shared" si="66"/>
        <v>2.1000560644129709E-2</v>
      </c>
      <c r="BI162" s="27">
        <f t="shared" si="66"/>
        <v>1.8885338222273701E-2</v>
      </c>
      <c r="BJ162" s="27">
        <f t="shared" si="66"/>
        <v>2.4127130804812151E-2</v>
      </c>
      <c r="BK162" s="27">
        <f t="shared" si="66"/>
        <v>2.4756496156842514E-2</v>
      </c>
      <c r="BL162" s="27">
        <f t="shared" si="66"/>
        <v>2.5939882917234657E-2</v>
      </c>
      <c r="BM162" s="27">
        <f t="shared" si="66"/>
        <v>0.17438044839575578</v>
      </c>
      <c r="BN162" s="27">
        <f t="shared" si="66"/>
        <v>9.6561253574843867E-2</v>
      </c>
      <c r="BO162" s="27">
        <f t="shared" si="66"/>
        <v>0.10165633214419047</v>
      </c>
      <c r="BP162" s="27">
        <f t="shared" ref="BP162:DI162" si="67">BP150/BP153</f>
        <v>0.10389478486001319</v>
      </c>
      <c r="BQ162" s="27">
        <f t="shared" si="67"/>
        <v>0.10259119846852049</v>
      </c>
      <c r="BR162" s="27">
        <f t="shared" si="67"/>
        <v>9.8394929179450238E-2</v>
      </c>
      <c r="BS162" s="27">
        <f t="shared" si="67"/>
        <v>9.2291766570033809E-2</v>
      </c>
      <c r="BT162" s="27">
        <f t="shared" si="67"/>
        <v>9.3276461252940812E-2</v>
      </c>
      <c r="BU162" s="27">
        <f t="shared" si="67"/>
        <v>8.3934820919608702E-2</v>
      </c>
      <c r="BV162" s="27">
        <f t="shared" si="67"/>
        <v>8.841458910978757E-2</v>
      </c>
      <c r="BW162" s="27">
        <f t="shared" si="67"/>
        <v>6.4599840305207934E-2</v>
      </c>
      <c r="BX162" s="27">
        <f t="shared" si="67"/>
        <v>5.464794230296903E-2</v>
      </c>
      <c r="BY162" s="27">
        <f t="shared" si="67"/>
        <v>5.324786744757716E-2</v>
      </c>
      <c r="BZ162" s="27">
        <f t="shared" si="67"/>
        <v>5.4008756117627794E-2</v>
      </c>
      <c r="CA162" s="27">
        <f t="shared" si="67"/>
        <v>4.5589377455316833E-2</v>
      </c>
      <c r="CB162" s="27">
        <f t="shared" si="67"/>
        <v>4.6089194608649006E-2</v>
      </c>
      <c r="CC162" s="27">
        <f t="shared" si="67"/>
        <v>3.8963495264398088E-2</v>
      </c>
      <c r="CD162" s="27">
        <f t="shared" si="67"/>
        <v>3.5105006834212395E-2</v>
      </c>
      <c r="CE162" s="27">
        <f t="shared" si="67"/>
        <v>2.9072155621053159E-2</v>
      </c>
      <c r="CF162" s="27">
        <f t="shared" si="67"/>
        <v>2.0158716565038929E-2</v>
      </c>
      <c r="CG162" s="27">
        <f t="shared" si="67"/>
        <v>2.2364870836979987E-2</v>
      </c>
      <c r="CH162" s="27">
        <f t="shared" si="67"/>
        <v>1.9113345720500056E-2</v>
      </c>
      <c r="CI162" s="27">
        <f t="shared" si="67"/>
        <v>1.7631250089685691E-2</v>
      </c>
      <c r="CJ162" s="27">
        <f t="shared" si="67"/>
        <v>1.4387189981996781E-2</v>
      </c>
      <c r="CK162" s="27">
        <f t="shared" si="67"/>
        <v>1.3335109174725723E-2</v>
      </c>
      <c r="CL162" s="27">
        <f t="shared" si="67"/>
        <v>1.296480364058261E-2</v>
      </c>
      <c r="CM162" s="27">
        <f t="shared" si="67"/>
        <v>1.2535320971224395E-2</v>
      </c>
      <c r="CN162" s="27">
        <f t="shared" si="67"/>
        <v>1.139994900195785E-2</v>
      </c>
      <c r="CO162" s="27">
        <f t="shared" si="67"/>
        <v>5.9096896344332369E-3</v>
      </c>
      <c r="CP162" s="27">
        <f t="shared" si="67"/>
        <v>4.8137643021841465E-3</v>
      </c>
      <c r="CQ162" s="27">
        <f t="shared" si="67"/>
        <v>4.5781163528677482E-3</v>
      </c>
      <c r="CR162" s="27">
        <f t="shared" si="67"/>
        <v>4.3902444440463654E-3</v>
      </c>
      <c r="CS162" s="27">
        <f t="shared" si="67"/>
        <v>3.8910709665521321E-3</v>
      </c>
      <c r="CT162" s="27">
        <f t="shared" si="67"/>
        <v>3.3045603619967809E-3</v>
      </c>
      <c r="CU162" s="27">
        <f t="shared" si="67"/>
        <v>2.0797169739568151E-3</v>
      </c>
      <c r="CV162" s="27">
        <f t="shared" si="67"/>
        <v>1.8743372110475041E-3</v>
      </c>
      <c r="CW162" s="27">
        <f t="shared" si="67"/>
        <v>1.7460753517341563E-3</v>
      </c>
      <c r="CX162" s="27">
        <f t="shared" si="67"/>
        <v>1.8550342739717238E-3</v>
      </c>
      <c r="CY162" s="27">
        <f t="shared" si="67"/>
        <v>1.6648717002492727E-3</v>
      </c>
      <c r="CZ162" s="27">
        <f t="shared" si="67"/>
        <v>1.5882306093544078E-3</v>
      </c>
      <c r="DA162" s="27">
        <f t="shared" si="67"/>
        <v>1.4549219337885117E-3</v>
      </c>
      <c r="DB162" s="27">
        <f t="shared" si="67"/>
        <v>1.4533229136719126E-3</v>
      </c>
      <c r="DC162" s="27">
        <f t="shared" si="67"/>
        <v>1.7048236363665591E-3</v>
      </c>
      <c r="DD162" s="27">
        <f t="shared" si="67"/>
        <v>1.5699766419292589E-3</v>
      </c>
      <c r="DE162" s="27">
        <f t="shared" si="67"/>
        <v>1.564673406504316E-3</v>
      </c>
      <c r="DF162" s="27">
        <f t="shared" si="67"/>
        <v>1.5277076079831661E-3</v>
      </c>
      <c r="DG162" s="27">
        <f t="shared" si="67"/>
        <v>1.5850784954432415E-3</v>
      </c>
      <c r="DH162" s="27">
        <f t="shared" si="67"/>
        <v>1.6567142413430359E-3</v>
      </c>
      <c r="DI162" s="27">
        <f t="shared" si="67"/>
        <v>1.8951735265635369E-3</v>
      </c>
      <c r="DJ162" s="16"/>
    </row>
    <row r="163" spans="2:114" ht="15" customHeight="1">
      <c r="B163" s="52" t="s">
        <v>365</v>
      </c>
      <c r="C163" s="1"/>
      <c r="D163" s="65">
        <f>D152/D153</f>
        <v>4.3057459480296658E-3</v>
      </c>
      <c r="E163" s="66">
        <f t="shared" ref="E163:BP163" si="68">E152/E153</f>
        <v>1.4878652737191659E-2</v>
      </c>
      <c r="F163" s="66">
        <f t="shared" si="68"/>
        <v>5.3191387418438263E-2</v>
      </c>
      <c r="G163" s="66">
        <f t="shared" si="68"/>
        <v>2.5043666123490026E-2</v>
      </c>
      <c r="H163" s="66">
        <f t="shared" si="68"/>
        <v>3.6704199199967501E-2</v>
      </c>
      <c r="I163" s="66">
        <f t="shared" si="68"/>
        <v>3.5209370403317543E-2</v>
      </c>
      <c r="J163" s="66">
        <f t="shared" si="68"/>
        <v>2.7681360681503033E-2</v>
      </c>
      <c r="K163" s="66">
        <f t="shared" si="68"/>
        <v>2.4613317215895783E-2</v>
      </c>
      <c r="L163" s="66">
        <f t="shared" si="68"/>
        <v>2.4762921295026739E-2</v>
      </c>
      <c r="M163" s="66">
        <f t="shared" si="68"/>
        <v>2.8159680107691317E-2</v>
      </c>
      <c r="N163" s="66">
        <f t="shared" si="68"/>
        <v>1.6230570459503445E-2</v>
      </c>
      <c r="O163" s="66">
        <f t="shared" si="68"/>
        <v>1.4577712533017598E-2</v>
      </c>
      <c r="P163" s="66">
        <f t="shared" si="68"/>
        <v>2.1940057475823546E-2</v>
      </c>
      <c r="Q163" s="66">
        <f t="shared" si="68"/>
        <v>2.1283973579604789E-2</v>
      </c>
      <c r="R163" s="66">
        <f t="shared" si="68"/>
        <v>2.1942917419641324E-2</v>
      </c>
      <c r="S163" s="66">
        <f t="shared" si="68"/>
        <v>1.9176285550439542E-2</v>
      </c>
      <c r="T163" s="66">
        <f t="shared" si="68"/>
        <v>2.1786987179305047E-2</v>
      </c>
      <c r="U163" s="66">
        <f t="shared" si="68"/>
        <v>2.0670183407127146E-2</v>
      </c>
      <c r="V163" s="66">
        <f t="shared" si="68"/>
        <v>2.7191071056864902E-2</v>
      </c>
      <c r="W163" s="66">
        <f t="shared" si="68"/>
        <v>2.3641085162610025E-2</v>
      </c>
      <c r="X163" s="66">
        <f t="shared" si="68"/>
        <v>2.7031407307343307E-2</v>
      </c>
      <c r="Y163" s="66">
        <f t="shared" si="68"/>
        <v>2.6168958416278761E-2</v>
      </c>
      <c r="Z163" s="66">
        <f t="shared" si="68"/>
        <v>2.8176382154641324E-2</v>
      </c>
      <c r="AA163" s="66">
        <f t="shared" si="68"/>
        <v>2.4754629107639928E-2</v>
      </c>
      <c r="AB163" s="66">
        <f t="shared" si="68"/>
        <v>2.6905111199009974E-2</v>
      </c>
      <c r="AC163" s="66">
        <f t="shared" si="68"/>
        <v>2.6520092421090193E-2</v>
      </c>
      <c r="AD163" s="66">
        <f t="shared" si="68"/>
        <v>2.7261704732736949E-2</v>
      </c>
      <c r="AE163" s="66">
        <f t="shared" si="68"/>
        <v>1.9809656551522843E-2</v>
      </c>
      <c r="AF163" s="66">
        <f t="shared" si="68"/>
        <v>2.5651013159310024E-2</v>
      </c>
      <c r="AG163" s="66">
        <f t="shared" si="68"/>
        <v>2.347730436685664E-2</v>
      </c>
      <c r="AH163" s="66">
        <f t="shared" si="68"/>
        <v>2.6648473685475585E-2</v>
      </c>
      <c r="AI163" s="66">
        <f t="shared" si="68"/>
        <v>2.0018064323596207E-2</v>
      </c>
      <c r="AJ163" s="66">
        <f t="shared" si="68"/>
        <v>2.5604194138568549E-2</v>
      </c>
      <c r="AK163" s="66">
        <f t="shared" si="68"/>
        <v>1.7248848554776829E-2</v>
      </c>
      <c r="AL163" s="66">
        <f t="shared" si="68"/>
        <v>1.8928875311046128E-2</v>
      </c>
      <c r="AM163" s="66">
        <f t="shared" si="68"/>
        <v>7.2067340723645269E-3</v>
      </c>
      <c r="AN163" s="66">
        <f t="shared" si="68"/>
        <v>2.2387902336368566E-2</v>
      </c>
      <c r="AO163" s="65">
        <f t="shared" si="68"/>
        <v>1.7271120566458444E-2</v>
      </c>
      <c r="AP163" s="65">
        <f t="shared" si="68"/>
        <v>2.0937095580027383E-2</v>
      </c>
      <c r="AQ163" s="65">
        <f t="shared" si="68"/>
        <v>1.098974279461395E-2</v>
      </c>
      <c r="AR163" s="65">
        <f t="shared" si="68"/>
        <v>1.2804690519874351E-2</v>
      </c>
      <c r="AS163" s="65">
        <f t="shared" si="68"/>
        <v>9.6005859254129772E-3</v>
      </c>
      <c r="AT163" s="65">
        <f t="shared" si="68"/>
        <v>1.332372923222158E-2</v>
      </c>
      <c r="AU163" s="65">
        <f t="shared" si="68"/>
        <v>1.1436997193145601E-2</v>
      </c>
      <c r="AV163" s="65">
        <f t="shared" si="68"/>
        <v>1.6145835991303429E-3</v>
      </c>
      <c r="AW163" s="65">
        <f t="shared" si="68"/>
        <v>7.2938546908622275E-3</v>
      </c>
      <c r="AX163" s="65">
        <f t="shared" si="68"/>
        <v>9.0550324247561109E-4</v>
      </c>
      <c r="AY163" s="65">
        <f t="shared" si="68"/>
        <v>7.5585015340487536E-3</v>
      </c>
      <c r="AZ163" s="65">
        <f t="shared" si="68"/>
        <v>1.0725547641413834E-2</v>
      </c>
      <c r="BA163" s="65">
        <f t="shared" si="68"/>
        <v>2.3895922297192885E-2</v>
      </c>
      <c r="BB163" s="65">
        <f t="shared" si="68"/>
        <v>2.4656978211339893E-2</v>
      </c>
      <c r="BC163" s="65">
        <f t="shared" si="68"/>
        <v>3.2835469278265347E-2</v>
      </c>
      <c r="BD163" s="65">
        <f t="shared" si="68"/>
        <v>3.0545806686445718E-2</v>
      </c>
      <c r="BE163" s="65">
        <f t="shared" si="68"/>
        <v>2.9917346245077924E-2</v>
      </c>
      <c r="BF163" s="65">
        <f t="shared" si="68"/>
        <v>2.8361762098773825E-2</v>
      </c>
      <c r="BG163" s="65">
        <f t="shared" si="68"/>
        <v>4.2741016635802181E-2</v>
      </c>
      <c r="BH163" s="65">
        <f t="shared" si="68"/>
        <v>0</v>
      </c>
      <c r="BI163" s="65">
        <f t="shared" si="68"/>
        <v>7.2550335013432396E-3</v>
      </c>
      <c r="BJ163" s="65">
        <f t="shared" si="68"/>
        <v>5.6640632816120674E-3</v>
      </c>
      <c r="BK163" s="65">
        <f t="shared" si="68"/>
        <v>5.8118125191817102E-3</v>
      </c>
      <c r="BL163" s="65">
        <f t="shared" si="68"/>
        <v>7.6409815016498855E-3</v>
      </c>
      <c r="BM163" s="65">
        <f t="shared" si="68"/>
        <v>7.7299408103514624E-3</v>
      </c>
      <c r="BN163" s="65">
        <f t="shared" si="68"/>
        <v>1.0895381834002274E-2</v>
      </c>
      <c r="BO163" s="65">
        <f t="shared" si="68"/>
        <v>3.3132905636373768E-4</v>
      </c>
      <c r="BP163" s="65">
        <f t="shared" si="68"/>
        <v>5.2971937705365859E-4</v>
      </c>
      <c r="BQ163" s="65">
        <f t="shared" ref="BQ163:DI163" si="69">BQ152/BQ153</f>
        <v>8.3025780020436603E-4</v>
      </c>
      <c r="BR163" s="65">
        <f t="shared" si="69"/>
        <v>1.3080252052592449E-3</v>
      </c>
      <c r="BS163" s="65">
        <f t="shared" si="69"/>
        <v>1.5617463370550932E-3</v>
      </c>
      <c r="BT163" s="65">
        <f t="shared" si="69"/>
        <v>2.1649421886908377E-3</v>
      </c>
      <c r="BU163" s="65">
        <f t="shared" si="69"/>
        <v>2.9529865172944932E-3</v>
      </c>
      <c r="BV163" s="65">
        <f t="shared" si="69"/>
        <v>0</v>
      </c>
      <c r="BW163" s="65">
        <f t="shared" si="69"/>
        <v>1.1601866790613656E-3</v>
      </c>
      <c r="BX163" s="65">
        <f t="shared" si="69"/>
        <v>0</v>
      </c>
      <c r="BY163" s="65">
        <f t="shared" si="69"/>
        <v>2.1991238232765406E-3</v>
      </c>
      <c r="BZ163" s="65">
        <f t="shared" si="69"/>
        <v>0</v>
      </c>
      <c r="CA163" s="65">
        <f t="shared" si="69"/>
        <v>2.5960091330408997E-3</v>
      </c>
      <c r="CB163" s="65">
        <f t="shared" si="69"/>
        <v>0</v>
      </c>
      <c r="CC163" s="65">
        <f t="shared" si="69"/>
        <v>2.4335746960855663E-3</v>
      </c>
      <c r="CD163" s="65">
        <f t="shared" si="69"/>
        <v>1.7624046937865236E-3</v>
      </c>
      <c r="CE163" s="65">
        <f t="shared" si="69"/>
        <v>4.1872678153778526E-3</v>
      </c>
      <c r="CF163" s="65">
        <f t="shared" si="69"/>
        <v>3.7779543376852522E-3</v>
      </c>
      <c r="CG163" s="65">
        <f t="shared" si="69"/>
        <v>1.9035162901612961E-3</v>
      </c>
      <c r="CH163" s="65">
        <f t="shared" si="69"/>
        <v>1.7175075195363292E-3</v>
      </c>
      <c r="CI163" s="65">
        <f t="shared" si="69"/>
        <v>1.5034020731959489E-3</v>
      </c>
      <c r="CJ163" s="65">
        <f t="shared" si="69"/>
        <v>1.7255630588040392E-3</v>
      </c>
      <c r="CK163" s="65">
        <f t="shared" si="69"/>
        <v>1.0814107355780085E-3</v>
      </c>
      <c r="CL163" s="65">
        <f t="shared" si="69"/>
        <v>0</v>
      </c>
      <c r="CM163" s="65">
        <f t="shared" si="69"/>
        <v>6.9157744436924807E-4</v>
      </c>
      <c r="CN163" s="65">
        <f t="shared" si="69"/>
        <v>6.0677000024151164E-4</v>
      </c>
      <c r="CO163" s="65">
        <f t="shared" si="69"/>
        <v>6.2851596641344001E-4</v>
      </c>
      <c r="CP163" s="65">
        <f t="shared" si="69"/>
        <v>0</v>
      </c>
      <c r="CQ163" s="65">
        <f t="shared" si="69"/>
        <v>3.1342181710892613E-4</v>
      </c>
      <c r="CR163" s="65">
        <f t="shared" si="69"/>
        <v>0</v>
      </c>
      <c r="CS163" s="65">
        <f t="shared" si="69"/>
        <v>3.22499771291159E-4</v>
      </c>
      <c r="CT163" s="65">
        <f t="shared" si="69"/>
        <v>0</v>
      </c>
      <c r="CU163" s="65">
        <f t="shared" si="69"/>
        <v>1.9518910260438437E-4</v>
      </c>
      <c r="CV163" s="65">
        <f t="shared" si="69"/>
        <v>0</v>
      </c>
      <c r="CW163" s="65">
        <f t="shared" si="69"/>
        <v>3.3275564142935343E-4</v>
      </c>
      <c r="CX163" s="65">
        <f t="shared" si="69"/>
        <v>0</v>
      </c>
      <c r="CY163" s="65">
        <f t="shared" si="69"/>
        <v>3.8558697865754692E-4</v>
      </c>
      <c r="CZ163" s="65">
        <f t="shared" si="69"/>
        <v>0</v>
      </c>
      <c r="DA163" s="65">
        <f t="shared" si="69"/>
        <v>3.8446041053561791E-4</v>
      </c>
      <c r="DB163" s="65">
        <f t="shared" si="69"/>
        <v>4.3716732698081696E-4</v>
      </c>
      <c r="DC163" s="65">
        <f t="shared" si="69"/>
        <v>5.2871370912037027E-4</v>
      </c>
      <c r="DD163" s="65">
        <f t="shared" si="69"/>
        <v>4.987189964595853E-4</v>
      </c>
      <c r="DE163" s="65">
        <f t="shared" si="69"/>
        <v>5.0626644496406875E-4</v>
      </c>
      <c r="DF163" s="65">
        <f t="shared" si="69"/>
        <v>0</v>
      </c>
      <c r="DG163" s="65">
        <f t="shared" si="69"/>
        <v>4.9551128069606624E-4</v>
      </c>
      <c r="DH163" s="65">
        <f t="shared" si="69"/>
        <v>4.9470774520711199E-4</v>
      </c>
      <c r="DI163" s="65">
        <f t="shared" si="69"/>
        <v>0</v>
      </c>
      <c r="DJ163" s="16"/>
    </row>
    <row r="164" spans="2:114" s="99" customFormat="1" ht="15" customHeight="1">
      <c r="B164" s="20" t="s">
        <v>256</v>
      </c>
      <c r="C164" s="20"/>
      <c r="D164" s="21">
        <f>SUM(D122:D131)-SUM(D143:D152)</f>
        <v>0</v>
      </c>
      <c r="E164" s="21">
        <f t="shared" ref="E164:BP164" si="70">SUM(E122:E131)-SUM(E143:E152)</f>
        <v>0</v>
      </c>
      <c r="F164" s="21">
        <f t="shared" si="70"/>
        <v>0</v>
      </c>
      <c r="G164" s="21">
        <f t="shared" si="70"/>
        <v>0</v>
      </c>
      <c r="H164" s="21">
        <f t="shared" si="70"/>
        <v>0</v>
      </c>
      <c r="I164" s="21">
        <f t="shared" si="70"/>
        <v>0</v>
      </c>
      <c r="J164" s="21">
        <f t="shared" si="70"/>
        <v>0</v>
      </c>
      <c r="K164" s="21">
        <f t="shared" si="70"/>
        <v>0</v>
      </c>
      <c r="L164" s="21">
        <f t="shared" si="70"/>
        <v>0</v>
      </c>
      <c r="M164" s="21">
        <f t="shared" si="70"/>
        <v>0</v>
      </c>
      <c r="N164" s="21">
        <f t="shared" si="70"/>
        <v>0</v>
      </c>
      <c r="O164" s="21">
        <f t="shared" si="70"/>
        <v>0</v>
      </c>
      <c r="P164" s="21">
        <f t="shared" si="70"/>
        <v>0</v>
      </c>
      <c r="Q164" s="21">
        <f t="shared" si="70"/>
        <v>0</v>
      </c>
      <c r="R164" s="21">
        <f t="shared" si="70"/>
        <v>0</v>
      </c>
      <c r="S164" s="21">
        <f t="shared" si="70"/>
        <v>0</v>
      </c>
      <c r="T164" s="21">
        <f t="shared" si="70"/>
        <v>0</v>
      </c>
      <c r="U164" s="21">
        <f t="shared" si="70"/>
        <v>0</v>
      </c>
      <c r="V164" s="21">
        <f t="shared" si="70"/>
        <v>0</v>
      </c>
      <c r="W164" s="21">
        <f t="shared" si="70"/>
        <v>0</v>
      </c>
      <c r="X164" s="21">
        <f t="shared" si="70"/>
        <v>0</v>
      </c>
      <c r="Y164" s="21">
        <f t="shared" si="70"/>
        <v>0</v>
      </c>
      <c r="Z164" s="21">
        <f t="shared" si="70"/>
        <v>0</v>
      </c>
      <c r="AA164" s="21">
        <f t="shared" si="70"/>
        <v>0</v>
      </c>
      <c r="AB164" s="21">
        <f t="shared" si="70"/>
        <v>0</v>
      </c>
      <c r="AC164" s="21">
        <f t="shared" si="70"/>
        <v>0</v>
      </c>
      <c r="AD164" s="21">
        <f t="shared" si="70"/>
        <v>0</v>
      </c>
      <c r="AE164" s="21">
        <f t="shared" si="70"/>
        <v>0</v>
      </c>
      <c r="AF164" s="21">
        <f t="shared" si="70"/>
        <v>0</v>
      </c>
      <c r="AG164" s="21">
        <f t="shared" si="70"/>
        <v>0</v>
      </c>
      <c r="AH164" s="21">
        <f t="shared" si="70"/>
        <v>0</v>
      </c>
      <c r="AI164" s="21">
        <f t="shared" si="70"/>
        <v>0</v>
      </c>
      <c r="AJ164" s="21">
        <f t="shared" si="70"/>
        <v>0</v>
      </c>
      <c r="AK164" s="21">
        <f t="shared" si="70"/>
        <v>0</v>
      </c>
      <c r="AL164" s="21">
        <f t="shared" si="70"/>
        <v>0</v>
      </c>
      <c r="AM164" s="21">
        <f t="shared" si="70"/>
        <v>0</v>
      </c>
      <c r="AN164" s="21">
        <f t="shared" si="70"/>
        <v>0</v>
      </c>
      <c r="AO164" s="21">
        <f t="shared" si="70"/>
        <v>0</v>
      </c>
      <c r="AP164" s="21">
        <f t="shared" si="70"/>
        <v>0</v>
      </c>
      <c r="AQ164" s="21">
        <f t="shared" si="70"/>
        <v>0</v>
      </c>
      <c r="AR164" s="21">
        <f t="shared" si="70"/>
        <v>0</v>
      </c>
      <c r="AS164" s="21">
        <f t="shared" si="70"/>
        <v>0</v>
      </c>
      <c r="AT164" s="21">
        <f t="shared" si="70"/>
        <v>0</v>
      </c>
      <c r="AU164" s="21">
        <f t="shared" si="70"/>
        <v>0</v>
      </c>
      <c r="AV164" s="21">
        <f t="shared" si="70"/>
        <v>0</v>
      </c>
      <c r="AW164" s="21">
        <f t="shared" si="70"/>
        <v>0</v>
      </c>
      <c r="AX164" s="21">
        <f t="shared" si="70"/>
        <v>0</v>
      </c>
      <c r="AY164" s="21">
        <f t="shared" si="70"/>
        <v>0</v>
      </c>
      <c r="AZ164" s="21">
        <f t="shared" si="70"/>
        <v>0</v>
      </c>
      <c r="BA164" s="21">
        <f t="shared" si="70"/>
        <v>0</v>
      </c>
      <c r="BB164" s="21">
        <f t="shared" si="70"/>
        <v>0</v>
      </c>
      <c r="BC164" s="21">
        <f t="shared" si="70"/>
        <v>0</v>
      </c>
      <c r="BD164" s="21">
        <f t="shared" si="70"/>
        <v>0</v>
      </c>
      <c r="BE164" s="21">
        <f t="shared" si="70"/>
        <v>0</v>
      </c>
      <c r="BF164" s="21">
        <f t="shared" si="70"/>
        <v>0</v>
      </c>
      <c r="BG164" s="21">
        <f t="shared" si="70"/>
        <v>0</v>
      </c>
      <c r="BH164" s="21">
        <f t="shared" si="70"/>
        <v>0</v>
      </c>
      <c r="BI164" s="21">
        <f t="shared" si="70"/>
        <v>0</v>
      </c>
      <c r="BJ164" s="21">
        <f t="shared" si="70"/>
        <v>0</v>
      </c>
      <c r="BK164" s="21">
        <f t="shared" si="70"/>
        <v>0</v>
      </c>
      <c r="BL164" s="21">
        <f t="shared" si="70"/>
        <v>0</v>
      </c>
      <c r="BM164" s="21">
        <f t="shared" si="70"/>
        <v>0</v>
      </c>
      <c r="BN164" s="21">
        <f t="shared" si="70"/>
        <v>0</v>
      </c>
      <c r="BO164" s="21">
        <f t="shared" si="70"/>
        <v>0</v>
      </c>
      <c r="BP164" s="21">
        <f t="shared" si="70"/>
        <v>0</v>
      </c>
      <c r="BQ164" s="21">
        <f t="shared" ref="BQ164:DI164" si="71">SUM(BQ122:BQ131)-SUM(BQ143:BQ152)</f>
        <v>0</v>
      </c>
      <c r="BR164" s="21">
        <f t="shared" si="71"/>
        <v>0</v>
      </c>
      <c r="BS164" s="21">
        <f t="shared" si="71"/>
        <v>0</v>
      </c>
      <c r="BT164" s="21">
        <f t="shared" si="71"/>
        <v>0</v>
      </c>
      <c r="BU164" s="21">
        <f t="shared" si="71"/>
        <v>0</v>
      </c>
      <c r="BV164" s="21">
        <f t="shared" si="71"/>
        <v>0</v>
      </c>
      <c r="BW164" s="21">
        <f t="shared" si="71"/>
        <v>0</v>
      </c>
      <c r="BX164" s="21">
        <f t="shared" si="71"/>
        <v>0</v>
      </c>
      <c r="BY164" s="21">
        <f t="shared" si="71"/>
        <v>0</v>
      </c>
      <c r="BZ164" s="21">
        <f t="shared" si="71"/>
        <v>0</v>
      </c>
      <c r="CA164" s="21">
        <f t="shared" si="71"/>
        <v>0</v>
      </c>
      <c r="CB164" s="21">
        <f t="shared" si="71"/>
        <v>0</v>
      </c>
      <c r="CC164" s="21">
        <f t="shared" si="71"/>
        <v>0</v>
      </c>
      <c r="CD164" s="21">
        <f t="shared" si="71"/>
        <v>0</v>
      </c>
      <c r="CE164" s="21">
        <f t="shared" si="71"/>
        <v>0</v>
      </c>
      <c r="CF164" s="21">
        <f t="shared" si="71"/>
        <v>0</v>
      </c>
      <c r="CG164" s="21">
        <f t="shared" si="71"/>
        <v>0</v>
      </c>
      <c r="CH164" s="21">
        <f t="shared" si="71"/>
        <v>0</v>
      </c>
      <c r="CI164" s="21">
        <f t="shared" si="71"/>
        <v>0</v>
      </c>
      <c r="CJ164" s="21">
        <f t="shared" si="71"/>
        <v>0</v>
      </c>
      <c r="CK164" s="21">
        <f t="shared" si="71"/>
        <v>0</v>
      </c>
      <c r="CL164" s="21">
        <f t="shared" si="71"/>
        <v>0</v>
      </c>
      <c r="CM164" s="21">
        <f t="shared" si="71"/>
        <v>0</v>
      </c>
      <c r="CN164" s="21">
        <f t="shared" si="71"/>
        <v>0</v>
      </c>
      <c r="CO164" s="21">
        <f t="shared" si="71"/>
        <v>0</v>
      </c>
      <c r="CP164" s="21">
        <f t="shared" si="71"/>
        <v>0</v>
      </c>
      <c r="CQ164" s="21">
        <f t="shared" si="71"/>
        <v>0</v>
      </c>
      <c r="CR164" s="21">
        <f t="shared" si="71"/>
        <v>0</v>
      </c>
      <c r="CS164" s="21">
        <f t="shared" si="71"/>
        <v>0</v>
      </c>
      <c r="CT164" s="21">
        <f t="shared" si="71"/>
        <v>0</v>
      </c>
      <c r="CU164" s="21">
        <f t="shared" si="71"/>
        <v>0</v>
      </c>
      <c r="CV164" s="21">
        <f t="shared" si="71"/>
        <v>0</v>
      </c>
      <c r="CW164" s="21">
        <f t="shared" si="71"/>
        <v>0</v>
      </c>
      <c r="CX164" s="21">
        <f t="shared" si="71"/>
        <v>0</v>
      </c>
      <c r="CY164" s="21">
        <f t="shared" si="71"/>
        <v>0</v>
      </c>
      <c r="CZ164" s="21">
        <f t="shared" si="71"/>
        <v>0</v>
      </c>
      <c r="DA164" s="21">
        <f t="shared" si="71"/>
        <v>0</v>
      </c>
      <c r="DB164" s="21">
        <f t="shared" si="71"/>
        <v>0</v>
      </c>
      <c r="DC164" s="21">
        <f t="shared" si="71"/>
        <v>0</v>
      </c>
      <c r="DD164" s="21">
        <f t="shared" si="71"/>
        <v>0</v>
      </c>
      <c r="DE164" s="21">
        <f t="shared" si="71"/>
        <v>0</v>
      </c>
      <c r="DF164" s="21">
        <f t="shared" si="71"/>
        <v>0</v>
      </c>
      <c r="DG164" s="21">
        <f t="shared" si="71"/>
        <v>0</v>
      </c>
      <c r="DH164" s="21">
        <f t="shared" si="71"/>
        <v>0</v>
      </c>
      <c r="DI164" s="21">
        <f t="shared" si="71"/>
        <v>0</v>
      </c>
      <c r="DJ164" s="29"/>
    </row>
    <row r="165" spans="2:114" ht="15" customHeight="1">
      <c r="B165" s="1"/>
      <c r="C165" s="1"/>
      <c r="D165" s="1"/>
      <c r="E165" s="1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2"/>
      <c r="AP165" s="2"/>
      <c r="AQ165" s="4"/>
      <c r="AR165" s="4"/>
      <c r="AS165" s="4"/>
      <c r="AT165" s="4"/>
      <c r="AU165" s="4"/>
      <c r="AV165" s="4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2"/>
      <c r="DF165" s="2"/>
      <c r="DG165" s="2"/>
      <c r="DH165" s="2"/>
      <c r="DI165" s="2"/>
      <c r="DJ165" s="2"/>
    </row>
    <row r="166" spans="2:114" ht="15" customHeight="1">
      <c r="B166" s="1"/>
      <c r="C166" s="1"/>
      <c r="D166" s="1"/>
      <c r="E166" s="1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</row>
    <row r="167" spans="2:114" ht="15" customHeight="1">
      <c r="B167" s="1"/>
      <c r="C167" s="1"/>
      <c r="D167" s="1"/>
      <c r="E167" s="1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2"/>
      <c r="AP167" s="2"/>
      <c r="AQ167" s="4"/>
      <c r="AR167" s="4"/>
      <c r="AS167" s="4"/>
      <c r="AT167" s="4"/>
      <c r="AU167" s="4"/>
      <c r="AV167" s="4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2"/>
      <c r="DF167" s="2"/>
      <c r="DG167" s="2"/>
      <c r="DH167" s="2"/>
      <c r="DI167" s="2"/>
      <c r="DJ167" s="2"/>
    </row>
    <row r="168" spans="2:114" ht="15" customHeight="1">
      <c r="B168" s="1"/>
      <c r="C168" s="1"/>
      <c r="D168" s="1"/>
      <c r="E168" s="1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2"/>
      <c r="AP168" s="2"/>
      <c r="AQ168" s="4"/>
      <c r="AR168" s="4"/>
      <c r="AS168" s="4"/>
      <c r="AT168" s="4"/>
      <c r="AU168" s="4"/>
      <c r="AV168" s="4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7"/>
      <c r="CB168" s="27"/>
      <c r="CC168" s="27"/>
      <c r="CD168" s="27"/>
      <c r="CE168" s="27"/>
      <c r="CF168" s="27"/>
      <c r="CG168" s="27"/>
      <c r="CH168" s="27"/>
      <c r="CI168" s="27"/>
      <c r="CJ168" s="2"/>
      <c r="CK168" s="2"/>
      <c r="CL168" s="2"/>
      <c r="CM168" s="2"/>
      <c r="CN168" s="2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2"/>
      <c r="DF168" s="2"/>
      <c r="DG168" s="2"/>
      <c r="DH168" s="2"/>
      <c r="DI168" s="2"/>
      <c r="DJ168" s="2"/>
    </row>
    <row r="169" spans="2:114" ht="15" customHeight="1">
      <c r="B169" s="1"/>
      <c r="C169" s="1"/>
      <c r="D169" s="1"/>
      <c r="E169" s="1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2"/>
      <c r="AP169" s="2"/>
      <c r="AQ169" s="4"/>
      <c r="AR169" s="4"/>
      <c r="AS169" s="4"/>
      <c r="AT169" s="4"/>
      <c r="AU169" s="4"/>
      <c r="AV169" s="4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2"/>
      <c r="DF169" s="2"/>
      <c r="DG169" s="2"/>
      <c r="DH169" s="2"/>
      <c r="DI169" s="2"/>
      <c r="DJ169" s="2"/>
    </row>
    <row r="170" spans="2:114" ht="15" customHeight="1">
      <c r="B170" s="1"/>
      <c r="C170" s="1"/>
      <c r="D170" s="1"/>
      <c r="E170" s="1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</row>
    <row r="171" spans="2:114" ht="15" customHeight="1">
      <c r="B171" s="1"/>
      <c r="C171" s="1"/>
      <c r="D171" s="1"/>
      <c r="E171" s="1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2"/>
      <c r="AP171" s="2"/>
      <c r="AQ171" s="4"/>
      <c r="AR171" s="4"/>
      <c r="AS171" s="4"/>
      <c r="AT171" s="4"/>
      <c r="AU171" s="4"/>
      <c r="AV171" s="4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2"/>
      <c r="DF171" s="2"/>
      <c r="DG171" s="2"/>
      <c r="DH171" s="2"/>
      <c r="DI171" s="2"/>
      <c r="DJ171" s="2"/>
    </row>
    <row r="172" spans="2:114" ht="15" customHeight="1">
      <c r="B172" s="1"/>
      <c r="C172" s="1"/>
      <c r="D172" s="1"/>
      <c r="E172" s="1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2"/>
      <c r="AP172" s="2"/>
      <c r="AQ172" s="4"/>
      <c r="AR172" s="4"/>
      <c r="AS172" s="4"/>
      <c r="AT172" s="4"/>
      <c r="AU172" s="4"/>
      <c r="AV172" s="4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2"/>
      <c r="DF172" s="2"/>
      <c r="DG172" s="2"/>
      <c r="DH172" s="2"/>
      <c r="DI172" s="2"/>
      <c r="DJ172" s="2"/>
    </row>
    <row r="173" spans="2:114" ht="15" customHeight="1">
      <c r="B173" s="1"/>
      <c r="C173" s="1"/>
      <c r="D173" s="1"/>
      <c r="E173" s="1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2"/>
      <c r="AP173" s="2"/>
      <c r="AQ173" s="4"/>
      <c r="AR173" s="4"/>
      <c r="AS173" s="4"/>
      <c r="AT173" s="4"/>
      <c r="AU173" s="4"/>
      <c r="AV173" s="4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2"/>
      <c r="DF173" s="2"/>
      <c r="DG173" s="2"/>
      <c r="DH173" s="2"/>
      <c r="DI173" s="2"/>
      <c r="DJ173" s="2"/>
    </row>
    <row r="174" spans="2:114" ht="15" customHeight="1">
      <c r="B174" s="1"/>
      <c r="C174" s="1"/>
      <c r="D174" s="1"/>
      <c r="E174" s="1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2"/>
      <c r="AP174" s="2"/>
      <c r="AQ174" s="4"/>
      <c r="AR174" s="4"/>
      <c r="AS174" s="4"/>
      <c r="AT174" s="4"/>
      <c r="AU174" s="4"/>
      <c r="AV174" s="4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2"/>
      <c r="DF174" s="2"/>
      <c r="DG174" s="2"/>
      <c r="DH174" s="2"/>
      <c r="DI174" s="2"/>
      <c r="DJ174" s="2"/>
    </row>
    <row r="175" spans="2:114" ht="15" customHeight="1">
      <c r="B175" s="1"/>
      <c r="C175" s="1"/>
      <c r="D175" s="1"/>
      <c r="E175" s="1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2"/>
      <c r="AP175" s="2"/>
      <c r="AQ175" s="4"/>
      <c r="AR175" s="4"/>
      <c r="AS175" s="4"/>
      <c r="AT175" s="4"/>
      <c r="AU175" s="4"/>
      <c r="AV175" s="4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2"/>
      <c r="DF175" s="2"/>
      <c r="DG175" s="2"/>
      <c r="DH175" s="2"/>
      <c r="DI175" s="2"/>
      <c r="DJ175" s="2"/>
    </row>
    <row r="176" spans="2:114" ht="15" customHeight="1">
      <c r="B176" s="1"/>
      <c r="C176" s="1"/>
      <c r="D176" s="1"/>
      <c r="E176" s="1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2"/>
      <c r="AP176" s="2"/>
      <c r="AQ176" s="4"/>
      <c r="AR176" s="4"/>
      <c r="AS176" s="4"/>
      <c r="AT176" s="4"/>
      <c r="AU176" s="4"/>
      <c r="AV176" s="4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2"/>
      <c r="DF176" s="2"/>
      <c r="DG176" s="2"/>
      <c r="DH176" s="2"/>
      <c r="DI176" s="2"/>
      <c r="DJ176" s="2"/>
    </row>
    <row r="177" spans="2:114" ht="15" customHeight="1">
      <c r="B177" s="1"/>
      <c r="C177" s="1"/>
      <c r="D177" s="1"/>
      <c r="E177" s="1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2"/>
      <c r="AP177" s="2"/>
      <c r="AQ177" s="4"/>
      <c r="AR177" s="4"/>
      <c r="AS177" s="4"/>
      <c r="AT177" s="4"/>
      <c r="AU177" s="4"/>
      <c r="AV177" s="4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2"/>
      <c r="DF177" s="2"/>
      <c r="DG177" s="2"/>
      <c r="DH177" s="2"/>
      <c r="DI177" s="2"/>
      <c r="DJ177" s="2"/>
    </row>
    <row r="178" spans="2:114" ht="15" customHeight="1">
      <c r="B178" s="1"/>
      <c r="C178" s="1"/>
      <c r="D178" s="1"/>
      <c r="E178" s="1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2"/>
      <c r="AP178" s="2"/>
      <c r="AQ178" s="4"/>
      <c r="AR178" s="4"/>
      <c r="AS178" s="4"/>
      <c r="AT178" s="4"/>
      <c r="AU178" s="4"/>
      <c r="AV178" s="4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2"/>
      <c r="DF178" s="2"/>
      <c r="DG178" s="2"/>
      <c r="DH178" s="2"/>
      <c r="DI178" s="2"/>
      <c r="DJ178" s="2"/>
    </row>
    <row r="179" spans="2:114" ht="15" customHeight="1">
      <c r="B179" s="1"/>
      <c r="C179" s="1"/>
      <c r="D179" s="1"/>
      <c r="E179" s="1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2"/>
      <c r="AP179" s="2"/>
      <c r="AQ179" s="4"/>
      <c r="AR179" s="4"/>
      <c r="AS179" s="4"/>
      <c r="AT179" s="4"/>
      <c r="AU179" s="4"/>
      <c r="AV179" s="4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2"/>
      <c r="DF179" s="2"/>
      <c r="DG179" s="2"/>
      <c r="DH179" s="2"/>
      <c r="DI179" s="2"/>
      <c r="DJ179" s="2"/>
    </row>
    <row r="180" spans="2:114" ht="15" customHeight="1">
      <c r="B180" s="1"/>
      <c r="C180" s="1"/>
      <c r="D180" s="1"/>
      <c r="E180" s="1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2"/>
      <c r="AP180" s="2"/>
      <c r="AQ180" s="4"/>
      <c r="AR180" s="4"/>
      <c r="AS180" s="4"/>
      <c r="AT180" s="4"/>
      <c r="AU180" s="4"/>
      <c r="AV180" s="4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2"/>
      <c r="DF180" s="2"/>
      <c r="DG180" s="2"/>
      <c r="DH180" s="2"/>
      <c r="DI180" s="2"/>
      <c r="DJ180" s="2"/>
    </row>
    <row r="181" spans="2:114" ht="15" customHeight="1">
      <c r="B181" s="1"/>
      <c r="C181" s="1"/>
      <c r="D181" s="1"/>
      <c r="E181" s="1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2"/>
      <c r="AP181" s="2"/>
      <c r="AQ181" s="4"/>
      <c r="AR181" s="4"/>
      <c r="AS181" s="4"/>
      <c r="AT181" s="4"/>
      <c r="AU181" s="4"/>
      <c r="AV181" s="4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2"/>
      <c r="DF181" s="2"/>
      <c r="DG181" s="2"/>
      <c r="DH181" s="2"/>
      <c r="DI181" s="2"/>
      <c r="DJ181" s="2"/>
    </row>
    <row r="182" spans="2:114" ht="15" customHeight="1">
      <c r="B182" s="1"/>
      <c r="C182" s="1"/>
      <c r="D182" s="1"/>
      <c r="E182" s="1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2"/>
      <c r="AP182" s="2"/>
      <c r="AQ182" s="4"/>
      <c r="AR182" s="4"/>
      <c r="AS182" s="4"/>
      <c r="AT182" s="4"/>
      <c r="AU182" s="4"/>
      <c r="AV182" s="4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2"/>
      <c r="DF182" s="2"/>
      <c r="DG182" s="2"/>
      <c r="DH182" s="2"/>
      <c r="DI182" s="2"/>
      <c r="DJ182" s="2"/>
    </row>
    <row r="183" spans="2:114" ht="15" customHeight="1">
      <c r="B183" s="1"/>
      <c r="C183" s="1"/>
      <c r="D183" s="1"/>
      <c r="E183" s="1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2"/>
      <c r="AP183" s="2"/>
      <c r="AQ183" s="4"/>
      <c r="AR183" s="4"/>
      <c r="AS183" s="4"/>
      <c r="AT183" s="4"/>
      <c r="AU183" s="4"/>
      <c r="AV183" s="4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2"/>
      <c r="DF183" s="2"/>
      <c r="DG183" s="2"/>
      <c r="DH183" s="2"/>
      <c r="DI183" s="2"/>
      <c r="DJ183" s="2"/>
    </row>
    <row r="184" spans="2:114" ht="15" customHeight="1">
      <c r="B184" s="1"/>
      <c r="C184" s="1"/>
      <c r="D184" s="1"/>
      <c r="E184" s="1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2"/>
      <c r="AP184" s="2"/>
      <c r="AQ184" s="4"/>
      <c r="AR184" s="4"/>
      <c r="AS184" s="4"/>
      <c r="AT184" s="4"/>
      <c r="AU184" s="4"/>
      <c r="AV184" s="4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2"/>
      <c r="DF184" s="2"/>
      <c r="DG184" s="2"/>
      <c r="DH184" s="2"/>
      <c r="DI184" s="2"/>
      <c r="DJ184" s="2"/>
    </row>
    <row r="185" spans="2:114" ht="15" customHeight="1">
      <c r="B185" s="1"/>
      <c r="C185" s="1"/>
      <c r="D185" s="1"/>
      <c r="E185" s="1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2"/>
      <c r="AP185" s="2"/>
      <c r="AQ185" s="4"/>
      <c r="AR185" s="4"/>
      <c r="AS185" s="4"/>
      <c r="AT185" s="4"/>
      <c r="AU185" s="4"/>
      <c r="AV185" s="4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2"/>
      <c r="DF185" s="2"/>
      <c r="DG185" s="2"/>
      <c r="DH185" s="2"/>
      <c r="DI185" s="2"/>
      <c r="DJ185" s="2"/>
    </row>
    <row r="186" spans="2:114" ht="15" customHeight="1">
      <c r="B186" s="1"/>
      <c r="C186" s="1"/>
      <c r="D186" s="1"/>
      <c r="E186" s="1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2"/>
      <c r="AP186" s="2"/>
      <c r="AQ186" s="4"/>
      <c r="AR186" s="4"/>
      <c r="AS186" s="4"/>
      <c r="AT186" s="4"/>
      <c r="AU186" s="4"/>
      <c r="AV186" s="4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2"/>
      <c r="DF186" s="2"/>
      <c r="DG186" s="2"/>
      <c r="DH186" s="2"/>
      <c r="DI186" s="2"/>
      <c r="DJ186" s="2"/>
    </row>
    <row r="187" spans="2:114" ht="15" customHeight="1">
      <c r="B187" s="1"/>
      <c r="C187" s="1"/>
      <c r="D187" s="1"/>
      <c r="E187" s="1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2"/>
      <c r="AP187" s="2"/>
      <c r="AQ187" s="4"/>
      <c r="AR187" s="4"/>
      <c r="AS187" s="4"/>
      <c r="AT187" s="4"/>
      <c r="AU187" s="4"/>
      <c r="AV187" s="4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</row>
    <row r="188" spans="2:114" ht="14">
      <c r="B188" s="1"/>
      <c r="C188" s="1"/>
      <c r="D188" s="1"/>
      <c r="E188" s="1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</row>
    <row r="189" spans="2:114" ht="14">
      <c r="B189" s="1"/>
      <c r="C189" s="1"/>
      <c r="D189" s="1"/>
      <c r="E189" s="1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</row>
    <row r="190" spans="2:114" ht="14">
      <c r="B190" s="1"/>
      <c r="C190" s="1"/>
      <c r="D190" s="1"/>
      <c r="E190" s="1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</row>
    <row r="191" spans="2:114" ht="14">
      <c r="B191" s="1"/>
      <c r="C191" s="1"/>
      <c r="D191" s="1"/>
      <c r="E191" s="1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</row>
    <row r="192" spans="2:114" ht="14">
      <c r="B192" s="1"/>
      <c r="C192" s="1"/>
      <c r="D192" s="1"/>
      <c r="E192" s="1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</row>
    <row r="193" spans="2:114" ht="14">
      <c r="B193" s="1"/>
      <c r="C193" s="1"/>
      <c r="D193" s="1"/>
      <c r="E193" s="1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</row>
    <row r="194" spans="2:114" ht="14">
      <c r="B194" s="1"/>
      <c r="C194" s="1"/>
      <c r="D194" s="1"/>
      <c r="E194" s="1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</row>
    <row r="195" spans="2:114" ht="14">
      <c r="B195" s="1"/>
      <c r="C195" s="1"/>
      <c r="D195" s="1"/>
      <c r="E195" s="1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</row>
    <row r="196" spans="2:114" ht="14">
      <c r="B196" s="1"/>
      <c r="C196" s="1"/>
      <c r="D196" s="1"/>
      <c r="E196" s="1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</row>
    <row r="197" spans="2:114" ht="14">
      <c r="B197" s="1"/>
      <c r="C197" s="1"/>
      <c r="D197" s="1"/>
      <c r="E197" s="1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</row>
    <row r="198" spans="2:114" ht="14">
      <c r="B198" s="1"/>
      <c r="C198" s="1"/>
      <c r="D198" s="1"/>
      <c r="E198" s="1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</row>
    <row r="199" spans="2:114" ht="14">
      <c r="B199" s="1"/>
      <c r="C199" s="1"/>
      <c r="D199" s="1"/>
      <c r="E199" s="1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</row>
    <row r="200" spans="2:114" ht="14">
      <c r="B200" s="1"/>
      <c r="C200" s="1"/>
      <c r="D200" s="1"/>
      <c r="E200" s="1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</row>
    <row r="201" spans="2:114" ht="14">
      <c r="B201" s="1"/>
      <c r="C201" s="1"/>
      <c r="D201" s="1"/>
      <c r="E201" s="1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</row>
    <row r="202" spans="2:114" ht="14">
      <c r="B202" s="1"/>
      <c r="C202" s="1"/>
      <c r="D202" s="1"/>
      <c r="E202" s="1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</row>
    <row r="203" spans="2:114" ht="14">
      <c r="B203" s="1"/>
      <c r="C203" s="1"/>
      <c r="D203" s="1"/>
      <c r="E203" s="1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</row>
    <row r="204" spans="2:114" ht="14">
      <c r="B204" s="1"/>
      <c r="C204" s="1"/>
      <c r="D204" s="1"/>
      <c r="E204" s="1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</row>
    <row r="205" spans="2:114" ht="14">
      <c r="B205" s="1"/>
      <c r="C205" s="1"/>
      <c r="D205" s="1"/>
      <c r="E205" s="1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</row>
    <row r="206" spans="2:114" ht="14">
      <c r="B206" s="1"/>
      <c r="C206" s="1"/>
      <c r="D206" s="1"/>
      <c r="E206" s="1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</row>
    <row r="207" spans="2:114" ht="14">
      <c r="B207" s="1"/>
      <c r="C207" s="1"/>
      <c r="D207" s="1"/>
      <c r="E207" s="1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</row>
    <row r="208" spans="2:114" ht="14">
      <c r="B208" s="1"/>
      <c r="C208" s="1"/>
      <c r="D208" s="1"/>
      <c r="E208" s="1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</row>
    <row r="209" spans="2:114" ht="14">
      <c r="B209" s="1"/>
      <c r="C209" s="1"/>
      <c r="D209" s="1"/>
      <c r="E209" s="1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</row>
    <row r="210" spans="2:114" ht="14">
      <c r="B210" s="1"/>
      <c r="C210" s="1"/>
      <c r="D210" s="1"/>
      <c r="E210" s="1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</row>
    <row r="211" spans="2:114" ht="14">
      <c r="B211" s="1"/>
      <c r="C211" s="1"/>
      <c r="D211" s="1"/>
      <c r="E211" s="1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</row>
    <row r="212" spans="2:114" ht="14">
      <c r="B212" s="1"/>
      <c r="C212" s="1"/>
      <c r="D212" s="1"/>
      <c r="E212" s="1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</row>
    <row r="213" spans="2:114" ht="14">
      <c r="B213" s="1"/>
      <c r="C213" s="1"/>
      <c r="D213" s="1"/>
      <c r="E213" s="1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</row>
    <row r="214" spans="2:114" ht="14">
      <c r="B214" s="1"/>
      <c r="C214" s="1"/>
      <c r="D214" s="1"/>
      <c r="E214" s="1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</row>
    <row r="215" spans="2:114" ht="14">
      <c r="B215" s="1"/>
      <c r="C215" s="1"/>
      <c r="D215" s="1"/>
      <c r="E215" s="1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</row>
    <row r="216" spans="2:114" ht="14">
      <c r="B216" s="1"/>
      <c r="C216" s="1"/>
      <c r="D216" s="1"/>
      <c r="E216" s="1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</row>
    <row r="217" spans="2:114" ht="14">
      <c r="B217" s="1"/>
      <c r="C217" s="1"/>
      <c r="D217" s="1"/>
      <c r="E217" s="1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</row>
    <row r="218" spans="2:114" ht="14">
      <c r="B218" s="1"/>
      <c r="C218" s="1"/>
      <c r="D218" s="1"/>
      <c r="E218" s="1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</row>
    <row r="219" spans="2:114" ht="14">
      <c r="B219" s="1"/>
      <c r="C219" s="1"/>
      <c r="D219" s="1"/>
      <c r="E219" s="1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</row>
    <row r="220" spans="2:114" ht="14">
      <c r="B220" s="1"/>
      <c r="C220" s="1"/>
      <c r="D220" s="1"/>
      <c r="E220" s="1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</row>
    <row r="221" spans="2:114" ht="14">
      <c r="B221" s="1"/>
      <c r="C221" s="1"/>
      <c r="D221" s="1"/>
      <c r="E221" s="1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</row>
    <row r="222" spans="2:114" ht="14">
      <c r="B222" s="1"/>
      <c r="C222" s="1"/>
      <c r="D222" s="1"/>
      <c r="E222" s="1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</row>
    <row r="223" spans="2:114" ht="14">
      <c r="B223" s="1"/>
      <c r="C223" s="1"/>
      <c r="D223" s="1"/>
      <c r="E223" s="1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</row>
    <row r="224" spans="2:114" ht="14">
      <c r="B224" s="1"/>
      <c r="C224" s="1"/>
      <c r="D224" s="1"/>
      <c r="E224" s="1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</row>
    <row r="225" spans="2:114" ht="14">
      <c r="B225" s="1"/>
      <c r="C225" s="1"/>
      <c r="D225" s="1"/>
      <c r="E225" s="1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</row>
    <row r="226" spans="2:114" ht="14">
      <c r="B226" s="1"/>
      <c r="C226" s="1"/>
      <c r="D226" s="1"/>
      <c r="E226" s="1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</row>
    <row r="227" spans="2:114" ht="14">
      <c r="B227" s="1"/>
      <c r="C227" s="1"/>
      <c r="D227" s="1"/>
      <c r="E227" s="1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</row>
    <row r="228" spans="2:114" ht="14">
      <c r="B228" s="1"/>
      <c r="C228" s="1"/>
      <c r="D228" s="1"/>
      <c r="E228" s="1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</row>
    <row r="229" spans="2:114" ht="14">
      <c r="B229" s="1"/>
      <c r="C229" s="1"/>
      <c r="D229" s="1"/>
      <c r="E229" s="1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</row>
    <row r="230" spans="2:114" ht="14">
      <c r="B230" s="1"/>
      <c r="C230" s="1"/>
      <c r="D230" s="1"/>
      <c r="E230" s="1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</row>
    <row r="231" spans="2:114" ht="14">
      <c r="B231" s="1"/>
      <c r="C231" s="1"/>
      <c r="D231" s="1"/>
      <c r="E231" s="1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</row>
    <row r="232" spans="2:114" ht="14">
      <c r="B232" s="1"/>
      <c r="C232" s="1"/>
      <c r="D232" s="1"/>
      <c r="E232" s="1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</row>
    <row r="233" spans="2:114" ht="14">
      <c r="B233" s="1"/>
      <c r="C233" s="1"/>
      <c r="D233" s="1"/>
      <c r="E233" s="1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</row>
    <row r="234" spans="2:114" ht="14">
      <c r="B234" s="1"/>
      <c r="C234" s="1"/>
      <c r="D234" s="1"/>
      <c r="E234" s="1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</row>
    <row r="235" spans="2:114" ht="14">
      <c r="B235" s="1"/>
      <c r="C235" s="1"/>
      <c r="D235" s="1"/>
      <c r="E235" s="1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</row>
    <row r="236" spans="2:114" ht="14">
      <c r="B236" s="1"/>
      <c r="C236" s="1"/>
      <c r="D236" s="1"/>
      <c r="E236" s="1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</row>
    <row r="237" spans="2:114" ht="14">
      <c r="B237" s="1"/>
      <c r="C237" s="1"/>
      <c r="D237" s="1"/>
      <c r="E237" s="1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</row>
    <row r="238" spans="2:114" ht="14">
      <c r="B238" s="1"/>
      <c r="C238" s="1"/>
      <c r="D238" s="1"/>
      <c r="E238" s="1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</row>
    <row r="239" spans="2:114" ht="14">
      <c r="B239" s="1"/>
      <c r="C239" s="1"/>
      <c r="D239" s="1"/>
      <c r="E239" s="1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</row>
    <row r="240" spans="2:114" ht="14">
      <c r="B240" s="1"/>
      <c r="C240" s="1"/>
      <c r="D240" s="1"/>
      <c r="E240" s="1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</row>
    <row r="241" spans="2:114" ht="14">
      <c r="B241" s="1"/>
      <c r="C241" s="1"/>
      <c r="D241" s="1"/>
      <c r="E241" s="1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</row>
    <row r="242" spans="2:114" ht="14">
      <c r="B242" s="1"/>
      <c r="C242" s="1"/>
      <c r="D242" s="1"/>
      <c r="E242" s="1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</row>
    <row r="243" spans="2:114" ht="14">
      <c r="B243" s="1"/>
      <c r="C243" s="1"/>
      <c r="D243" s="1"/>
      <c r="E243" s="1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</row>
    <row r="244" spans="2:114" ht="14">
      <c r="B244" s="1"/>
      <c r="C244" s="1"/>
      <c r="D244" s="1"/>
      <c r="E244" s="1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</row>
    <row r="245" spans="2:114" ht="14">
      <c r="B245" s="1"/>
      <c r="C245" s="1"/>
      <c r="D245" s="1"/>
      <c r="E245" s="1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</row>
    <row r="246" spans="2:114" ht="14">
      <c r="B246" s="1"/>
      <c r="C246" s="1"/>
      <c r="D246" s="1"/>
      <c r="E246" s="1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</row>
    <row r="247" spans="2:114" ht="14">
      <c r="B247" s="1"/>
      <c r="C247" s="1"/>
      <c r="D247" s="1"/>
      <c r="E247" s="1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</row>
    <row r="248" spans="2:114" ht="14">
      <c r="B248" s="1"/>
      <c r="C248" s="1"/>
      <c r="D248" s="1"/>
      <c r="E248" s="1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</row>
    <row r="249" spans="2:114" ht="14">
      <c r="B249" s="1"/>
      <c r="C249" s="1"/>
      <c r="D249" s="1"/>
      <c r="E249" s="1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</row>
    <row r="250" spans="2:114" ht="14">
      <c r="B250" s="1"/>
      <c r="C250" s="1"/>
      <c r="D250" s="1"/>
      <c r="E250" s="1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</row>
    <row r="251" spans="2:114" ht="14">
      <c r="B251" s="1"/>
      <c r="C251" s="1"/>
      <c r="D251" s="1"/>
      <c r="E251" s="1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</row>
    <row r="252" spans="2:114" ht="14">
      <c r="B252" s="1"/>
      <c r="C252" s="1"/>
      <c r="D252" s="1"/>
      <c r="E252" s="1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</row>
    <row r="253" spans="2:114" ht="14">
      <c r="B253" s="1"/>
      <c r="C253" s="1"/>
      <c r="D253" s="1"/>
      <c r="E253" s="1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</row>
    <row r="254" spans="2:114" ht="14">
      <c r="B254" s="1"/>
      <c r="C254" s="1"/>
      <c r="D254" s="1"/>
      <c r="E254" s="1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</row>
    <row r="255" spans="2:114" ht="14">
      <c r="B255" s="1"/>
      <c r="C255" s="1"/>
      <c r="D255" s="1"/>
      <c r="E255" s="1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</row>
    <row r="256" spans="2:114" ht="14">
      <c r="B256" s="1"/>
      <c r="C256" s="1"/>
      <c r="D256" s="1"/>
      <c r="E256" s="1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</row>
    <row r="257" spans="2:114" ht="14">
      <c r="B257" s="1"/>
      <c r="C257" s="1"/>
      <c r="D257" s="1"/>
      <c r="E257" s="1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</row>
    <row r="258" spans="2:114" ht="14">
      <c r="B258" s="1"/>
      <c r="C258" s="1"/>
      <c r="D258" s="1"/>
      <c r="E258" s="1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</row>
    <row r="259" spans="2:114" ht="14">
      <c r="B259" s="1"/>
      <c r="C259" s="1"/>
      <c r="D259" s="1"/>
      <c r="E259" s="1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</row>
    <row r="260" spans="2:114" ht="14">
      <c r="B260" s="1"/>
      <c r="C260" s="1"/>
      <c r="D260" s="1"/>
      <c r="E260" s="1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</row>
    <row r="261" spans="2:114" ht="14">
      <c r="B261" s="1"/>
      <c r="C261" s="1"/>
      <c r="D261" s="1"/>
      <c r="E261" s="1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</row>
    <row r="262" spans="2:114" ht="14">
      <c r="B262" s="1"/>
      <c r="C262" s="1"/>
      <c r="D262" s="1"/>
      <c r="E262" s="1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</row>
    <row r="263" spans="2:114" ht="14">
      <c r="B263" s="1"/>
      <c r="C263" s="1"/>
      <c r="D263" s="1"/>
      <c r="E263" s="1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</row>
    <row r="264" spans="2:114" ht="14">
      <c r="B264" s="1"/>
      <c r="C264" s="1"/>
      <c r="D264" s="1"/>
      <c r="E264" s="1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</row>
    <row r="265" spans="2:114" ht="14">
      <c r="B265" s="1"/>
      <c r="C265" s="1"/>
      <c r="D265" s="1"/>
      <c r="E265" s="1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</row>
    <row r="266" spans="2:114" ht="14">
      <c r="B266" s="1"/>
      <c r="C266" s="1"/>
      <c r="D266" s="1"/>
      <c r="E266" s="1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</row>
    <row r="267" spans="2:114" ht="14">
      <c r="B267" s="1"/>
      <c r="C267" s="1"/>
      <c r="D267" s="1"/>
      <c r="E267" s="1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</row>
    <row r="268" spans="2:114" ht="14">
      <c r="B268" s="1"/>
      <c r="C268" s="1"/>
      <c r="D268" s="1"/>
      <c r="E268" s="1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</row>
    <row r="269" spans="2:114" ht="14">
      <c r="B269" s="1"/>
      <c r="C269" s="1"/>
      <c r="D269" s="1"/>
      <c r="E269" s="1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</row>
    <row r="270" spans="2:114" ht="14">
      <c r="B270" s="1"/>
      <c r="C270" s="1"/>
      <c r="D270" s="1"/>
      <c r="E270" s="1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</row>
    <row r="271" spans="2:114" ht="14">
      <c r="B271" s="1"/>
      <c r="C271" s="1"/>
      <c r="D271" s="1"/>
      <c r="E271" s="1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</row>
    <row r="272" spans="2:114" ht="14">
      <c r="B272" s="1"/>
      <c r="C272" s="1"/>
      <c r="D272" s="1"/>
      <c r="E272" s="1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</row>
    <row r="273" spans="2:114" ht="14">
      <c r="B273" s="1"/>
      <c r="C273" s="1"/>
      <c r="D273" s="1"/>
      <c r="E273" s="1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</row>
    <row r="274" spans="2:114" ht="14">
      <c r="B274" s="1"/>
      <c r="C274" s="1"/>
      <c r="D274" s="1"/>
      <c r="E274" s="1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</row>
    <row r="275" spans="2:114" ht="14">
      <c r="B275" s="1"/>
      <c r="C275" s="1"/>
      <c r="D275" s="1"/>
      <c r="E275" s="1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</row>
    <row r="276" spans="2:114" ht="14">
      <c r="B276" s="1"/>
      <c r="C276" s="1"/>
      <c r="D276" s="1"/>
      <c r="E276" s="1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</row>
    <row r="277" spans="2:114" ht="14">
      <c r="B277" s="1"/>
      <c r="C277" s="1"/>
      <c r="D277" s="1"/>
      <c r="E277" s="1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</row>
    <row r="278" spans="2:114" ht="14">
      <c r="B278" s="1"/>
      <c r="C278" s="1"/>
      <c r="D278" s="1"/>
      <c r="E278" s="1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</row>
    <row r="279" spans="2:114" ht="14">
      <c r="B279" s="1"/>
      <c r="C279" s="1"/>
      <c r="D279" s="1"/>
      <c r="E279" s="1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</row>
    <row r="280" spans="2:114" ht="14">
      <c r="B280" s="1"/>
      <c r="C280" s="1"/>
      <c r="D280" s="1"/>
      <c r="E280" s="1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</row>
    <row r="281" spans="2:114" ht="14">
      <c r="B281" s="1"/>
      <c r="C281" s="1"/>
      <c r="D281" s="1"/>
      <c r="E281" s="1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</row>
    <row r="282" spans="2:114" ht="14">
      <c r="B282" s="1"/>
      <c r="C282" s="1"/>
      <c r="D282" s="1"/>
      <c r="E282" s="1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</row>
    <row r="283" spans="2:114" ht="14">
      <c r="B283" s="1"/>
      <c r="C283" s="1"/>
      <c r="D283" s="1"/>
      <c r="E283" s="1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</row>
    <row r="284" spans="2:114" ht="14">
      <c r="B284" s="1"/>
      <c r="C284" s="1"/>
      <c r="D284" s="1"/>
      <c r="E284" s="1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</row>
    <row r="285" spans="2:114" ht="14">
      <c r="B285" s="1"/>
      <c r="C285" s="1"/>
      <c r="D285" s="1"/>
      <c r="E285" s="1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</row>
    <row r="286" spans="2:114" ht="14">
      <c r="B286" s="1"/>
      <c r="C286" s="1"/>
      <c r="D286" s="1"/>
      <c r="E286" s="1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</row>
    <row r="287" spans="2:114" ht="14">
      <c r="B287" s="1"/>
      <c r="C287" s="1"/>
      <c r="D287" s="1"/>
      <c r="E287" s="1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</row>
    <row r="288" spans="2:114" ht="14">
      <c r="B288" s="1"/>
      <c r="C288" s="1"/>
      <c r="D288" s="1"/>
      <c r="E288" s="1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</row>
    <row r="289" spans="2:114" ht="14">
      <c r="B289" s="1"/>
      <c r="C289" s="1"/>
      <c r="D289" s="1"/>
      <c r="E289" s="1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</row>
    <row r="290" spans="2:114" ht="14">
      <c r="B290" s="1"/>
      <c r="C290" s="1"/>
      <c r="D290" s="1"/>
      <c r="E290" s="1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</row>
    <row r="291" spans="2:114" ht="14">
      <c r="B291" s="1"/>
      <c r="C291" s="1"/>
      <c r="D291" s="1"/>
      <c r="E291" s="1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</row>
    <row r="292" spans="2:114" ht="14">
      <c r="B292" s="1"/>
      <c r="C292" s="1"/>
      <c r="D292" s="1"/>
      <c r="E292" s="1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</row>
    <row r="293" spans="2:114" ht="14">
      <c r="B293" s="1"/>
      <c r="C293" s="1"/>
      <c r="D293" s="1"/>
      <c r="E293" s="1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</row>
    <row r="294" spans="2:114" ht="14">
      <c r="B294" s="1"/>
      <c r="C294" s="1"/>
      <c r="D294" s="1"/>
      <c r="E294" s="1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</row>
    <row r="295" spans="2:114" ht="14">
      <c r="B295" s="1"/>
      <c r="C295" s="1"/>
      <c r="D295" s="1"/>
      <c r="E295" s="1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</row>
    <row r="296" spans="2:114" ht="14">
      <c r="B296" s="1"/>
      <c r="C296" s="1"/>
      <c r="D296" s="1"/>
      <c r="E296" s="1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</row>
    <row r="297" spans="2:114" ht="14">
      <c r="B297" s="1"/>
      <c r="C297" s="1"/>
      <c r="D297" s="1"/>
      <c r="E297" s="1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</row>
    <row r="298" spans="2:114" ht="14">
      <c r="B298" s="1"/>
      <c r="C298" s="1"/>
      <c r="D298" s="1"/>
      <c r="E298" s="1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</row>
    <row r="299" spans="2:114" ht="14">
      <c r="B299" s="1"/>
      <c r="C299" s="1"/>
      <c r="D299" s="1"/>
      <c r="E299" s="1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</row>
    <row r="300" spans="2:114" ht="14">
      <c r="B300" s="1"/>
      <c r="C300" s="1"/>
      <c r="D300" s="1"/>
      <c r="E300" s="1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</row>
    <row r="301" spans="2:114" ht="14">
      <c r="B301" s="1"/>
      <c r="C301" s="1"/>
      <c r="D301" s="1"/>
      <c r="E301" s="1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</row>
    <row r="302" spans="2:114" ht="14">
      <c r="B302" s="1"/>
      <c r="C302" s="1"/>
      <c r="D302" s="1"/>
      <c r="E302" s="1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</row>
    <row r="303" spans="2:114" ht="14">
      <c r="B303" s="1"/>
      <c r="C303" s="1"/>
      <c r="D303" s="1"/>
      <c r="E303" s="1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</row>
    <row r="304" spans="2:114" ht="14">
      <c r="B304" s="1"/>
      <c r="C304" s="1"/>
      <c r="D304" s="1"/>
      <c r="E304" s="1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</row>
    <row r="305" spans="2:114" ht="14">
      <c r="B305" s="1"/>
      <c r="C305" s="1"/>
      <c r="D305" s="1"/>
      <c r="E305" s="1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</row>
    <row r="306" spans="2:114" ht="14">
      <c r="B306" s="1"/>
      <c r="C306" s="1"/>
      <c r="D306" s="1"/>
      <c r="E306" s="1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</row>
    <row r="307" spans="2:114" ht="14">
      <c r="B307" s="1"/>
      <c r="C307" s="1"/>
      <c r="D307" s="1"/>
      <c r="E307" s="1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</row>
    <row r="308" spans="2:114" ht="14">
      <c r="B308" s="1"/>
      <c r="C308" s="1"/>
      <c r="D308" s="1"/>
      <c r="E308" s="1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</row>
    <row r="309" spans="2:114" ht="14">
      <c r="B309" s="1"/>
      <c r="C309" s="1"/>
      <c r="D309" s="1"/>
      <c r="E309" s="1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</row>
    <row r="310" spans="2:114" ht="14">
      <c r="B310" s="1"/>
      <c r="C310" s="1"/>
      <c r="D310" s="1"/>
      <c r="E310" s="1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</row>
    <row r="311" spans="2:114" ht="14">
      <c r="B311" s="1"/>
      <c r="C311" s="1"/>
      <c r="D311" s="1"/>
      <c r="E311" s="1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</row>
    <row r="312" spans="2:114" ht="14">
      <c r="B312" s="1"/>
      <c r="C312" s="1"/>
      <c r="D312" s="1"/>
      <c r="E312" s="1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</row>
    <row r="313" spans="2:114" ht="14">
      <c r="B313" s="1"/>
      <c r="C313" s="1"/>
      <c r="D313" s="1"/>
      <c r="E313" s="1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</row>
    <row r="314" spans="2:114" ht="14">
      <c r="B314" s="1"/>
      <c r="C314" s="1"/>
      <c r="D314" s="1"/>
      <c r="E314" s="1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</row>
    <row r="315" spans="2:114" ht="14">
      <c r="B315" s="1"/>
      <c r="C315" s="1"/>
      <c r="D315" s="1"/>
      <c r="E315" s="1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</row>
    <row r="316" spans="2:114" ht="14">
      <c r="B316" s="1"/>
      <c r="C316" s="1"/>
      <c r="D316" s="1"/>
      <c r="E316" s="1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</row>
    <row r="317" spans="2:114" ht="14">
      <c r="B317" s="1"/>
      <c r="C317" s="1"/>
      <c r="D317" s="1"/>
      <c r="E317" s="1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</row>
    <row r="318" spans="2:114" ht="14">
      <c r="B318" s="1"/>
      <c r="C318" s="1"/>
      <c r="D318" s="1"/>
      <c r="E318" s="1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</row>
    <row r="319" spans="2:114" ht="14">
      <c r="B319" s="1"/>
      <c r="C319" s="1"/>
      <c r="D319" s="1"/>
      <c r="E319" s="1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</row>
    <row r="320" spans="2:114" ht="14">
      <c r="B320" s="1"/>
      <c r="C320" s="1"/>
      <c r="D320" s="1"/>
      <c r="E320" s="1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</row>
    <row r="321" spans="2:114" ht="14">
      <c r="B321" s="1"/>
      <c r="C321" s="1"/>
      <c r="D321" s="1"/>
      <c r="E321" s="1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</row>
    <row r="322" spans="2:114" ht="14">
      <c r="B322" s="1"/>
      <c r="C322" s="1"/>
      <c r="D322" s="1"/>
      <c r="E322" s="1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</row>
    <row r="323" spans="2:114" ht="14">
      <c r="B323" s="1"/>
      <c r="C323" s="1"/>
      <c r="D323" s="1"/>
      <c r="E323" s="1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</row>
    <row r="324" spans="2:114" ht="14">
      <c r="B324" s="1"/>
      <c r="C324" s="1"/>
      <c r="D324" s="1"/>
      <c r="E324" s="1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</row>
    <row r="325" spans="2:114" ht="14">
      <c r="B325" s="1"/>
      <c r="C325" s="1"/>
      <c r="D325" s="1"/>
      <c r="E325" s="1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</row>
    <row r="326" spans="2:114" ht="14">
      <c r="B326" s="1"/>
      <c r="C326" s="1"/>
      <c r="D326" s="1"/>
      <c r="E326" s="1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</row>
    <row r="327" spans="2:114" ht="14">
      <c r="B327" s="1"/>
      <c r="C327" s="1"/>
      <c r="D327" s="1"/>
      <c r="E327" s="1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</row>
    <row r="328" spans="2:114" ht="14">
      <c r="B328" s="1"/>
      <c r="C328" s="1"/>
      <c r="D328" s="1"/>
      <c r="E328" s="1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</row>
    <row r="329" spans="2:114" ht="14">
      <c r="B329" s="1"/>
      <c r="C329" s="1"/>
      <c r="D329" s="1"/>
      <c r="E329" s="1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</row>
    <row r="330" spans="2:114" ht="14">
      <c r="B330" s="1"/>
      <c r="C330" s="1"/>
      <c r="D330" s="1"/>
      <c r="E330" s="1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</row>
    <row r="331" spans="2:114" ht="14">
      <c r="B331" s="1"/>
      <c r="C331" s="1"/>
      <c r="D331" s="1"/>
      <c r="E331" s="1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</row>
    <row r="332" spans="2:114" ht="14">
      <c r="B332" s="1"/>
      <c r="C332" s="1"/>
      <c r="D332" s="1"/>
      <c r="E332" s="1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</row>
    <row r="333" spans="2:114" ht="14">
      <c r="B333" s="1"/>
      <c r="C333" s="1"/>
      <c r="D333" s="1"/>
      <c r="E333" s="1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</row>
    <row r="334" spans="2:114" ht="14">
      <c r="B334" s="1"/>
      <c r="C334" s="1"/>
      <c r="D334" s="1"/>
      <c r="E334" s="1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</row>
    <row r="335" spans="2:114" ht="14">
      <c r="B335" s="1"/>
      <c r="C335" s="1"/>
      <c r="D335" s="1"/>
      <c r="E335" s="1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</row>
    <row r="336" spans="2:114" ht="14">
      <c r="B336" s="1"/>
      <c r="C336" s="1"/>
      <c r="D336" s="1"/>
      <c r="E336" s="1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</row>
    <row r="337" spans="2:114" ht="14">
      <c r="B337" s="1"/>
      <c r="C337" s="1"/>
      <c r="D337" s="1"/>
      <c r="E337" s="1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</row>
    <row r="338" spans="2:114" ht="14">
      <c r="B338" s="1"/>
      <c r="C338" s="1"/>
      <c r="D338" s="1"/>
      <c r="E338" s="1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</row>
    <row r="339" spans="2:114" ht="14">
      <c r="B339" s="1"/>
      <c r="C339" s="1"/>
      <c r="D339" s="1"/>
      <c r="E339" s="1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</row>
    <row r="340" spans="2:114" ht="14">
      <c r="B340" s="1"/>
      <c r="C340" s="1"/>
      <c r="D340" s="1"/>
      <c r="E340" s="1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</row>
    <row r="341" spans="2:114" ht="14">
      <c r="B341" s="1"/>
      <c r="C341" s="1"/>
      <c r="D341" s="1"/>
      <c r="E341" s="1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</row>
    <row r="342" spans="2:114" ht="14">
      <c r="B342" s="1"/>
      <c r="C342" s="1"/>
      <c r="D342" s="1"/>
      <c r="E342" s="1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</row>
    <row r="343" spans="2:114" ht="14">
      <c r="B343" s="1"/>
      <c r="C343" s="1"/>
      <c r="D343" s="1"/>
      <c r="E343" s="1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</row>
    <row r="344" spans="2:114" ht="14">
      <c r="B344" s="1"/>
      <c r="C344" s="1"/>
      <c r="D344" s="1"/>
      <c r="E344" s="1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</row>
    <row r="345" spans="2:114" ht="14">
      <c r="B345" s="1"/>
      <c r="C345" s="1"/>
      <c r="D345" s="1"/>
      <c r="E345" s="1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</row>
    <row r="346" spans="2:114" ht="14">
      <c r="B346" s="1"/>
      <c r="C346" s="1"/>
      <c r="D346" s="1"/>
      <c r="E346" s="1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</row>
    <row r="347" spans="2:114" ht="14">
      <c r="B347" s="1"/>
      <c r="C347" s="1"/>
      <c r="D347" s="1"/>
      <c r="E347" s="1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</row>
    <row r="348" spans="2:114" ht="14">
      <c r="B348" s="1"/>
      <c r="C348" s="1"/>
      <c r="D348" s="1"/>
      <c r="E348" s="1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</row>
    <row r="349" spans="2:114" ht="14">
      <c r="B349" s="1"/>
      <c r="C349" s="1"/>
      <c r="D349" s="1"/>
      <c r="E349" s="1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</row>
    <row r="350" spans="2:114" ht="14">
      <c r="B350" s="1"/>
      <c r="C350" s="1"/>
      <c r="D350" s="1"/>
      <c r="E350" s="1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</row>
    <row r="351" spans="2:114" ht="14">
      <c r="B351" s="1"/>
      <c r="C351" s="1"/>
      <c r="D351" s="1"/>
      <c r="E351" s="1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</row>
    <row r="352" spans="2:114" ht="14">
      <c r="B352" s="1"/>
      <c r="C352" s="1"/>
      <c r="D352" s="1"/>
      <c r="E352" s="1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</row>
    <row r="353" spans="2:114" ht="14">
      <c r="B353" s="1"/>
      <c r="C353" s="1"/>
      <c r="D353" s="1"/>
      <c r="E353" s="1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</row>
    <row r="354" spans="2:114" ht="14">
      <c r="B354" s="1"/>
      <c r="C354" s="1"/>
      <c r="D354" s="1"/>
      <c r="E354" s="1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</row>
    <row r="355" spans="2:114" ht="14">
      <c r="B355" s="1"/>
      <c r="C355" s="1"/>
      <c r="D355" s="1"/>
      <c r="E355" s="1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</row>
    <row r="356" spans="2:114" ht="14">
      <c r="B356" s="1"/>
      <c r="C356" s="1"/>
      <c r="D356" s="1"/>
      <c r="E356" s="1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</row>
    <row r="357" spans="2:114" ht="14">
      <c r="B357" s="1"/>
      <c r="C357" s="1"/>
      <c r="D357" s="1"/>
      <c r="E357" s="1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</row>
    <row r="358" spans="2:114" ht="14">
      <c r="B358" s="1"/>
      <c r="C358" s="1"/>
      <c r="D358" s="1"/>
      <c r="E358" s="1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</row>
    <row r="359" spans="2:114" ht="14">
      <c r="B359" s="1"/>
      <c r="C359" s="1"/>
      <c r="D359" s="1"/>
      <c r="E359" s="1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</row>
    <row r="360" spans="2:114" ht="14">
      <c r="B360" s="1"/>
      <c r="C360" s="1"/>
      <c r="D360" s="1"/>
      <c r="E360" s="1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</row>
    <row r="361" spans="2:114" ht="14">
      <c r="B361" s="1"/>
      <c r="C361" s="1"/>
      <c r="D361" s="1"/>
      <c r="E361" s="1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</row>
    <row r="362" spans="2:114" ht="14">
      <c r="B362" s="1"/>
      <c r="C362" s="1"/>
      <c r="D362" s="1"/>
      <c r="E362" s="1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</row>
    <row r="363" spans="2:114" ht="14">
      <c r="B363" s="1"/>
      <c r="C363" s="1"/>
      <c r="D363" s="1"/>
      <c r="E363" s="1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</row>
    <row r="364" spans="2:114" ht="14">
      <c r="B364" s="1"/>
      <c r="C364" s="1"/>
      <c r="D364" s="1"/>
      <c r="E364" s="1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  <c r="DI364" s="4"/>
      <c r="DJ364" s="4"/>
    </row>
    <row r="365" spans="2:114" ht="14">
      <c r="B365" s="1"/>
      <c r="C365" s="1"/>
      <c r="D365" s="1"/>
      <c r="E365" s="1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</row>
    <row r="366" spans="2:114" ht="14">
      <c r="B366" s="1"/>
      <c r="C366" s="1"/>
      <c r="D366" s="1"/>
      <c r="E366" s="1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</row>
    <row r="367" spans="2:114" ht="14">
      <c r="B367" s="1"/>
      <c r="C367" s="1"/>
      <c r="D367" s="1"/>
      <c r="E367" s="1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</row>
    <row r="368" spans="2:114" ht="14">
      <c r="B368" s="1"/>
      <c r="C368" s="1"/>
      <c r="D368" s="1"/>
      <c r="E368" s="1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</row>
    <row r="369" spans="2:114" ht="14">
      <c r="B369" s="1"/>
      <c r="C369" s="1"/>
      <c r="D369" s="1"/>
      <c r="E369" s="1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</row>
    <row r="370" spans="2:114" ht="14">
      <c r="B370" s="1"/>
      <c r="C370" s="1"/>
      <c r="D370" s="1"/>
      <c r="E370" s="1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</row>
    <row r="371" spans="2:114" ht="14">
      <c r="B371" s="1"/>
      <c r="C371" s="1"/>
      <c r="D371" s="1"/>
      <c r="E371" s="1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</row>
    <row r="372" spans="2:114" ht="14">
      <c r="B372" s="1"/>
      <c r="C372" s="1"/>
      <c r="D372" s="1"/>
      <c r="E372" s="1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</row>
    <row r="373" spans="2:114" ht="14">
      <c r="B373" s="1"/>
      <c r="C373" s="1"/>
      <c r="D373" s="1"/>
      <c r="E373" s="1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</row>
    <row r="374" spans="2:114" ht="14">
      <c r="B374" s="1"/>
      <c r="C374" s="1"/>
      <c r="D374" s="1"/>
      <c r="E374" s="1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</row>
    <row r="375" spans="2:114" ht="14">
      <c r="B375" s="1"/>
      <c r="C375" s="1"/>
      <c r="D375" s="1"/>
      <c r="E375" s="1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</row>
    <row r="376" spans="2:114" ht="14">
      <c r="B376" s="1"/>
      <c r="C376" s="1"/>
      <c r="D376" s="1"/>
      <c r="E376" s="1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</row>
    <row r="377" spans="2:114" ht="14">
      <c r="B377" s="1"/>
      <c r="C377" s="1"/>
      <c r="D377" s="1"/>
      <c r="E377" s="1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</row>
    <row r="378" spans="2:114" ht="14">
      <c r="B378" s="1"/>
      <c r="C378" s="1"/>
      <c r="D378" s="1"/>
      <c r="E378" s="1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</row>
    <row r="379" spans="2:114" ht="14">
      <c r="B379" s="1"/>
      <c r="C379" s="1"/>
      <c r="D379" s="1"/>
      <c r="E379" s="1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</row>
    <row r="380" spans="2:114" ht="14">
      <c r="B380" s="1"/>
      <c r="C380" s="1"/>
      <c r="D380" s="1"/>
      <c r="E380" s="1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</row>
    <row r="381" spans="2:114" ht="14">
      <c r="B381" s="1"/>
      <c r="C381" s="1"/>
      <c r="D381" s="1"/>
      <c r="E381" s="1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</row>
    <row r="382" spans="2:114" ht="14">
      <c r="B382" s="1"/>
      <c r="C382" s="1"/>
      <c r="D382" s="1"/>
      <c r="E382" s="1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</row>
    <row r="383" spans="2:114" ht="14">
      <c r="B383" s="1"/>
      <c r="C383" s="1"/>
      <c r="D383" s="1"/>
      <c r="E383" s="1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</row>
    <row r="384" spans="2:114" ht="14">
      <c r="B384" s="1"/>
      <c r="C384" s="1"/>
      <c r="D384" s="1"/>
      <c r="E384" s="1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</row>
    <row r="385" spans="2:114" ht="14">
      <c r="B385" s="1"/>
      <c r="C385" s="1"/>
      <c r="D385" s="1"/>
      <c r="E385" s="1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  <c r="DI385" s="4"/>
      <c r="DJ385" s="4"/>
    </row>
    <row r="386" spans="2:114" ht="14">
      <c r="B386" s="1"/>
      <c r="C386" s="1"/>
      <c r="D386" s="1"/>
      <c r="E386" s="1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</row>
    <row r="387" spans="2:114" ht="14">
      <c r="B387" s="1"/>
      <c r="C387" s="1"/>
      <c r="D387" s="1"/>
      <c r="E387" s="1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</row>
    <row r="388" spans="2:114" ht="14">
      <c r="B388" s="1"/>
      <c r="C388" s="1"/>
      <c r="D388" s="1"/>
      <c r="E388" s="1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</row>
    <row r="389" spans="2:114" ht="14">
      <c r="B389" s="1"/>
      <c r="C389" s="1"/>
      <c r="D389" s="1"/>
      <c r="E389" s="1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  <c r="DH389" s="4"/>
      <c r="DI389" s="4"/>
      <c r="DJ389" s="4"/>
    </row>
    <row r="390" spans="2:114" ht="14">
      <c r="B390" s="1"/>
      <c r="C390" s="1"/>
      <c r="D390" s="1"/>
      <c r="E390" s="1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</row>
    <row r="391" spans="2:114" ht="14">
      <c r="B391" s="1"/>
      <c r="C391" s="1"/>
      <c r="D391" s="1"/>
      <c r="E391" s="1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</row>
    <row r="392" spans="2:114" ht="14">
      <c r="B392" s="1"/>
      <c r="C392" s="1"/>
      <c r="D392" s="1"/>
      <c r="E392" s="1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</row>
    <row r="393" spans="2:114" ht="14">
      <c r="B393" s="1"/>
      <c r="C393" s="1"/>
      <c r="D393" s="1"/>
      <c r="E393" s="1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</row>
    <row r="394" spans="2:114" ht="14">
      <c r="B394" s="1"/>
      <c r="C394" s="1"/>
      <c r="D394" s="1"/>
      <c r="E394" s="1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</row>
    <row r="395" spans="2:114" ht="14">
      <c r="B395" s="1"/>
      <c r="C395" s="1"/>
      <c r="D395" s="1"/>
      <c r="E395" s="1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</row>
    <row r="396" spans="2:114" ht="14">
      <c r="B396" s="1"/>
      <c r="C396" s="1"/>
      <c r="D396" s="1"/>
      <c r="E396" s="1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</row>
    <row r="397" spans="2:114" ht="14">
      <c r="B397" s="1"/>
      <c r="C397" s="1"/>
      <c r="D397" s="1"/>
      <c r="E397" s="1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</row>
    <row r="398" spans="2:114" ht="14">
      <c r="B398" s="1"/>
      <c r="C398" s="1"/>
      <c r="D398" s="1"/>
      <c r="E398" s="1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</row>
    <row r="399" spans="2:114" ht="14">
      <c r="B399" s="1"/>
      <c r="C399" s="1"/>
      <c r="D399" s="1"/>
      <c r="E399" s="1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</row>
    <row r="400" spans="2:114" ht="14">
      <c r="B400" s="1"/>
      <c r="C400" s="1"/>
      <c r="D400" s="1"/>
      <c r="E400" s="1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</row>
    <row r="401" spans="2:114" ht="14">
      <c r="B401" s="1"/>
      <c r="C401" s="1"/>
      <c r="D401" s="1"/>
      <c r="E401" s="1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</row>
    <row r="402" spans="2:114" ht="14">
      <c r="B402" s="1"/>
      <c r="C402" s="1"/>
      <c r="D402" s="1"/>
      <c r="E402" s="1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</row>
    <row r="403" spans="2:114" ht="14">
      <c r="B403" s="1"/>
      <c r="C403" s="1"/>
      <c r="D403" s="1"/>
      <c r="E403" s="1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</row>
    <row r="404" spans="2:114" ht="14">
      <c r="B404" s="1"/>
      <c r="C404" s="1"/>
      <c r="D404" s="1"/>
      <c r="E404" s="1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</row>
    <row r="405" spans="2:114" ht="14">
      <c r="B405" s="1"/>
      <c r="C405" s="1"/>
      <c r="D405" s="1"/>
      <c r="E405" s="1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</row>
    <row r="406" spans="2:114" ht="14">
      <c r="B406" s="1"/>
      <c r="C406" s="1"/>
      <c r="D406" s="1"/>
      <c r="E406" s="1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</row>
    <row r="407" spans="2:114" ht="14">
      <c r="B407" s="1"/>
      <c r="C407" s="1"/>
      <c r="D407" s="1"/>
      <c r="E407" s="1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</row>
    <row r="408" spans="2:114" ht="14">
      <c r="B408" s="1"/>
      <c r="C408" s="1"/>
      <c r="D408" s="1"/>
      <c r="E408" s="1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</row>
    <row r="409" spans="2:114" ht="14">
      <c r="B409" s="1"/>
      <c r="C409" s="1"/>
      <c r="D409" s="1"/>
      <c r="E409" s="1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</row>
    <row r="410" spans="2:114" ht="14">
      <c r="B410" s="1"/>
      <c r="C410" s="1"/>
      <c r="D410" s="1"/>
      <c r="E410" s="1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</row>
    <row r="411" spans="2:114" ht="14">
      <c r="B411" s="1"/>
      <c r="C411" s="1"/>
      <c r="D411" s="1"/>
      <c r="E411" s="1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</row>
    <row r="412" spans="2:114" ht="14">
      <c r="B412" s="1"/>
      <c r="C412" s="1"/>
      <c r="D412" s="1"/>
      <c r="E412" s="1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</row>
    <row r="413" spans="2:114" ht="14">
      <c r="B413" s="1"/>
      <c r="C413" s="1"/>
      <c r="D413" s="1"/>
      <c r="E413" s="1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</row>
    <row r="414" spans="2:114" ht="14">
      <c r="B414" s="1"/>
      <c r="C414" s="1"/>
      <c r="D414" s="1"/>
      <c r="E414" s="1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</row>
    <row r="415" spans="2:114" ht="14">
      <c r="B415" s="1"/>
      <c r="C415" s="1"/>
      <c r="D415" s="1"/>
      <c r="E415" s="1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</row>
    <row r="416" spans="2:114" ht="14">
      <c r="B416" s="1"/>
      <c r="C416" s="1"/>
      <c r="D416" s="1"/>
      <c r="E416" s="1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</row>
    <row r="417" spans="2:114" ht="14">
      <c r="B417" s="1"/>
      <c r="C417" s="1"/>
      <c r="D417" s="1"/>
      <c r="E417" s="1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</row>
    <row r="418" spans="2:114" ht="14">
      <c r="B418" s="1"/>
      <c r="C418" s="1"/>
      <c r="D418" s="1"/>
      <c r="E418" s="1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</row>
    <row r="419" spans="2:114" ht="14">
      <c r="B419" s="1"/>
      <c r="C419" s="1"/>
      <c r="D419" s="1"/>
      <c r="E419" s="1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  <c r="DJ419" s="4"/>
    </row>
    <row r="420" spans="2:114" ht="14">
      <c r="B420" s="1"/>
      <c r="C420" s="1"/>
      <c r="D420" s="1"/>
      <c r="E420" s="1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</row>
    <row r="421" spans="2:114" ht="14">
      <c r="B421" s="1"/>
      <c r="C421" s="1"/>
      <c r="D421" s="1"/>
      <c r="E421" s="1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  <c r="DJ421" s="4"/>
    </row>
    <row r="422" spans="2:114" ht="14">
      <c r="B422" s="1"/>
      <c r="C422" s="1"/>
      <c r="D422" s="1"/>
      <c r="E422" s="1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  <c r="DJ422" s="4"/>
    </row>
    <row r="423" spans="2:114" ht="14">
      <c r="B423" s="1"/>
      <c r="C423" s="1"/>
      <c r="D423" s="1"/>
      <c r="E423" s="1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</row>
    <row r="424" spans="2:114" ht="14">
      <c r="B424" s="1"/>
      <c r="C424" s="1"/>
      <c r="D424" s="1"/>
      <c r="E424" s="1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  <c r="DI424" s="4"/>
      <c r="DJ424" s="4"/>
    </row>
    <row r="425" spans="2:114" ht="14">
      <c r="B425" s="1"/>
      <c r="C425" s="1"/>
      <c r="D425" s="1"/>
      <c r="E425" s="1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  <c r="DG425" s="4"/>
      <c r="DH425" s="4"/>
      <c r="DI425" s="4"/>
      <c r="DJ425" s="4"/>
    </row>
    <row r="426" spans="2:114" ht="14">
      <c r="B426" s="1"/>
      <c r="C426" s="1"/>
      <c r="D426" s="1"/>
      <c r="E426" s="1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  <c r="DI426" s="4"/>
      <c r="DJ426" s="4"/>
    </row>
    <row r="427" spans="2:114" ht="14">
      <c r="B427" s="1"/>
      <c r="C427" s="1"/>
      <c r="D427" s="1"/>
      <c r="E427" s="1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  <c r="DH427" s="4"/>
      <c r="DI427" s="4"/>
      <c r="DJ427" s="4"/>
    </row>
    <row r="428" spans="2:114" ht="14">
      <c r="B428" s="1"/>
      <c r="C428" s="1"/>
      <c r="D428" s="1"/>
      <c r="E428" s="1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  <c r="DJ428" s="4"/>
    </row>
    <row r="429" spans="2:114" ht="14">
      <c r="B429" s="1"/>
      <c r="C429" s="1"/>
      <c r="D429" s="1"/>
      <c r="E429" s="1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4"/>
      <c r="DI429" s="4"/>
      <c r="DJ429" s="4"/>
    </row>
    <row r="430" spans="2:114" ht="14">
      <c r="B430" s="1"/>
      <c r="C430" s="1"/>
      <c r="D430" s="1"/>
      <c r="E430" s="1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  <c r="DH430" s="4"/>
      <c r="DI430" s="4"/>
      <c r="DJ430" s="4"/>
    </row>
    <row r="431" spans="2:114" ht="14">
      <c r="B431" s="1"/>
      <c r="C431" s="1"/>
      <c r="D431" s="1"/>
      <c r="E431" s="1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4"/>
      <c r="DI431" s="4"/>
      <c r="DJ431" s="4"/>
    </row>
    <row r="432" spans="2:114" ht="14">
      <c r="B432" s="1"/>
      <c r="C432" s="1"/>
      <c r="D432" s="1"/>
      <c r="E432" s="1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  <c r="DG432" s="4"/>
      <c r="DH432" s="4"/>
      <c r="DI432" s="4"/>
      <c r="DJ432" s="4"/>
    </row>
    <row r="433" spans="2:114" ht="14">
      <c r="B433" s="1"/>
      <c r="C433" s="1"/>
      <c r="D433" s="1"/>
      <c r="E433" s="1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  <c r="DE433" s="4"/>
      <c r="DF433" s="4"/>
      <c r="DG433" s="4"/>
      <c r="DH433" s="4"/>
      <c r="DI433" s="4"/>
      <c r="DJ433" s="4"/>
    </row>
    <row r="434" spans="2:114" ht="14">
      <c r="B434" s="1"/>
      <c r="C434" s="1"/>
      <c r="D434" s="1"/>
      <c r="E434" s="1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</row>
    <row r="435" spans="2:114" ht="14">
      <c r="B435" s="1"/>
      <c r="C435" s="1"/>
      <c r="D435" s="1"/>
      <c r="E435" s="1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  <c r="DE435" s="4"/>
      <c r="DF435" s="4"/>
      <c r="DG435" s="4"/>
      <c r="DH435" s="4"/>
      <c r="DI435" s="4"/>
      <c r="DJ435" s="4"/>
    </row>
    <row r="436" spans="2:114" ht="14">
      <c r="B436" s="1"/>
      <c r="C436" s="1"/>
      <c r="D436" s="1"/>
      <c r="E436" s="1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  <c r="DI436" s="4"/>
      <c r="DJ436" s="4"/>
    </row>
    <row r="437" spans="2:114" ht="14">
      <c r="B437" s="1"/>
      <c r="C437" s="1"/>
      <c r="D437" s="1"/>
      <c r="E437" s="1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</row>
    <row r="438" spans="2:114" ht="14">
      <c r="B438" s="1"/>
      <c r="C438" s="1"/>
      <c r="D438" s="1"/>
      <c r="E438" s="1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</row>
    <row r="439" spans="2:114" ht="14">
      <c r="B439" s="1"/>
      <c r="C439" s="1"/>
      <c r="D439" s="1"/>
      <c r="E439" s="1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  <c r="DG439" s="4"/>
      <c r="DH439" s="4"/>
      <c r="DI439" s="4"/>
      <c r="DJ439" s="4"/>
    </row>
    <row r="440" spans="2:114" ht="14">
      <c r="B440" s="1"/>
      <c r="C440" s="1"/>
      <c r="D440" s="1"/>
      <c r="E440" s="1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  <c r="DE440" s="4"/>
      <c r="DF440" s="4"/>
      <c r="DG440" s="4"/>
      <c r="DH440" s="4"/>
      <c r="DI440" s="4"/>
      <c r="DJ440" s="4"/>
    </row>
    <row r="441" spans="2:114" ht="14">
      <c r="B441" s="1"/>
      <c r="C441" s="1"/>
      <c r="D441" s="1"/>
      <c r="E441" s="1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  <c r="DE441" s="4"/>
      <c r="DF441" s="4"/>
      <c r="DG441" s="4"/>
      <c r="DH441" s="4"/>
      <c r="DI441" s="4"/>
      <c r="DJ441" s="4"/>
    </row>
    <row r="442" spans="2:114" ht="14">
      <c r="B442" s="1"/>
      <c r="C442" s="1"/>
      <c r="D442" s="1"/>
      <c r="E442" s="1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  <c r="DG442" s="4"/>
      <c r="DH442" s="4"/>
      <c r="DI442" s="4"/>
      <c r="DJ442" s="4"/>
    </row>
    <row r="443" spans="2:114" ht="14">
      <c r="B443" s="1"/>
      <c r="C443" s="1"/>
      <c r="D443" s="1"/>
      <c r="E443" s="1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  <c r="DE443" s="4"/>
      <c r="DF443" s="4"/>
      <c r="DG443" s="4"/>
      <c r="DH443" s="4"/>
      <c r="DI443" s="4"/>
      <c r="DJ443" s="4"/>
    </row>
    <row r="444" spans="2:114" ht="14">
      <c r="B444" s="1"/>
      <c r="C444" s="1"/>
      <c r="D444" s="1"/>
      <c r="E444" s="1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  <c r="DE444" s="4"/>
      <c r="DF444" s="4"/>
      <c r="DG444" s="4"/>
      <c r="DH444" s="4"/>
      <c r="DI444" s="4"/>
      <c r="DJ444" s="4"/>
    </row>
    <row r="445" spans="2:114" ht="14">
      <c r="B445" s="1"/>
      <c r="C445" s="1"/>
      <c r="D445" s="1"/>
      <c r="E445" s="1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  <c r="DG445" s="4"/>
      <c r="DH445" s="4"/>
      <c r="DI445" s="4"/>
      <c r="DJ445" s="4"/>
    </row>
    <row r="446" spans="2:114" ht="14">
      <c r="B446" s="1"/>
      <c r="C446" s="1"/>
      <c r="D446" s="1"/>
      <c r="E446" s="1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  <c r="DE446" s="4"/>
      <c r="DF446" s="4"/>
      <c r="DG446" s="4"/>
      <c r="DH446" s="4"/>
      <c r="DI446" s="4"/>
      <c r="DJ446" s="4"/>
    </row>
    <row r="447" spans="2:114" ht="14">
      <c r="B447" s="1"/>
      <c r="C447" s="1"/>
      <c r="D447" s="1"/>
      <c r="E447" s="1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  <c r="DG447" s="4"/>
      <c r="DH447" s="4"/>
      <c r="DI447" s="4"/>
      <c r="DJ447" s="4"/>
    </row>
    <row r="448" spans="2:114" ht="14">
      <c r="B448" s="1"/>
      <c r="C448" s="1"/>
      <c r="D448" s="1"/>
      <c r="E448" s="1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  <c r="DG448" s="4"/>
      <c r="DH448" s="4"/>
      <c r="DI448" s="4"/>
      <c r="DJ448" s="4"/>
    </row>
    <row r="449" spans="2:114" ht="14">
      <c r="B449" s="1"/>
      <c r="C449" s="1"/>
      <c r="D449" s="1"/>
      <c r="E449" s="1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  <c r="DH449" s="4"/>
      <c r="DI449" s="4"/>
      <c r="DJ449" s="4"/>
    </row>
    <row r="450" spans="2:114" ht="14">
      <c r="B450" s="1"/>
      <c r="C450" s="1"/>
      <c r="D450" s="1"/>
      <c r="E450" s="1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  <c r="DH450" s="4"/>
      <c r="DI450" s="4"/>
      <c r="DJ450" s="4"/>
    </row>
    <row r="451" spans="2:114" ht="14">
      <c r="B451" s="1"/>
      <c r="C451" s="1"/>
      <c r="D451" s="1"/>
      <c r="E451" s="1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  <c r="DH451" s="4"/>
      <c r="DI451" s="4"/>
      <c r="DJ451" s="4"/>
    </row>
    <row r="452" spans="2:114" ht="14">
      <c r="B452" s="1"/>
      <c r="C452" s="1"/>
      <c r="D452" s="1"/>
      <c r="E452" s="1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  <c r="DE452" s="4"/>
      <c r="DF452" s="4"/>
      <c r="DG452" s="4"/>
      <c r="DH452" s="4"/>
      <c r="DI452" s="4"/>
      <c r="DJ452" s="4"/>
    </row>
    <row r="453" spans="2:114" ht="14">
      <c r="B453" s="1"/>
      <c r="C453" s="1"/>
      <c r="D453" s="1"/>
      <c r="E453" s="1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  <c r="DE453" s="4"/>
      <c r="DF453" s="4"/>
      <c r="DG453" s="4"/>
      <c r="DH453" s="4"/>
      <c r="DI453" s="4"/>
      <c r="DJ453" s="4"/>
    </row>
    <row r="454" spans="2:114" ht="14">
      <c r="B454" s="1"/>
      <c r="C454" s="1"/>
      <c r="D454" s="1"/>
      <c r="E454" s="1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  <c r="DG454" s="4"/>
      <c r="DH454" s="4"/>
      <c r="DI454" s="4"/>
      <c r="DJ454" s="4"/>
    </row>
    <row r="455" spans="2:114" ht="14">
      <c r="B455" s="1"/>
      <c r="C455" s="1"/>
      <c r="D455" s="1"/>
      <c r="E455" s="1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  <c r="DG455" s="4"/>
      <c r="DH455" s="4"/>
      <c r="DI455" s="4"/>
      <c r="DJ455" s="4"/>
    </row>
    <row r="456" spans="2:114" ht="14">
      <c r="B456" s="1"/>
      <c r="C456" s="1"/>
      <c r="D456" s="1"/>
      <c r="E456" s="1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  <c r="DE456" s="4"/>
      <c r="DF456" s="4"/>
      <c r="DG456" s="4"/>
      <c r="DH456" s="4"/>
      <c r="DI456" s="4"/>
      <c r="DJ456" s="4"/>
    </row>
    <row r="457" spans="2:114" ht="14">
      <c r="B457" s="1"/>
      <c r="C457" s="1"/>
      <c r="D457" s="1"/>
      <c r="E457" s="1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  <c r="DE457" s="4"/>
      <c r="DF457" s="4"/>
      <c r="DG457" s="4"/>
      <c r="DH457" s="4"/>
      <c r="DI457" s="4"/>
      <c r="DJ457" s="4"/>
    </row>
    <row r="458" spans="2:114" ht="14">
      <c r="B458" s="1"/>
      <c r="C458" s="1"/>
      <c r="D458" s="1"/>
      <c r="E458" s="1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  <c r="DG458" s="4"/>
      <c r="DH458" s="4"/>
      <c r="DI458" s="4"/>
      <c r="DJ458" s="4"/>
    </row>
    <row r="459" spans="2:114" ht="14">
      <c r="B459" s="1"/>
      <c r="C459" s="1"/>
      <c r="D459" s="1"/>
      <c r="E459" s="1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  <c r="DE459" s="4"/>
      <c r="DF459" s="4"/>
      <c r="DG459" s="4"/>
      <c r="DH459" s="4"/>
      <c r="DI459" s="4"/>
      <c r="DJ459" s="4"/>
    </row>
    <row r="460" spans="2:114" ht="14">
      <c r="B460" s="1"/>
      <c r="C460" s="1"/>
      <c r="D460" s="1"/>
      <c r="E460" s="1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  <c r="DE460" s="4"/>
      <c r="DF460" s="4"/>
      <c r="DG460" s="4"/>
      <c r="DH460" s="4"/>
      <c r="DI460" s="4"/>
      <c r="DJ460" s="4"/>
    </row>
    <row r="461" spans="2:114" ht="14">
      <c r="B461" s="1"/>
      <c r="C461" s="1"/>
      <c r="D461" s="1"/>
      <c r="E461" s="1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  <c r="DG461" s="4"/>
      <c r="DH461" s="4"/>
      <c r="DI461" s="4"/>
      <c r="DJ461" s="4"/>
    </row>
    <row r="462" spans="2:114" ht="14">
      <c r="B462" s="1"/>
      <c r="C462" s="1"/>
      <c r="D462" s="1"/>
      <c r="E462" s="1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  <c r="DE462" s="4"/>
      <c r="DF462" s="4"/>
      <c r="DG462" s="4"/>
      <c r="DH462" s="4"/>
      <c r="DI462" s="4"/>
      <c r="DJ462" s="4"/>
    </row>
    <row r="463" spans="2:114" ht="14">
      <c r="B463" s="1"/>
      <c r="C463" s="1"/>
      <c r="D463" s="1"/>
      <c r="E463" s="1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  <c r="DE463" s="4"/>
      <c r="DF463" s="4"/>
      <c r="DG463" s="4"/>
      <c r="DH463" s="4"/>
      <c r="DI463" s="4"/>
      <c r="DJ463" s="4"/>
    </row>
    <row r="464" spans="2:114" ht="14">
      <c r="B464" s="1"/>
      <c r="C464" s="1"/>
      <c r="D464" s="1"/>
      <c r="E464" s="1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  <c r="DE464" s="4"/>
      <c r="DF464" s="4"/>
      <c r="DG464" s="4"/>
      <c r="DH464" s="4"/>
      <c r="DI464" s="4"/>
      <c r="DJ464" s="4"/>
    </row>
    <row r="465" spans="2:114" ht="14">
      <c r="B465" s="1"/>
      <c r="C465" s="1"/>
      <c r="D465" s="1"/>
      <c r="E465" s="1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  <c r="DG465" s="4"/>
      <c r="DH465" s="4"/>
      <c r="DI465" s="4"/>
      <c r="DJ465" s="4"/>
    </row>
    <row r="466" spans="2:114" ht="14">
      <c r="B466" s="1"/>
      <c r="C466" s="1"/>
      <c r="D466" s="1"/>
      <c r="E466" s="1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  <c r="DH466" s="4"/>
      <c r="DI466" s="4"/>
      <c r="DJ466" s="4"/>
    </row>
    <row r="467" spans="2:114" ht="14">
      <c r="B467" s="1"/>
      <c r="C467" s="1"/>
      <c r="D467" s="1"/>
      <c r="E467" s="1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  <c r="DE467" s="4"/>
      <c r="DF467" s="4"/>
      <c r="DG467" s="4"/>
      <c r="DH467" s="4"/>
      <c r="DI467" s="4"/>
      <c r="DJ467" s="4"/>
    </row>
    <row r="468" spans="2:114" ht="14">
      <c r="B468" s="1"/>
      <c r="C468" s="1"/>
      <c r="D468" s="1"/>
      <c r="E468" s="1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  <c r="DE468" s="4"/>
      <c r="DF468" s="4"/>
      <c r="DG468" s="4"/>
      <c r="DH468" s="4"/>
      <c r="DI468" s="4"/>
      <c r="DJ468" s="4"/>
    </row>
    <row r="469" spans="2:114" ht="14">
      <c r="B469" s="1"/>
      <c r="C469" s="1"/>
      <c r="D469" s="1"/>
      <c r="E469" s="1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  <c r="DE469" s="4"/>
      <c r="DF469" s="4"/>
      <c r="DG469" s="4"/>
      <c r="DH469" s="4"/>
      <c r="DI469" s="4"/>
      <c r="DJ469" s="4"/>
    </row>
    <row r="470" spans="2:114" ht="14">
      <c r="B470" s="1"/>
      <c r="C470" s="1"/>
      <c r="D470" s="1"/>
      <c r="E470" s="1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  <c r="DE470" s="4"/>
      <c r="DF470" s="4"/>
      <c r="DG470" s="4"/>
      <c r="DH470" s="4"/>
      <c r="DI470" s="4"/>
      <c r="DJ470" s="4"/>
    </row>
    <row r="471" spans="2:114" ht="14">
      <c r="B471" s="1"/>
      <c r="C471" s="1"/>
      <c r="D471" s="1"/>
      <c r="E471" s="1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  <c r="DE471" s="4"/>
      <c r="DF471" s="4"/>
      <c r="DG471" s="4"/>
      <c r="DH471" s="4"/>
      <c r="DI471" s="4"/>
      <c r="DJ471" s="4"/>
    </row>
    <row r="472" spans="2:114" ht="14">
      <c r="B472" s="1"/>
      <c r="C472" s="1"/>
      <c r="D472" s="1"/>
      <c r="E472" s="1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  <c r="DE472" s="4"/>
      <c r="DF472" s="4"/>
      <c r="DG472" s="4"/>
      <c r="DH472" s="4"/>
      <c r="DI472" s="4"/>
      <c r="DJ472" s="4"/>
    </row>
    <row r="473" spans="2:114" ht="14">
      <c r="B473" s="1"/>
      <c r="C473" s="1"/>
      <c r="D473" s="1"/>
      <c r="E473" s="1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  <c r="DE473" s="4"/>
      <c r="DF473" s="4"/>
      <c r="DG473" s="4"/>
      <c r="DH473" s="4"/>
      <c r="DI473" s="4"/>
      <c r="DJ473" s="4"/>
    </row>
    <row r="474" spans="2:114" ht="14">
      <c r="B474" s="1"/>
      <c r="C474" s="1"/>
      <c r="D474" s="1"/>
      <c r="E474" s="1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  <c r="DG474" s="4"/>
      <c r="DH474" s="4"/>
      <c r="DI474" s="4"/>
      <c r="DJ474" s="4"/>
    </row>
    <row r="475" spans="2:114" ht="14">
      <c r="B475" s="1"/>
      <c r="C475" s="1"/>
      <c r="D475" s="1"/>
      <c r="E475" s="1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  <c r="DG475" s="4"/>
      <c r="DH475" s="4"/>
      <c r="DI475" s="4"/>
      <c r="DJ475" s="4"/>
    </row>
    <row r="476" spans="2:114" ht="14">
      <c r="B476" s="1"/>
      <c r="C476" s="1"/>
      <c r="D476" s="1"/>
      <c r="E476" s="1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  <c r="DE476" s="4"/>
      <c r="DF476" s="4"/>
      <c r="DG476" s="4"/>
      <c r="DH476" s="4"/>
      <c r="DI476" s="4"/>
      <c r="DJ476" s="4"/>
    </row>
    <row r="477" spans="2:114" ht="14">
      <c r="B477" s="1"/>
      <c r="C477" s="1"/>
      <c r="D477" s="1"/>
      <c r="E477" s="1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  <c r="DE477" s="4"/>
      <c r="DF477" s="4"/>
      <c r="DG477" s="4"/>
      <c r="DH477" s="4"/>
      <c r="DI477" s="4"/>
      <c r="DJ477" s="4"/>
    </row>
    <row r="478" spans="2:114" ht="14">
      <c r="B478" s="1"/>
      <c r="C478" s="1"/>
      <c r="D478" s="1"/>
      <c r="E478" s="1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  <c r="DE478" s="4"/>
      <c r="DF478" s="4"/>
      <c r="DG478" s="4"/>
      <c r="DH478" s="4"/>
      <c r="DI478" s="4"/>
      <c r="DJ478" s="4"/>
    </row>
    <row r="479" spans="2:114" ht="14">
      <c r="B479" s="1"/>
      <c r="C479" s="1"/>
      <c r="D479" s="1"/>
      <c r="E479" s="1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  <c r="DE479" s="4"/>
      <c r="DF479" s="4"/>
      <c r="DG479" s="4"/>
      <c r="DH479" s="4"/>
      <c r="DI479" s="4"/>
      <c r="DJ479" s="4"/>
    </row>
    <row r="480" spans="2:114" ht="14">
      <c r="B480" s="1"/>
      <c r="C480" s="1"/>
      <c r="D480" s="1"/>
      <c r="E480" s="1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  <c r="DE480" s="4"/>
      <c r="DF480" s="4"/>
      <c r="DG480" s="4"/>
      <c r="DH480" s="4"/>
      <c r="DI480" s="4"/>
      <c r="DJ480" s="4"/>
    </row>
    <row r="481" spans="2:114" ht="14">
      <c r="B481" s="1"/>
      <c r="C481" s="1"/>
      <c r="D481" s="1"/>
      <c r="E481" s="1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  <c r="DE481" s="4"/>
      <c r="DF481" s="4"/>
      <c r="DG481" s="4"/>
      <c r="DH481" s="4"/>
      <c r="DI481" s="4"/>
      <c r="DJ481" s="4"/>
    </row>
    <row r="482" spans="2:114" ht="14">
      <c r="B482" s="1"/>
      <c r="C482" s="1"/>
      <c r="D482" s="1"/>
      <c r="E482" s="1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  <c r="DE482" s="4"/>
      <c r="DF482" s="4"/>
      <c r="DG482" s="4"/>
      <c r="DH482" s="4"/>
      <c r="DI482" s="4"/>
      <c r="DJ482" s="4"/>
    </row>
    <row r="483" spans="2:114" ht="14">
      <c r="B483" s="1"/>
      <c r="C483" s="1"/>
      <c r="D483" s="1"/>
      <c r="E483" s="1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  <c r="DE483" s="4"/>
      <c r="DF483" s="4"/>
      <c r="DG483" s="4"/>
      <c r="DH483" s="4"/>
      <c r="DI483" s="4"/>
      <c r="DJ483" s="4"/>
    </row>
    <row r="484" spans="2:114" ht="14">
      <c r="B484" s="1"/>
      <c r="C484" s="1"/>
      <c r="D484" s="1"/>
      <c r="E484" s="1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  <c r="DE484" s="4"/>
      <c r="DF484" s="4"/>
      <c r="DG484" s="4"/>
      <c r="DH484" s="4"/>
      <c r="DI484" s="4"/>
      <c r="DJ484" s="4"/>
    </row>
    <row r="485" spans="2:114" ht="14">
      <c r="B485" s="1"/>
      <c r="C485" s="1"/>
      <c r="D485" s="1"/>
      <c r="E485" s="1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  <c r="AN485" s="17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  <c r="DE485" s="4"/>
      <c r="DF485" s="4"/>
      <c r="DG485" s="4"/>
      <c r="DH485" s="4"/>
      <c r="DI485" s="4"/>
      <c r="DJ485" s="4"/>
    </row>
    <row r="486" spans="2:114" ht="14">
      <c r="B486" s="1"/>
      <c r="C486" s="1"/>
      <c r="D486" s="1"/>
      <c r="E486" s="1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  <c r="AN486" s="17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  <c r="DE486" s="4"/>
      <c r="DF486" s="4"/>
      <c r="DG486" s="4"/>
      <c r="DH486" s="4"/>
      <c r="DI486" s="4"/>
      <c r="DJ486" s="4"/>
    </row>
    <row r="487" spans="2:114" ht="14">
      <c r="B487" s="1"/>
      <c r="C487" s="1"/>
      <c r="D487" s="1"/>
      <c r="E487" s="1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  <c r="DE487" s="4"/>
      <c r="DF487" s="4"/>
      <c r="DG487" s="4"/>
      <c r="DH487" s="4"/>
      <c r="DI487" s="4"/>
      <c r="DJ487" s="4"/>
    </row>
    <row r="488" spans="2:114" ht="14">
      <c r="B488" s="1"/>
      <c r="C488" s="1"/>
      <c r="D488" s="1"/>
      <c r="E488" s="1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  <c r="DE488" s="4"/>
      <c r="DF488" s="4"/>
      <c r="DG488" s="4"/>
      <c r="DH488" s="4"/>
      <c r="DI488" s="4"/>
      <c r="DJ488" s="4"/>
    </row>
    <row r="489" spans="2:114" ht="14">
      <c r="B489" s="1"/>
      <c r="C489" s="1"/>
      <c r="D489" s="1"/>
      <c r="E489" s="1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  <c r="AN489" s="17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  <c r="DE489" s="4"/>
      <c r="DF489" s="4"/>
      <c r="DG489" s="4"/>
      <c r="DH489" s="4"/>
      <c r="DI489" s="4"/>
      <c r="DJ489" s="4"/>
    </row>
    <row r="490" spans="2:114" ht="14">
      <c r="B490" s="1"/>
      <c r="C490" s="1"/>
      <c r="D490" s="1"/>
      <c r="E490" s="1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  <c r="DE490" s="4"/>
      <c r="DF490" s="4"/>
      <c r="DG490" s="4"/>
      <c r="DH490" s="4"/>
      <c r="DI490" s="4"/>
      <c r="DJ490" s="4"/>
    </row>
    <row r="491" spans="2:114" ht="14">
      <c r="B491" s="1"/>
      <c r="C491" s="1"/>
      <c r="D491" s="1"/>
      <c r="E491" s="1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  <c r="DE491" s="4"/>
      <c r="DF491" s="4"/>
      <c r="DG491" s="4"/>
      <c r="DH491" s="4"/>
      <c r="DI491" s="4"/>
      <c r="DJ491" s="4"/>
    </row>
    <row r="492" spans="2:114" ht="14">
      <c r="B492" s="1"/>
      <c r="C492" s="1"/>
      <c r="D492" s="1"/>
      <c r="E492" s="1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  <c r="AN492" s="17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  <c r="DE492" s="4"/>
      <c r="DF492" s="4"/>
      <c r="DG492" s="4"/>
      <c r="DH492" s="4"/>
      <c r="DI492" s="4"/>
      <c r="DJ492" s="4"/>
    </row>
    <row r="493" spans="2:114" ht="14">
      <c r="B493" s="1"/>
      <c r="C493" s="1"/>
      <c r="D493" s="1"/>
      <c r="E493" s="1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  <c r="DE493" s="4"/>
      <c r="DF493" s="4"/>
      <c r="DG493" s="4"/>
      <c r="DH493" s="4"/>
      <c r="DI493" s="4"/>
      <c r="DJ493" s="4"/>
    </row>
    <row r="494" spans="2:114" ht="14">
      <c r="B494" s="1"/>
      <c r="C494" s="1"/>
      <c r="D494" s="1"/>
      <c r="E494" s="1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  <c r="DE494" s="4"/>
      <c r="DF494" s="4"/>
      <c r="DG494" s="4"/>
      <c r="DH494" s="4"/>
      <c r="DI494" s="4"/>
      <c r="DJ494" s="4"/>
    </row>
    <row r="495" spans="2:114" ht="14">
      <c r="B495" s="1"/>
      <c r="C495" s="1"/>
      <c r="D495" s="1"/>
      <c r="E495" s="1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  <c r="AN495" s="17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  <c r="DE495" s="4"/>
      <c r="DF495" s="4"/>
      <c r="DG495" s="4"/>
      <c r="DH495" s="4"/>
      <c r="DI495" s="4"/>
      <c r="DJ495" s="4"/>
    </row>
    <row r="496" spans="2:114" ht="14">
      <c r="B496" s="1"/>
      <c r="C496" s="1"/>
      <c r="D496" s="1"/>
      <c r="E496" s="1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  <c r="AN496" s="17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  <c r="DE496" s="4"/>
      <c r="DF496" s="4"/>
      <c r="DG496" s="4"/>
      <c r="DH496" s="4"/>
      <c r="DI496" s="4"/>
      <c r="DJ496" s="4"/>
    </row>
    <row r="497" spans="2:114" ht="14">
      <c r="B497" s="1"/>
      <c r="C497" s="1"/>
      <c r="D497" s="1"/>
      <c r="E497" s="1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  <c r="AN497" s="17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  <c r="DE497" s="4"/>
      <c r="DF497" s="4"/>
      <c r="DG497" s="4"/>
      <c r="DH497" s="4"/>
      <c r="DI497" s="4"/>
      <c r="DJ497" s="4"/>
    </row>
    <row r="498" spans="2:114" ht="14">
      <c r="B498" s="1"/>
      <c r="C498" s="1"/>
      <c r="D498" s="1"/>
      <c r="E498" s="1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  <c r="DE498" s="4"/>
      <c r="DF498" s="4"/>
      <c r="DG498" s="4"/>
      <c r="DH498" s="4"/>
      <c r="DI498" s="4"/>
      <c r="DJ498" s="4"/>
    </row>
    <row r="499" spans="2:114" ht="14">
      <c r="B499" s="1"/>
      <c r="C499" s="1"/>
      <c r="D499" s="1"/>
      <c r="E499" s="1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  <c r="AN499" s="17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  <c r="DE499" s="4"/>
      <c r="DF499" s="4"/>
      <c r="DG499" s="4"/>
      <c r="DH499" s="4"/>
      <c r="DI499" s="4"/>
      <c r="DJ499" s="4"/>
    </row>
    <row r="500" spans="2:114" ht="14">
      <c r="B500" s="1"/>
      <c r="C500" s="1"/>
      <c r="D500" s="1"/>
      <c r="E500" s="1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  <c r="AN500" s="17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  <c r="DE500" s="4"/>
      <c r="DF500" s="4"/>
      <c r="DG500" s="4"/>
      <c r="DH500" s="4"/>
      <c r="DI500" s="4"/>
      <c r="DJ500" s="4"/>
    </row>
    <row r="501" spans="2:114" ht="14">
      <c r="B501" s="1"/>
      <c r="C501" s="1"/>
      <c r="D501" s="1"/>
      <c r="E501" s="1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  <c r="AN501" s="17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  <c r="DE501" s="4"/>
      <c r="DF501" s="4"/>
      <c r="DG501" s="4"/>
      <c r="DH501" s="4"/>
      <c r="DI501" s="4"/>
      <c r="DJ501" s="4"/>
    </row>
    <row r="502" spans="2:114" ht="14">
      <c r="B502" s="1"/>
      <c r="C502" s="1"/>
      <c r="D502" s="1"/>
      <c r="E502" s="1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17"/>
      <c r="AL502" s="17"/>
      <c r="AM502" s="17"/>
      <c r="AN502" s="17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  <c r="DE502" s="4"/>
      <c r="DF502" s="4"/>
      <c r="DG502" s="4"/>
      <c r="DH502" s="4"/>
      <c r="DI502" s="4"/>
      <c r="DJ502" s="4"/>
    </row>
    <row r="503" spans="2:114" ht="14">
      <c r="B503" s="1"/>
      <c r="C503" s="1"/>
      <c r="D503" s="1"/>
      <c r="E503" s="1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  <c r="AN503" s="17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  <c r="DE503" s="4"/>
      <c r="DF503" s="4"/>
      <c r="DG503" s="4"/>
      <c r="DH503" s="4"/>
      <c r="DI503" s="4"/>
      <c r="DJ503" s="4"/>
    </row>
    <row r="504" spans="2:114" ht="14">
      <c r="B504" s="1"/>
      <c r="C504" s="1"/>
      <c r="D504" s="1"/>
      <c r="E504" s="1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  <c r="AN504" s="17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  <c r="DE504" s="4"/>
      <c r="DF504" s="4"/>
      <c r="DG504" s="4"/>
      <c r="DH504" s="4"/>
      <c r="DI504" s="4"/>
      <c r="DJ504" s="4"/>
    </row>
    <row r="505" spans="2:114" ht="14">
      <c r="B505" s="1"/>
      <c r="C505" s="1"/>
      <c r="D505" s="1"/>
      <c r="E505" s="1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17"/>
      <c r="AL505" s="17"/>
      <c r="AM505" s="17"/>
      <c r="AN505" s="17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  <c r="DE505" s="4"/>
      <c r="DF505" s="4"/>
      <c r="DG505" s="4"/>
      <c r="DH505" s="4"/>
      <c r="DI505" s="4"/>
      <c r="DJ505" s="4"/>
    </row>
    <row r="506" spans="2:114" ht="14">
      <c r="B506" s="1"/>
      <c r="C506" s="1"/>
      <c r="D506" s="1"/>
      <c r="E506" s="1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  <c r="AL506" s="17"/>
      <c r="AM506" s="17"/>
      <c r="AN506" s="17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  <c r="DE506" s="4"/>
      <c r="DF506" s="4"/>
      <c r="DG506" s="4"/>
      <c r="DH506" s="4"/>
      <c r="DI506" s="4"/>
      <c r="DJ506" s="4"/>
    </row>
    <row r="507" spans="2:114" ht="14">
      <c r="B507" s="1"/>
      <c r="C507" s="1"/>
      <c r="D507" s="1"/>
      <c r="E507" s="1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17"/>
      <c r="AL507" s="17"/>
      <c r="AM507" s="17"/>
      <c r="AN507" s="17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  <c r="DE507" s="4"/>
      <c r="DF507" s="4"/>
      <c r="DG507" s="4"/>
      <c r="DH507" s="4"/>
      <c r="DI507" s="4"/>
      <c r="DJ507" s="4"/>
    </row>
    <row r="508" spans="2:114" ht="14">
      <c r="B508" s="1"/>
      <c r="C508" s="1"/>
      <c r="D508" s="1"/>
      <c r="E508" s="1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17"/>
      <c r="AM508" s="17"/>
      <c r="AN508" s="17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  <c r="DE508" s="4"/>
      <c r="DF508" s="4"/>
      <c r="DG508" s="4"/>
      <c r="DH508" s="4"/>
      <c r="DI508" s="4"/>
      <c r="DJ508" s="4"/>
    </row>
    <row r="509" spans="2:114" ht="14">
      <c r="B509" s="1"/>
      <c r="C509" s="1"/>
      <c r="D509" s="1"/>
      <c r="E509" s="1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  <c r="AL509" s="17"/>
      <c r="AM509" s="17"/>
      <c r="AN509" s="17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  <c r="DE509" s="4"/>
      <c r="DF509" s="4"/>
      <c r="DG509" s="4"/>
      <c r="DH509" s="4"/>
      <c r="DI509" s="4"/>
      <c r="DJ509" s="4"/>
    </row>
    <row r="510" spans="2:114" ht="14">
      <c r="B510" s="1"/>
      <c r="C510" s="1"/>
      <c r="D510" s="1"/>
      <c r="E510" s="1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  <c r="AK510" s="17"/>
      <c r="AL510" s="17"/>
      <c r="AM510" s="17"/>
      <c r="AN510" s="17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  <c r="DE510" s="4"/>
      <c r="DF510" s="4"/>
      <c r="DG510" s="4"/>
      <c r="DH510" s="4"/>
      <c r="DI510" s="4"/>
      <c r="DJ510" s="4"/>
    </row>
    <row r="511" spans="2:114" ht="14">
      <c r="B511" s="1"/>
      <c r="C511" s="1"/>
      <c r="D511" s="1"/>
      <c r="E511" s="1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  <c r="AK511" s="17"/>
      <c r="AL511" s="17"/>
      <c r="AM511" s="17"/>
      <c r="AN511" s="17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  <c r="DE511" s="4"/>
      <c r="DF511" s="4"/>
      <c r="DG511" s="4"/>
      <c r="DH511" s="4"/>
      <c r="DI511" s="4"/>
      <c r="DJ511" s="4"/>
    </row>
    <row r="512" spans="2:114" ht="14">
      <c r="B512" s="1"/>
      <c r="C512" s="1"/>
      <c r="D512" s="1"/>
      <c r="E512" s="1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  <c r="AK512" s="17"/>
      <c r="AL512" s="17"/>
      <c r="AM512" s="17"/>
      <c r="AN512" s="17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  <c r="DE512" s="4"/>
      <c r="DF512" s="4"/>
      <c r="DG512" s="4"/>
      <c r="DH512" s="4"/>
      <c r="DI512" s="4"/>
      <c r="DJ512" s="4"/>
    </row>
    <row r="513" spans="2:114" ht="14">
      <c r="B513" s="1"/>
      <c r="C513" s="1"/>
      <c r="D513" s="1"/>
      <c r="E513" s="1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17"/>
      <c r="AL513" s="17"/>
      <c r="AM513" s="17"/>
      <c r="AN513" s="17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  <c r="DE513" s="4"/>
      <c r="DF513" s="4"/>
      <c r="DG513" s="4"/>
      <c r="DH513" s="4"/>
      <c r="DI513" s="4"/>
      <c r="DJ513" s="4"/>
    </row>
    <row r="514" spans="2:114" ht="14">
      <c r="B514" s="1"/>
      <c r="C514" s="1"/>
      <c r="D514" s="1"/>
      <c r="E514" s="1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  <c r="AL514" s="17"/>
      <c r="AM514" s="17"/>
      <c r="AN514" s="17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  <c r="DE514" s="4"/>
      <c r="DF514" s="4"/>
      <c r="DG514" s="4"/>
      <c r="DH514" s="4"/>
      <c r="DI514" s="4"/>
      <c r="DJ514" s="4"/>
    </row>
    <row r="515" spans="2:114" ht="14">
      <c r="B515" s="1"/>
      <c r="C515" s="1"/>
      <c r="D515" s="1"/>
      <c r="E515" s="1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  <c r="AL515" s="17"/>
      <c r="AM515" s="17"/>
      <c r="AN515" s="17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  <c r="DE515" s="4"/>
      <c r="DF515" s="4"/>
      <c r="DG515" s="4"/>
      <c r="DH515" s="4"/>
      <c r="DI515" s="4"/>
      <c r="DJ515" s="4"/>
    </row>
    <row r="516" spans="2:114" ht="14">
      <c r="B516" s="1"/>
      <c r="C516" s="1"/>
      <c r="D516" s="1"/>
      <c r="E516" s="1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  <c r="AL516" s="17"/>
      <c r="AM516" s="17"/>
      <c r="AN516" s="17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  <c r="DE516" s="4"/>
      <c r="DF516" s="4"/>
      <c r="DG516" s="4"/>
      <c r="DH516" s="4"/>
      <c r="DI516" s="4"/>
      <c r="DJ516" s="4"/>
    </row>
    <row r="517" spans="2:114" ht="14">
      <c r="B517" s="1"/>
      <c r="C517" s="1"/>
      <c r="D517" s="1"/>
      <c r="E517" s="1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  <c r="AN517" s="17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  <c r="DE517" s="4"/>
      <c r="DF517" s="4"/>
      <c r="DG517" s="4"/>
      <c r="DH517" s="4"/>
      <c r="DI517" s="4"/>
      <c r="DJ517" s="4"/>
    </row>
    <row r="518" spans="2:114" ht="14">
      <c r="B518" s="1"/>
      <c r="C518" s="1"/>
      <c r="D518" s="1"/>
      <c r="E518" s="1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  <c r="AK518" s="17"/>
      <c r="AL518" s="17"/>
      <c r="AM518" s="17"/>
      <c r="AN518" s="17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  <c r="DE518" s="4"/>
      <c r="DF518" s="4"/>
      <c r="DG518" s="4"/>
      <c r="DH518" s="4"/>
      <c r="DI518" s="4"/>
      <c r="DJ518" s="4"/>
    </row>
    <row r="519" spans="2:114" ht="14">
      <c r="B519" s="1"/>
      <c r="C519" s="1"/>
      <c r="D519" s="1"/>
      <c r="E519" s="1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  <c r="AN519" s="17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  <c r="DE519" s="4"/>
      <c r="DF519" s="4"/>
      <c r="DG519" s="4"/>
      <c r="DH519" s="4"/>
      <c r="DI519" s="4"/>
      <c r="DJ519" s="4"/>
    </row>
    <row r="520" spans="2:114" ht="14">
      <c r="B520" s="1"/>
      <c r="C520" s="1"/>
      <c r="D520" s="1"/>
      <c r="E520" s="1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  <c r="AK520" s="17"/>
      <c r="AL520" s="17"/>
      <c r="AM520" s="17"/>
      <c r="AN520" s="17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  <c r="DE520" s="4"/>
      <c r="DF520" s="4"/>
      <c r="DG520" s="4"/>
      <c r="DH520" s="4"/>
      <c r="DI520" s="4"/>
      <c r="DJ520" s="4"/>
    </row>
    <row r="521" spans="2:114" ht="14">
      <c r="B521" s="1"/>
      <c r="C521" s="1"/>
      <c r="D521" s="1"/>
      <c r="E521" s="1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17"/>
      <c r="AL521" s="17"/>
      <c r="AM521" s="17"/>
      <c r="AN521" s="17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  <c r="DE521" s="4"/>
      <c r="DF521" s="4"/>
      <c r="DG521" s="4"/>
      <c r="DH521" s="4"/>
      <c r="DI521" s="4"/>
      <c r="DJ521" s="4"/>
    </row>
    <row r="522" spans="2:114" ht="14">
      <c r="B522" s="1"/>
      <c r="C522" s="1"/>
      <c r="D522" s="1"/>
      <c r="E522" s="1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  <c r="AL522" s="17"/>
      <c r="AM522" s="17"/>
      <c r="AN522" s="17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  <c r="DE522" s="4"/>
      <c r="DF522" s="4"/>
      <c r="DG522" s="4"/>
      <c r="DH522" s="4"/>
      <c r="DI522" s="4"/>
      <c r="DJ522" s="4"/>
    </row>
    <row r="523" spans="2:114" ht="14">
      <c r="B523" s="1"/>
      <c r="C523" s="1"/>
      <c r="D523" s="1"/>
      <c r="E523" s="1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17"/>
      <c r="AM523" s="17"/>
      <c r="AN523" s="17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  <c r="DE523" s="4"/>
      <c r="DF523" s="4"/>
      <c r="DG523" s="4"/>
      <c r="DH523" s="4"/>
      <c r="DI523" s="4"/>
      <c r="DJ523" s="4"/>
    </row>
    <row r="524" spans="2:114" ht="14">
      <c r="B524" s="1"/>
      <c r="C524" s="1"/>
      <c r="D524" s="1"/>
      <c r="E524" s="1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  <c r="AK524" s="17"/>
      <c r="AL524" s="17"/>
      <c r="AM524" s="17"/>
      <c r="AN524" s="17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  <c r="DE524" s="4"/>
      <c r="DF524" s="4"/>
      <c r="DG524" s="4"/>
      <c r="DH524" s="4"/>
      <c r="DI524" s="4"/>
      <c r="DJ524" s="4"/>
    </row>
    <row r="525" spans="2:114" ht="14">
      <c r="B525" s="1"/>
      <c r="C525" s="1"/>
      <c r="D525" s="1"/>
      <c r="E525" s="1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  <c r="AK525" s="17"/>
      <c r="AL525" s="17"/>
      <c r="AM525" s="17"/>
      <c r="AN525" s="17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  <c r="DE525" s="4"/>
      <c r="DF525" s="4"/>
      <c r="DG525" s="4"/>
      <c r="DH525" s="4"/>
      <c r="DI525" s="4"/>
      <c r="DJ525" s="4"/>
    </row>
    <row r="526" spans="2:114" ht="14">
      <c r="B526" s="1"/>
      <c r="C526" s="1"/>
      <c r="D526" s="1"/>
      <c r="E526" s="1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17"/>
      <c r="AL526" s="17"/>
      <c r="AM526" s="17"/>
      <c r="AN526" s="17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  <c r="DE526" s="4"/>
      <c r="DF526" s="4"/>
      <c r="DG526" s="4"/>
      <c r="DH526" s="4"/>
      <c r="DI526" s="4"/>
      <c r="DJ526" s="4"/>
    </row>
    <row r="527" spans="2:114" ht="14">
      <c r="B527" s="1"/>
      <c r="C527" s="1"/>
      <c r="D527" s="1"/>
      <c r="E527" s="1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7"/>
      <c r="AK527" s="17"/>
      <c r="AL527" s="17"/>
      <c r="AM527" s="17"/>
      <c r="AN527" s="17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  <c r="DE527" s="4"/>
      <c r="DF527" s="4"/>
      <c r="DG527" s="4"/>
      <c r="DH527" s="4"/>
      <c r="DI527" s="4"/>
      <c r="DJ527" s="4"/>
    </row>
    <row r="528" spans="2:114" ht="14">
      <c r="B528" s="1"/>
      <c r="C528" s="1"/>
      <c r="D528" s="1"/>
      <c r="E528" s="1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7"/>
      <c r="AK528" s="17"/>
      <c r="AL528" s="17"/>
      <c r="AM528" s="17"/>
      <c r="AN528" s="17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  <c r="DE528" s="4"/>
      <c r="DF528" s="4"/>
      <c r="DG528" s="4"/>
      <c r="DH528" s="4"/>
      <c r="DI528" s="4"/>
      <c r="DJ528" s="4"/>
    </row>
    <row r="529" spans="2:114" ht="14">
      <c r="B529" s="1"/>
      <c r="C529" s="1"/>
      <c r="D529" s="1"/>
      <c r="E529" s="1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7"/>
      <c r="AK529" s="17"/>
      <c r="AL529" s="17"/>
      <c r="AM529" s="17"/>
      <c r="AN529" s="17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  <c r="DE529" s="4"/>
      <c r="DF529" s="4"/>
      <c r="DG529" s="4"/>
      <c r="DH529" s="4"/>
      <c r="DI529" s="4"/>
      <c r="DJ529" s="4"/>
    </row>
    <row r="530" spans="2:114" ht="14">
      <c r="B530" s="1"/>
      <c r="C530" s="1"/>
      <c r="D530" s="1"/>
      <c r="E530" s="1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  <c r="AK530" s="17"/>
      <c r="AL530" s="17"/>
      <c r="AM530" s="17"/>
      <c r="AN530" s="17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  <c r="DE530" s="4"/>
      <c r="DF530" s="4"/>
      <c r="DG530" s="4"/>
      <c r="DH530" s="4"/>
      <c r="DI530" s="4"/>
      <c r="DJ530" s="4"/>
    </row>
    <row r="531" spans="2:114" ht="14">
      <c r="B531" s="1"/>
      <c r="C531" s="1"/>
      <c r="D531" s="1"/>
      <c r="E531" s="1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  <c r="AK531" s="17"/>
      <c r="AL531" s="17"/>
      <c r="AM531" s="17"/>
      <c r="AN531" s="17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  <c r="DE531" s="4"/>
      <c r="DF531" s="4"/>
      <c r="DG531" s="4"/>
      <c r="DH531" s="4"/>
      <c r="DI531" s="4"/>
      <c r="DJ531" s="4"/>
    </row>
    <row r="532" spans="2:114" ht="14">
      <c r="B532" s="1"/>
      <c r="C532" s="1"/>
      <c r="D532" s="1"/>
      <c r="E532" s="1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  <c r="AK532" s="17"/>
      <c r="AL532" s="17"/>
      <c r="AM532" s="17"/>
      <c r="AN532" s="17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  <c r="DE532" s="4"/>
      <c r="DF532" s="4"/>
      <c r="DG532" s="4"/>
      <c r="DH532" s="4"/>
      <c r="DI532" s="4"/>
      <c r="DJ532" s="4"/>
    </row>
    <row r="533" spans="2:114" ht="14">
      <c r="B533" s="1"/>
      <c r="C533" s="1"/>
      <c r="D533" s="1"/>
      <c r="E533" s="1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7"/>
      <c r="AK533" s="17"/>
      <c r="AL533" s="17"/>
      <c r="AM533" s="17"/>
      <c r="AN533" s="17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  <c r="DE533" s="4"/>
      <c r="DF533" s="4"/>
      <c r="DG533" s="4"/>
      <c r="DH533" s="4"/>
      <c r="DI533" s="4"/>
      <c r="DJ533" s="4"/>
    </row>
    <row r="534" spans="2:114" ht="14">
      <c r="B534" s="1"/>
      <c r="C534" s="1"/>
      <c r="D534" s="1"/>
      <c r="E534" s="1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  <c r="AK534" s="17"/>
      <c r="AL534" s="17"/>
      <c r="AM534" s="17"/>
      <c r="AN534" s="17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  <c r="DE534" s="4"/>
      <c r="DF534" s="4"/>
      <c r="DG534" s="4"/>
      <c r="DH534" s="4"/>
      <c r="DI534" s="4"/>
      <c r="DJ534" s="4"/>
    </row>
    <row r="535" spans="2:114" ht="14">
      <c r="B535" s="1"/>
      <c r="C535" s="1"/>
      <c r="D535" s="1"/>
      <c r="E535" s="1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17"/>
      <c r="AL535" s="17"/>
      <c r="AM535" s="17"/>
      <c r="AN535" s="17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  <c r="DE535" s="4"/>
      <c r="DF535" s="4"/>
      <c r="DG535" s="4"/>
      <c r="DH535" s="4"/>
      <c r="DI535" s="4"/>
      <c r="DJ535" s="4"/>
    </row>
    <row r="536" spans="2:114" ht="14">
      <c r="B536" s="1"/>
      <c r="C536" s="1"/>
      <c r="D536" s="1"/>
      <c r="E536" s="1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  <c r="AK536" s="17"/>
      <c r="AL536" s="17"/>
      <c r="AM536" s="17"/>
      <c r="AN536" s="17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  <c r="DE536" s="4"/>
      <c r="DF536" s="4"/>
      <c r="DG536" s="4"/>
      <c r="DH536" s="4"/>
      <c r="DI536" s="4"/>
      <c r="DJ536" s="4"/>
    </row>
    <row r="537" spans="2:114" ht="14">
      <c r="B537" s="1"/>
      <c r="C537" s="1"/>
      <c r="D537" s="1"/>
      <c r="E537" s="1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7"/>
      <c r="AK537" s="17"/>
      <c r="AL537" s="17"/>
      <c r="AM537" s="17"/>
      <c r="AN537" s="17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  <c r="DE537" s="4"/>
      <c r="DF537" s="4"/>
      <c r="DG537" s="4"/>
      <c r="DH537" s="4"/>
      <c r="DI537" s="4"/>
      <c r="DJ537" s="4"/>
    </row>
    <row r="538" spans="2:114" ht="14">
      <c r="B538" s="1"/>
      <c r="C538" s="1"/>
      <c r="D538" s="1"/>
      <c r="E538" s="1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AJ538" s="17"/>
      <c r="AK538" s="17"/>
      <c r="AL538" s="17"/>
      <c r="AM538" s="17"/>
      <c r="AN538" s="17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  <c r="DE538" s="4"/>
      <c r="DF538" s="4"/>
      <c r="DG538" s="4"/>
      <c r="DH538" s="4"/>
      <c r="DI538" s="4"/>
      <c r="DJ538" s="4"/>
    </row>
    <row r="539" spans="2:114" ht="14">
      <c r="B539" s="1"/>
      <c r="C539" s="1"/>
      <c r="D539" s="1"/>
      <c r="E539" s="1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7"/>
      <c r="AK539" s="17"/>
      <c r="AL539" s="17"/>
      <c r="AM539" s="17"/>
      <c r="AN539" s="17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  <c r="DE539" s="4"/>
      <c r="DF539" s="4"/>
      <c r="DG539" s="4"/>
      <c r="DH539" s="4"/>
      <c r="DI539" s="4"/>
      <c r="DJ539" s="4"/>
    </row>
    <row r="540" spans="2:114" ht="14">
      <c r="B540" s="1"/>
      <c r="C540" s="1"/>
      <c r="D540" s="1"/>
      <c r="E540" s="1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17"/>
      <c r="AL540" s="17"/>
      <c r="AM540" s="17"/>
      <c r="AN540" s="17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  <c r="DE540" s="4"/>
      <c r="DF540" s="4"/>
      <c r="DG540" s="4"/>
      <c r="DH540" s="4"/>
      <c r="DI540" s="4"/>
      <c r="DJ540" s="4"/>
    </row>
    <row r="541" spans="2:114" ht="14">
      <c r="B541" s="1"/>
      <c r="C541" s="1"/>
      <c r="D541" s="1"/>
      <c r="E541" s="1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  <c r="AK541" s="17"/>
      <c r="AL541" s="17"/>
      <c r="AM541" s="17"/>
      <c r="AN541" s="17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  <c r="DE541" s="4"/>
      <c r="DF541" s="4"/>
      <c r="DG541" s="4"/>
      <c r="DH541" s="4"/>
      <c r="DI541" s="4"/>
      <c r="DJ541" s="4"/>
    </row>
    <row r="542" spans="2:114" ht="14">
      <c r="B542" s="1"/>
      <c r="C542" s="1"/>
      <c r="D542" s="1"/>
      <c r="E542" s="1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7"/>
      <c r="AK542" s="17"/>
      <c r="AL542" s="17"/>
      <c r="AM542" s="17"/>
      <c r="AN542" s="17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  <c r="DE542" s="4"/>
      <c r="DF542" s="4"/>
      <c r="DG542" s="4"/>
      <c r="DH542" s="4"/>
      <c r="DI542" s="4"/>
      <c r="DJ542" s="4"/>
    </row>
    <row r="543" spans="2:114" ht="14">
      <c r="B543" s="1"/>
      <c r="C543" s="1"/>
      <c r="D543" s="1"/>
      <c r="E543" s="1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  <c r="AK543" s="17"/>
      <c r="AL543" s="17"/>
      <c r="AM543" s="17"/>
      <c r="AN543" s="17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  <c r="DE543" s="4"/>
      <c r="DF543" s="4"/>
      <c r="DG543" s="4"/>
      <c r="DH543" s="4"/>
      <c r="DI543" s="4"/>
      <c r="DJ543" s="4"/>
    </row>
    <row r="544" spans="2:114" ht="14">
      <c r="B544" s="1"/>
      <c r="C544" s="1"/>
      <c r="D544" s="1"/>
      <c r="E544" s="1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17"/>
      <c r="AM544" s="17"/>
      <c r="AN544" s="17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  <c r="DE544" s="4"/>
      <c r="DF544" s="4"/>
      <c r="DG544" s="4"/>
      <c r="DH544" s="4"/>
      <c r="DI544" s="4"/>
      <c r="DJ544" s="4"/>
    </row>
    <row r="545" spans="2:114" ht="14">
      <c r="B545" s="1"/>
      <c r="C545" s="1"/>
      <c r="D545" s="1"/>
      <c r="E545" s="1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  <c r="AK545" s="17"/>
      <c r="AL545" s="17"/>
      <c r="AM545" s="17"/>
      <c r="AN545" s="17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  <c r="DE545" s="4"/>
      <c r="DF545" s="4"/>
      <c r="DG545" s="4"/>
      <c r="DH545" s="4"/>
      <c r="DI545" s="4"/>
      <c r="DJ545" s="4"/>
    </row>
    <row r="546" spans="2:114" ht="14">
      <c r="B546" s="1"/>
      <c r="C546" s="1"/>
      <c r="D546" s="1"/>
      <c r="E546" s="1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  <c r="AK546" s="17"/>
      <c r="AL546" s="17"/>
      <c r="AM546" s="17"/>
      <c r="AN546" s="17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  <c r="DE546" s="4"/>
      <c r="DF546" s="4"/>
      <c r="DG546" s="4"/>
      <c r="DH546" s="4"/>
      <c r="DI546" s="4"/>
      <c r="DJ546" s="4"/>
    </row>
    <row r="547" spans="2:114" ht="14">
      <c r="B547" s="1"/>
      <c r="C547" s="1"/>
      <c r="D547" s="1"/>
      <c r="E547" s="1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  <c r="AK547" s="17"/>
      <c r="AL547" s="17"/>
      <c r="AM547" s="17"/>
      <c r="AN547" s="17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  <c r="DE547" s="4"/>
      <c r="DF547" s="4"/>
      <c r="DG547" s="4"/>
      <c r="DH547" s="4"/>
      <c r="DI547" s="4"/>
      <c r="DJ547" s="4"/>
    </row>
    <row r="548" spans="2:114" ht="14">
      <c r="B548" s="1"/>
      <c r="C548" s="1"/>
      <c r="D548" s="1"/>
      <c r="E548" s="1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  <c r="AK548" s="17"/>
      <c r="AL548" s="17"/>
      <c r="AM548" s="17"/>
      <c r="AN548" s="17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  <c r="DE548" s="4"/>
      <c r="DF548" s="4"/>
      <c r="DG548" s="4"/>
      <c r="DH548" s="4"/>
      <c r="DI548" s="4"/>
      <c r="DJ548" s="4"/>
    </row>
    <row r="549" spans="2:114" ht="14">
      <c r="B549" s="1"/>
      <c r="C549" s="1"/>
      <c r="D549" s="1"/>
      <c r="E549" s="1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  <c r="AK549" s="17"/>
      <c r="AL549" s="17"/>
      <c r="AM549" s="17"/>
      <c r="AN549" s="17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  <c r="DE549" s="4"/>
      <c r="DF549" s="4"/>
      <c r="DG549" s="4"/>
      <c r="DH549" s="4"/>
      <c r="DI549" s="4"/>
      <c r="DJ549" s="4"/>
    </row>
    <row r="550" spans="2:114" ht="14">
      <c r="B550" s="1"/>
      <c r="C550" s="1"/>
      <c r="D550" s="1"/>
      <c r="E550" s="1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7"/>
      <c r="AK550" s="17"/>
      <c r="AL550" s="17"/>
      <c r="AM550" s="17"/>
      <c r="AN550" s="17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  <c r="DE550" s="4"/>
      <c r="DF550" s="4"/>
      <c r="DG550" s="4"/>
      <c r="DH550" s="4"/>
      <c r="DI550" s="4"/>
      <c r="DJ550" s="4"/>
    </row>
    <row r="551" spans="2:114" ht="14">
      <c r="B551" s="1"/>
      <c r="C551" s="1"/>
      <c r="D551" s="1"/>
      <c r="E551" s="1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AJ551" s="17"/>
      <c r="AK551" s="17"/>
      <c r="AL551" s="17"/>
      <c r="AM551" s="17"/>
      <c r="AN551" s="17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  <c r="DE551" s="4"/>
      <c r="DF551" s="4"/>
      <c r="DG551" s="4"/>
      <c r="DH551" s="4"/>
      <c r="DI551" s="4"/>
      <c r="DJ551" s="4"/>
    </row>
    <row r="552" spans="2:114" ht="14">
      <c r="B552" s="1"/>
      <c r="C552" s="1"/>
      <c r="D552" s="1"/>
      <c r="E552" s="1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  <c r="AK552" s="17"/>
      <c r="AL552" s="17"/>
      <c r="AM552" s="17"/>
      <c r="AN552" s="17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  <c r="DE552" s="4"/>
      <c r="DF552" s="4"/>
      <c r="DG552" s="4"/>
      <c r="DH552" s="4"/>
      <c r="DI552" s="4"/>
      <c r="DJ552" s="4"/>
    </row>
    <row r="553" spans="2:114" ht="14">
      <c r="B553" s="1"/>
      <c r="C553" s="1"/>
      <c r="D553" s="1"/>
      <c r="E553" s="1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  <c r="AK553" s="17"/>
      <c r="AL553" s="17"/>
      <c r="AM553" s="17"/>
      <c r="AN553" s="17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  <c r="DE553" s="4"/>
      <c r="DF553" s="4"/>
      <c r="DG553" s="4"/>
      <c r="DH553" s="4"/>
      <c r="DI553" s="4"/>
      <c r="DJ553" s="4"/>
    </row>
    <row r="554" spans="2:114" ht="14">
      <c r="B554" s="1"/>
      <c r="C554" s="1"/>
      <c r="D554" s="1"/>
      <c r="E554" s="1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7"/>
      <c r="AK554" s="17"/>
      <c r="AL554" s="17"/>
      <c r="AM554" s="17"/>
      <c r="AN554" s="17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  <c r="DE554" s="4"/>
      <c r="DF554" s="4"/>
      <c r="DG554" s="4"/>
      <c r="DH554" s="4"/>
      <c r="DI554" s="4"/>
      <c r="DJ554" s="4"/>
    </row>
    <row r="555" spans="2:114" ht="14">
      <c r="B555" s="1"/>
      <c r="C555" s="1"/>
      <c r="D555" s="1"/>
      <c r="E555" s="1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AJ555" s="17"/>
      <c r="AK555" s="17"/>
      <c r="AL555" s="17"/>
      <c r="AM555" s="17"/>
      <c r="AN555" s="17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  <c r="DE555" s="4"/>
      <c r="DF555" s="4"/>
      <c r="DG555" s="4"/>
      <c r="DH555" s="4"/>
      <c r="DI555" s="4"/>
      <c r="DJ555" s="4"/>
    </row>
    <row r="556" spans="2:114" ht="14">
      <c r="B556" s="1"/>
      <c r="C556" s="1"/>
      <c r="D556" s="1"/>
      <c r="E556" s="1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  <c r="AK556" s="17"/>
      <c r="AL556" s="17"/>
      <c r="AM556" s="17"/>
      <c r="AN556" s="17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  <c r="DE556" s="4"/>
      <c r="DF556" s="4"/>
      <c r="DG556" s="4"/>
      <c r="DH556" s="4"/>
      <c r="DI556" s="4"/>
      <c r="DJ556" s="4"/>
    </row>
    <row r="557" spans="2:114" ht="14">
      <c r="B557" s="1"/>
      <c r="C557" s="1"/>
      <c r="D557" s="1"/>
      <c r="E557" s="1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  <c r="AK557" s="17"/>
      <c r="AL557" s="17"/>
      <c r="AM557" s="17"/>
      <c r="AN557" s="17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  <c r="DE557" s="4"/>
      <c r="DF557" s="4"/>
      <c r="DG557" s="4"/>
      <c r="DH557" s="4"/>
      <c r="DI557" s="4"/>
      <c r="DJ557" s="4"/>
    </row>
    <row r="558" spans="2:114" ht="14">
      <c r="B558" s="1"/>
      <c r="C558" s="1"/>
      <c r="D558" s="1"/>
      <c r="E558" s="1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  <c r="AK558" s="17"/>
      <c r="AL558" s="17"/>
      <c r="AM558" s="17"/>
      <c r="AN558" s="17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  <c r="DE558" s="4"/>
      <c r="DF558" s="4"/>
      <c r="DG558" s="4"/>
      <c r="DH558" s="4"/>
      <c r="DI558" s="4"/>
      <c r="DJ558" s="4"/>
    </row>
    <row r="559" spans="2:114" ht="14">
      <c r="B559" s="1"/>
      <c r="C559" s="1"/>
      <c r="D559" s="1"/>
      <c r="E559" s="1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  <c r="AK559" s="17"/>
      <c r="AL559" s="17"/>
      <c r="AM559" s="17"/>
      <c r="AN559" s="17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  <c r="DE559" s="4"/>
      <c r="DF559" s="4"/>
      <c r="DG559" s="4"/>
      <c r="DH559" s="4"/>
      <c r="DI559" s="4"/>
      <c r="DJ559" s="4"/>
    </row>
    <row r="560" spans="2:114" ht="14">
      <c r="B560" s="1"/>
      <c r="C560" s="1"/>
      <c r="D560" s="1"/>
      <c r="E560" s="1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  <c r="AK560" s="17"/>
      <c r="AL560" s="17"/>
      <c r="AM560" s="17"/>
      <c r="AN560" s="17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  <c r="DE560" s="4"/>
      <c r="DF560" s="4"/>
      <c r="DG560" s="4"/>
      <c r="DH560" s="4"/>
      <c r="DI560" s="4"/>
      <c r="DJ560" s="4"/>
    </row>
    <row r="561" spans="2:114" ht="14">
      <c r="B561" s="1"/>
      <c r="C561" s="1"/>
      <c r="D561" s="1"/>
      <c r="E561" s="1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  <c r="AK561" s="17"/>
      <c r="AL561" s="17"/>
      <c r="AM561" s="17"/>
      <c r="AN561" s="17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  <c r="DE561" s="4"/>
      <c r="DF561" s="4"/>
      <c r="DG561" s="4"/>
      <c r="DH561" s="4"/>
      <c r="DI561" s="4"/>
      <c r="DJ561" s="4"/>
    </row>
    <row r="562" spans="2:114" ht="14">
      <c r="B562" s="1"/>
      <c r="C562" s="1"/>
      <c r="D562" s="1"/>
      <c r="E562" s="1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  <c r="AK562" s="17"/>
      <c r="AL562" s="17"/>
      <c r="AM562" s="17"/>
      <c r="AN562" s="17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  <c r="DE562" s="4"/>
      <c r="DF562" s="4"/>
      <c r="DG562" s="4"/>
      <c r="DH562" s="4"/>
      <c r="DI562" s="4"/>
      <c r="DJ562" s="4"/>
    </row>
    <row r="563" spans="2:114" ht="14">
      <c r="B563" s="1"/>
      <c r="C563" s="1"/>
      <c r="D563" s="1"/>
      <c r="E563" s="1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  <c r="AK563" s="17"/>
      <c r="AL563" s="17"/>
      <c r="AM563" s="17"/>
      <c r="AN563" s="17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  <c r="DE563" s="4"/>
      <c r="DF563" s="4"/>
      <c r="DG563" s="4"/>
      <c r="DH563" s="4"/>
      <c r="DI563" s="4"/>
      <c r="DJ563" s="4"/>
    </row>
    <row r="564" spans="2:114" ht="14">
      <c r="B564" s="1"/>
      <c r="C564" s="1"/>
      <c r="D564" s="1"/>
      <c r="E564" s="1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  <c r="AI564" s="17"/>
      <c r="AJ564" s="17"/>
      <c r="AK564" s="17"/>
      <c r="AL564" s="17"/>
      <c r="AM564" s="17"/>
      <c r="AN564" s="17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  <c r="DE564" s="4"/>
      <c r="DF564" s="4"/>
      <c r="DG564" s="4"/>
      <c r="DH564" s="4"/>
      <c r="DI564" s="4"/>
      <c r="DJ564" s="4"/>
    </row>
    <row r="565" spans="2:114" ht="14">
      <c r="B565" s="1"/>
      <c r="C565" s="1"/>
      <c r="D565" s="1"/>
      <c r="E565" s="1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  <c r="AJ565" s="17"/>
      <c r="AK565" s="17"/>
      <c r="AL565" s="17"/>
      <c r="AM565" s="17"/>
      <c r="AN565" s="17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  <c r="DE565" s="4"/>
      <c r="DF565" s="4"/>
      <c r="DG565" s="4"/>
      <c r="DH565" s="4"/>
      <c r="DI565" s="4"/>
      <c r="DJ565" s="4"/>
    </row>
    <row r="566" spans="2:114" ht="14">
      <c r="B566" s="1"/>
      <c r="C566" s="1"/>
      <c r="D566" s="1"/>
      <c r="E566" s="1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7"/>
      <c r="AK566" s="17"/>
      <c r="AL566" s="17"/>
      <c r="AM566" s="17"/>
      <c r="AN566" s="17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  <c r="DE566" s="4"/>
      <c r="DF566" s="4"/>
      <c r="DG566" s="4"/>
      <c r="DH566" s="4"/>
      <c r="DI566" s="4"/>
      <c r="DJ566" s="4"/>
    </row>
    <row r="567" spans="2:114" ht="14">
      <c r="B567" s="1"/>
      <c r="C567" s="1"/>
      <c r="D567" s="1"/>
      <c r="E567" s="1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7"/>
      <c r="AJ567" s="17"/>
      <c r="AK567" s="17"/>
      <c r="AL567" s="17"/>
      <c r="AM567" s="17"/>
      <c r="AN567" s="17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  <c r="DE567" s="4"/>
      <c r="DF567" s="4"/>
      <c r="DG567" s="4"/>
      <c r="DH567" s="4"/>
      <c r="DI567" s="4"/>
      <c r="DJ567" s="4"/>
    </row>
    <row r="568" spans="2:114" ht="14">
      <c r="B568" s="1"/>
      <c r="C568" s="1"/>
      <c r="D568" s="1"/>
      <c r="E568" s="1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7"/>
      <c r="AK568" s="17"/>
      <c r="AL568" s="17"/>
      <c r="AM568" s="17"/>
      <c r="AN568" s="17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  <c r="DE568" s="4"/>
      <c r="DF568" s="4"/>
      <c r="DG568" s="4"/>
      <c r="DH568" s="4"/>
      <c r="DI568" s="4"/>
      <c r="DJ568" s="4"/>
    </row>
    <row r="569" spans="2:114" ht="14">
      <c r="B569" s="1"/>
      <c r="C569" s="1"/>
      <c r="D569" s="1"/>
      <c r="E569" s="1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  <c r="AI569" s="17"/>
      <c r="AJ569" s="17"/>
      <c r="AK569" s="17"/>
      <c r="AL569" s="17"/>
      <c r="AM569" s="17"/>
      <c r="AN569" s="17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  <c r="DE569" s="4"/>
      <c r="DF569" s="4"/>
      <c r="DG569" s="4"/>
      <c r="DH569" s="4"/>
      <c r="DI569" s="4"/>
      <c r="DJ569" s="4"/>
    </row>
    <row r="570" spans="2:114" ht="14">
      <c r="B570" s="1"/>
      <c r="C570" s="1"/>
      <c r="D570" s="1"/>
      <c r="E570" s="1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  <c r="AI570" s="17"/>
      <c r="AJ570" s="17"/>
      <c r="AK570" s="17"/>
      <c r="AL570" s="17"/>
      <c r="AM570" s="17"/>
      <c r="AN570" s="17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  <c r="DE570" s="4"/>
      <c r="DF570" s="4"/>
      <c r="DG570" s="4"/>
      <c r="DH570" s="4"/>
      <c r="DI570" s="4"/>
      <c r="DJ570" s="4"/>
    </row>
    <row r="571" spans="2:114" ht="14">
      <c r="B571" s="1"/>
      <c r="C571" s="1"/>
      <c r="D571" s="1"/>
      <c r="E571" s="1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  <c r="AH571" s="17"/>
      <c r="AI571" s="17"/>
      <c r="AJ571" s="17"/>
      <c r="AK571" s="17"/>
      <c r="AL571" s="17"/>
      <c r="AM571" s="17"/>
      <c r="AN571" s="17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  <c r="DE571" s="4"/>
      <c r="DF571" s="4"/>
      <c r="DG571" s="4"/>
      <c r="DH571" s="4"/>
      <c r="DI571" s="4"/>
      <c r="DJ571" s="4"/>
    </row>
    <row r="572" spans="2:114" ht="14">
      <c r="B572" s="1"/>
      <c r="C572" s="1"/>
      <c r="D572" s="1"/>
      <c r="E572" s="1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7"/>
      <c r="AK572" s="17"/>
      <c r="AL572" s="17"/>
      <c r="AM572" s="17"/>
      <c r="AN572" s="17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  <c r="DE572" s="4"/>
      <c r="DF572" s="4"/>
      <c r="DG572" s="4"/>
      <c r="DH572" s="4"/>
      <c r="DI572" s="4"/>
      <c r="DJ572" s="4"/>
    </row>
    <row r="573" spans="2:114" ht="14">
      <c r="B573" s="1"/>
      <c r="C573" s="1"/>
      <c r="D573" s="1"/>
      <c r="E573" s="1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  <c r="AJ573" s="17"/>
      <c r="AK573" s="17"/>
      <c r="AL573" s="17"/>
      <c r="AM573" s="17"/>
      <c r="AN573" s="17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  <c r="DE573" s="4"/>
      <c r="DF573" s="4"/>
      <c r="DG573" s="4"/>
      <c r="DH573" s="4"/>
      <c r="DI573" s="4"/>
      <c r="DJ573" s="4"/>
    </row>
    <row r="574" spans="2:114" ht="14">
      <c r="B574" s="1"/>
      <c r="C574" s="1"/>
      <c r="D574" s="1"/>
      <c r="E574" s="1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  <c r="AF574" s="17"/>
      <c r="AG574" s="17"/>
      <c r="AH574" s="17"/>
      <c r="AI574" s="17"/>
      <c r="AJ574" s="17"/>
      <c r="AK574" s="17"/>
      <c r="AL574" s="17"/>
      <c r="AM574" s="17"/>
      <c r="AN574" s="17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  <c r="DE574" s="4"/>
      <c r="DF574" s="4"/>
      <c r="DG574" s="4"/>
      <c r="DH574" s="4"/>
      <c r="DI574" s="4"/>
      <c r="DJ574" s="4"/>
    </row>
    <row r="575" spans="2:114" ht="14">
      <c r="B575" s="1"/>
      <c r="C575" s="1"/>
      <c r="D575" s="1"/>
      <c r="E575" s="1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  <c r="AI575" s="17"/>
      <c r="AJ575" s="17"/>
      <c r="AK575" s="17"/>
      <c r="AL575" s="17"/>
      <c r="AM575" s="17"/>
      <c r="AN575" s="17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  <c r="DE575" s="4"/>
      <c r="DF575" s="4"/>
      <c r="DG575" s="4"/>
      <c r="DH575" s="4"/>
      <c r="DI575" s="4"/>
      <c r="DJ575" s="4"/>
    </row>
    <row r="576" spans="2:114" ht="14">
      <c r="B576" s="1"/>
      <c r="C576" s="1"/>
      <c r="D576" s="1"/>
      <c r="E576" s="1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  <c r="AF576" s="17"/>
      <c r="AG576" s="17"/>
      <c r="AH576" s="17"/>
      <c r="AI576" s="17"/>
      <c r="AJ576" s="17"/>
      <c r="AK576" s="17"/>
      <c r="AL576" s="17"/>
      <c r="AM576" s="17"/>
      <c r="AN576" s="17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  <c r="DE576" s="4"/>
      <c r="DF576" s="4"/>
      <c r="DG576" s="4"/>
      <c r="DH576" s="4"/>
      <c r="DI576" s="4"/>
      <c r="DJ576" s="4"/>
    </row>
    <row r="577" spans="2:114" ht="14">
      <c r="B577" s="1"/>
      <c r="C577" s="1"/>
      <c r="D577" s="1"/>
      <c r="E577" s="1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  <c r="AF577" s="17"/>
      <c r="AG577" s="17"/>
      <c r="AH577" s="17"/>
      <c r="AI577" s="17"/>
      <c r="AJ577" s="17"/>
      <c r="AK577" s="17"/>
      <c r="AL577" s="17"/>
      <c r="AM577" s="17"/>
      <c r="AN577" s="17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  <c r="DE577" s="4"/>
      <c r="DF577" s="4"/>
      <c r="DG577" s="4"/>
      <c r="DH577" s="4"/>
      <c r="DI577" s="4"/>
      <c r="DJ577" s="4"/>
    </row>
    <row r="578" spans="2:114" ht="14">
      <c r="B578" s="1"/>
      <c r="C578" s="1"/>
      <c r="D578" s="1"/>
      <c r="E578" s="1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  <c r="AF578" s="17"/>
      <c r="AG578" s="17"/>
      <c r="AH578" s="17"/>
      <c r="AI578" s="17"/>
      <c r="AJ578" s="17"/>
      <c r="AK578" s="17"/>
      <c r="AL578" s="17"/>
      <c r="AM578" s="17"/>
      <c r="AN578" s="17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  <c r="DE578" s="4"/>
      <c r="DF578" s="4"/>
      <c r="DG578" s="4"/>
      <c r="DH578" s="4"/>
      <c r="DI578" s="4"/>
      <c r="DJ578" s="4"/>
    </row>
    <row r="579" spans="2:114" ht="14">
      <c r="B579" s="1"/>
      <c r="C579" s="1"/>
      <c r="D579" s="1"/>
      <c r="E579" s="1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  <c r="AF579" s="17"/>
      <c r="AG579" s="17"/>
      <c r="AH579" s="17"/>
      <c r="AI579" s="17"/>
      <c r="AJ579" s="17"/>
      <c r="AK579" s="17"/>
      <c r="AL579" s="17"/>
      <c r="AM579" s="17"/>
      <c r="AN579" s="17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  <c r="DE579" s="4"/>
      <c r="DF579" s="4"/>
      <c r="DG579" s="4"/>
      <c r="DH579" s="4"/>
      <c r="DI579" s="4"/>
      <c r="DJ579" s="4"/>
    </row>
    <row r="580" spans="2:114" ht="14">
      <c r="B580" s="1"/>
      <c r="C580" s="1"/>
      <c r="D580" s="1"/>
      <c r="E580" s="1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  <c r="AF580" s="17"/>
      <c r="AG580" s="17"/>
      <c r="AH580" s="17"/>
      <c r="AI580" s="17"/>
      <c r="AJ580" s="17"/>
      <c r="AK580" s="17"/>
      <c r="AL580" s="17"/>
      <c r="AM580" s="17"/>
      <c r="AN580" s="17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  <c r="DE580" s="4"/>
      <c r="DF580" s="4"/>
      <c r="DG580" s="4"/>
      <c r="DH580" s="4"/>
      <c r="DI580" s="4"/>
      <c r="DJ580" s="4"/>
    </row>
    <row r="581" spans="2:114" ht="14">
      <c r="B581" s="1"/>
      <c r="C581" s="1"/>
      <c r="D581" s="1"/>
      <c r="E581" s="1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  <c r="AI581" s="17"/>
      <c r="AJ581" s="17"/>
      <c r="AK581" s="17"/>
      <c r="AL581" s="17"/>
      <c r="AM581" s="17"/>
      <c r="AN581" s="17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  <c r="DE581" s="4"/>
      <c r="DF581" s="4"/>
      <c r="DG581" s="4"/>
      <c r="DH581" s="4"/>
      <c r="DI581" s="4"/>
      <c r="DJ581" s="4"/>
    </row>
    <row r="582" spans="2:114" ht="14">
      <c r="B582" s="1"/>
      <c r="C582" s="1"/>
      <c r="D582" s="1"/>
      <c r="E582" s="1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  <c r="AI582" s="17"/>
      <c r="AJ582" s="17"/>
      <c r="AK582" s="17"/>
      <c r="AL582" s="17"/>
      <c r="AM582" s="17"/>
      <c r="AN582" s="17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  <c r="DE582" s="4"/>
      <c r="DF582" s="4"/>
      <c r="DG582" s="4"/>
      <c r="DH582" s="4"/>
      <c r="DI582" s="4"/>
      <c r="DJ582" s="4"/>
    </row>
    <row r="583" spans="2:114" ht="14">
      <c r="B583" s="1"/>
      <c r="C583" s="1"/>
      <c r="D583" s="1"/>
      <c r="E583" s="1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  <c r="AI583" s="17"/>
      <c r="AJ583" s="17"/>
      <c r="AK583" s="17"/>
      <c r="AL583" s="17"/>
      <c r="AM583" s="17"/>
      <c r="AN583" s="17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  <c r="DE583" s="4"/>
      <c r="DF583" s="4"/>
      <c r="DG583" s="4"/>
      <c r="DH583" s="4"/>
      <c r="DI583" s="4"/>
      <c r="DJ583" s="4"/>
    </row>
    <row r="584" spans="2:114" ht="14">
      <c r="B584" s="1"/>
      <c r="C584" s="1"/>
      <c r="D584" s="1"/>
      <c r="E584" s="1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  <c r="AI584" s="17"/>
      <c r="AJ584" s="17"/>
      <c r="AK584" s="17"/>
      <c r="AL584" s="17"/>
      <c r="AM584" s="17"/>
      <c r="AN584" s="17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  <c r="DE584" s="4"/>
      <c r="DF584" s="4"/>
      <c r="DG584" s="4"/>
      <c r="DH584" s="4"/>
      <c r="DI584" s="4"/>
      <c r="DJ584" s="4"/>
    </row>
    <row r="585" spans="2:114" ht="14">
      <c r="B585" s="1"/>
      <c r="C585" s="1"/>
      <c r="D585" s="1"/>
      <c r="E585" s="1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  <c r="AI585" s="17"/>
      <c r="AJ585" s="17"/>
      <c r="AK585" s="17"/>
      <c r="AL585" s="17"/>
      <c r="AM585" s="17"/>
      <c r="AN585" s="17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  <c r="DE585" s="4"/>
      <c r="DF585" s="4"/>
      <c r="DG585" s="4"/>
      <c r="DH585" s="4"/>
      <c r="DI585" s="4"/>
      <c r="DJ585" s="4"/>
    </row>
    <row r="586" spans="2:114" ht="14">
      <c r="B586" s="1"/>
      <c r="C586" s="1"/>
      <c r="D586" s="1"/>
      <c r="E586" s="1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  <c r="AI586" s="17"/>
      <c r="AJ586" s="17"/>
      <c r="AK586" s="17"/>
      <c r="AL586" s="17"/>
      <c r="AM586" s="17"/>
      <c r="AN586" s="17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  <c r="DE586" s="4"/>
      <c r="DF586" s="4"/>
      <c r="DG586" s="4"/>
      <c r="DH586" s="4"/>
      <c r="DI586" s="4"/>
      <c r="DJ586" s="4"/>
    </row>
    <row r="587" spans="2:114" ht="14">
      <c r="B587" s="1"/>
      <c r="C587" s="1"/>
      <c r="D587" s="1"/>
      <c r="E587" s="1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  <c r="AH587" s="17"/>
      <c r="AI587" s="17"/>
      <c r="AJ587" s="17"/>
      <c r="AK587" s="17"/>
      <c r="AL587" s="17"/>
      <c r="AM587" s="17"/>
      <c r="AN587" s="17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  <c r="DE587" s="4"/>
      <c r="DF587" s="4"/>
      <c r="DG587" s="4"/>
      <c r="DH587" s="4"/>
      <c r="DI587" s="4"/>
      <c r="DJ587" s="4"/>
    </row>
    <row r="588" spans="2:114" ht="14">
      <c r="B588" s="1"/>
      <c r="C588" s="1"/>
      <c r="D588" s="1"/>
      <c r="E588" s="1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  <c r="AI588" s="17"/>
      <c r="AJ588" s="17"/>
      <c r="AK588" s="17"/>
      <c r="AL588" s="17"/>
      <c r="AM588" s="17"/>
      <c r="AN588" s="17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  <c r="DE588" s="4"/>
      <c r="DF588" s="4"/>
      <c r="DG588" s="4"/>
      <c r="DH588" s="4"/>
      <c r="DI588" s="4"/>
      <c r="DJ588" s="4"/>
    </row>
    <row r="589" spans="2:114" ht="14">
      <c r="B589" s="1"/>
      <c r="C589" s="1"/>
      <c r="D589" s="1"/>
      <c r="E589" s="1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  <c r="AF589" s="17"/>
      <c r="AG589" s="17"/>
      <c r="AH589" s="17"/>
      <c r="AI589" s="17"/>
      <c r="AJ589" s="17"/>
      <c r="AK589" s="17"/>
      <c r="AL589" s="17"/>
      <c r="AM589" s="17"/>
      <c r="AN589" s="17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  <c r="DE589" s="4"/>
      <c r="DF589" s="4"/>
      <c r="DG589" s="4"/>
      <c r="DH589" s="4"/>
      <c r="DI589" s="4"/>
      <c r="DJ589" s="4"/>
    </row>
    <row r="590" spans="2:114" ht="14">
      <c r="B590" s="1"/>
      <c r="C590" s="1"/>
      <c r="D590" s="1"/>
      <c r="E590" s="1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  <c r="AJ590" s="17"/>
      <c r="AK590" s="17"/>
      <c r="AL590" s="17"/>
      <c r="AM590" s="17"/>
      <c r="AN590" s="17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  <c r="DE590" s="4"/>
      <c r="DF590" s="4"/>
      <c r="DG590" s="4"/>
      <c r="DH590" s="4"/>
      <c r="DI590" s="4"/>
      <c r="DJ590" s="4"/>
    </row>
    <row r="591" spans="2:114" ht="14">
      <c r="B591" s="1"/>
      <c r="C591" s="1"/>
      <c r="D591" s="1"/>
      <c r="E591" s="1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  <c r="AH591" s="17"/>
      <c r="AI591" s="17"/>
      <c r="AJ591" s="17"/>
      <c r="AK591" s="17"/>
      <c r="AL591" s="17"/>
      <c r="AM591" s="17"/>
      <c r="AN591" s="17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  <c r="DE591" s="4"/>
      <c r="DF591" s="4"/>
      <c r="DG591" s="4"/>
      <c r="DH591" s="4"/>
      <c r="DI591" s="4"/>
      <c r="DJ591" s="4"/>
    </row>
    <row r="592" spans="2:114" ht="14">
      <c r="B592" s="1"/>
      <c r="C592" s="1"/>
      <c r="D592" s="1"/>
      <c r="E592" s="1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17"/>
      <c r="AJ592" s="17"/>
      <c r="AK592" s="17"/>
      <c r="AL592" s="17"/>
      <c r="AM592" s="17"/>
      <c r="AN592" s="17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  <c r="DE592" s="4"/>
      <c r="DF592" s="4"/>
      <c r="DG592" s="4"/>
      <c r="DH592" s="4"/>
      <c r="DI592" s="4"/>
      <c r="DJ592" s="4"/>
    </row>
    <row r="593" spans="2:114" ht="14">
      <c r="B593" s="1"/>
      <c r="C593" s="1"/>
      <c r="D593" s="1"/>
      <c r="E593" s="1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7"/>
      <c r="AK593" s="17"/>
      <c r="AL593" s="17"/>
      <c r="AM593" s="17"/>
      <c r="AN593" s="17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  <c r="DE593" s="4"/>
      <c r="DF593" s="4"/>
      <c r="DG593" s="4"/>
      <c r="DH593" s="4"/>
      <c r="DI593" s="4"/>
      <c r="DJ593" s="4"/>
    </row>
    <row r="594" spans="2:114" ht="14">
      <c r="B594" s="1"/>
      <c r="C594" s="1"/>
      <c r="D594" s="1"/>
      <c r="E594" s="1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  <c r="AJ594" s="17"/>
      <c r="AK594" s="17"/>
      <c r="AL594" s="17"/>
      <c r="AM594" s="17"/>
      <c r="AN594" s="17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  <c r="DE594" s="4"/>
      <c r="DF594" s="4"/>
      <c r="DG594" s="4"/>
      <c r="DH594" s="4"/>
      <c r="DI594" s="4"/>
      <c r="DJ594" s="4"/>
    </row>
    <row r="595" spans="2:114" ht="14">
      <c r="B595" s="1"/>
      <c r="C595" s="1"/>
      <c r="D595" s="1"/>
      <c r="E595" s="1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  <c r="AI595" s="17"/>
      <c r="AJ595" s="17"/>
      <c r="AK595" s="17"/>
      <c r="AL595" s="17"/>
      <c r="AM595" s="17"/>
      <c r="AN595" s="17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  <c r="DE595" s="4"/>
      <c r="DF595" s="4"/>
      <c r="DG595" s="4"/>
      <c r="DH595" s="4"/>
      <c r="DI595" s="4"/>
      <c r="DJ595" s="4"/>
    </row>
    <row r="596" spans="2:114" ht="14">
      <c r="B596" s="1"/>
      <c r="C596" s="1"/>
      <c r="D596" s="1"/>
      <c r="E596" s="1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  <c r="AI596" s="17"/>
      <c r="AJ596" s="17"/>
      <c r="AK596" s="17"/>
      <c r="AL596" s="17"/>
      <c r="AM596" s="17"/>
      <c r="AN596" s="17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  <c r="DE596" s="4"/>
      <c r="DF596" s="4"/>
      <c r="DG596" s="4"/>
      <c r="DH596" s="4"/>
      <c r="DI596" s="4"/>
      <c r="DJ596" s="4"/>
    </row>
    <row r="597" spans="2:114" ht="14">
      <c r="B597" s="1"/>
      <c r="C597" s="1"/>
      <c r="D597" s="1"/>
      <c r="E597" s="1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  <c r="AI597" s="17"/>
      <c r="AJ597" s="17"/>
      <c r="AK597" s="17"/>
      <c r="AL597" s="17"/>
      <c r="AM597" s="17"/>
      <c r="AN597" s="17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  <c r="DE597" s="4"/>
      <c r="DF597" s="4"/>
      <c r="DG597" s="4"/>
      <c r="DH597" s="4"/>
      <c r="DI597" s="4"/>
      <c r="DJ597" s="4"/>
    </row>
    <row r="598" spans="2:114" ht="14">
      <c r="B598" s="1"/>
      <c r="C598" s="1"/>
      <c r="D598" s="1"/>
      <c r="E598" s="1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  <c r="AI598" s="17"/>
      <c r="AJ598" s="17"/>
      <c r="AK598" s="17"/>
      <c r="AL598" s="17"/>
      <c r="AM598" s="17"/>
      <c r="AN598" s="17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  <c r="DE598" s="4"/>
      <c r="DF598" s="4"/>
      <c r="DG598" s="4"/>
      <c r="DH598" s="4"/>
      <c r="DI598" s="4"/>
      <c r="DJ598" s="4"/>
    </row>
    <row r="599" spans="2:114" ht="14">
      <c r="B599" s="1"/>
      <c r="C599" s="1"/>
      <c r="D599" s="1"/>
      <c r="E599" s="1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  <c r="AI599" s="17"/>
      <c r="AJ599" s="17"/>
      <c r="AK599" s="17"/>
      <c r="AL599" s="17"/>
      <c r="AM599" s="17"/>
      <c r="AN599" s="17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  <c r="DE599" s="4"/>
      <c r="DF599" s="4"/>
      <c r="DG599" s="4"/>
      <c r="DH599" s="4"/>
      <c r="DI599" s="4"/>
      <c r="DJ599" s="4"/>
    </row>
    <row r="600" spans="2:114" ht="14">
      <c r="B600" s="1"/>
      <c r="C600" s="1"/>
      <c r="D600" s="1"/>
      <c r="E600" s="1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  <c r="AI600" s="17"/>
      <c r="AJ600" s="17"/>
      <c r="AK600" s="17"/>
      <c r="AL600" s="17"/>
      <c r="AM600" s="17"/>
      <c r="AN600" s="17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  <c r="DE600" s="4"/>
      <c r="DF600" s="4"/>
      <c r="DG600" s="4"/>
      <c r="DH600" s="4"/>
      <c r="DI600" s="4"/>
      <c r="DJ600" s="4"/>
    </row>
    <row r="601" spans="2:114" ht="14">
      <c r="B601" s="1"/>
      <c r="C601" s="1"/>
      <c r="D601" s="1"/>
      <c r="E601" s="1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  <c r="AI601" s="17"/>
      <c r="AJ601" s="17"/>
      <c r="AK601" s="17"/>
      <c r="AL601" s="17"/>
      <c r="AM601" s="17"/>
      <c r="AN601" s="17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  <c r="DE601" s="4"/>
      <c r="DF601" s="4"/>
      <c r="DG601" s="4"/>
      <c r="DH601" s="4"/>
      <c r="DI601" s="4"/>
      <c r="DJ601" s="4"/>
    </row>
    <row r="602" spans="2:114" ht="14">
      <c r="B602" s="1"/>
      <c r="C602" s="1"/>
      <c r="D602" s="1"/>
      <c r="E602" s="1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  <c r="AH602" s="17"/>
      <c r="AI602" s="17"/>
      <c r="AJ602" s="17"/>
      <c r="AK602" s="17"/>
      <c r="AL602" s="17"/>
      <c r="AM602" s="17"/>
      <c r="AN602" s="17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  <c r="DE602" s="4"/>
      <c r="DF602" s="4"/>
      <c r="DG602" s="4"/>
      <c r="DH602" s="4"/>
      <c r="DI602" s="4"/>
      <c r="DJ602" s="4"/>
    </row>
    <row r="603" spans="2:114" ht="14">
      <c r="B603" s="1"/>
      <c r="C603" s="1"/>
      <c r="D603" s="1"/>
      <c r="E603" s="1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  <c r="AJ603" s="17"/>
      <c r="AK603" s="17"/>
      <c r="AL603" s="17"/>
      <c r="AM603" s="17"/>
      <c r="AN603" s="17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  <c r="DE603" s="4"/>
      <c r="DF603" s="4"/>
      <c r="DG603" s="4"/>
      <c r="DH603" s="4"/>
      <c r="DI603" s="4"/>
      <c r="DJ603" s="4"/>
    </row>
    <row r="604" spans="2:114" ht="14">
      <c r="B604" s="1"/>
      <c r="C604" s="1"/>
      <c r="D604" s="1"/>
      <c r="E604" s="1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  <c r="AI604" s="17"/>
      <c r="AJ604" s="17"/>
      <c r="AK604" s="17"/>
      <c r="AL604" s="17"/>
      <c r="AM604" s="17"/>
      <c r="AN604" s="17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  <c r="DE604" s="4"/>
      <c r="DF604" s="4"/>
      <c r="DG604" s="4"/>
      <c r="DH604" s="4"/>
      <c r="DI604" s="4"/>
      <c r="DJ604" s="4"/>
    </row>
    <row r="605" spans="2:114" ht="14">
      <c r="B605" s="1"/>
      <c r="C605" s="1"/>
      <c r="D605" s="1"/>
      <c r="E605" s="1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  <c r="AI605" s="17"/>
      <c r="AJ605" s="17"/>
      <c r="AK605" s="17"/>
      <c r="AL605" s="17"/>
      <c r="AM605" s="17"/>
      <c r="AN605" s="17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  <c r="DE605" s="4"/>
      <c r="DF605" s="4"/>
      <c r="DG605" s="4"/>
      <c r="DH605" s="4"/>
      <c r="DI605" s="4"/>
      <c r="DJ605" s="4"/>
    </row>
    <row r="606" spans="2:114" ht="14">
      <c r="B606" s="1"/>
      <c r="C606" s="1"/>
      <c r="D606" s="1"/>
      <c r="E606" s="1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  <c r="AI606" s="17"/>
      <c r="AJ606" s="17"/>
      <c r="AK606" s="17"/>
      <c r="AL606" s="17"/>
      <c r="AM606" s="17"/>
      <c r="AN606" s="17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  <c r="DE606" s="4"/>
      <c r="DF606" s="4"/>
      <c r="DG606" s="4"/>
      <c r="DH606" s="4"/>
      <c r="DI606" s="4"/>
      <c r="DJ606" s="4"/>
    </row>
    <row r="607" spans="2:114" ht="14">
      <c r="B607" s="1"/>
      <c r="C607" s="1"/>
      <c r="D607" s="1"/>
      <c r="E607" s="1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  <c r="AF607" s="17"/>
      <c r="AG607" s="17"/>
      <c r="AH607" s="17"/>
      <c r="AI607" s="17"/>
      <c r="AJ607" s="17"/>
      <c r="AK607" s="17"/>
      <c r="AL607" s="17"/>
      <c r="AM607" s="17"/>
      <c r="AN607" s="17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  <c r="DE607" s="4"/>
      <c r="DF607" s="4"/>
      <c r="DG607" s="4"/>
      <c r="DH607" s="4"/>
      <c r="DI607" s="4"/>
      <c r="DJ607" s="4"/>
    </row>
    <row r="608" spans="2:114" ht="14">
      <c r="B608" s="1"/>
      <c r="C608" s="1"/>
      <c r="D608" s="1"/>
      <c r="E608" s="1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  <c r="AI608" s="17"/>
      <c r="AJ608" s="17"/>
      <c r="AK608" s="17"/>
      <c r="AL608" s="17"/>
      <c r="AM608" s="17"/>
      <c r="AN608" s="17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  <c r="DE608" s="4"/>
      <c r="DF608" s="4"/>
      <c r="DG608" s="4"/>
      <c r="DH608" s="4"/>
      <c r="DI608" s="4"/>
      <c r="DJ608" s="4"/>
    </row>
    <row r="609" spans="2:114" ht="14">
      <c r="B609" s="1"/>
      <c r="C609" s="1"/>
      <c r="D609" s="1"/>
      <c r="E609" s="1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  <c r="AH609" s="17"/>
      <c r="AI609" s="17"/>
      <c r="AJ609" s="17"/>
      <c r="AK609" s="17"/>
      <c r="AL609" s="17"/>
      <c r="AM609" s="17"/>
      <c r="AN609" s="17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  <c r="DE609" s="4"/>
      <c r="DF609" s="4"/>
      <c r="DG609" s="4"/>
      <c r="DH609" s="4"/>
      <c r="DI609" s="4"/>
      <c r="DJ609" s="4"/>
    </row>
    <row r="610" spans="2:114" ht="14">
      <c r="B610" s="1"/>
      <c r="C610" s="1"/>
      <c r="D610" s="1"/>
      <c r="E610" s="1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  <c r="AH610" s="17"/>
      <c r="AI610" s="17"/>
      <c r="AJ610" s="17"/>
      <c r="AK610" s="17"/>
      <c r="AL610" s="17"/>
      <c r="AM610" s="17"/>
      <c r="AN610" s="17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  <c r="DE610" s="4"/>
      <c r="DF610" s="4"/>
      <c r="DG610" s="4"/>
      <c r="DH610" s="4"/>
      <c r="DI610" s="4"/>
      <c r="DJ610" s="4"/>
    </row>
    <row r="611" spans="2:114" ht="14">
      <c r="B611" s="1"/>
      <c r="C611" s="1"/>
      <c r="D611" s="1"/>
      <c r="E611" s="1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  <c r="AI611" s="17"/>
      <c r="AJ611" s="17"/>
      <c r="AK611" s="17"/>
      <c r="AL611" s="17"/>
      <c r="AM611" s="17"/>
      <c r="AN611" s="17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  <c r="DE611" s="4"/>
      <c r="DF611" s="4"/>
      <c r="DG611" s="4"/>
      <c r="DH611" s="4"/>
      <c r="DI611" s="4"/>
      <c r="DJ611" s="4"/>
    </row>
    <row r="612" spans="2:114" ht="14">
      <c r="B612" s="1"/>
      <c r="C612" s="1"/>
      <c r="D612" s="1"/>
      <c r="E612" s="1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  <c r="AI612" s="17"/>
      <c r="AJ612" s="17"/>
      <c r="AK612" s="17"/>
      <c r="AL612" s="17"/>
      <c r="AM612" s="17"/>
      <c r="AN612" s="17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  <c r="DE612" s="4"/>
      <c r="DF612" s="4"/>
      <c r="DG612" s="4"/>
      <c r="DH612" s="4"/>
      <c r="DI612" s="4"/>
      <c r="DJ612" s="4"/>
    </row>
    <row r="613" spans="2:114" ht="14">
      <c r="B613" s="1"/>
      <c r="C613" s="1"/>
      <c r="D613" s="1"/>
      <c r="E613" s="1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  <c r="AI613" s="17"/>
      <c r="AJ613" s="17"/>
      <c r="AK613" s="17"/>
      <c r="AL613" s="17"/>
      <c r="AM613" s="17"/>
      <c r="AN613" s="17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  <c r="DE613" s="4"/>
      <c r="DF613" s="4"/>
      <c r="DG613" s="4"/>
      <c r="DH613" s="4"/>
      <c r="DI613" s="4"/>
      <c r="DJ613" s="4"/>
    </row>
    <row r="614" spans="2:114" ht="14">
      <c r="B614" s="1"/>
      <c r="C614" s="1"/>
      <c r="D614" s="1"/>
      <c r="E614" s="1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  <c r="AF614" s="17"/>
      <c r="AG614" s="17"/>
      <c r="AH614" s="17"/>
      <c r="AI614" s="17"/>
      <c r="AJ614" s="17"/>
      <c r="AK614" s="17"/>
      <c r="AL614" s="17"/>
      <c r="AM614" s="17"/>
      <c r="AN614" s="17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  <c r="DE614" s="4"/>
      <c r="DF614" s="4"/>
      <c r="DG614" s="4"/>
      <c r="DH614" s="4"/>
      <c r="DI614" s="4"/>
      <c r="DJ614" s="4"/>
    </row>
    <row r="615" spans="2:114" ht="14">
      <c r="B615" s="1"/>
      <c r="C615" s="1"/>
      <c r="D615" s="1"/>
      <c r="E615" s="1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  <c r="AI615" s="17"/>
      <c r="AJ615" s="17"/>
      <c r="AK615" s="17"/>
      <c r="AL615" s="17"/>
      <c r="AM615" s="17"/>
      <c r="AN615" s="17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  <c r="DE615" s="4"/>
      <c r="DF615" s="4"/>
      <c r="DG615" s="4"/>
      <c r="DH615" s="4"/>
      <c r="DI615" s="4"/>
      <c r="DJ615" s="4"/>
    </row>
    <row r="616" spans="2:114" ht="14">
      <c r="B616" s="1"/>
      <c r="C616" s="1"/>
      <c r="D616" s="1"/>
      <c r="E616" s="1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  <c r="AG616" s="17"/>
      <c r="AH616" s="17"/>
      <c r="AI616" s="17"/>
      <c r="AJ616" s="17"/>
      <c r="AK616" s="17"/>
      <c r="AL616" s="17"/>
      <c r="AM616" s="17"/>
      <c r="AN616" s="17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  <c r="DE616" s="4"/>
      <c r="DF616" s="4"/>
      <c r="DG616" s="4"/>
      <c r="DH616" s="4"/>
      <c r="DI616" s="4"/>
      <c r="DJ616" s="4"/>
    </row>
    <row r="617" spans="2:114" ht="14">
      <c r="B617" s="1"/>
      <c r="C617" s="1"/>
      <c r="D617" s="1"/>
      <c r="E617" s="1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  <c r="AI617" s="17"/>
      <c r="AJ617" s="17"/>
      <c r="AK617" s="17"/>
      <c r="AL617" s="17"/>
      <c r="AM617" s="17"/>
      <c r="AN617" s="17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  <c r="DE617" s="4"/>
      <c r="DF617" s="4"/>
      <c r="DG617" s="4"/>
      <c r="DH617" s="4"/>
      <c r="DI617" s="4"/>
      <c r="DJ617" s="4"/>
    </row>
    <row r="618" spans="2:114" ht="14">
      <c r="B618" s="1"/>
      <c r="C618" s="1"/>
      <c r="D618" s="1"/>
      <c r="E618" s="1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  <c r="AG618" s="17"/>
      <c r="AH618" s="17"/>
      <c r="AI618" s="17"/>
      <c r="AJ618" s="17"/>
      <c r="AK618" s="17"/>
      <c r="AL618" s="17"/>
      <c r="AM618" s="17"/>
      <c r="AN618" s="17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  <c r="DE618" s="4"/>
      <c r="DF618" s="4"/>
      <c r="DG618" s="4"/>
      <c r="DH618" s="4"/>
      <c r="DI618" s="4"/>
      <c r="DJ618" s="4"/>
    </row>
    <row r="619" spans="2:114" ht="14">
      <c r="B619" s="1"/>
      <c r="C619" s="1"/>
      <c r="D619" s="1"/>
      <c r="E619" s="1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  <c r="AI619" s="17"/>
      <c r="AJ619" s="17"/>
      <c r="AK619" s="17"/>
      <c r="AL619" s="17"/>
      <c r="AM619" s="17"/>
      <c r="AN619" s="17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  <c r="DE619" s="4"/>
      <c r="DF619" s="4"/>
      <c r="DG619" s="4"/>
      <c r="DH619" s="4"/>
      <c r="DI619" s="4"/>
      <c r="DJ619" s="4"/>
    </row>
    <row r="620" spans="2:114" ht="14">
      <c r="B620" s="1"/>
      <c r="C620" s="1"/>
      <c r="D620" s="1"/>
      <c r="E620" s="1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  <c r="AI620" s="17"/>
      <c r="AJ620" s="17"/>
      <c r="AK620" s="17"/>
      <c r="AL620" s="17"/>
      <c r="AM620" s="17"/>
      <c r="AN620" s="17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  <c r="DE620" s="4"/>
      <c r="DF620" s="4"/>
      <c r="DG620" s="4"/>
      <c r="DH620" s="4"/>
      <c r="DI620" s="4"/>
      <c r="DJ620" s="4"/>
    </row>
    <row r="621" spans="2:114" ht="14">
      <c r="B621" s="1"/>
      <c r="C621" s="1"/>
      <c r="D621" s="1"/>
      <c r="E621" s="1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  <c r="AI621" s="17"/>
      <c r="AJ621" s="17"/>
      <c r="AK621" s="17"/>
      <c r="AL621" s="17"/>
      <c r="AM621" s="17"/>
      <c r="AN621" s="17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  <c r="DE621" s="4"/>
      <c r="DF621" s="4"/>
      <c r="DG621" s="4"/>
      <c r="DH621" s="4"/>
      <c r="DI621" s="4"/>
      <c r="DJ621" s="4"/>
    </row>
    <row r="622" spans="2:114" ht="14">
      <c r="B622" s="1"/>
      <c r="C622" s="1"/>
      <c r="D622" s="1"/>
      <c r="E622" s="1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  <c r="AH622" s="17"/>
      <c r="AI622" s="17"/>
      <c r="AJ622" s="17"/>
      <c r="AK622" s="17"/>
      <c r="AL622" s="17"/>
      <c r="AM622" s="17"/>
      <c r="AN622" s="17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  <c r="DE622" s="4"/>
      <c r="DF622" s="4"/>
      <c r="DG622" s="4"/>
      <c r="DH622" s="4"/>
      <c r="DI622" s="4"/>
      <c r="DJ622" s="4"/>
    </row>
    <row r="623" spans="2:114" ht="14">
      <c r="B623" s="1"/>
      <c r="C623" s="1"/>
      <c r="D623" s="1"/>
      <c r="E623" s="1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  <c r="AF623" s="17"/>
      <c r="AG623" s="17"/>
      <c r="AH623" s="17"/>
      <c r="AI623" s="17"/>
      <c r="AJ623" s="17"/>
      <c r="AK623" s="17"/>
      <c r="AL623" s="17"/>
      <c r="AM623" s="17"/>
      <c r="AN623" s="17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  <c r="DE623" s="4"/>
      <c r="DF623" s="4"/>
      <c r="DG623" s="4"/>
      <c r="DH623" s="4"/>
      <c r="DI623" s="4"/>
      <c r="DJ623" s="4"/>
    </row>
    <row r="624" spans="2:114" ht="14">
      <c r="B624" s="1"/>
      <c r="C624" s="1"/>
      <c r="D624" s="1"/>
      <c r="E624" s="1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  <c r="AH624" s="17"/>
      <c r="AI624" s="17"/>
      <c r="AJ624" s="17"/>
      <c r="AK624" s="17"/>
      <c r="AL624" s="17"/>
      <c r="AM624" s="17"/>
      <c r="AN624" s="17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  <c r="DE624" s="4"/>
      <c r="DF624" s="4"/>
      <c r="DG624" s="4"/>
      <c r="DH624" s="4"/>
      <c r="DI624" s="4"/>
      <c r="DJ624" s="4"/>
    </row>
    <row r="625" spans="2:114" ht="14">
      <c r="B625" s="1"/>
      <c r="C625" s="1"/>
      <c r="D625" s="1"/>
      <c r="E625" s="1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  <c r="AG625" s="17"/>
      <c r="AH625" s="17"/>
      <c r="AI625" s="17"/>
      <c r="AJ625" s="17"/>
      <c r="AK625" s="17"/>
      <c r="AL625" s="17"/>
      <c r="AM625" s="17"/>
      <c r="AN625" s="17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  <c r="DE625" s="4"/>
      <c r="DF625" s="4"/>
      <c r="DG625" s="4"/>
      <c r="DH625" s="4"/>
      <c r="DI625" s="4"/>
      <c r="DJ625" s="4"/>
    </row>
    <row r="626" spans="2:114" ht="14">
      <c r="B626" s="1"/>
      <c r="C626" s="1"/>
      <c r="D626" s="1"/>
      <c r="E626" s="1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  <c r="AG626" s="17"/>
      <c r="AH626" s="17"/>
      <c r="AI626" s="17"/>
      <c r="AJ626" s="17"/>
      <c r="AK626" s="17"/>
      <c r="AL626" s="17"/>
      <c r="AM626" s="17"/>
      <c r="AN626" s="17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  <c r="DE626" s="4"/>
      <c r="DF626" s="4"/>
      <c r="DG626" s="4"/>
      <c r="DH626" s="4"/>
      <c r="DI626" s="4"/>
      <c r="DJ626" s="4"/>
    </row>
    <row r="627" spans="2:114" ht="14">
      <c r="B627" s="1"/>
      <c r="C627" s="1"/>
      <c r="D627" s="1"/>
      <c r="E627" s="1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  <c r="AI627" s="17"/>
      <c r="AJ627" s="17"/>
      <c r="AK627" s="17"/>
      <c r="AL627" s="17"/>
      <c r="AM627" s="17"/>
      <c r="AN627" s="17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  <c r="DE627" s="4"/>
      <c r="DF627" s="4"/>
      <c r="DG627" s="4"/>
      <c r="DH627" s="4"/>
      <c r="DI627" s="4"/>
      <c r="DJ627" s="4"/>
    </row>
    <row r="628" spans="2:114" ht="14">
      <c r="B628" s="1"/>
      <c r="C628" s="1"/>
      <c r="D628" s="1"/>
      <c r="E628" s="1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  <c r="AF628" s="17"/>
      <c r="AG628" s="17"/>
      <c r="AH628" s="17"/>
      <c r="AI628" s="17"/>
      <c r="AJ628" s="17"/>
      <c r="AK628" s="17"/>
      <c r="AL628" s="17"/>
      <c r="AM628" s="17"/>
      <c r="AN628" s="17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  <c r="DE628" s="4"/>
      <c r="DF628" s="4"/>
      <c r="DG628" s="4"/>
      <c r="DH628" s="4"/>
      <c r="DI628" s="4"/>
      <c r="DJ628" s="4"/>
    </row>
    <row r="629" spans="2:114" ht="14">
      <c r="B629" s="1"/>
      <c r="C629" s="1"/>
      <c r="D629" s="1"/>
      <c r="E629" s="1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  <c r="AF629" s="17"/>
      <c r="AG629" s="17"/>
      <c r="AH629" s="17"/>
      <c r="AI629" s="17"/>
      <c r="AJ629" s="17"/>
      <c r="AK629" s="17"/>
      <c r="AL629" s="17"/>
      <c r="AM629" s="17"/>
      <c r="AN629" s="17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  <c r="DE629" s="4"/>
      <c r="DF629" s="4"/>
      <c r="DG629" s="4"/>
      <c r="DH629" s="4"/>
      <c r="DI629" s="4"/>
      <c r="DJ629" s="4"/>
    </row>
    <row r="630" spans="2:114" ht="14">
      <c r="B630" s="1"/>
      <c r="C630" s="1"/>
      <c r="D630" s="1"/>
      <c r="E630" s="1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  <c r="AF630" s="17"/>
      <c r="AG630" s="17"/>
      <c r="AH630" s="17"/>
      <c r="AI630" s="17"/>
      <c r="AJ630" s="17"/>
      <c r="AK630" s="17"/>
      <c r="AL630" s="17"/>
      <c r="AM630" s="17"/>
      <c r="AN630" s="17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  <c r="DE630" s="4"/>
      <c r="DF630" s="4"/>
      <c r="DG630" s="4"/>
      <c r="DH630" s="4"/>
      <c r="DI630" s="4"/>
      <c r="DJ630" s="4"/>
    </row>
    <row r="631" spans="2:114" ht="14">
      <c r="B631" s="1"/>
      <c r="C631" s="1"/>
      <c r="D631" s="1"/>
      <c r="E631" s="1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  <c r="AF631" s="17"/>
      <c r="AG631" s="17"/>
      <c r="AH631" s="17"/>
      <c r="AI631" s="17"/>
      <c r="AJ631" s="17"/>
      <c r="AK631" s="17"/>
      <c r="AL631" s="17"/>
      <c r="AM631" s="17"/>
      <c r="AN631" s="17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  <c r="DE631" s="4"/>
      <c r="DF631" s="4"/>
      <c r="DG631" s="4"/>
      <c r="DH631" s="4"/>
      <c r="DI631" s="4"/>
      <c r="DJ631" s="4"/>
    </row>
    <row r="632" spans="2:114" ht="14">
      <c r="B632" s="1"/>
      <c r="C632" s="1"/>
      <c r="D632" s="1"/>
      <c r="E632" s="1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  <c r="AH632" s="17"/>
      <c r="AI632" s="17"/>
      <c r="AJ632" s="17"/>
      <c r="AK632" s="17"/>
      <c r="AL632" s="17"/>
      <c r="AM632" s="17"/>
      <c r="AN632" s="17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  <c r="DE632" s="4"/>
      <c r="DF632" s="4"/>
      <c r="DG632" s="4"/>
      <c r="DH632" s="4"/>
      <c r="DI632" s="4"/>
      <c r="DJ632" s="4"/>
    </row>
    <row r="633" spans="2:114" ht="14">
      <c r="B633" s="1"/>
      <c r="C633" s="1"/>
      <c r="D633" s="1"/>
      <c r="E633" s="1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  <c r="AF633" s="17"/>
      <c r="AG633" s="17"/>
      <c r="AH633" s="17"/>
      <c r="AI633" s="17"/>
      <c r="AJ633" s="17"/>
      <c r="AK633" s="17"/>
      <c r="AL633" s="17"/>
      <c r="AM633" s="17"/>
      <c r="AN633" s="17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  <c r="DE633" s="4"/>
      <c r="DF633" s="4"/>
      <c r="DG633" s="4"/>
      <c r="DH633" s="4"/>
      <c r="DI633" s="4"/>
      <c r="DJ633" s="4"/>
    </row>
    <row r="634" spans="2:114" ht="14">
      <c r="B634" s="1"/>
      <c r="C634" s="1"/>
      <c r="D634" s="1"/>
      <c r="E634" s="1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  <c r="AG634" s="17"/>
      <c r="AH634" s="17"/>
      <c r="AI634" s="17"/>
      <c r="AJ634" s="17"/>
      <c r="AK634" s="17"/>
      <c r="AL634" s="17"/>
      <c r="AM634" s="17"/>
      <c r="AN634" s="17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  <c r="DE634" s="4"/>
      <c r="DF634" s="4"/>
      <c r="DG634" s="4"/>
      <c r="DH634" s="4"/>
      <c r="DI634" s="4"/>
      <c r="DJ634" s="4"/>
    </row>
    <row r="635" spans="2:114" ht="14">
      <c r="B635" s="1"/>
      <c r="C635" s="1"/>
      <c r="D635" s="1"/>
      <c r="E635" s="1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  <c r="AH635" s="17"/>
      <c r="AI635" s="17"/>
      <c r="AJ635" s="17"/>
      <c r="AK635" s="17"/>
      <c r="AL635" s="17"/>
      <c r="AM635" s="17"/>
      <c r="AN635" s="17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  <c r="DE635" s="4"/>
      <c r="DF635" s="4"/>
      <c r="DG635" s="4"/>
      <c r="DH635" s="4"/>
      <c r="DI635" s="4"/>
      <c r="DJ635" s="4"/>
    </row>
    <row r="636" spans="2:114" ht="14">
      <c r="B636" s="1"/>
      <c r="C636" s="1"/>
      <c r="D636" s="1"/>
      <c r="E636" s="1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  <c r="AF636" s="17"/>
      <c r="AG636" s="17"/>
      <c r="AH636" s="17"/>
      <c r="AI636" s="17"/>
      <c r="AJ636" s="17"/>
      <c r="AK636" s="17"/>
      <c r="AL636" s="17"/>
      <c r="AM636" s="17"/>
      <c r="AN636" s="17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  <c r="DE636" s="4"/>
      <c r="DF636" s="4"/>
      <c r="DG636" s="4"/>
      <c r="DH636" s="4"/>
      <c r="DI636" s="4"/>
      <c r="DJ636" s="4"/>
    </row>
    <row r="637" spans="2:114" ht="14">
      <c r="B637" s="1"/>
      <c r="C637" s="1"/>
      <c r="D637" s="1"/>
      <c r="E637" s="1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  <c r="AF637" s="17"/>
      <c r="AG637" s="17"/>
      <c r="AH637" s="17"/>
      <c r="AI637" s="17"/>
      <c r="AJ637" s="17"/>
      <c r="AK637" s="17"/>
      <c r="AL637" s="17"/>
      <c r="AM637" s="17"/>
      <c r="AN637" s="17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  <c r="DE637" s="4"/>
      <c r="DF637" s="4"/>
      <c r="DG637" s="4"/>
      <c r="DH637" s="4"/>
      <c r="DI637" s="4"/>
      <c r="DJ637" s="4"/>
    </row>
    <row r="638" spans="2:114" ht="14">
      <c r="B638" s="1"/>
      <c r="C638" s="1"/>
      <c r="D638" s="1"/>
      <c r="E638" s="1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  <c r="AH638" s="17"/>
      <c r="AI638" s="17"/>
      <c r="AJ638" s="17"/>
      <c r="AK638" s="17"/>
      <c r="AL638" s="17"/>
      <c r="AM638" s="17"/>
      <c r="AN638" s="17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  <c r="DE638" s="4"/>
      <c r="DF638" s="4"/>
      <c r="DG638" s="4"/>
      <c r="DH638" s="4"/>
      <c r="DI638" s="4"/>
      <c r="DJ638" s="4"/>
    </row>
    <row r="639" spans="2:114" ht="14">
      <c r="B639" s="1"/>
      <c r="C639" s="1"/>
      <c r="D639" s="1"/>
      <c r="E639" s="1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  <c r="AH639" s="17"/>
      <c r="AI639" s="17"/>
      <c r="AJ639" s="17"/>
      <c r="AK639" s="17"/>
      <c r="AL639" s="17"/>
      <c r="AM639" s="17"/>
      <c r="AN639" s="17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  <c r="DE639" s="4"/>
      <c r="DF639" s="4"/>
      <c r="DG639" s="4"/>
      <c r="DH639" s="4"/>
      <c r="DI639" s="4"/>
      <c r="DJ639" s="4"/>
    </row>
    <row r="640" spans="2:114" ht="14">
      <c r="B640" s="1"/>
      <c r="C640" s="1"/>
      <c r="D640" s="1"/>
      <c r="E640" s="1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G640" s="17"/>
      <c r="AH640" s="17"/>
      <c r="AI640" s="17"/>
      <c r="AJ640" s="17"/>
      <c r="AK640" s="17"/>
      <c r="AL640" s="17"/>
      <c r="AM640" s="17"/>
      <c r="AN640" s="17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  <c r="DE640" s="4"/>
      <c r="DF640" s="4"/>
      <c r="DG640" s="4"/>
      <c r="DH640" s="4"/>
      <c r="DI640" s="4"/>
      <c r="DJ640" s="4"/>
    </row>
    <row r="641" spans="2:114" ht="14">
      <c r="B641" s="1"/>
      <c r="C641" s="1"/>
      <c r="D641" s="1"/>
      <c r="E641" s="1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  <c r="AH641" s="17"/>
      <c r="AI641" s="17"/>
      <c r="AJ641" s="17"/>
      <c r="AK641" s="17"/>
      <c r="AL641" s="17"/>
      <c r="AM641" s="17"/>
      <c r="AN641" s="17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  <c r="DE641" s="4"/>
      <c r="DF641" s="4"/>
      <c r="DG641" s="4"/>
      <c r="DH641" s="4"/>
      <c r="DI641" s="4"/>
      <c r="DJ641" s="4"/>
    </row>
    <row r="642" spans="2:114" ht="14">
      <c r="B642" s="1"/>
      <c r="C642" s="1"/>
      <c r="D642" s="1"/>
      <c r="E642" s="1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  <c r="AG642" s="17"/>
      <c r="AH642" s="17"/>
      <c r="AI642" s="17"/>
      <c r="AJ642" s="17"/>
      <c r="AK642" s="17"/>
      <c r="AL642" s="17"/>
      <c r="AM642" s="17"/>
      <c r="AN642" s="17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  <c r="DE642" s="4"/>
      <c r="DF642" s="4"/>
      <c r="DG642" s="4"/>
      <c r="DH642" s="4"/>
      <c r="DI642" s="4"/>
      <c r="DJ642" s="4"/>
    </row>
    <row r="643" spans="2:114" ht="14">
      <c r="B643" s="1"/>
      <c r="C643" s="1"/>
      <c r="D643" s="1"/>
      <c r="E643" s="1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G643" s="17"/>
      <c r="AH643" s="17"/>
      <c r="AI643" s="17"/>
      <c r="AJ643" s="17"/>
      <c r="AK643" s="17"/>
      <c r="AL643" s="17"/>
      <c r="AM643" s="17"/>
      <c r="AN643" s="17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  <c r="DE643" s="4"/>
      <c r="DF643" s="4"/>
      <c r="DG643" s="4"/>
      <c r="DH643" s="4"/>
      <c r="DI643" s="4"/>
      <c r="DJ643" s="4"/>
    </row>
    <row r="644" spans="2:114" ht="14">
      <c r="B644" s="1"/>
      <c r="C644" s="1"/>
      <c r="D644" s="1"/>
      <c r="E644" s="1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  <c r="AI644" s="17"/>
      <c r="AJ644" s="17"/>
      <c r="AK644" s="17"/>
      <c r="AL644" s="17"/>
      <c r="AM644" s="17"/>
      <c r="AN644" s="17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  <c r="DE644" s="4"/>
      <c r="DF644" s="4"/>
      <c r="DG644" s="4"/>
      <c r="DH644" s="4"/>
      <c r="DI644" s="4"/>
      <c r="DJ644" s="4"/>
    </row>
    <row r="645" spans="2:114" ht="14">
      <c r="B645" s="1"/>
      <c r="C645" s="1"/>
      <c r="D645" s="1"/>
      <c r="E645" s="1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  <c r="AI645" s="17"/>
      <c r="AJ645" s="17"/>
      <c r="AK645" s="17"/>
      <c r="AL645" s="17"/>
      <c r="AM645" s="17"/>
      <c r="AN645" s="17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  <c r="DE645" s="4"/>
      <c r="DF645" s="4"/>
      <c r="DG645" s="4"/>
      <c r="DH645" s="4"/>
      <c r="DI645" s="4"/>
      <c r="DJ645" s="4"/>
    </row>
    <row r="646" spans="2:114" ht="14">
      <c r="B646" s="1"/>
      <c r="C646" s="1"/>
      <c r="D646" s="1"/>
      <c r="E646" s="1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  <c r="AN646" s="17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  <c r="DE646" s="4"/>
      <c r="DF646" s="4"/>
      <c r="DG646" s="4"/>
      <c r="DH646" s="4"/>
      <c r="DI646" s="4"/>
      <c r="DJ646" s="4"/>
    </row>
    <row r="647" spans="2:114" ht="14">
      <c r="B647" s="1"/>
      <c r="C647" s="1"/>
      <c r="D647" s="1"/>
      <c r="E647" s="1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  <c r="AI647" s="17"/>
      <c r="AJ647" s="17"/>
      <c r="AK647" s="17"/>
      <c r="AL647" s="17"/>
      <c r="AM647" s="17"/>
      <c r="AN647" s="17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  <c r="DE647" s="4"/>
      <c r="DF647" s="4"/>
      <c r="DG647" s="4"/>
      <c r="DH647" s="4"/>
      <c r="DI647" s="4"/>
      <c r="DJ647" s="4"/>
    </row>
    <row r="648" spans="2:114" ht="14">
      <c r="B648" s="1"/>
      <c r="C648" s="1"/>
      <c r="D648" s="1"/>
      <c r="E648" s="1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  <c r="AI648" s="17"/>
      <c r="AJ648" s="17"/>
      <c r="AK648" s="17"/>
      <c r="AL648" s="17"/>
      <c r="AM648" s="17"/>
      <c r="AN648" s="17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  <c r="DE648" s="4"/>
      <c r="DF648" s="4"/>
      <c r="DG648" s="4"/>
      <c r="DH648" s="4"/>
      <c r="DI648" s="4"/>
      <c r="DJ648" s="4"/>
    </row>
    <row r="649" spans="2:114" ht="14">
      <c r="B649" s="1"/>
      <c r="C649" s="1"/>
      <c r="D649" s="1"/>
      <c r="E649" s="1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  <c r="AI649" s="17"/>
      <c r="AJ649" s="17"/>
      <c r="AK649" s="17"/>
      <c r="AL649" s="17"/>
      <c r="AM649" s="17"/>
      <c r="AN649" s="17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  <c r="DE649" s="4"/>
      <c r="DF649" s="4"/>
      <c r="DG649" s="4"/>
      <c r="DH649" s="4"/>
      <c r="DI649" s="4"/>
      <c r="DJ649" s="4"/>
    </row>
    <row r="650" spans="2:114" ht="14">
      <c r="B650" s="1"/>
      <c r="C650" s="1"/>
      <c r="D650" s="1"/>
      <c r="E650" s="1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/>
      <c r="AI650" s="17"/>
      <c r="AJ650" s="17"/>
      <c r="AK650" s="17"/>
      <c r="AL650" s="17"/>
      <c r="AM650" s="17"/>
      <c r="AN650" s="17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  <c r="DE650" s="4"/>
      <c r="DF650" s="4"/>
      <c r="DG650" s="4"/>
      <c r="DH650" s="4"/>
      <c r="DI650" s="4"/>
      <c r="DJ650" s="4"/>
    </row>
    <row r="651" spans="2:114" ht="14">
      <c r="B651" s="1"/>
      <c r="C651" s="1"/>
      <c r="D651" s="1"/>
      <c r="E651" s="1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  <c r="AH651" s="17"/>
      <c r="AI651" s="17"/>
      <c r="AJ651" s="17"/>
      <c r="AK651" s="17"/>
      <c r="AL651" s="17"/>
      <c r="AM651" s="17"/>
      <c r="AN651" s="17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  <c r="DE651" s="4"/>
      <c r="DF651" s="4"/>
      <c r="DG651" s="4"/>
      <c r="DH651" s="4"/>
      <c r="DI651" s="4"/>
      <c r="DJ651" s="4"/>
    </row>
    <row r="652" spans="2:114" ht="14">
      <c r="B652" s="1"/>
      <c r="C652" s="1"/>
      <c r="D652" s="1"/>
      <c r="E652" s="1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  <c r="AH652" s="17"/>
      <c r="AI652" s="17"/>
      <c r="AJ652" s="17"/>
      <c r="AK652" s="17"/>
      <c r="AL652" s="17"/>
      <c r="AM652" s="17"/>
      <c r="AN652" s="17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  <c r="DE652" s="4"/>
      <c r="DF652" s="4"/>
      <c r="DG652" s="4"/>
      <c r="DH652" s="4"/>
      <c r="DI652" s="4"/>
      <c r="DJ652" s="4"/>
    </row>
    <row r="653" spans="2:114" ht="14">
      <c r="B653" s="1"/>
      <c r="C653" s="1"/>
      <c r="D653" s="1"/>
      <c r="E653" s="1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7"/>
      <c r="AH653" s="17"/>
      <c r="AI653" s="17"/>
      <c r="AJ653" s="17"/>
      <c r="AK653" s="17"/>
      <c r="AL653" s="17"/>
      <c r="AM653" s="17"/>
      <c r="AN653" s="17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  <c r="DE653" s="4"/>
      <c r="DF653" s="4"/>
      <c r="DG653" s="4"/>
      <c r="DH653" s="4"/>
      <c r="DI653" s="4"/>
      <c r="DJ653" s="4"/>
    </row>
    <row r="654" spans="2:114" ht="14">
      <c r="B654" s="1"/>
      <c r="C654" s="1"/>
      <c r="D654" s="1"/>
      <c r="E654" s="1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  <c r="AG654" s="17"/>
      <c r="AH654" s="17"/>
      <c r="AI654" s="17"/>
      <c r="AJ654" s="17"/>
      <c r="AK654" s="17"/>
      <c r="AL654" s="17"/>
      <c r="AM654" s="17"/>
      <c r="AN654" s="17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  <c r="DE654" s="4"/>
      <c r="DF654" s="4"/>
      <c r="DG654" s="4"/>
      <c r="DH654" s="4"/>
      <c r="DI654" s="4"/>
      <c r="DJ654" s="4"/>
    </row>
    <row r="655" spans="2:114" ht="14">
      <c r="B655" s="1"/>
      <c r="C655" s="1"/>
      <c r="D655" s="1"/>
      <c r="E655" s="1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  <c r="AF655" s="17"/>
      <c r="AG655" s="17"/>
      <c r="AH655" s="17"/>
      <c r="AI655" s="17"/>
      <c r="AJ655" s="17"/>
      <c r="AK655" s="17"/>
      <c r="AL655" s="17"/>
      <c r="AM655" s="17"/>
      <c r="AN655" s="17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  <c r="DE655" s="4"/>
      <c r="DF655" s="4"/>
      <c r="DG655" s="4"/>
      <c r="DH655" s="4"/>
      <c r="DI655" s="4"/>
      <c r="DJ655" s="4"/>
    </row>
    <row r="656" spans="2:114" ht="14">
      <c r="B656" s="1"/>
      <c r="C656" s="1"/>
      <c r="D656" s="1"/>
      <c r="E656" s="1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  <c r="AG656" s="17"/>
      <c r="AH656" s="17"/>
      <c r="AI656" s="17"/>
      <c r="AJ656" s="17"/>
      <c r="AK656" s="17"/>
      <c r="AL656" s="17"/>
      <c r="AM656" s="17"/>
      <c r="AN656" s="17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  <c r="DE656" s="4"/>
      <c r="DF656" s="4"/>
      <c r="DG656" s="4"/>
      <c r="DH656" s="4"/>
      <c r="DI656" s="4"/>
      <c r="DJ656" s="4"/>
    </row>
    <row r="657" spans="2:114" ht="14">
      <c r="B657" s="1"/>
      <c r="C657" s="1"/>
      <c r="D657" s="1"/>
      <c r="E657" s="1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  <c r="AG657" s="17"/>
      <c r="AH657" s="17"/>
      <c r="AI657" s="17"/>
      <c r="AJ657" s="17"/>
      <c r="AK657" s="17"/>
      <c r="AL657" s="17"/>
      <c r="AM657" s="17"/>
      <c r="AN657" s="17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  <c r="DE657" s="4"/>
      <c r="DF657" s="4"/>
      <c r="DG657" s="4"/>
      <c r="DH657" s="4"/>
      <c r="DI657" s="4"/>
      <c r="DJ657" s="4"/>
    </row>
    <row r="658" spans="2:114" ht="14">
      <c r="B658" s="1"/>
      <c r="C658" s="1"/>
      <c r="D658" s="1"/>
      <c r="E658" s="1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  <c r="AF658" s="17"/>
      <c r="AG658" s="17"/>
      <c r="AH658" s="17"/>
      <c r="AI658" s="17"/>
      <c r="AJ658" s="17"/>
      <c r="AK658" s="17"/>
      <c r="AL658" s="17"/>
      <c r="AM658" s="17"/>
      <c r="AN658" s="17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  <c r="DE658" s="4"/>
      <c r="DF658" s="4"/>
      <c r="DG658" s="4"/>
      <c r="DH658" s="4"/>
      <c r="DI658" s="4"/>
      <c r="DJ658" s="4"/>
    </row>
    <row r="659" spans="2:114" ht="14">
      <c r="B659" s="1"/>
      <c r="C659" s="1"/>
      <c r="D659" s="1"/>
      <c r="E659" s="1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  <c r="AF659" s="17"/>
      <c r="AG659" s="17"/>
      <c r="AH659" s="17"/>
      <c r="AI659" s="17"/>
      <c r="AJ659" s="17"/>
      <c r="AK659" s="17"/>
      <c r="AL659" s="17"/>
      <c r="AM659" s="17"/>
      <c r="AN659" s="17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  <c r="DE659" s="4"/>
      <c r="DF659" s="4"/>
      <c r="DG659" s="4"/>
      <c r="DH659" s="4"/>
      <c r="DI659" s="4"/>
      <c r="DJ659" s="4"/>
    </row>
    <row r="660" spans="2:114" ht="14">
      <c r="B660" s="1"/>
      <c r="C660" s="1"/>
      <c r="D660" s="1"/>
      <c r="E660" s="1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  <c r="AI660" s="17"/>
      <c r="AJ660" s="17"/>
      <c r="AK660" s="17"/>
      <c r="AL660" s="17"/>
      <c r="AM660" s="17"/>
      <c r="AN660" s="17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  <c r="DE660" s="4"/>
      <c r="DF660" s="4"/>
      <c r="DG660" s="4"/>
      <c r="DH660" s="4"/>
      <c r="DI660" s="4"/>
      <c r="DJ660" s="4"/>
    </row>
    <row r="661" spans="2:114" ht="14">
      <c r="B661" s="1"/>
      <c r="C661" s="1"/>
      <c r="D661" s="1"/>
      <c r="E661" s="1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  <c r="AN661" s="17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  <c r="DE661" s="4"/>
      <c r="DF661" s="4"/>
      <c r="DG661" s="4"/>
      <c r="DH661" s="4"/>
      <c r="DI661" s="4"/>
      <c r="DJ661" s="4"/>
    </row>
    <row r="662" spans="2:114" ht="14">
      <c r="B662" s="1"/>
      <c r="C662" s="1"/>
      <c r="D662" s="1"/>
      <c r="E662" s="1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  <c r="DE662" s="4"/>
      <c r="DF662" s="4"/>
      <c r="DG662" s="4"/>
      <c r="DH662" s="4"/>
      <c r="DI662" s="4"/>
      <c r="DJ662" s="4"/>
    </row>
    <row r="663" spans="2:114" ht="14">
      <c r="B663" s="1"/>
      <c r="C663" s="1"/>
      <c r="D663" s="1"/>
      <c r="E663" s="1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  <c r="AK663" s="17"/>
      <c r="AL663" s="17"/>
      <c r="AM663" s="17"/>
      <c r="AN663" s="17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  <c r="DE663" s="4"/>
      <c r="DF663" s="4"/>
      <c r="DG663" s="4"/>
      <c r="DH663" s="4"/>
      <c r="DI663" s="4"/>
      <c r="DJ663" s="4"/>
    </row>
    <row r="664" spans="2:114" ht="14">
      <c r="B664" s="1"/>
      <c r="C664" s="1"/>
      <c r="D664" s="1"/>
      <c r="E664" s="1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  <c r="AH664" s="17"/>
      <c r="AI664" s="17"/>
      <c r="AJ664" s="17"/>
      <c r="AK664" s="17"/>
      <c r="AL664" s="17"/>
      <c r="AM664" s="17"/>
      <c r="AN664" s="17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  <c r="DE664" s="4"/>
      <c r="DF664" s="4"/>
      <c r="DG664" s="4"/>
      <c r="DH664" s="4"/>
      <c r="DI664" s="4"/>
      <c r="DJ664" s="4"/>
    </row>
    <row r="665" spans="2:114" ht="14">
      <c r="B665" s="1"/>
      <c r="C665" s="1"/>
      <c r="D665" s="1"/>
      <c r="E665" s="1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G665" s="17"/>
      <c r="AH665" s="17"/>
      <c r="AI665" s="17"/>
      <c r="AJ665" s="17"/>
      <c r="AK665" s="17"/>
      <c r="AL665" s="17"/>
      <c r="AM665" s="17"/>
      <c r="AN665" s="17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  <c r="DE665" s="4"/>
      <c r="DF665" s="4"/>
      <c r="DG665" s="4"/>
      <c r="DH665" s="4"/>
      <c r="DI665" s="4"/>
      <c r="DJ665" s="4"/>
    </row>
    <row r="666" spans="2:114" ht="14">
      <c r="B666" s="1"/>
      <c r="C666" s="1"/>
      <c r="D666" s="1"/>
      <c r="E666" s="1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  <c r="AF666" s="17"/>
      <c r="AG666" s="17"/>
      <c r="AH666" s="17"/>
      <c r="AI666" s="17"/>
      <c r="AJ666" s="17"/>
      <c r="AK666" s="17"/>
      <c r="AL666" s="17"/>
      <c r="AM666" s="17"/>
      <c r="AN666" s="17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  <c r="DE666" s="4"/>
      <c r="DF666" s="4"/>
      <c r="DG666" s="4"/>
      <c r="DH666" s="4"/>
      <c r="DI666" s="4"/>
      <c r="DJ666" s="4"/>
    </row>
    <row r="667" spans="2:114" ht="14">
      <c r="B667" s="1"/>
      <c r="C667" s="1"/>
      <c r="D667" s="1"/>
      <c r="E667" s="1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7"/>
      <c r="AH667" s="17"/>
      <c r="AI667" s="17"/>
      <c r="AJ667" s="17"/>
      <c r="AK667" s="17"/>
      <c r="AL667" s="17"/>
      <c r="AM667" s="17"/>
      <c r="AN667" s="17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  <c r="DE667" s="4"/>
      <c r="DF667" s="4"/>
      <c r="DG667" s="4"/>
      <c r="DH667" s="4"/>
      <c r="DI667" s="4"/>
      <c r="DJ667" s="4"/>
    </row>
    <row r="668" spans="2:114" ht="14">
      <c r="B668" s="1"/>
      <c r="C668" s="1"/>
      <c r="D668" s="1"/>
      <c r="E668" s="1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  <c r="AF668" s="17"/>
      <c r="AG668" s="17"/>
      <c r="AH668" s="17"/>
      <c r="AI668" s="17"/>
      <c r="AJ668" s="17"/>
      <c r="AK668" s="17"/>
      <c r="AL668" s="17"/>
      <c r="AM668" s="17"/>
      <c r="AN668" s="17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  <c r="DE668" s="4"/>
      <c r="DF668" s="4"/>
      <c r="DG668" s="4"/>
      <c r="DH668" s="4"/>
      <c r="DI668" s="4"/>
      <c r="DJ668" s="4"/>
    </row>
    <row r="669" spans="2:114" ht="14">
      <c r="B669" s="1"/>
      <c r="C669" s="1"/>
      <c r="D669" s="1"/>
      <c r="E669" s="1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  <c r="AF669" s="17"/>
      <c r="AG669" s="17"/>
      <c r="AH669" s="17"/>
      <c r="AI669" s="17"/>
      <c r="AJ669" s="17"/>
      <c r="AK669" s="17"/>
      <c r="AL669" s="17"/>
      <c r="AM669" s="17"/>
      <c r="AN669" s="17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  <c r="DE669" s="4"/>
      <c r="DF669" s="4"/>
      <c r="DG669" s="4"/>
      <c r="DH669" s="4"/>
      <c r="DI669" s="4"/>
      <c r="DJ669" s="4"/>
    </row>
    <row r="670" spans="2:114" ht="14">
      <c r="B670" s="1"/>
      <c r="C670" s="1"/>
      <c r="D670" s="1"/>
      <c r="E670" s="1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  <c r="AH670" s="17"/>
      <c r="AI670" s="17"/>
      <c r="AJ670" s="17"/>
      <c r="AK670" s="17"/>
      <c r="AL670" s="17"/>
      <c r="AM670" s="17"/>
      <c r="AN670" s="17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  <c r="DE670" s="4"/>
      <c r="DF670" s="4"/>
      <c r="DG670" s="4"/>
      <c r="DH670" s="4"/>
      <c r="DI670" s="4"/>
      <c r="DJ670" s="4"/>
    </row>
    <row r="671" spans="2:114" ht="14">
      <c r="B671" s="1"/>
      <c r="C671" s="1"/>
      <c r="D671" s="1"/>
      <c r="E671" s="1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  <c r="AF671" s="17"/>
      <c r="AG671" s="17"/>
      <c r="AH671" s="17"/>
      <c r="AI671" s="17"/>
      <c r="AJ671" s="17"/>
      <c r="AK671" s="17"/>
      <c r="AL671" s="17"/>
      <c r="AM671" s="17"/>
      <c r="AN671" s="17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  <c r="DE671" s="4"/>
      <c r="DF671" s="4"/>
      <c r="DG671" s="4"/>
      <c r="DH671" s="4"/>
      <c r="DI671" s="4"/>
      <c r="DJ671" s="4"/>
    </row>
    <row r="672" spans="2:114" ht="14">
      <c r="B672" s="1"/>
      <c r="C672" s="1"/>
      <c r="D672" s="1"/>
      <c r="E672" s="1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  <c r="AF672" s="17"/>
      <c r="AG672" s="17"/>
      <c r="AH672" s="17"/>
      <c r="AI672" s="17"/>
      <c r="AJ672" s="17"/>
      <c r="AK672" s="17"/>
      <c r="AL672" s="17"/>
      <c r="AM672" s="17"/>
      <c r="AN672" s="17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  <c r="DE672" s="4"/>
      <c r="DF672" s="4"/>
      <c r="DG672" s="4"/>
      <c r="DH672" s="4"/>
      <c r="DI672" s="4"/>
      <c r="DJ672" s="4"/>
    </row>
    <row r="673" spans="2:114" ht="14">
      <c r="B673" s="1"/>
      <c r="C673" s="1"/>
      <c r="D673" s="1"/>
      <c r="E673" s="1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G673" s="17"/>
      <c r="AH673" s="17"/>
      <c r="AI673" s="17"/>
      <c r="AJ673" s="17"/>
      <c r="AK673" s="17"/>
      <c r="AL673" s="17"/>
      <c r="AM673" s="17"/>
      <c r="AN673" s="17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  <c r="DE673" s="4"/>
      <c r="DF673" s="4"/>
      <c r="DG673" s="4"/>
      <c r="DH673" s="4"/>
      <c r="DI673" s="4"/>
      <c r="DJ673" s="4"/>
    </row>
    <row r="674" spans="2:114" ht="14">
      <c r="B674" s="1"/>
      <c r="C674" s="1"/>
      <c r="D674" s="1"/>
      <c r="E674" s="1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  <c r="AF674" s="17"/>
      <c r="AG674" s="17"/>
      <c r="AH674" s="17"/>
      <c r="AI674" s="17"/>
      <c r="AJ674" s="17"/>
      <c r="AK674" s="17"/>
      <c r="AL674" s="17"/>
      <c r="AM674" s="17"/>
      <c r="AN674" s="17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  <c r="DE674" s="4"/>
      <c r="DF674" s="4"/>
      <c r="DG674" s="4"/>
      <c r="DH674" s="4"/>
      <c r="DI674" s="4"/>
      <c r="DJ674" s="4"/>
    </row>
    <row r="675" spans="2:114" ht="14">
      <c r="B675" s="1"/>
      <c r="C675" s="1"/>
      <c r="D675" s="1"/>
      <c r="E675" s="1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  <c r="AF675" s="17"/>
      <c r="AG675" s="17"/>
      <c r="AH675" s="17"/>
      <c r="AI675" s="17"/>
      <c r="AJ675" s="17"/>
      <c r="AK675" s="17"/>
      <c r="AL675" s="17"/>
      <c r="AM675" s="17"/>
      <c r="AN675" s="17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  <c r="DE675" s="4"/>
      <c r="DF675" s="4"/>
      <c r="DG675" s="4"/>
      <c r="DH675" s="4"/>
      <c r="DI675" s="4"/>
      <c r="DJ675" s="4"/>
    </row>
    <row r="676" spans="2:114" ht="14">
      <c r="B676" s="1"/>
      <c r="C676" s="1"/>
      <c r="D676" s="1"/>
      <c r="E676" s="1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  <c r="AF676" s="17"/>
      <c r="AG676" s="17"/>
      <c r="AH676" s="17"/>
      <c r="AI676" s="17"/>
      <c r="AJ676" s="17"/>
      <c r="AK676" s="17"/>
      <c r="AL676" s="17"/>
      <c r="AM676" s="17"/>
      <c r="AN676" s="17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  <c r="DE676" s="4"/>
      <c r="DF676" s="4"/>
      <c r="DG676" s="4"/>
      <c r="DH676" s="4"/>
      <c r="DI676" s="4"/>
      <c r="DJ676" s="4"/>
    </row>
    <row r="677" spans="2:114" ht="14">
      <c r="B677" s="1"/>
      <c r="C677" s="1"/>
      <c r="D677" s="1"/>
      <c r="E677" s="1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E677" s="17"/>
      <c r="AF677" s="17"/>
      <c r="AG677" s="17"/>
      <c r="AH677" s="17"/>
      <c r="AI677" s="17"/>
      <c r="AJ677" s="17"/>
      <c r="AK677" s="17"/>
      <c r="AL677" s="17"/>
      <c r="AM677" s="17"/>
      <c r="AN677" s="17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  <c r="DE677" s="4"/>
      <c r="DF677" s="4"/>
      <c r="DG677" s="4"/>
      <c r="DH677" s="4"/>
      <c r="DI677" s="4"/>
      <c r="DJ677" s="4"/>
    </row>
    <row r="678" spans="2:114" ht="14">
      <c r="B678" s="1"/>
      <c r="C678" s="1"/>
      <c r="D678" s="1"/>
      <c r="E678" s="1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  <c r="AG678" s="17"/>
      <c r="AH678" s="17"/>
      <c r="AI678" s="17"/>
      <c r="AJ678" s="17"/>
      <c r="AK678" s="17"/>
      <c r="AL678" s="17"/>
      <c r="AM678" s="17"/>
      <c r="AN678" s="17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  <c r="DE678" s="4"/>
      <c r="DF678" s="4"/>
      <c r="DG678" s="4"/>
      <c r="DH678" s="4"/>
      <c r="DI678" s="4"/>
      <c r="DJ678" s="4"/>
    </row>
    <row r="679" spans="2:114" ht="14">
      <c r="B679" s="1"/>
      <c r="C679" s="1"/>
      <c r="D679" s="1"/>
      <c r="E679" s="1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  <c r="AF679" s="17"/>
      <c r="AG679" s="17"/>
      <c r="AH679" s="17"/>
      <c r="AI679" s="17"/>
      <c r="AJ679" s="17"/>
      <c r="AK679" s="17"/>
      <c r="AL679" s="17"/>
      <c r="AM679" s="17"/>
      <c r="AN679" s="17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  <c r="DE679" s="4"/>
      <c r="DF679" s="4"/>
      <c r="DG679" s="4"/>
      <c r="DH679" s="4"/>
      <c r="DI679" s="4"/>
      <c r="DJ679" s="4"/>
    </row>
    <row r="680" spans="2:114" ht="14">
      <c r="B680" s="1"/>
      <c r="C680" s="1"/>
      <c r="D680" s="1"/>
      <c r="E680" s="1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  <c r="AE680" s="17"/>
      <c r="AF680" s="17"/>
      <c r="AG680" s="17"/>
      <c r="AH680" s="17"/>
      <c r="AI680" s="17"/>
      <c r="AJ680" s="17"/>
      <c r="AK680" s="17"/>
      <c r="AL680" s="17"/>
      <c r="AM680" s="17"/>
      <c r="AN680" s="17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  <c r="DE680" s="4"/>
      <c r="DF680" s="4"/>
      <c r="DG680" s="4"/>
      <c r="DH680" s="4"/>
      <c r="DI680" s="4"/>
      <c r="DJ680" s="4"/>
    </row>
    <row r="681" spans="2:114" ht="14">
      <c r="B681" s="1"/>
      <c r="C681" s="1"/>
      <c r="D681" s="1"/>
      <c r="E681" s="1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  <c r="AF681" s="17"/>
      <c r="AG681" s="17"/>
      <c r="AH681" s="17"/>
      <c r="AI681" s="17"/>
      <c r="AJ681" s="17"/>
      <c r="AK681" s="17"/>
      <c r="AL681" s="17"/>
      <c r="AM681" s="17"/>
      <c r="AN681" s="17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  <c r="DE681" s="4"/>
      <c r="DF681" s="4"/>
      <c r="DG681" s="4"/>
      <c r="DH681" s="4"/>
      <c r="DI681" s="4"/>
      <c r="DJ681" s="4"/>
    </row>
    <row r="682" spans="2:114" ht="14">
      <c r="B682" s="1"/>
      <c r="C682" s="1"/>
      <c r="D682" s="1"/>
      <c r="E682" s="1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  <c r="AF682" s="17"/>
      <c r="AG682" s="17"/>
      <c r="AH682" s="17"/>
      <c r="AI682" s="17"/>
      <c r="AJ682" s="17"/>
      <c r="AK682" s="17"/>
      <c r="AL682" s="17"/>
      <c r="AM682" s="17"/>
      <c r="AN682" s="17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  <c r="DE682" s="4"/>
      <c r="DF682" s="4"/>
      <c r="DG682" s="4"/>
      <c r="DH682" s="4"/>
      <c r="DI682" s="4"/>
      <c r="DJ682" s="4"/>
    </row>
    <row r="683" spans="2:114" ht="14">
      <c r="B683" s="1"/>
      <c r="C683" s="1"/>
      <c r="D683" s="1"/>
      <c r="E683" s="1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  <c r="AF683" s="17"/>
      <c r="AG683" s="17"/>
      <c r="AH683" s="17"/>
      <c r="AI683" s="17"/>
      <c r="AJ683" s="17"/>
      <c r="AK683" s="17"/>
      <c r="AL683" s="17"/>
      <c r="AM683" s="17"/>
      <c r="AN683" s="17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  <c r="DE683" s="4"/>
      <c r="DF683" s="4"/>
      <c r="DG683" s="4"/>
      <c r="DH683" s="4"/>
      <c r="DI683" s="4"/>
      <c r="DJ683" s="4"/>
    </row>
    <row r="684" spans="2:114" ht="14">
      <c r="B684" s="1"/>
      <c r="C684" s="1"/>
      <c r="D684" s="1"/>
      <c r="E684" s="1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  <c r="AF684" s="17"/>
      <c r="AG684" s="17"/>
      <c r="AH684" s="17"/>
      <c r="AI684" s="17"/>
      <c r="AJ684" s="17"/>
      <c r="AK684" s="17"/>
      <c r="AL684" s="17"/>
      <c r="AM684" s="17"/>
      <c r="AN684" s="17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  <c r="DE684" s="4"/>
      <c r="DF684" s="4"/>
      <c r="DG684" s="4"/>
      <c r="DH684" s="4"/>
      <c r="DI684" s="4"/>
      <c r="DJ684" s="4"/>
    </row>
    <row r="685" spans="2:114" ht="14">
      <c r="B685" s="1"/>
      <c r="C685" s="1"/>
      <c r="D685" s="1"/>
      <c r="E685" s="1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  <c r="AF685" s="17"/>
      <c r="AG685" s="17"/>
      <c r="AH685" s="17"/>
      <c r="AI685" s="17"/>
      <c r="AJ685" s="17"/>
      <c r="AK685" s="17"/>
      <c r="AL685" s="17"/>
      <c r="AM685" s="17"/>
      <c r="AN685" s="17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  <c r="DE685" s="4"/>
      <c r="DF685" s="4"/>
      <c r="DG685" s="4"/>
      <c r="DH685" s="4"/>
      <c r="DI685" s="4"/>
      <c r="DJ685" s="4"/>
    </row>
    <row r="686" spans="2:114" ht="14">
      <c r="B686" s="1"/>
      <c r="C686" s="1"/>
      <c r="D686" s="1"/>
      <c r="E686" s="1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  <c r="AE686" s="17"/>
      <c r="AF686" s="17"/>
      <c r="AG686" s="17"/>
      <c r="AH686" s="17"/>
      <c r="AI686" s="17"/>
      <c r="AJ686" s="17"/>
      <c r="AK686" s="17"/>
      <c r="AL686" s="17"/>
      <c r="AM686" s="17"/>
      <c r="AN686" s="17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  <c r="DE686" s="4"/>
      <c r="DF686" s="4"/>
      <c r="DG686" s="4"/>
      <c r="DH686" s="4"/>
      <c r="DI686" s="4"/>
      <c r="DJ686" s="4"/>
    </row>
    <row r="687" spans="2:114" ht="14">
      <c r="B687" s="1"/>
      <c r="C687" s="1"/>
      <c r="D687" s="1"/>
      <c r="E687" s="1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  <c r="AE687" s="17"/>
      <c r="AF687" s="17"/>
      <c r="AG687" s="17"/>
      <c r="AH687" s="17"/>
      <c r="AI687" s="17"/>
      <c r="AJ687" s="17"/>
      <c r="AK687" s="17"/>
      <c r="AL687" s="17"/>
      <c r="AM687" s="17"/>
      <c r="AN687" s="17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  <c r="DE687" s="4"/>
      <c r="DF687" s="4"/>
      <c r="DG687" s="4"/>
      <c r="DH687" s="4"/>
      <c r="DI687" s="4"/>
      <c r="DJ687" s="4"/>
    </row>
    <row r="688" spans="2:114" ht="14">
      <c r="B688" s="1"/>
      <c r="C688" s="1"/>
      <c r="D688" s="1"/>
      <c r="E688" s="1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  <c r="AF688" s="17"/>
      <c r="AG688" s="17"/>
      <c r="AH688" s="17"/>
      <c r="AI688" s="17"/>
      <c r="AJ688" s="17"/>
      <c r="AK688" s="17"/>
      <c r="AL688" s="17"/>
      <c r="AM688" s="17"/>
      <c r="AN688" s="17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  <c r="DE688" s="4"/>
      <c r="DF688" s="4"/>
      <c r="DG688" s="4"/>
      <c r="DH688" s="4"/>
      <c r="DI688" s="4"/>
      <c r="DJ688" s="4"/>
    </row>
    <row r="689" spans="2:114" ht="14">
      <c r="B689" s="1"/>
      <c r="C689" s="1"/>
      <c r="D689" s="1"/>
      <c r="E689" s="1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  <c r="AF689" s="17"/>
      <c r="AG689" s="17"/>
      <c r="AH689" s="17"/>
      <c r="AI689" s="17"/>
      <c r="AJ689" s="17"/>
      <c r="AK689" s="17"/>
      <c r="AL689" s="17"/>
      <c r="AM689" s="17"/>
      <c r="AN689" s="17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  <c r="DE689" s="4"/>
      <c r="DF689" s="4"/>
      <c r="DG689" s="4"/>
      <c r="DH689" s="4"/>
      <c r="DI689" s="4"/>
      <c r="DJ689" s="4"/>
    </row>
    <row r="690" spans="2:114" ht="14">
      <c r="B690" s="1"/>
      <c r="C690" s="1"/>
      <c r="D690" s="1"/>
      <c r="E690" s="1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  <c r="AE690" s="17"/>
      <c r="AF690" s="17"/>
      <c r="AG690" s="17"/>
      <c r="AH690" s="17"/>
      <c r="AI690" s="17"/>
      <c r="AJ690" s="17"/>
      <c r="AK690" s="17"/>
      <c r="AL690" s="17"/>
      <c r="AM690" s="17"/>
      <c r="AN690" s="17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  <c r="DE690" s="4"/>
      <c r="DF690" s="4"/>
      <c r="DG690" s="4"/>
      <c r="DH690" s="4"/>
      <c r="DI690" s="4"/>
      <c r="DJ690" s="4"/>
    </row>
    <row r="691" spans="2:114" ht="14">
      <c r="B691" s="1"/>
      <c r="C691" s="1"/>
      <c r="D691" s="1"/>
      <c r="E691" s="1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  <c r="AF691" s="17"/>
      <c r="AG691" s="17"/>
      <c r="AH691" s="17"/>
      <c r="AI691" s="17"/>
      <c r="AJ691" s="17"/>
      <c r="AK691" s="17"/>
      <c r="AL691" s="17"/>
      <c r="AM691" s="17"/>
      <c r="AN691" s="17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  <c r="DE691" s="4"/>
      <c r="DF691" s="4"/>
      <c r="DG691" s="4"/>
      <c r="DH691" s="4"/>
      <c r="DI691" s="4"/>
      <c r="DJ691" s="4"/>
    </row>
    <row r="692" spans="2:114" ht="14">
      <c r="B692" s="1"/>
      <c r="C692" s="1"/>
      <c r="D692" s="1"/>
      <c r="E692" s="1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  <c r="AH692" s="17"/>
      <c r="AI692" s="17"/>
      <c r="AJ692" s="17"/>
      <c r="AK692" s="17"/>
      <c r="AL692" s="17"/>
      <c r="AM692" s="17"/>
      <c r="AN692" s="17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  <c r="DE692" s="4"/>
      <c r="DF692" s="4"/>
      <c r="DG692" s="4"/>
      <c r="DH692" s="4"/>
      <c r="DI692" s="4"/>
      <c r="DJ692" s="4"/>
    </row>
    <row r="693" spans="2:114" ht="14">
      <c r="B693" s="1"/>
      <c r="C693" s="1"/>
      <c r="D693" s="1"/>
      <c r="E693" s="1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  <c r="AF693" s="17"/>
      <c r="AG693" s="17"/>
      <c r="AH693" s="17"/>
      <c r="AI693" s="17"/>
      <c r="AJ693" s="17"/>
      <c r="AK693" s="17"/>
      <c r="AL693" s="17"/>
      <c r="AM693" s="17"/>
      <c r="AN693" s="17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  <c r="DG693" s="4"/>
      <c r="DH693" s="4"/>
      <c r="DI693" s="4"/>
      <c r="DJ693" s="4"/>
    </row>
    <row r="694" spans="2:114" ht="14">
      <c r="B694" s="1"/>
      <c r="C694" s="1"/>
      <c r="D694" s="1"/>
      <c r="E694" s="1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  <c r="AI694" s="17"/>
      <c r="AJ694" s="17"/>
      <c r="AK694" s="17"/>
      <c r="AL694" s="17"/>
      <c r="AM694" s="17"/>
      <c r="AN694" s="17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  <c r="DG694" s="4"/>
      <c r="DH694" s="4"/>
      <c r="DI694" s="4"/>
      <c r="DJ694" s="4"/>
    </row>
    <row r="695" spans="2:114" ht="14">
      <c r="B695" s="1"/>
      <c r="C695" s="1"/>
      <c r="D695" s="1"/>
      <c r="E695" s="1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  <c r="AI695" s="17"/>
      <c r="AJ695" s="17"/>
      <c r="AK695" s="17"/>
      <c r="AL695" s="17"/>
      <c r="AM695" s="17"/>
      <c r="AN695" s="17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  <c r="DG695" s="4"/>
      <c r="DH695" s="4"/>
      <c r="DI695" s="4"/>
      <c r="DJ695" s="4"/>
    </row>
    <row r="696" spans="2:114" ht="14">
      <c r="B696" s="1"/>
      <c r="C696" s="1"/>
      <c r="D696" s="1"/>
      <c r="E696" s="1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  <c r="AI696" s="17"/>
      <c r="AJ696" s="17"/>
      <c r="AK696" s="17"/>
      <c r="AL696" s="17"/>
      <c r="AM696" s="17"/>
      <c r="AN696" s="17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  <c r="DH696" s="4"/>
      <c r="DI696" s="4"/>
      <c r="DJ696" s="4"/>
    </row>
    <row r="697" spans="2:114" ht="14">
      <c r="B697" s="1"/>
      <c r="C697" s="1"/>
      <c r="D697" s="1"/>
      <c r="E697" s="1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  <c r="AI697" s="17"/>
      <c r="AJ697" s="17"/>
      <c r="AK697" s="17"/>
      <c r="AL697" s="17"/>
      <c r="AM697" s="17"/>
      <c r="AN697" s="17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</row>
    <row r="698" spans="2:114" ht="14">
      <c r="B698" s="1"/>
      <c r="C698" s="1"/>
      <c r="D698" s="1"/>
      <c r="E698" s="1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  <c r="AI698" s="17"/>
      <c r="AJ698" s="17"/>
      <c r="AK698" s="17"/>
      <c r="AL698" s="17"/>
      <c r="AM698" s="17"/>
      <c r="AN698" s="17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</row>
    <row r="699" spans="2:114" ht="14">
      <c r="B699" s="1"/>
      <c r="C699" s="1"/>
      <c r="D699" s="1"/>
      <c r="E699" s="1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  <c r="AI699" s="17"/>
      <c r="AJ699" s="17"/>
      <c r="AK699" s="17"/>
      <c r="AL699" s="17"/>
      <c r="AM699" s="17"/>
      <c r="AN699" s="17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  <c r="DI699" s="4"/>
      <c r="DJ699" s="4"/>
    </row>
    <row r="700" spans="2:114" ht="14">
      <c r="B700" s="1"/>
      <c r="C700" s="1"/>
      <c r="D700" s="1"/>
      <c r="E700" s="1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  <c r="AF700" s="17"/>
      <c r="AG700" s="17"/>
      <c r="AH700" s="17"/>
      <c r="AI700" s="17"/>
      <c r="AJ700" s="17"/>
      <c r="AK700" s="17"/>
      <c r="AL700" s="17"/>
      <c r="AM700" s="17"/>
      <c r="AN700" s="17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</row>
    <row r="701" spans="2:114" ht="14">
      <c r="B701" s="1"/>
      <c r="C701" s="1"/>
      <c r="D701" s="1"/>
      <c r="E701" s="1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  <c r="AI701" s="17"/>
      <c r="AJ701" s="17"/>
      <c r="AK701" s="17"/>
      <c r="AL701" s="17"/>
      <c r="AM701" s="17"/>
      <c r="AN701" s="17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</row>
    <row r="702" spans="2:114" ht="14">
      <c r="B702" s="1"/>
      <c r="C702" s="1"/>
      <c r="D702" s="1"/>
      <c r="E702" s="1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  <c r="AF702" s="17"/>
      <c r="AG702" s="17"/>
      <c r="AH702" s="17"/>
      <c r="AI702" s="17"/>
      <c r="AJ702" s="17"/>
      <c r="AK702" s="17"/>
      <c r="AL702" s="17"/>
      <c r="AM702" s="17"/>
      <c r="AN702" s="17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  <c r="DI702" s="4"/>
      <c r="DJ702" s="4"/>
    </row>
    <row r="703" spans="2:114" ht="14">
      <c r="B703" s="1"/>
      <c r="C703" s="1"/>
      <c r="D703" s="1"/>
      <c r="E703" s="1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  <c r="AF703" s="17"/>
      <c r="AG703" s="17"/>
      <c r="AH703" s="17"/>
      <c r="AI703" s="17"/>
      <c r="AJ703" s="17"/>
      <c r="AK703" s="17"/>
      <c r="AL703" s="17"/>
      <c r="AM703" s="17"/>
      <c r="AN703" s="17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  <c r="DI703" s="4"/>
      <c r="DJ703" s="4"/>
    </row>
    <row r="704" spans="2:114" ht="14">
      <c r="B704" s="1"/>
      <c r="C704" s="1"/>
      <c r="D704" s="1"/>
      <c r="E704" s="1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  <c r="AE704" s="17"/>
      <c r="AF704" s="17"/>
      <c r="AG704" s="17"/>
      <c r="AH704" s="17"/>
      <c r="AI704" s="17"/>
      <c r="AJ704" s="17"/>
      <c r="AK704" s="17"/>
      <c r="AL704" s="17"/>
      <c r="AM704" s="17"/>
      <c r="AN704" s="17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</row>
    <row r="705" spans="2:114" ht="14">
      <c r="B705" s="1"/>
      <c r="C705" s="1"/>
      <c r="D705" s="1"/>
      <c r="E705" s="1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  <c r="AF705" s="17"/>
      <c r="AG705" s="17"/>
      <c r="AH705" s="17"/>
      <c r="AI705" s="17"/>
      <c r="AJ705" s="17"/>
      <c r="AK705" s="17"/>
      <c r="AL705" s="17"/>
      <c r="AM705" s="17"/>
      <c r="AN705" s="17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  <c r="DI705" s="4"/>
      <c r="DJ705" s="4"/>
    </row>
    <row r="706" spans="2:114" ht="14">
      <c r="B706" s="1"/>
      <c r="C706" s="1"/>
      <c r="D706" s="1"/>
      <c r="E706" s="1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  <c r="AE706" s="17"/>
      <c r="AF706" s="17"/>
      <c r="AG706" s="17"/>
      <c r="AH706" s="17"/>
      <c r="AI706" s="17"/>
      <c r="AJ706" s="17"/>
      <c r="AK706" s="17"/>
      <c r="AL706" s="17"/>
      <c r="AM706" s="17"/>
      <c r="AN706" s="17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  <c r="DH706" s="4"/>
      <c r="DI706" s="4"/>
      <c r="DJ706" s="4"/>
    </row>
    <row r="707" spans="2:114" ht="14">
      <c r="B707" s="1"/>
      <c r="C707" s="1"/>
      <c r="D707" s="1"/>
      <c r="E707" s="1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E707" s="17"/>
      <c r="AF707" s="17"/>
      <c r="AG707" s="17"/>
      <c r="AH707" s="17"/>
      <c r="AI707" s="17"/>
      <c r="AJ707" s="17"/>
      <c r="AK707" s="17"/>
      <c r="AL707" s="17"/>
      <c r="AM707" s="17"/>
      <c r="AN707" s="17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  <c r="DE707" s="4"/>
      <c r="DF707" s="4"/>
      <c r="DG707" s="4"/>
      <c r="DH707" s="4"/>
      <c r="DI707" s="4"/>
      <c r="DJ707" s="4"/>
    </row>
    <row r="708" spans="2:114" ht="14">
      <c r="B708" s="1"/>
      <c r="C708" s="1"/>
      <c r="D708" s="1"/>
      <c r="E708" s="1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  <c r="AE708" s="17"/>
      <c r="AF708" s="17"/>
      <c r="AG708" s="17"/>
      <c r="AH708" s="17"/>
      <c r="AI708" s="17"/>
      <c r="AJ708" s="17"/>
      <c r="AK708" s="17"/>
      <c r="AL708" s="17"/>
      <c r="AM708" s="17"/>
      <c r="AN708" s="17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  <c r="DE708" s="4"/>
      <c r="DF708" s="4"/>
      <c r="DG708" s="4"/>
      <c r="DH708" s="4"/>
      <c r="DI708" s="4"/>
      <c r="DJ708" s="4"/>
    </row>
    <row r="709" spans="2:114" ht="14">
      <c r="B709" s="1"/>
      <c r="C709" s="1"/>
      <c r="D709" s="1"/>
      <c r="E709" s="1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  <c r="AE709" s="17"/>
      <c r="AF709" s="17"/>
      <c r="AG709" s="17"/>
      <c r="AH709" s="17"/>
      <c r="AI709" s="17"/>
      <c r="AJ709" s="17"/>
      <c r="AK709" s="17"/>
      <c r="AL709" s="17"/>
      <c r="AM709" s="17"/>
      <c r="AN709" s="17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  <c r="DE709" s="4"/>
      <c r="DF709" s="4"/>
      <c r="DG709" s="4"/>
      <c r="DH709" s="4"/>
      <c r="DI709" s="4"/>
      <c r="DJ709" s="4"/>
    </row>
    <row r="710" spans="2:114" ht="14">
      <c r="B710" s="1"/>
      <c r="C710" s="1"/>
      <c r="D710" s="1"/>
      <c r="E710" s="1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  <c r="AE710" s="17"/>
      <c r="AF710" s="17"/>
      <c r="AG710" s="17"/>
      <c r="AH710" s="17"/>
      <c r="AI710" s="17"/>
      <c r="AJ710" s="17"/>
      <c r="AK710" s="17"/>
      <c r="AL710" s="17"/>
      <c r="AM710" s="17"/>
      <c r="AN710" s="17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  <c r="DE710" s="4"/>
      <c r="DF710" s="4"/>
      <c r="DG710" s="4"/>
      <c r="DH710" s="4"/>
      <c r="DI710" s="4"/>
      <c r="DJ710" s="4"/>
    </row>
    <row r="711" spans="2:114" ht="14">
      <c r="B711" s="1"/>
      <c r="C711" s="1"/>
      <c r="D711" s="1"/>
      <c r="E711" s="1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  <c r="AE711" s="17"/>
      <c r="AF711" s="17"/>
      <c r="AG711" s="17"/>
      <c r="AH711" s="17"/>
      <c r="AI711" s="17"/>
      <c r="AJ711" s="17"/>
      <c r="AK711" s="17"/>
      <c r="AL711" s="17"/>
      <c r="AM711" s="17"/>
      <c r="AN711" s="17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  <c r="DE711" s="4"/>
      <c r="DF711" s="4"/>
      <c r="DG711" s="4"/>
      <c r="DH711" s="4"/>
      <c r="DI711" s="4"/>
      <c r="DJ711" s="4"/>
    </row>
    <row r="712" spans="2:114" ht="14">
      <c r="B712" s="1"/>
      <c r="C712" s="1"/>
      <c r="D712" s="1"/>
      <c r="E712" s="1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  <c r="AF712" s="17"/>
      <c r="AG712" s="17"/>
      <c r="AH712" s="17"/>
      <c r="AI712" s="17"/>
      <c r="AJ712" s="17"/>
      <c r="AK712" s="17"/>
      <c r="AL712" s="17"/>
      <c r="AM712" s="17"/>
      <c r="AN712" s="17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  <c r="DE712" s="4"/>
      <c r="DF712" s="4"/>
      <c r="DG712" s="4"/>
      <c r="DH712" s="4"/>
      <c r="DI712" s="4"/>
      <c r="DJ712" s="4"/>
    </row>
    <row r="713" spans="2:114" ht="14">
      <c r="B713" s="1"/>
      <c r="C713" s="1"/>
      <c r="D713" s="1"/>
      <c r="E713" s="1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  <c r="AE713" s="17"/>
      <c r="AF713" s="17"/>
      <c r="AG713" s="17"/>
      <c r="AH713" s="17"/>
      <c r="AI713" s="17"/>
      <c r="AJ713" s="17"/>
      <c r="AK713" s="17"/>
      <c r="AL713" s="17"/>
      <c r="AM713" s="17"/>
      <c r="AN713" s="17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  <c r="DE713" s="4"/>
      <c r="DF713" s="4"/>
      <c r="DG713" s="4"/>
      <c r="DH713" s="4"/>
      <c r="DI713" s="4"/>
      <c r="DJ713" s="4"/>
    </row>
    <row r="714" spans="2:114" ht="14">
      <c r="B714" s="1"/>
      <c r="C714" s="1"/>
      <c r="D714" s="1"/>
      <c r="E714" s="1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  <c r="AF714" s="17"/>
      <c r="AG714" s="17"/>
      <c r="AH714" s="17"/>
      <c r="AI714" s="17"/>
      <c r="AJ714" s="17"/>
      <c r="AK714" s="17"/>
      <c r="AL714" s="17"/>
      <c r="AM714" s="17"/>
      <c r="AN714" s="17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  <c r="DE714" s="4"/>
      <c r="DF714" s="4"/>
      <c r="DG714" s="4"/>
      <c r="DH714" s="4"/>
      <c r="DI714" s="4"/>
      <c r="DJ714" s="4"/>
    </row>
    <row r="715" spans="2:114" ht="14">
      <c r="B715" s="1"/>
      <c r="C715" s="1"/>
      <c r="D715" s="1"/>
      <c r="E715" s="1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  <c r="AE715" s="17"/>
      <c r="AF715" s="17"/>
      <c r="AG715" s="17"/>
      <c r="AH715" s="17"/>
      <c r="AI715" s="17"/>
      <c r="AJ715" s="17"/>
      <c r="AK715" s="17"/>
      <c r="AL715" s="17"/>
      <c r="AM715" s="17"/>
      <c r="AN715" s="17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  <c r="DE715" s="4"/>
      <c r="DF715" s="4"/>
      <c r="DG715" s="4"/>
      <c r="DH715" s="4"/>
      <c r="DI715" s="4"/>
      <c r="DJ715" s="4"/>
    </row>
    <row r="716" spans="2:114" ht="14">
      <c r="B716" s="1"/>
      <c r="C716" s="1"/>
      <c r="D716" s="1"/>
      <c r="E716" s="1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  <c r="AE716" s="17"/>
      <c r="AF716" s="17"/>
      <c r="AG716" s="17"/>
      <c r="AH716" s="17"/>
      <c r="AI716" s="17"/>
      <c r="AJ716" s="17"/>
      <c r="AK716" s="17"/>
      <c r="AL716" s="17"/>
      <c r="AM716" s="17"/>
      <c r="AN716" s="17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  <c r="DE716" s="4"/>
      <c r="DF716" s="4"/>
      <c r="DG716" s="4"/>
      <c r="DH716" s="4"/>
      <c r="DI716" s="4"/>
      <c r="DJ716" s="4"/>
    </row>
    <row r="717" spans="2:114" ht="14">
      <c r="B717" s="1"/>
      <c r="C717" s="1"/>
      <c r="D717" s="1"/>
      <c r="E717" s="1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  <c r="AE717" s="17"/>
      <c r="AF717" s="17"/>
      <c r="AG717" s="17"/>
      <c r="AH717" s="17"/>
      <c r="AI717" s="17"/>
      <c r="AJ717" s="17"/>
      <c r="AK717" s="17"/>
      <c r="AL717" s="17"/>
      <c r="AM717" s="17"/>
      <c r="AN717" s="17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  <c r="DE717" s="4"/>
      <c r="DF717" s="4"/>
      <c r="DG717" s="4"/>
      <c r="DH717" s="4"/>
      <c r="DI717" s="4"/>
      <c r="DJ717" s="4"/>
    </row>
    <row r="718" spans="2:114" ht="14">
      <c r="B718" s="1"/>
      <c r="C718" s="1"/>
      <c r="D718" s="1"/>
      <c r="E718" s="1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  <c r="AE718" s="17"/>
      <c r="AF718" s="17"/>
      <c r="AG718" s="17"/>
      <c r="AH718" s="17"/>
      <c r="AI718" s="17"/>
      <c r="AJ718" s="17"/>
      <c r="AK718" s="17"/>
      <c r="AL718" s="17"/>
      <c r="AM718" s="17"/>
      <c r="AN718" s="17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  <c r="DE718" s="4"/>
      <c r="DF718" s="4"/>
      <c r="DG718" s="4"/>
      <c r="DH718" s="4"/>
      <c r="DI718" s="4"/>
      <c r="DJ718" s="4"/>
    </row>
    <row r="719" spans="2:114" ht="14">
      <c r="B719" s="1"/>
      <c r="C719" s="1"/>
      <c r="D719" s="1"/>
      <c r="E719" s="1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  <c r="AE719" s="17"/>
      <c r="AF719" s="17"/>
      <c r="AG719" s="17"/>
      <c r="AH719" s="17"/>
      <c r="AI719" s="17"/>
      <c r="AJ719" s="17"/>
      <c r="AK719" s="17"/>
      <c r="AL719" s="17"/>
      <c r="AM719" s="17"/>
      <c r="AN719" s="17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  <c r="DE719" s="4"/>
      <c r="DF719" s="4"/>
      <c r="DG719" s="4"/>
      <c r="DH719" s="4"/>
      <c r="DI719" s="4"/>
      <c r="DJ719" s="4"/>
    </row>
    <row r="720" spans="2:114" ht="14">
      <c r="B720" s="1"/>
      <c r="C720" s="1"/>
      <c r="D720" s="1"/>
      <c r="E720" s="1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  <c r="AE720" s="17"/>
      <c r="AF720" s="17"/>
      <c r="AG720" s="17"/>
      <c r="AH720" s="17"/>
      <c r="AI720" s="17"/>
      <c r="AJ720" s="17"/>
      <c r="AK720" s="17"/>
      <c r="AL720" s="17"/>
      <c r="AM720" s="17"/>
      <c r="AN720" s="17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  <c r="DE720" s="4"/>
      <c r="DF720" s="4"/>
      <c r="DG720" s="4"/>
      <c r="DH720" s="4"/>
      <c r="DI720" s="4"/>
      <c r="DJ720" s="4"/>
    </row>
    <row r="721" spans="2:114" ht="14">
      <c r="B721" s="1"/>
      <c r="C721" s="1"/>
      <c r="D721" s="1"/>
      <c r="E721" s="1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  <c r="AE721" s="17"/>
      <c r="AF721" s="17"/>
      <c r="AG721" s="17"/>
      <c r="AH721" s="17"/>
      <c r="AI721" s="17"/>
      <c r="AJ721" s="17"/>
      <c r="AK721" s="17"/>
      <c r="AL721" s="17"/>
      <c r="AM721" s="17"/>
      <c r="AN721" s="17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  <c r="DE721" s="4"/>
      <c r="DF721" s="4"/>
      <c r="DG721" s="4"/>
      <c r="DH721" s="4"/>
      <c r="DI721" s="4"/>
      <c r="DJ721" s="4"/>
    </row>
    <row r="722" spans="2:114" ht="14">
      <c r="B722" s="1"/>
      <c r="C722" s="1"/>
      <c r="D722" s="1"/>
      <c r="E722" s="1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  <c r="AE722" s="17"/>
      <c r="AF722" s="17"/>
      <c r="AG722" s="17"/>
      <c r="AH722" s="17"/>
      <c r="AI722" s="17"/>
      <c r="AJ722" s="17"/>
      <c r="AK722" s="17"/>
      <c r="AL722" s="17"/>
      <c r="AM722" s="17"/>
      <c r="AN722" s="17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  <c r="DE722" s="4"/>
      <c r="DF722" s="4"/>
      <c r="DG722" s="4"/>
      <c r="DH722" s="4"/>
      <c r="DI722" s="4"/>
      <c r="DJ722" s="4"/>
    </row>
    <row r="723" spans="2:114" ht="14">
      <c r="B723" s="1"/>
      <c r="C723" s="1"/>
      <c r="D723" s="1"/>
      <c r="E723" s="1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  <c r="AE723" s="17"/>
      <c r="AF723" s="17"/>
      <c r="AG723" s="17"/>
      <c r="AH723" s="17"/>
      <c r="AI723" s="17"/>
      <c r="AJ723" s="17"/>
      <c r="AK723" s="17"/>
      <c r="AL723" s="17"/>
      <c r="AM723" s="17"/>
      <c r="AN723" s="17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  <c r="DE723" s="4"/>
      <c r="DF723" s="4"/>
      <c r="DG723" s="4"/>
      <c r="DH723" s="4"/>
      <c r="DI723" s="4"/>
      <c r="DJ723" s="4"/>
    </row>
    <row r="724" spans="2:114" ht="14">
      <c r="B724" s="1"/>
      <c r="C724" s="1"/>
      <c r="D724" s="1"/>
      <c r="E724" s="1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  <c r="AE724" s="17"/>
      <c r="AF724" s="17"/>
      <c r="AG724" s="17"/>
      <c r="AH724" s="17"/>
      <c r="AI724" s="17"/>
      <c r="AJ724" s="17"/>
      <c r="AK724" s="17"/>
      <c r="AL724" s="17"/>
      <c r="AM724" s="17"/>
      <c r="AN724" s="17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  <c r="DE724" s="4"/>
      <c r="DF724" s="4"/>
      <c r="DG724" s="4"/>
      <c r="DH724" s="4"/>
      <c r="DI724" s="4"/>
      <c r="DJ724" s="4"/>
    </row>
    <row r="725" spans="2:114" ht="14">
      <c r="B725" s="1"/>
      <c r="C725" s="1"/>
      <c r="D725" s="1"/>
      <c r="E725" s="1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  <c r="AE725" s="17"/>
      <c r="AF725" s="17"/>
      <c r="AG725" s="17"/>
      <c r="AH725" s="17"/>
      <c r="AI725" s="17"/>
      <c r="AJ725" s="17"/>
      <c r="AK725" s="17"/>
      <c r="AL725" s="17"/>
      <c r="AM725" s="17"/>
      <c r="AN725" s="17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  <c r="DE725" s="4"/>
      <c r="DF725" s="4"/>
      <c r="DG725" s="4"/>
      <c r="DH725" s="4"/>
      <c r="DI725" s="4"/>
      <c r="DJ725" s="4"/>
    </row>
    <row r="726" spans="2:114" ht="14">
      <c r="B726" s="1"/>
      <c r="C726" s="1"/>
      <c r="D726" s="1"/>
      <c r="E726" s="1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  <c r="AE726" s="17"/>
      <c r="AF726" s="17"/>
      <c r="AG726" s="17"/>
      <c r="AH726" s="17"/>
      <c r="AI726" s="17"/>
      <c r="AJ726" s="17"/>
      <c r="AK726" s="17"/>
      <c r="AL726" s="17"/>
      <c r="AM726" s="17"/>
      <c r="AN726" s="17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  <c r="DE726" s="4"/>
      <c r="DF726" s="4"/>
      <c r="DG726" s="4"/>
      <c r="DH726" s="4"/>
      <c r="DI726" s="4"/>
      <c r="DJ726" s="4"/>
    </row>
    <row r="727" spans="2:114" ht="14">
      <c r="B727" s="1"/>
      <c r="C727" s="1"/>
      <c r="D727" s="1"/>
      <c r="E727" s="1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  <c r="AE727" s="17"/>
      <c r="AF727" s="17"/>
      <c r="AG727" s="17"/>
      <c r="AH727" s="17"/>
      <c r="AI727" s="17"/>
      <c r="AJ727" s="17"/>
      <c r="AK727" s="17"/>
      <c r="AL727" s="17"/>
      <c r="AM727" s="17"/>
      <c r="AN727" s="17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  <c r="DE727" s="4"/>
      <c r="DF727" s="4"/>
      <c r="DG727" s="4"/>
      <c r="DH727" s="4"/>
      <c r="DI727" s="4"/>
      <c r="DJ727" s="4"/>
    </row>
    <row r="728" spans="2:114" ht="14">
      <c r="B728" s="1"/>
      <c r="C728" s="1"/>
      <c r="D728" s="1"/>
      <c r="E728" s="1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  <c r="AF728" s="17"/>
      <c r="AG728" s="17"/>
      <c r="AH728" s="17"/>
      <c r="AI728" s="17"/>
      <c r="AJ728" s="17"/>
      <c r="AK728" s="17"/>
      <c r="AL728" s="17"/>
      <c r="AM728" s="17"/>
      <c r="AN728" s="17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  <c r="DE728" s="4"/>
      <c r="DF728" s="4"/>
      <c r="DG728" s="4"/>
      <c r="DH728" s="4"/>
      <c r="DI728" s="4"/>
      <c r="DJ728" s="4"/>
    </row>
    <row r="729" spans="2:114" ht="14">
      <c r="B729" s="1"/>
      <c r="C729" s="1"/>
      <c r="D729" s="1"/>
      <c r="E729" s="1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  <c r="AE729" s="17"/>
      <c r="AF729" s="17"/>
      <c r="AG729" s="17"/>
      <c r="AH729" s="17"/>
      <c r="AI729" s="17"/>
      <c r="AJ729" s="17"/>
      <c r="AK729" s="17"/>
      <c r="AL729" s="17"/>
      <c r="AM729" s="17"/>
      <c r="AN729" s="17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  <c r="DE729" s="4"/>
      <c r="DF729" s="4"/>
      <c r="DG729" s="4"/>
      <c r="DH729" s="4"/>
      <c r="DI729" s="4"/>
      <c r="DJ729" s="4"/>
    </row>
    <row r="730" spans="2:114" ht="14">
      <c r="B730" s="1"/>
      <c r="C730" s="1"/>
      <c r="D730" s="1"/>
      <c r="E730" s="1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  <c r="AE730" s="17"/>
      <c r="AF730" s="17"/>
      <c r="AG730" s="17"/>
      <c r="AH730" s="17"/>
      <c r="AI730" s="17"/>
      <c r="AJ730" s="17"/>
      <c r="AK730" s="17"/>
      <c r="AL730" s="17"/>
      <c r="AM730" s="17"/>
      <c r="AN730" s="17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  <c r="DE730" s="4"/>
      <c r="DF730" s="4"/>
      <c r="DG730" s="4"/>
      <c r="DH730" s="4"/>
      <c r="DI730" s="4"/>
      <c r="DJ730" s="4"/>
    </row>
    <row r="731" spans="2:114" ht="14">
      <c r="B731" s="1"/>
      <c r="C731" s="1"/>
      <c r="D731" s="1"/>
      <c r="E731" s="1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  <c r="AE731" s="17"/>
      <c r="AF731" s="17"/>
      <c r="AG731" s="17"/>
      <c r="AH731" s="17"/>
      <c r="AI731" s="17"/>
      <c r="AJ731" s="17"/>
      <c r="AK731" s="17"/>
      <c r="AL731" s="17"/>
      <c r="AM731" s="17"/>
      <c r="AN731" s="17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  <c r="DE731" s="4"/>
      <c r="DF731" s="4"/>
      <c r="DG731" s="4"/>
      <c r="DH731" s="4"/>
      <c r="DI731" s="4"/>
      <c r="DJ731" s="4"/>
    </row>
    <row r="732" spans="2:114" ht="14">
      <c r="B732" s="1"/>
      <c r="C732" s="1"/>
      <c r="D732" s="1"/>
      <c r="E732" s="1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  <c r="AF732" s="17"/>
      <c r="AG732" s="17"/>
      <c r="AH732" s="17"/>
      <c r="AI732" s="17"/>
      <c r="AJ732" s="17"/>
      <c r="AK732" s="17"/>
      <c r="AL732" s="17"/>
      <c r="AM732" s="17"/>
      <c r="AN732" s="17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  <c r="DE732" s="4"/>
      <c r="DF732" s="4"/>
      <c r="DG732" s="4"/>
      <c r="DH732" s="4"/>
      <c r="DI732" s="4"/>
      <c r="DJ732" s="4"/>
    </row>
    <row r="733" spans="2:114" ht="14">
      <c r="B733" s="1"/>
      <c r="C733" s="1"/>
      <c r="D733" s="1"/>
      <c r="E733" s="1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  <c r="AE733" s="17"/>
      <c r="AF733" s="17"/>
      <c r="AG733" s="17"/>
      <c r="AH733" s="17"/>
      <c r="AI733" s="17"/>
      <c r="AJ733" s="17"/>
      <c r="AK733" s="17"/>
      <c r="AL733" s="17"/>
      <c r="AM733" s="17"/>
      <c r="AN733" s="17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  <c r="DE733" s="4"/>
      <c r="DF733" s="4"/>
      <c r="DG733" s="4"/>
      <c r="DH733" s="4"/>
      <c r="DI733" s="4"/>
      <c r="DJ733" s="4"/>
    </row>
    <row r="734" spans="2:114" ht="14">
      <c r="B734" s="1"/>
      <c r="C734" s="1"/>
      <c r="D734" s="1"/>
      <c r="E734" s="1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  <c r="AE734" s="17"/>
      <c r="AF734" s="17"/>
      <c r="AG734" s="17"/>
      <c r="AH734" s="17"/>
      <c r="AI734" s="17"/>
      <c r="AJ734" s="17"/>
      <c r="AK734" s="17"/>
      <c r="AL734" s="17"/>
      <c r="AM734" s="17"/>
      <c r="AN734" s="17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  <c r="DE734" s="4"/>
      <c r="DF734" s="4"/>
      <c r="DG734" s="4"/>
      <c r="DH734" s="4"/>
      <c r="DI734" s="4"/>
      <c r="DJ734" s="4"/>
    </row>
    <row r="735" spans="2:114" ht="14">
      <c r="B735" s="1"/>
      <c r="C735" s="1"/>
      <c r="D735" s="1"/>
      <c r="E735" s="1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  <c r="AE735" s="17"/>
      <c r="AF735" s="17"/>
      <c r="AG735" s="17"/>
      <c r="AH735" s="17"/>
      <c r="AI735" s="17"/>
      <c r="AJ735" s="17"/>
      <c r="AK735" s="17"/>
      <c r="AL735" s="17"/>
      <c r="AM735" s="17"/>
      <c r="AN735" s="17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  <c r="DE735" s="4"/>
      <c r="DF735" s="4"/>
      <c r="DG735" s="4"/>
      <c r="DH735" s="4"/>
      <c r="DI735" s="4"/>
      <c r="DJ735" s="4"/>
    </row>
    <row r="736" spans="2:114" ht="14">
      <c r="B736" s="1"/>
      <c r="C736" s="1"/>
      <c r="D736" s="1"/>
      <c r="E736" s="1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  <c r="AF736" s="17"/>
      <c r="AG736" s="17"/>
      <c r="AH736" s="17"/>
      <c r="AI736" s="17"/>
      <c r="AJ736" s="17"/>
      <c r="AK736" s="17"/>
      <c r="AL736" s="17"/>
      <c r="AM736" s="17"/>
      <c r="AN736" s="17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  <c r="DE736" s="4"/>
      <c r="DF736" s="4"/>
      <c r="DG736" s="4"/>
      <c r="DH736" s="4"/>
      <c r="DI736" s="4"/>
      <c r="DJ736" s="4"/>
    </row>
    <row r="737" spans="2:114" ht="14">
      <c r="B737" s="1"/>
      <c r="C737" s="1"/>
      <c r="D737" s="1"/>
      <c r="E737" s="1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  <c r="AE737" s="17"/>
      <c r="AF737" s="17"/>
      <c r="AG737" s="17"/>
      <c r="AH737" s="17"/>
      <c r="AI737" s="17"/>
      <c r="AJ737" s="17"/>
      <c r="AK737" s="17"/>
      <c r="AL737" s="17"/>
      <c r="AM737" s="17"/>
      <c r="AN737" s="17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  <c r="DE737" s="4"/>
      <c r="DF737" s="4"/>
      <c r="DG737" s="4"/>
      <c r="DH737" s="4"/>
      <c r="DI737" s="4"/>
      <c r="DJ737" s="4"/>
    </row>
    <row r="738" spans="2:114" ht="14">
      <c r="B738" s="1"/>
      <c r="C738" s="1"/>
      <c r="D738" s="1"/>
      <c r="E738" s="1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  <c r="AE738" s="17"/>
      <c r="AF738" s="17"/>
      <c r="AG738" s="17"/>
      <c r="AH738" s="17"/>
      <c r="AI738" s="17"/>
      <c r="AJ738" s="17"/>
      <c r="AK738" s="17"/>
      <c r="AL738" s="17"/>
      <c r="AM738" s="17"/>
      <c r="AN738" s="17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  <c r="DE738" s="4"/>
      <c r="DF738" s="4"/>
      <c r="DG738" s="4"/>
      <c r="DH738" s="4"/>
      <c r="DI738" s="4"/>
      <c r="DJ738" s="4"/>
    </row>
    <row r="739" spans="2:114" ht="14">
      <c r="B739" s="1"/>
      <c r="C739" s="1"/>
      <c r="D739" s="1"/>
      <c r="E739" s="1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  <c r="AE739" s="17"/>
      <c r="AF739" s="17"/>
      <c r="AG739" s="17"/>
      <c r="AH739" s="17"/>
      <c r="AI739" s="17"/>
      <c r="AJ739" s="17"/>
      <c r="AK739" s="17"/>
      <c r="AL739" s="17"/>
      <c r="AM739" s="17"/>
      <c r="AN739" s="17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  <c r="DE739" s="4"/>
      <c r="DF739" s="4"/>
      <c r="DG739" s="4"/>
      <c r="DH739" s="4"/>
      <c r="DI739" s="4"/>
      <c r="DJ739" s="4"/>
    </row>
    <row r="740" spans="2:114" ht="14">
      <c r="B740" s="1"/>
      <c r="C740" s="1"/>
      <c r="D740" s="1"/>
      <c r="E740" s="1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  <c r="AD740" s="17"/>
      <c r="AE740" s="17"/>
      <c r="AF740" s="17"/>
      <c r="AG740" s="17"/>
      <c r="AH740" s="17"/>
      <c r="AI740" s="17"/>
      <c r="AJ740" s="17"/>
      <c r="AK740" s="17"/>
      <c r="AL740" s="17"/>
      <c r="AM740" s="17"/>
      <c r="AN740" s="17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  <c r="DE740" s="4"/>
      <c r="DF740" s="4"/>
      <c r="DG740" s="4"/>
      <c r="DH740" s="4"/>
      <c r="DI740" s="4"/>
      <c r="DJ740" s="4"/>
    </row>
    <row r="741" spans="2:114" ht="14">
      <c r="B741" s="1"/>
      <c r="C741" s="1"/>
      <c r="D741" s="1"/>
      <c r="E741" s="1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  <c r="AE741" s="17"/>
      <c r="AF741" s="17"/>
      <c r="AG741" s="17"/>
      <c r="AH741" s="17"/>
      <c r="AI741" s="17"/>
      <c r="AJ741" s="17"/>
      <c r="AK741" s="17"/>
      <c r="AL741" s="17"/>
      <c r="AM741" s="17"/>
      <c r="AN741" s="17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  <c r="DE741" s="4"/>
      <c r="DF741" s="4"/>
      <c r="DG741" s="4"/>
      <c r="DH741" s="4"/>
      <c r="DI741" s="4"/>
      <c r="DJ741" s="4"/>
    </row>
    <row r="742" spans="2:114" ht="14">
      <c r="B742" s="1"/>
      <c r="C742" s="1"/>
      <c r="D742" s="1"/>
      <c r="E742" s="1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  <c r="AI742" s="17"/>
      <c r="AJ742" s="17"/>
      <c r="AK742" s="17"/>
      <c r="AL742" s="17"/>
      <c r="AM742" s="17"/>
      <c r="AN742" s="17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  <c r="DE742" s="4"/>
      <c r="DF742" s="4"/>
      <c r="DG742" s="4"/>
      <c r="DH742" s="4"/>
      <c r="DI742" s="4"/>
      <c r="DJ742" s="4"/>
    </row>
    <row r="743" spans="2:114" ht="14">
      <c r="B743" s="1"/>
      <c r="C743" s="1"/>
      <c r="D743" s="1"/>
      <c r="E743" s="1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  <c r="AI743" s="17"/>
      <c r="AJ743" s="17"/>
      <c r="AK743" s="17"/>
      <c r="AL743" s="17"/>
      <c r="AM743" s="17"/>
      <c r="AN743" s="17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  <c r="DE743" s="4"/>
      <c r="DF743" s="4"/>
      <c r="DG743" s="4"/>
      <c r="DH743" s="4"/>
      <c r="DI743" s="4"/>
      <c r="DJ743" s="4"/>
    </row>
    <row r="744" spans="2:114" ht="14">
      <c r="B744" s="1"/>
      <c r="C744" s="1"/>
      <c r="D744" s="1"/>
      <c r="E744" s="1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  <c r="AI744" s="17"/>
      <c r="AJ744" s="17"/>
      <c r="AK744" s="17"/>
      <c r="AL744" s="17"/>
      <c r="AM744" s="17"/>
      <c r="AN744" s="17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  <c r="DE744" s="4"/>
      <c r="DF744" s="4"/>
      <c r="DG744" s="4"/>
      <c r="DH744" s="4"/>
      <c r="DI744" s="4"/>
      <c r="DJ744" s="4"/>
    </row>
    <row r="745" spans="2:114" ht="14">
      <c r="B745" s="1"/>
      <c r="C745" s="1"/>
      <c r="D745" s="1"/>
      <c r="E745" s="1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  <c r="AI745" s="17"/>
      <c r="AJ745" s="17"/>
      <c r="AK745" s="17"/>
      <c r="AL745" s="17"/>
      <c r="AM745" s="17"/>
      <c r="AN745" s="17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  <c r="DE745" s="4"/>
      <c r="DF745" s="4"/>
      <c r="DG745" s="4"/>
      <c r="DH745" s="4"/>
      <c r="DI745" s="4"/>
      <c r="DJ745" s="4"/>
    </row>
    <row r="746" spans="2:114" ht="14">
      <c r="B746" s="1"/>
      <c r="C746" s="1"/>
      <c r="D746" s="1"/>
      <c r="E746" s="1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  <c r="AI746" s="17"/>
      <c r="AJ746" s="17"/>
      <c r="AK746" s="17"/>
      <c r="AL746" s="17"/>
      <c r="AM746" s="17"/>
      <c r="AN746" s="17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  <c r="DE746" s="4"/>
      <c r="DF746" s="4"/>
      <c r="DG746" s="4"/>
      <c r="DH746" s="4"/>
      <c r="DI746" s="4"/>
      <c r="DJ746" s="4"/>
    </row>
    <row r="747" spans="2:114" ht="14">
      <c r="B747" s="1"/>
      <c r="C747" s="1"/>
      <c r="D747" s="1"/>
      <c r="E747" s="1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  <c r="AE747" s="17"/>
      <c r="AF747" s="17"/>
      <c r="AG747" s="17"/>
      <c r="AH747" s="17"/>
      <c r="AI747" s="17"/>
      <c r="AJ747" s="17"/>
      <c r="AK747" s="17"/>
      <c r="AL747" s="17"/>
      <c r="AM747" s="17"/>
      <c r="AN747" s="17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  <c r="DE747" s="4"/>
      <c r="DF747" s="4"/>
      <c r="DG747" s="4"/>
      <c r="DH747" s="4"/>
      <c r="DI747" s="4"/>
      <c r="DJ747" s="4"/>
    </row>
    <row r="748" spans="2:114" ht="14">
      <c r="B748" s="1"/>
      <c r="C748" s="1"/>
      <c r="D748" s="1"/>
      <c r="E748" s="1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  <c r="AE748" s="17"/>
      <c r="AF748" s="17"/>
      <c r="AG748" s="17"/>
      <c r="AH748" s="17"/>
      <c r="AI748" s="17"/>
      <c r="AJ748" s="17"/>
      <c r="AK748" s="17"/>
      <c r="AL748" s="17"/>
      <c r="AM748" s="17"/>
      <c r="AN748" s="17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  <c r="DE748" s="4"/>
      <c r="DF748" s="4"/>
      <c r="DG748" s="4"/>
      <c r="DH748" s="4"/>
      <c r="DI748" s="4"/>
      <c r="DJ748" s="4"/>
    </row>
    <row r="749" spans="2:114" ht="14">
      <c r="B749" s="1"/>
      <c r="C749" s="1"/>
      <c r="D749" s="1"/>
      <c r="E749" s="1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  <c r="AE749" s="17"/>
      <c r="AF749" s="17"/>
      <c r="AG749" s="17"/>
      <c r="AH749" s="17"/>
      <c r="AI749" s="17"/>
      <c r="AJ749" s="17"/>
      <c r="AK749" s="17"/>
      <c r="AL749" s="17"/>
      <c r="AM749" s="17"/>
      <c r="AN749" s="17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  <c r="DE749" s="4"/>
      <c r="DF749" s="4"/>
      <c r="DG749" s="4"/>
      <c r="DH749" s="4"/>
      <c r="DI749" s="4"/>
      <c r="DJ749" s="4"/>
    </row>
    <row r="750" spans="2:114" ht="14">
      <c r="B750" s="1"/>
      <c r="C750" s="1"/>
      <c r="D750" s="1"/>
      <c r="E750" s="1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  <c r="AE750" s="17"/>
      <c r="AF750" s="17"/>
      <c r="AG750" s="17"/>
      <c r="AH750" s="17"/>
      <c r="AI750" s="17"/>
      <c r="AJ750" s="17"/>
      <c r="AK750" s="17"/>
      <c r="AL750" s="17"/>
      <c r="AM750" s="17"/>
      <c r="AN750" s="17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  <c r="DE750" s="4"/>
      <c r="DF750" s="4"/>
      <c r="DG750" s="4"/>
      <c r="DH750" s="4"/>
      <c r="DI750" s="4"/>
      <c r="DJ750" s="4"/>
    </row>
    <row r="751" spans="2:114" ht="14">
      <c r="B751" s="1"/>
      <c r="C751" s="1"/>
      <c r="D751" s="1"/>
      <c r="E751" s="1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  <c r="AD751" s="17"/>
      <c r="AE751" s="17"/>
      <c r="AF751" s="17"/>
      <c r="AG751" s="17"/>
      <c r="AH751" s="17"/>
      <c r="AI751" s="17"/>
      <c r="AJ751" s="17"/>
      <c r="AK751" s="17"/>
      <c r="AL751" s="17"/>
      <c r="AM751" s="17"/>
      <c r="AN751" s="17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  <c r="DE751" s="4"/>
      <c r="DF751" s="4"/>
      <c r="DG751" s="4"/>
      <c r="DH751" s="4"/>
      <c r="DI751" s="4"/>
      <c r="DJ751" s="4"/>
    </row>
    <row r="752" spans="2:114" ht="14">
      <c r="B752" s="1"/>
      <c r="C752" s="1"/>
      <c r="D752" s="1"/>
      <c r="E752" s="1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  <c r="AE752" s="17"/>
      <c r="AF752" s="17"/>
      <c r="AG752" s="17"/>
      <c r="AH752" s="17"/>
      <c r="AI752" s="17"/>
      <c r="AJ752" s="17"/>
      <c r="AK752" s="17"/>
      <c r="AL752" s="17"/>
      <c r="AM752" s="17"/>
      <c r="AN752" s="17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  <c r="DE752" s="4"/>
      <c r="DF752" s="4"/>
      <c r="DG752" s="4"/>
      <c r="DH752" s="4"/>
      <c r="DI752" s="4"/>
      <c r="DJ752" s="4"/>
    </row>
    <row r="753" spans="2:114" ht="14">
      <c r="B753" s="1"/>
      <c r="C753" s="1"/>
      <c r="D753" s="1"/>
      <c r="E753" s="1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  <c r="AE753" s="17"/>
      <c r="AF753" s="17"/>
      <c r="AG753" s="17"/>
      <c r="AH753" s="17"/>
      <c r="AI753" s="17"/>
      <c r="AJ753" s="17"/>
      <c r="AK753" s="17"/>
      <c r="AL753" s="17"/>
      <c r="AM753" s="17"/>
      <c r="AN753" s="17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  <c r="DE753" s="4"/>
      <c r="DF753" s="4"/>
      <c r="DG753" s="4"/>
      <c r="DH753" s="4"/>
      <c r="DI753" s="4"/>
      <c r="DJ753" s="4"/>
    </row>
    <row r="754" spans="2:114" ht="14">
      <c r="B754" s="1"/>
      <c r="C754" s="1"/>
      <c r="D754" s="1"/>
      <c r="E754" s="1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  <c r="AE754" s="17"/>
      <c r="AF754" s="17"/>
      <c r="AG754" s="17"/>
      <c r="AH754" s="17"/>
      <c r="AI754" s="17"/>
      <c r="AJ754" s="17"/>
      <c r="AK754" s="17"/>
      <c r="AL754" s="17"/>
      <c r="AM754" s="17"/>
      <c r="AN754" s="17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  <c r="DE754" s="4"/>
      <c r="DF754" s="4"/>
      <c r="DG754" s="4"/>
      <c r="DH754" s="4"/>
      <c r="DI754" s="4"/>
      <c r="DJ754" s="4"/>
    </row>
    <row r="755" spans="2:114" ht="14">
      <c r="B755" s="1"/>
      <c r="C755" s="1"/>
      <c r="D755" s="1"/>
      <c r="E755" s="1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  <c r="AD755" s="17"/>
      <c r="AE755" s="17"/>
      <c r="AF755" s="17"/>
      <c r="AG755" s="17"/>
      <c r="AH755" s="17"/>
      <c r="AI755" s="17"/>
      <c r="AJ755" s="17"/>
      <c r="AK755" s="17"/>
      <c r="AL755" s="17"/>
      <c r="AM755" s="17"/>
      <c r="AN755" s="17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  <c r="DE755" s="4"/>
      <c r="DF755" s="4"/>
      <c r="DG755" s="4"/>
      <c r="DH755" s="4"/>
      <c r="DI755" s="4"/>
      <c r="DJ755" s="4"/>
    </row>
    <row r="756" spans="2:114" ht="14">
      <c r="B756" s="1"/>
      <c r="C756" s="1"/>
      <c r="D756" s="1"/>
      <c r="E756" s="1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  <c r="AD756" s="17"/>
      <c r="AE756" s="17"/>
      <c r="AF756" s="17"/>
      <c r="AG756" s="17"/>
      <c r="AH756" s="17"/>
      <c r="AI756" s="17"/>
      <c r="AJ756" s="17"/>
      <c r="AK756" s="17"/>
      <c r="AL756" s="17"/>
      <c r="AM756" s="17"/>
      <c r="AN756" s="17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  <c r="DE756" s="4"/>
      <c r="DF756" s="4"/>
      <c r="DG756" s="4"/>
      <c r="DH756" s="4"/>
      <c r="DI756" s="4"/>
      <c r="DJ756" s="4"/>
    </row>
    <row r="757" spans="2:114" ht="14">
      <c r="B757" s="1"/>
      <c r="C757" s="1"/>
      <c r="D757" s="1"/>
      <c r="E757" s="1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  <c r="AD757" s="17"/>
      <c r="AE757" s="17"/>
      <c r="AF757" s="17"/>
      <c r="AG757" s="17"/>
      <c r="AH757" s="17"/>
      <c r="AI757" s="17"/>
      <c r="AJ757" s="17"/>
      <c r="AK757" s="17"/>
      <c r="AL757" s="17"/>
      <c r="AM757" s="17"/>
      <c r="AN757" s="17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  <c r="DE757" s="4"/>
      <c r="DF757" s="4"/>
      <c r="DG757" s="4"/>
      <c r="DH757" s="4"/>
      <c r="DI757" s="4"/>
      <c r="DJ757" s="4"/>
    </row>
    <row r="758" spans="2:114" ht="14">
      <c r="B758" s="1"/>
      <c r="C758" s="1"/>
      <c r="D758" s="1"/>
      <c r="E758" s="1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  <c r="AD758" s="17"/>
      <c r="AE758" s="17"/>
      <c r="AF758" s="17"/>
      <c r="AG758" s="17"/>
      <c r="AH758" s="17"/>
      <c r="AI758" s="17"/>
      <c r="AJ758" s="17"/>
      <c r="AK758" s="17"/>
      <c r="AL758" s="17"/>
      <c r="AM758" s="17"/>
      <c r="AN758" s="17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  <c r="DE758" s="4"/>
      <c r="DF758" s="4"/>
      <c r="DG758" s="4"/>
      <c r="DH758" s="4"/>
      <c r="DI758" s="4"/>
      <c r="DJ758" s="4"/>
    </row>
    <row r="759" spans="2:114" ht="14">
      <c r="B759" s="1"/>
      <c r="C759" s="1"/>
      <c r="D759" s="1"/>
      <c r="E759" s="1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  <c r="AD759" s="17"/>
      <c r="AE759" s="17"/>
      <c r="AF759" s="17"/>
      <c r="AG759" s="17"/>
      <c r="AH759" s="17"/>
      <c r="AI759" s="17"/>
      <c r="AJ759" s="17"/>
      <c r="AK759" s="17"/>
      <c r="AL759" s="17"/>
      <c r="AM759" s="17"/>
      <c r="AN759" s="17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  <c r="DE759" s="4"/>
      <c r="DF759" s="4"/>
      <c r="DG759" s="4"/>
      <c r="DH759" s="4"/>
      <c r="DI759" s="4"/>
      <c r="DJ759" s="4"/>
    </row>
    <row r="760" spans="2:114" ht="14">
      <c r="B760" s="1"/>
      <c r="C760" s="1"/>
      <c r="D760" s="1"/>
      <c r="E760" s="1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  <c r="AD760" s="17"/>
      <c r="AE760" s="17"/>
      <c r="AF760" s="17"/>
      <c r="AG760" s="17"/>
      <c r="AH760" s="17"/>
      <c r="AI760" s="17"/>
      <c r="AJ760" s="17"/>
      <c r="AK760" s="17"/>
      <c r="AL760" s="17"/>
      <c r="AM760" s="17"/>
      <c r="AN760" s="17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  <c r="DE760" s="4"/>
      <c r="DF760" s="4"/>
      <c r="DG760" s="4"/>
      <c r="DH760" s="4"/>
      <c r="DI760" s="4"/>
      <c r="DJ760" s="4"/>
    </row>
    <row r="761" spans="2:114" ht="14">
      <c r="B761" s="1"/>
      <c r="C761" s="1"/>
      <c r="D761" s="1"/>
      <c r="E761" s="1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  <c r="AE761" s="17"/>
      <c r="AF761" s="17"/>
      <c r="AG761" s="17"/>
      <c r="AH761" s="17"/>
      <c r="AI761" s="17"/>
      <c r="AJ761" s="17"/>
      <c r="AK761" s="17"/>
      <c r="AL761" s="17"/>
      <c r="AM761" s="17"/>
      <c r="AN761" s="17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  <c r="DE761" s="4"/>
      <c r="DF761" s="4"/>
      <c r="DG761" s="4"/>
      <c r="DH761" s="4"/>
      <c r="DI761" s="4"/>
      <c r="DJ761" s="4"/>
    </row>
    <row r="762" spans="2:114" ht="14">
      <c r="B762" s="1"/>
      <c r="C762" s="1"/>
      <c r="D762" s="1"/>
      <c r="E762" s="1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  <c r="AD762" s="17"/>
      <c r="AE762" s="17"/>
      <c r="AF762" s="17"/>
      <c r="AG762" s="17"/>
      <c r="AH762" s="17"/>
      <c r="AI762" s="17"/>
      <c r="AJ762" s="17"/>
      <c r="AK762" s="17"/>
      <c r="AL762" s="17"/>
      <c r="AM762" s="17"/>
      <c r="AN762" s="17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  <c r="DE762" s="4"/>
      <c r="DF762" s="4"/>
      <c r="DG762" s="4"/>
      <c r="DH762" s="4"/>
      <c r="DI762" s="4"/>
      <c r="DJ762" s="4"/>
    </row>
    <row r="763" spans="2:114" ht="14">
      <c r="B763" s="1"/>
      <c r="C763" s="1"/>
      <c r="D763" s="1"/>
      <c r="E763" s="1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  <c r="AD763" s="17"/>
      <c r="AE763" s="17"/>
      <c r="AF763" s="17"/>
      <c r="AG763" s="17"/>
      <c r="AH763" s="17"/>
      <c r="AI763" s="17"/>
      <c r="AJ763" s="17"/>
      <c r="AK763" s="17"/>
      <c r="AL763" s="17"/>
      <c r="AM763" s="17"/>
      <c r="AN763" s="17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  <c r="DE763" s="4"/>
      <c r="DF763" s="4"/>
      <c r="DG763" s="4"/>
      <c r="DH763" s="4"/>
      <c r="DI763" s="4"/>
      <c r="DJ763" s="4"/>
    </row>
    <row r="764" spans="2:114" ht="14">
      <c r="B764" s="1"/>
      <c r="C764" s="1"/>
      <c r="D764" s="1"/>
      <c r="E764" s="1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  <c r="AD764" s="17"/>
      <c r="AE764" s="17"/>
      <c r="AF764" s="17"/>
      <c r="AG764" s="17"/>
      <c r="AH764" s="17"/>
      <c r="AI764" s="17"/>
      <c r="AJ764" s="17"/>
      <c r="AK764" s="17"/>
      <c r="AL764" s="17"/>
      <c r="AM764" s="17"/>
      <c r="AN764" s="17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  <c r="DE764" s="4"/>
      <c r="DF764" s="4"/>
      <c r="DG764" s="4"/>
      <c r="DH764" s="4"/>
      <c r="DI764" s="4"/>
      <c r="DJ764" s="4"/>
    </row>
    <row r="765" spans="2:114" ht="14">
      <c r="B765" s="1"/>
      <c r="C765" s="1"/>
      <c r="D765" s="1"/>
      <c r="E765" s="1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  <c r="AD765" s="17"/>
      <c r="AE765" s="17"/>
      <c r="AF765" s="17"/>
      <c r="AG765" s="17"/>
      <c r="AH765" s="17"/>
      <c r="AI765" s="17"/>
      <c r="AJ765" s="17"/>
      <c r="AK765" s="17"/>
      <c r="AL765" s="17"/>
      <c r="AM765" s="17"/>
      <c r="AN765" s="17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  <c r="DE765" s="4"/>
      <c r="DF765" s="4"/>
      <c r="DG765" s="4"/>
      <c r="DH765" s="4"/>
      <c r="DI765" s="4"/>
      <c r="DJ765" s="4"/>
    </row>
    <row r="766" spans="2:114" ht="14">
      <c r="B766" s="1"/>
      <c r="C766" s="1"/>
      <c r="D766" s="1"/>
      <c r="E766" s="1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  <c r="AD766" s="17"/>
      <c r="AE766" s="17"/>
      <c r="AF766" s="17"/>
      <c r="AG766" s="17"/>
      <c r="AH766" s="17"/>
      <c r="AI766" s="17"/>
      <c r="AJ766" s="17"/>
      <c r="AK766" s="17"/>
      <c r="AL766" s="17"/>
      <c r="AM766" s="17"/>
      <c r="AN766" s="17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  <c r="DE766" s="4"/>
      <c r="DF766" s="4"/>
      <c r="DG766" s="4"/>
      <c r="DH766" s="4"/>
      <c r="DI766" s="4"/>
      <c r="DJ766" s="4"/>
    </row>
    <row r="767" spans="2:114" ht="14">
      <c r="B767" s="1"/>
      <c r="C767" s="1"/>
      <c r="D767" s="1"/>
      <c r="E767" s="1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  <c r="AE767" s="17"/>
      <c r="AF767" s="17"/>
      <c r="AG767" s="17"/>
      <c r="AH767" s="17"/>
      <c r="AI767" s="17"/>
      <c r="AJ767" s="17"/>
      <c r="AK767" s="17"/>
      <c r="AL767" s="17"/>
      <c r="AM767" s="17"/>
      <c r="AN767" s="17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  <c r="DE767" s="4"/>
      <c r="DF767" s="4"/>
      <c r="DG767" s="4"/>
      <c r="DH767" s="4"/>
      <c r="DI767" s="4"/>
      <c r="DJ767" s="4"/>
    </row>
    <row r="768" spans="2:114" ht="14">
      <c r="B768" s="1"/>
      <c r="C768" s="1"/>
      <c r="D768" s="1"/>
      <c r="E768" s="1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  <c r="AD768" s="17"/>
      <c r="AE768" s="17"/>
      <c r="AF768" s="17"/>
      <c r="AG768" s="17"/>
      <c r="AH768" s="17"/>
      <c r="AI768" s="17"/>
      <c r="AJ768" s="17"/>
      <c r="AK768" s="17"/>
      <c r="AL768" s="17"/>
      <c r="AM768" s="17"/>
      <c r="AN768" s="17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  <c r="DE768" s="4"/>
      <c r="DF768" s="4"/>
      <c r="DG768" s="4"/>
      <c r="DH768" s="4"/>
      <c r="DI768" s="4"/>
      <c r="DJ768" s="4"/>
    </row>
    <row r="769" spans="2:114" ht="14">
      <c r="B769" s="1"/>
      <c r="C769" s="1"/>
      <c r="D769" s="1"/>
      <c r="E769" s="1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  <c r="AD769" s="17"/>
      <c r="AE769" s="17"/>
      <c r="AF769" s="17"/>
      <c r="AG769" s="17"/>
      <c r="AH769" s="17"/>
      <c r="AI769" s="17"/>
      <c r="AJ769" s="17"/>
      <c r="AK769" s="17"/>
      <c r="AL769" s="17"/>
      <c r="AM769" s="17"/>
      <c r="AN769" s="17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  <c r="DE769" s="4"/>
      <c r="DF769" s="4"/>
      <c r="DG769" s="4"/>
      <c r="DH769" s="4"/>
      <c r="DI769" s="4"/>
      <c r="DJ769" s="4"/>
    </row>
    <row r="770" spans="2:114" ht="14">
      <c r="B770" s="1"/>
      <c r="C770" s="1"/>
      <c r="D770" s="1"/>
      <c r="E770" s="1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  <c r="AD770" s="17"/>
      <c r="AE770" s="17"/>
      <c r="AF770" s="17"/>
      <c r="AG770" s="17"/>
      <c r="AH770" s="17"/>
      <c r="AI770" s="17"/>
      <c r="AJ770" s="17"/>
      <c r="AK770" s="17"/>
      <c r="AL770" s="17"/>
      <c r="AM770" s="17"/>
      <c r="AN770" s="17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  <c r="DE770" s="4"/>
      <c r="DF770" s="4"/>
      <c r="DG770" s="4"/>
      <c r="DH770" s="4"/>
      <c r="DI770" s="4"/>
      <c r="DJ770" s="4"/>
    </row>
    <row r="771" spans="2:114" ht="14">
      <c r="B771" s="1"/>
      <c r="C771" s="1"/>
      <c r="D771" s="1"/>
      <c r="E771" s="1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  <c r="AD771" s="17"/>
      <c r="AE771" s="17"/>
      <c r="AF771" s="17"/>
      <c r="AG771" s="17"/>
      <c r="AH771" s="17"/>
      <c r="AI771" s="17"/>
      <c r="AJ771" s="17"/>
      <c r="AK771" s="17"/>
      <c r="AL771" s="17"/>
      <c r="AM771" s="17"/>
      <c r="AN771" s="17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  <c r="DE771" s="4"/>
      <c r="DF771" s="4"/>
      <c r="DG771" s="4"/>
      <c r="DH771" s="4"/>
      <c r="DI771" s="4"/>
      <c r="DJ771" s="4"/>
    </row>
    <row r="772" spans="2:114" ht="14">
      <c r="B772" s="1"/>
      <c r="C772" s="1"/>
      <c r="D772" s="1"/>
      <c r="E772" s="1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  <c r="AD772" s="17"/>
      <c r="AE772" s="17"/>
      <c r="AF772" s="17"/>
      <c r="AG772" s="17"/>
      <c r="AH772" s="17"/>
      <c r="AI772" s="17"/>
      <c r="AJ772" s="17"/>
      <c r="AK772" s="17"/>
      <c r="AL772" s="17"/>
      <c r="AM772" s="17"/>
      <c r="AN772" s="17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  <c r="DE772" s="4"/>
      <c r="DF772" s="4"/>
      <c r="DG772" s="4"/>
      <c r="DH772" s="4"/>
      <c r="DI772" s="4"/>
      <c r="DJ772" s="4"/>
    </row>
    <row r="773" spans="2:114" ht="14">
      <c r="B773" s="1"/>
      <c r="C773" s="1"/>
      <c r="D773" s="1"/>
      <c r="E773" s="1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  <c r="AD773" s="17"/>
      <c r="AE773" s="17"/>
      <c r="AF773" s="17"/>
      <c r="AG773" s="17"/>
      <c r="AH773" s="17"/>
      <c r="AI773" s="17"/>
      <c r="AJ773" s="17"/>
      <c r="AK773" s="17"/>
      <c r="AL773" s="17"/>
      <c r="AM773" s="17"/>
      <c r="AN773" s="17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  <c r="DE773" s="4"/>
      <c r="DF773" s="4"/>
      <c r="DG773" s="4"/>
      <c r="DH773" s="4"/>
      <c r="DI773" s="4"/>
      <c r="DJ773" s="4"/>
    </row>
    <row r="774" spans="2:114" ht="14">
      <c r="B774" s="1"/>
      <c r="C774" s="1"/>
      <c r="D774" s="1"/>
      <c r="E774" s="1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  <c r="AD774" s="17"/>
      <c r="AE774" s="17"/>
      <c r="AF774" s="17"/>
      <c r="AG774" s="17"/>
      <c r="AH774" s="17"/>
      <c r="AI774" s="17"/>
      <c r="AJ774" s="17"/>
      <c r="AK774" s="17"/>
      <c r="AL774" s="17"/>
      <c r="AM774" s="17"/>
      <c r="AN774" s="17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  <c r="DE774" s="4"/>
      <c r="DF774" s="4"/>
      <c r="DG774" s="4"/>
      <c r="DH774" s="4"/>
      <c r="DI774" s="4"/>
      <c r="DJ774" s="4"/>
    </row>
    <row r="775" spans="2:114" ht="14">
      <c r="B775" s="1"/>
      <c r="C775" s="1"/>
      <c r="D775" s="1"/>
      <c r="E775" s="1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  <c r="AD775" s="17"/>
      <c r="AE775" s="17"/>
      <c r="AF775" s="17"/>
      <c r="AG775" s="17"/>
      <c r="AH775" s="17"/>
      <c r="AI775" s="17"/>
      <c r="AJ775" s="17"/>
      <c r="AK775" s="17"/>
      <c r="AL775" s="17"/>
      <c r="AM775" s="17"/>
      <c r="AN775" s="17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  <c r="DE775" s="4"/>
      <c r="DF775" s="4"/>
      <c r="DG775" s="4"/>
      <c r="DH775" s="4"/>
      <c r="DI775" s="4"/>
      <c r="DJ775" s="4"/>
    </row>
    <row r="776" spans="2:114" ht="14">
      <c r="B776" s="1"/>
      <c r="C776" s="1"/>
      <c r="D776" s="1"/>
      <c r="E776" s="1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  <c r="AD776" s="17"/>
      <c r="AE776" s="17"/>
      <c r="AF776" s="17"/>
      <c r="AG776" s="17"/>
      <c r="AH776" s="17"/>
      <c r="AI776" s="17"/>
      <c r="AJ776" s="17"/>
      <c r="AK776" s="17"/>
      <c r="AL776" s="17"/>
      <c r="AM776" s="17"/>
      <c r="AN776" s="17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  <c r="DE776" s="4"/>
      <c r="DF776" s="4"/>
      <c r="DG776" s="4"/>
      <c r="DH776" s="4"/>
      <c r="DI776" s="4"/>
      <c r="DJ776" s="4"/>
    </row>
    <row r="777" spans="2:114" ht="14">
      <c r="B777" s="1"/>
      <c r="C777" s="1"/>
      <c r="D777" s="1"/>
      <c r="E777" s="1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  <c r="AB777" s="17"/>
      <c r="AC777" s="17"/>
      <c r="AD777" s="17"/>
      <c r="AE777" s="17"/>
      <c r="AF777" s="17"/>
      <c r="AG777" s="17"/>
      <c r="AH777" s="17"/>
      <c r="AI777" s="17"/>
      <c r="AJ777" s="17"/>
      <c r="AK777" s="17"/>
      <c r="AL777" s="17"/>
      <c r="AM777" s="17"/>
      <c r="AN777" s="17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  <c r="DE777" s="4"/>
      <c r="DF777" s="4"/>
      <c r="DG777" s="4"/>
      <c r="DH777" s="4"/>
      <c r="DI777" s="4"/>
      <c r="DJ777" s="4"/>
    </row>
    <row r="778" spans="2:114" ht="14">
      <c r="B778" s="1"/>
      <c r="C778" s="1"/>
      <c r="D778" s="1"/>
      <c r="E778" s="1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  <c r="AB778" s="17"/>
      <c r="AC778" s="17"/>
      <c r="AD778" s="17"/>
      <c r="AE778" s="17"/>
      <c r="AF778" s="17"/>
      <c r="AG778" s="17"/>
      <c r="AH778" s="17"/>
      <c r="AI778" s="17"/>
      <c r="AJ778" s="17"/>
      <c r="AK778" s="17"/>
      <c r="AL778" s="17"/>
      <c r="AM778" s="17"/>
      <c r="AN778" s="17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  <c r="DE778" s="4"/>
      <c r="DF778" s="4"/>
      <c r="DG778" s="4"/>
      <c r="DH778" s="4"/>
      <c r="DI778" s="4"/>
      <c r="DJ778" s="4"/>
    </row>
    <row r="779" spans="2:114" ht="14">
      <c r="B779" s="1"/>
      <c r="C779" s="1"/>
      <c r="D779" s="1"/>
      <c r="E779" s="1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  <c r="AB779" s="17"/>
      <c r="AC779" s="17"/>
      <c r="AD779" s="17"/>
      <c r="AE779" s="17"/>
      <c r="AF779" s="17"/>
      <c r="AG779" s="17"/>
      <c r="AH779" s="17"/>
      <c r="AI779" s="17"/>
      <c r="AJ779" s="17"/>
      <c r="AK779" s="17"/>
      <c r="AL779" s="17"/>
      <c r="AM779" s="17"/>
      <c r="AN779" s="17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  <c r="DE779" s="4"/>
      <c r="DF779" s="4"/>
      <c r="DG779" s="4"/>
      <c r="DH779" s="4"/>
      <c r="DI779" s="4"/>
      <c r="DJ779" s="4"/>
    </row>
    <row r="780" spans="2:114" ht="14">
      <c r="B780" s="1"/>
      <c r="C780" s="1"/>
      <c r="D780" s="1"/>
      <c r="E780" s="1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  <c r="AB780" s="17"/>
      <c r="AC780" s="17"/>
      <c r="AD780" s="17"/>
      <c r="AE780" s="17"/>
      <c r="AF780" s="17"/>
      <c r="AG780" s="17"/>
      <c r="AH780" s="17"/>
      <c r="AI780" s="17"/>
      <c r="AJ780" s="17"/>
      <c r="AK780" s="17"/>
      <c r="AL780" s="17"/>
      <c r="AM780" s="17"/>
      <c r="AN780" s="17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  <c r="DE780" s="4"/>
      <c r="DF780" s="4"/>
      <c r="DG780" s="4"/>
      <c r="DH780" s="4"/>
      <c r="DI780" s="4"/>
      <c r="DJ780" s="4"/>
    </row>
    <row r="781" spans="2:114" ht="14">
      <c r="B781" s="1"/>
      <c r="C781" s="1"/>
      <c r="D781" s="1"/>
      <c r="E781" s="1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  <c r="AB781" s="17"/>
      <c r="AC781" s="17"/>
      <c r="AD781" s="17"/>
      <c r="AE781" s="17"/>
      <c r="AF781" s="17"/>
      <c r="AG781" s="17"/>
      <c r="AH781" s="17"/>
      <c r="AI781" s="17"/>
      <c r="AJ781" s="17"/>
      <c r="AK781" s="17"/>
      <c r="AL781" s="17"/>
      <c r="AM781" s="17"/>
      <c r="AN781" s="17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  <c r="DE781" s="4"/>
      <c r="DF781" s="4"/>
      <c r="DG781" s="4"/>
      <c r="DH781" s="4"/>
      <c r="DI781" s="4"/>
      <c r="DJ781" s="4"/>
    </row>
    <row r="782" spans="2:114" ht="14">
      <c r="B782" s="1"/>
      <c r="C782" s="1"/>
      <c r="D782" s="1"/>
      <c r="E782" s="1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  <c r="AB782" s="17"/>
      <c r="AC782" s="17"/>
      <c r="AD782" s="17"/>
      <c r="AE782" s="17"/>
      <c r="AF782" s="17"/>
      <c r="AG782" s="17"/>
      <c r="AH782" s="17"/>
      <c r="AI782" s="17"/>
      <c r="AJ782" s="17"/>
      <c r="AK782" s="17"/>
      <c r="AL782" s="17"/>
      <c r="AM782" s="17"/>
      <c r="AN782" s="17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  <c r="DE782" s="4"/>
      <c r="DF782" s="4"/>
      <c r="DG782" s="4"/>
      <c r="DH782" s="4"/>
      <c r="DI782" s="4"/>
      <c r="DJ782" s="4"/>
    </row>
    <row r="783" spans="2:114" ht="14">
      <c r="B783" s="1"/>
      <c r="C783" s="1"/>
      <c r="D783" s="1"/>
      <c r="E783" s="1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  <c r="AC783" s="17"/>
      <c r="AD783" s="17"/>
      <c r="AE783" s="17"/>
      <c r="AF783" s="17"/>
      <c r="AG783" s="17"/>
      <c r="AH783" s="17"/>
      <c r="AI783" s="17"/>
      <c r="AJ783" s="17"/>
      <c r="AK783" s="17"/>
      <c r="AL783" s="17"/>
      <c r="AM783" s="17"/>
      <c r="AN783" s="17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  <c r="DE783" s="4"/>
      <c r="DF783" s="4"/>
      <c r="DG783" s="4"/>
      <c r="DH783" s="4"/>
      <c r="DI783" s="4"/>
      <c r="DJ783" s="4"/>
    </row>
    <row r="784" spans="2:114" ht="14">
      <c r="B784" s="1"/>
      <c r="C784" s="1"/>
      <c r="D784" s="1"/>
      <c r="E784" s="1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  <c r="AB784" s="17"/>
      <c r="AC784" s="17"/>
      <c r="AD784" s="17"/>
      <c r="AE784" s="17"/>
      <c r="AF784" s="17"/>
      <c r="AG784" s="17"/>
      <c r="AH784" s="17"/>
      <c r="AI784" s="17"/>
      <c r="AJ784" s="17"/>
      <c r="AK784" s="17"/>
      <c r="AL784" s="17"/>
      <c r="AM784" s="17"/>
      <c r="AN784" s="17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  <c r="DE784" s="4"/>
      <c r="DF784" s="4"/>
      <c r="DG784" s="4"/>
      <c r="DH784" s="4"/>
      <c r="DI784" s="4"/>
      <c r="DJ784" s="4"/>
    </row>
    <row r="785" spans="2:114" ht="14">
      <c r="B785" s="1"/>
      <c r="C785" s="1"/>
      <c r="D785" s="1"/>
      <c r="E785" s="1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7"/>
      <c r="AB785" s="17"/>
      <c r="AC785" s="17"/>
      <c r="AD785" s="17"/>
      <c r="AE785" s="17"/>
      <c r="AF785" s="17"/>
      <c r="AG785" s="17"/>
      <c r="AH785" s="17"/>
      <c r="AI785" s="17"/>
      <c r="AJ785" s="17"/>
      <c r="AK785" s="17"/>
      <c r="AL785" s="17"/>
      <c r="AM785" s="17"/>
      <c r="AN785" s="17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  <c r="DE785" s="4"/>
      <c r="DF785" s="4"/>
      <c r="DG785" s="4"/>
      <c r="DH785" s="4"/>
      <c r="DI785" s="4"/>
      <c r="DJ785" s="4"/>
    </row>
    <row r="786" spans="2:114" ht="14">
      <c r="B786" s="1"/>
      <c r="C786" s="1"/>
      <c r="D786" s="1"/>
      <c r="E786" s="1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  <c r="AB786" s="17"/>
      <c r="AC786" s="17"/>
      <c r="AD786" s="17"/>
      <c r="AE786" s="17"/>
      <c r="AF786" s="17"/>
      <c r="AG786" s="17"/>
      <c r="AH786" s="17"/>
      <c r="AI786" s="17"/>
      <c r="AJ786" s="17"/>
      <c r="AK786" s="17"/>
      <c r="AL786" s="17"/>
      <c r="AM786" s="17"/>
      <c r="AN786" s="17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  <c r="DE786" s="4"/>
      <c r="DF786" s="4"/>
      <c r="DG786" s="4"/>
      <c r="DH786" s="4"/>
      <c r="DI786" s="4"/>
      <c r="DJ786" s="4"/>
    </row>
    <row r="787" spans="2:114" ht="14">
      <c r="B787" s="1"/>
      <c r="C787" s="1"/>
      <c r="D787" s="1"/>
      <c r="E787" s="1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  <c r="AB787" s="17"/>
      <c r="AC787" s="17"/>
      <c r="AD787" s="17"/>
      <c r="AE787" s="17"/>
      <c r="AF787" s="17"/>
      <c r="AG787" s="17"/>
      <c r="AH787" s="17"/>
      <c r="AI787" s="17"/>
      <c r="AJ787" s="17"/>
      <c r="AK787" s="17"/>
      <c r="AL787" s="17"/>
      <c r="AM787" s="17"/>
      <c r="AN787" s="17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  <c r="DE787" s="4"/>
      <c r="DF787" s="4"/>
      <c r="DG787" s="4"/>
      <c r="DH787" s="4"/>
      <c r="DI787" s="4"/>
      <c r="DJ787" s="4"/>
    </row>
    <row r="788" spans="2:114" ht="14">
      <c r="B788" s="1"/>
      <c r="C788" s="1"/>
      <c r="D788" s="1"/>
      <c r="E788" s="1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7"/>
      <c r="AB788" s="17"/>
      <c r="AC788" s="17"/>
      <c r="AD788" s="17"/>
      <c r="AE788" s="17"/>
      <c r="AF788" s="17"/>
      <c r="AG788" s="17"/>
      <c r="AH788" s="17"/>
      <c r="AI788" s="17"/>
      <c r="AJ788" s="17"/>
      <c r="AK788" s="17"/>
      <c r="AL788" s="17"/>
      <c r="AM788" s="17"/>
      <c r="AN788" s="17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  <c r="DE788" s="4"/>
      <c r="DF788" s="4"/>
      <c r="DG788" s="4"/>
      <c r="DH788" s="4"/>
      <c r="DI788" s="4"/>
      <c r="DJ788" s="4"/>
    </row>
    <row r="789" spans="2:114" ht="14">
      <c r="B789" s="1"/>
      <c r="C789" s="1"/>
      <c r="D789" s="1"/>
      <c r="E789" s="1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7"/>
      <c r="AB789" s="17"/>
      <c r="AC789" s="17"/>
      <c r="AD789" s="17"/>
      <c r="AE789" s="17"/>
      <c r="AF789" s="17"/>
      <c r="AG789" s="17"/>
      <c r="AH789" s="17"/>
      <c r="AI789" s="17"/>
      <c r="AJ789" s="17"/>
      <c r="AK789" s="17"/>
      <c r="AL789" s="17"/>
      <c r="AM789" s="17"/>
      <c r="AN789" s="17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  <c r="DE789" s="4"/>
      <c r="DF789" s="4"/>
      <c r="DG789" s="4"/>
      <c r="DH789" s="4"/>
      <c r="DI789" s="4"/>
      <c r="DJ789" s="4"/>
    </row>
    <row r="790" spans="2:114" ht="14">
      <c r="B790" s="1"/>
      <c r="C790" s="1"/>
      <c r="D790" s="1"/>
      <c r="E790" s="1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7"/>
      <c r="AB790" s="17"/>
      <c r="AC790" s="17"/>
      <c r="AD790" s="17"/>
      <c r="AE790" s="17"/>
      <c r="AF790" s="17"/>
      <c r="AG790" s="17"/>
      <c r="AH790" s="17"/>
      <c r="AI790" s="17"/>
      <c r="AJ790" s="17"/>
      <c r="AK790" s="17"/>
      <c r="AL790" s="17"/>
      <c r="AM790" s="17"/>
      <c r="AN790" s="17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  <c r="DE790" s="4"/>
      <c r="DF790" s="4"/>
      <c r="DG790" s="4"/>
      <c r="DH790" s="4"/>
      <c r="DI790" s="4"/>
      <c r="DJ790" s="4"/>
    </row>
    <row r="791" spans="2:114" ht="14">
      <c r="B791" s="1"/>
      <c r="C791" s="1"/>
      <c r="D791" s="1"/>
      <c r="E791" s="1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  <c r="AB791" s="17"/>
      <c r="AC791" s="17"/>
      <c r="AD791" s="17"/>
      <c r="AE791" s="17"/>
      <c r="AF791" s="17"/>
      <c r="AG791" s="17"/>
      <c r="AH791" s="17"/>
      <c r="AI791" s="17"/>
      <c r="AJ791" s="17"/>
      <c r="AK791" s="17"/>
      <c r="AL791" s="17"/>
      <c r="AM791" s="17"/>
      <c r="AN791" s="17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  <c r="DE791" s="4"/>
      <c r="DF791" s="4"/>
      <c r="DG791" s="4"/>
      <c r="DH791" s="4"/>
      <c r="DI791" s="4"/>
      <c r="DJ791" s="4"/>
    </row>
    <row r="792" spans="2:114" ht="14">
      <c r="B792" s="1"/>
      <c r="C792" s="1"/>
      <c r="D792" s="1"/>
      <c r="E792" s="1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  <c r="AB792" s="17"/>
      <c r="AC792" s="17"/>
      <c r="AD792" s="17"/>
      <c r="AE792" s="17"/>
      <c r="AF792" s="17"/>
      <c r="AG792" s="17"/>
      <c r="AH792" s="17"/>
      <c r="AI792" s="17"/>
      <c r="AJ792" s="17"/>
      <c r="AK792" s="17"/>
      <c r="AL792" s="17"/>
      <c r="AM792" s="17"/>
      <c r="AN792" s="17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  <c r="DE792" s="4"/>
      <c r="DF792" s="4"/>
      <c r="DG792" s="4"/>
      <c r="DH792" s="4"/>
      <c r="DI792" s="4"/>
      <c r="DJ792" s="4"/>
    </row>
    <row r="793" spans="2:114" ht="14">
      <c r="B793" s="1"/>
      <c r="C793" s="1"/>
      <c r="D793" s="1"/>
      <c r="E793" s="1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  <c r="AI793" s="17"/>
      <c r="AJ793" s="17"/>
      <c r="AK793" s="17"/>
      <c r="AL793" s="17"/>
      <c r="AM793" s="17"/>
      <c r="AN793" s="17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  <c r="DE793" s="4"/>
      <c r="DF793" s="4"/>
      <c r="DG793" s="4"/>
      <c r="DH793" s="4"/>
      <c r="DI793" s="4"/>
      <c r="DJ793" s="4"/>
    </row>
    <row r="794" spans="2:114" ht="14">
      <c r="B794" s="1"/>
      <c r="C794" s="1"/>
      <c r="D794" s="1"/>
      <c r="E794" s="1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  <c r="AI794" s="17"/>
      <c r="AJ794" s="17"/>
      <c r="AK794" s="17"/>
      <c r="AL794" s="17"/>
      <c r="AM794" s="17"/>
      <c r="AN794" s="17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  <c r="DE794" s="4"/>
      <c r="DF794" s="4"/>
      <c r="DG794" s="4"/>
      <c r="DH794" s="4"/>
      <c r="DI794" s="4"/>
      <c r="DJ794" s="4"/>
    </row>
    <row r="795" spans="2:114" ht="14">
      <c r="B795" s="1"/>
      <c r="C795" s="1"/>
      <c r="D795" s="1"/>
      <c r="E795" s="1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  <c r="AI795" s="17"/>
      <c r="AJ795" s="17"/>
      <c r="AK795" s="17"/>
      <c r="AL795" s="17"/>
      <c r="AM795" s="17"/>
      <c r="AN795" s="17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  <c r="DE795" s="4"/>
      <c r="DF795" s="4"/>
      <c r="DG795" s="4"/>
      <c r="DH795" s="4"/>
      <c r="DI795" s="4"/>
      <c r="DJ795" s="4"/>
    </row>
    <row r="796" spans="2:114" ht="14">
      <c r="B796" s="1"/>
      <c r="C796" s="1"/>
      <c r="D796" s="1"/>
      <c r="E796" s="1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  <c r="AI796" s="17"/>
      <c r="AJ796" s="17"/>
      <c r="AK796" s="17"/>
      <c r="AL796" s="17"/>
      <c r="AM796" s="17"/>
      <c r="AN796" s="17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  <c r="DE796" s="4"/>
      <c r="DF796" s="4"/>
      <c r="DG796" s="4"/>
      <c r="DH796" s="4"/>
      <c r="DI796" s="4"/>
      <c r="DJ796" s="4"/>
    </row>
    <row r="797" spans="2:114" ht="14">
      <c r="B797" s="1"/>
      <c r="C797" s="1"/>
      <c r="D797" s="1"/>
      <c r="E797" s="1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  <c r="AI797" s="17"/>
      <c r="AJ797" s="17"/>
      <c r="AK797" s="17"/>
      <c r="AL797" s="17"/>
      <c r="AM797" s="17"/>
      <c r="AN797" s="17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  <c r="DE797" s="4"/>
      <c r="DF797" s="4"/>
      <c r="DG797" s="4"/>
      <c r="DH797" s="4"/>
      <c r="DI797" s="4"/>
      <c r="DJ797" s="4"/>
    </row>
    <row r="798" spans="2:114" ht="14">
      <c r="B798" s="1"/>
      <c r="C798" s="1"/>
      <c r="D798" s="1"/>
      <c r="E798" s="1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  <c r="AI798" s="17"/>
      <c r="AJ798" s="17"/>
      <c r="AK798" s="17"/>
      <c r="AL798" s="17"/>
      <c r="AM798" s="17"/>
      <c r="AN798" s="17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  <c r="DE798" s="4"/>
      <c r="DF798" s="4"/>
      <c r="DG798" s="4"/>
      <c r="DH798" s="4"/>
      <c r="DI798" s="4"/>
      <c r="DJ798" s="4"/>
    </row>
    <row r="799" spans="2:114" ht="14">
      <c r="B799" s="1"/>
      <c r="C799" s="1"/>
      <c r="D799" s="1"/>
      <c r="E799" s="1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  <c r="AI799" s="17"/>
      <c r="AJ799" s="17"/>
      <c r="AK799" s="17"/>
      <c r="AL799" s="17"/>
      <c r="AM799" s="17"/>
      <c r="AN799" s="17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  <c r="DE799" s="4"/>
      <c r="DF799" s="4"/>
      <c r="DG799" s="4"/>
      <c r="DH799" s="4"/>
      <c r="DI799" s="4"/>
      <c r="DJ799" s="4"/>
    </row>
    <row r="800" spans="2:114" ht="14">
      <c r="B800" s="1"/>
      <c r="C800" s="1"/>
      <c r="D800" s="1"/>
      <c r="E800" s="1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  <c r="AI800" s="17"/>
      <c r="AJ800" s="17"/>
      <c r="AK800" s="17"/>
      <c r="AL800" s="17"/>
      <c r="AM800" s="17"/>
      <c r="AN800" s="17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  <c r="DE800" s="4"/>
      <c r="DF800" s="4"/>
      <c r="DG800" s="4"/>
      <c r="DH800" s="4"/>
      <c r="DI800" s="4"/>
      <c r="DJ800" s="4"/>
    </row>
    <row r="801" spans="2:114" ht="14">
      <c r="B801" s="1"/>
      <c r="C801" s="1"/>
      <c r="D801" s="1"/>
      <c r="E801" s="1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  <c r="AI801" s="17"/>
      <c r="AJ801" s="17"/>
      <c r="AK801" s="17"/>
      <c r="AL801" s="17"/>
      <c r="AM801" s="17"/>
      <c r="AN801" s="17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  <c r="DE801" s="4"/>
      <c r="DF801" s="4"/>
      <c r="DG801" s="4"/>
      <c r="DH801" s="4"/>
      <c r="DI801" s="4"/>
      <c r="DJ801" s="4"/>
    </row>
    <row r="802" spans="2:114" ht="14">
      <c r="B802" s="1"/>
      <c r="C802" s="1"/>
      <c r="D802" s="1"/>
      <c r="E802" s="1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  <c r="AI802" s="17"/>
      <c r="AJ802" s="17"/>
      <c r="AK802" s="17"/>
      <c r="AL802" s="17"/>
      <c r="AM802" s="17"/>
      <c r="AN802" s="17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  <c r="DE802" s="4"/>
      <c r="DF802" s="4"/>
      <c r="DG802" s="4"/>
      <c r="DH802" s="4"/>
      <c r="DI802" s="4"/>
      <c r="DJ802" s="4"/>
    </row>
    <row r="803" spans="2:114" ht="14">
      <c r="B803" s="1"/>
      <c r="C803" s="1"/>
      <c r="D803" s="1"/>
      <c r="E803" s="1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  <c r="AI803" s="17"/>
      <c r="AJ803" s="17"/>
      <c r="AK803" s="17"/>
      <c r="AL803" s="17"/>
      <c r="AM803" s="17"/>
      <c r="AN803" s="17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  <c r="DE803" s="4"/>
      <c r="DF803" s="4"/>
      <c r="DG803" s="4"/>
      <c r="DH803" s="4"/>
      <c r="DI803" s="4"/>
      <c r="DJ803" s="4"/>
    </row>
    <row r="804" spans="2:114" ht="14">
      <c r="B804" s="1"/>
      <c r="C804" s="1"/>
      <c r="D804" s="1"/>
      <c r="E804" s="1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  <c r="AI804" s="17"/>
      <c r="AJ804" s="17"/>
      <c r="AK804" s="17"/>
      <c r="AL804" s="17"/>
      <c r="AM804" s="17"/>
      <c r="AN804" s="17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  <c r="DE804" s="4"/>
      <c r="DF804" s="4"/>
      <c r="DG804" s="4"/>
      <c r="DH804" s="4"/>
      <c r="DI804" s="4"/>
      <c r="DJ804" s="4"/>
    </row>
    <row r="805" spans="2:114" ht="14">
      <c r="B805" s="1"/>
      <c r="C805" s="1"/>
      <c r="D805" s="1"/>
      <c r="E805" s="1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  <c r="AB805" s="17"/>
      <c r="AC805" s="17"/>
      <c r="AD805" s="17"/>
      <c r="AE805" s="17"/>
      <c r="AF805" s="17"/>
      <c r="AG805" s="17"/>
      <c r="AH805" s="17"/>
      <c r="AI805" s="17"/>
      <c r="AJ805" s="17"/>
      <c r="AK805" s="17"/>
      <c r="AL805" s="17"/>
      <c r="AM805" s="17"/>
      <c r="AN805" s="17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  <c r="DE805" s="4"/>
      <c r="DF805" s="4"/>
      <c r="DG805" s="4"/>
      <c r="DH805" s="4"/>
      <c r="DI805" s="4"/>
      <c r="DJ805" s="4"/>
    </row>
    <row r="806" spans="2:114" ht="14">
      <c r="B806" s="1"/>
      <c r="C806" s="1"/>
      <c r="D806" s="1"/>
      <c r="E806" s="1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7"/>
      <c r="AB806" s="17"/>
      <c r="AC806" s="17"/>
      <c r="AD806" s="17"/>
      <c r="AE806" s="17"/>
      <c r="AF806" s="17"/>
      <c r="AG806" s="17"/>
      <c r="AH806" s="17"/>
      <c r="AI806" s="17"/>
      <c r="AJ806" s="17"/>
      <c r="AK806" s="17"/>
      <c r="AL806" s="17"/>
      <c r="AM806" s="17"/>
      <c r="AN806" s="17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  <c r="DE806" s="4"/>
      <c r="DF806" s="4"/>
      <c r="DG806" s="4"/>
      <c r="DH806" s="4"/>
      <c r="DI806" s="4"/>
      <c r="DJ806" s="4"/>
    </row>
    <row r="807" spans="2:114" ht="14">
      <c r="B807" s="1"/>
      <c r="C807" s="1"/>
      <c r="D807" s="1"/>
      <c r="E807" s="1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  <c r="AI807" s="17"/>
      <c r="AJ807" s="17"/>
      <c r="AK807" s="17"/>
      <c r="AL807" s="17"/>
      <c r="AM807" s="17"/>
      <c r="AN807" s="17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  <c r="DE807" s="4"/>
      <c r="DF807" s="4"/>
      <c r="DG807" s="4"/>
      <c r="DH807" s="4"/>
      <c r="DI807" s="4"/>
      <c r="DJ807" s="4"/>
    </row>
    <row r="808" spans="2:114" ht="14">
      <c r="B808" s="1"/>
      <c r="C808" s="1"/>
      <c r="D808" s="1"/>
      <c r="E808" s="1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  <c r="AI808" s="17"/>
      <c r="AJ808" s="17"/>
      <c r="AK808" s="17"/>
      <c r="AL808" s="17"/>
      <c r="AM808" s="17"/>
      <c r="AN808" s="17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  <c r="DE808" s="4"/>
      <c r="DF808" s="4"/>
      <c r="DG808" s="4"/>
      <c r="DH808" s="4"/>
      <c r="DI808" s="4"/>
      <c r="DJ808" s="4"/>
    </row>
    <row r="809" spans="2:114" ht="14">
      <c r="B809" s="1"/>
      <c r="C809" s="1"/>
      <c r="D809" s="1"/>
      <c r="E809" s="1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  <c r="AI809" s="17"/>
      <c r="AJ809" s="17"/>
      <c r="AK809" s="17"/>
      <c r="AL809" s="17"/>
      <c r="AM809" s="17"/>
      <c r="AN809" s="17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  <c r="DE809" s="4"/>
      <c r="DF809" s="4"/>
      <c r="DG809" s="4"/>
      <c r="DH809" s="4"/>
      <c r="DI809" s="4"/>
      <c r="DJ809" s="4"/>
    </row>
    <row r="810" spans="2:114" ht="14">
      <c r="B810" s="1"/>
      <c r="C810" s="1"/>
      <c r="D810" s="1"/>
      <c r="E810" s="1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  <c r="AI810" s="17"/>
      <c r="AJ810" s="17"/>
      <c r="AK810" s="17"/>
      <c r="AL810" s="17"/>
      <c r="AM810" s="17"/>
      <c r="AN810" s="17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  <c r="DE810" s="4"/>
      <c r="DF810" s="4"/>
      <c r="DG810" s="4"/>
      <c r="DH810" s="4"/>
      <c r="DI810" s="4"/>
      <c r="DJ810" s="4"/>
    </row>
    <row r="811" spans="2:114" ht="14">
      <c r="B811" s="1"/>
      <c r="C811" s="1"/>
      <c r="D811" s="1"/>
      <c r="E811" s="1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  <c r="AI811" s="17"/>
      <c r="AJ811" s="17"/>
      <c r="AK811" s="17"/>
      <c r="AL811" s="17"/>
      <c r="AM811" s="17"/>
      <c r="AN811" s="17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  <c r="DE811" s="4"/>
      <c r="DF811" s="4"/>
      <c r="DG811" s="4"/>
      <c r="DH811" s="4"/>
      <c r="DI811" s="4"/>
      <c r="DJ811" s="4"/>
    </row>
    <row r="812" spans="2:114" ht="14">
      <c r="B812" s="1"/>
      <c r="C812" s="1"/>
      <c r="D812" s="1"/>
      <c r="E812" s="1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  <c r="AI812" s="17"/>
      <c r="AJ812" s="17"/>
      <c r="AK812" s="17"/>
      <c r="AL812" s="17"/>
      <c r="AM812" s="17"/>
      <c r="AN812" s="17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  <c r="DE812" s="4"/>
      <c r="DF812" s="4"/>
      <c r="DG812" s="4"/>
      <c r="DH812" s="4"/>
      <c r="DI812" s="4"/>
      <c r="DJ812" s="4"/>
    </row>
    <row r="813" spans="2:114" ht="14">
      <c r="B813" s="1"/>
      <c r="C813" s="1"/>
      <c r="D813" s="1"/>
      <c r="E813" s="1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  <c r="AI813" s="17"/>
      <c r="AJ813" s="17"/>
      <c r="AK813" s="17"/>
      <c r="AL813" s="17"/>
      <c r="AM813" s="17"/>
      <c r="AN813" s="17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  <c r="DE813" s="4"/>
      <c r="DF813" s="4"/>
      <c r="DG813" s="4"/>
      <c r="DH813" s="4"/>
      <c r="DI813" s="4"/>
      <c r="DJ813" s="4"/>
    </row>
    <row r="814" spans="2:114" ht="14">
      <c r="B814" s="1"/>
      <c r="C814" s="1"/>
      <c r="D814" s="1"/>
      <c r="E814" s="1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  <c r="AI814" s="17"/>
      <c r="AJ814" s="17"/>
      <c r="AK814" s="17"/>
      <c r="AL814" s="17"/>
      <c r="AM814" s="17"/>
      <c r="AN814" s="17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  <c r="DE814" s="4"/>
      <c r="DF814" s="4"/>
      <c r="DG814" s="4"/>
      <c r="DH814" s="4"/>
      <c r="DI814" s="4"/>
      <c r="DJ814" s="4"/>
    </row>
    <row r="815" spans="2:114" ht="14">
      <c r="B815" s="1"/>
      <c r="C815" s="1"/>
      <c r="D815" s="1"/>
      <c r="E815" s="1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  <c r="AI815" s="17"/>
      <c r="AJ815" s="17"/>
      <c r="AK815" s="17"/>
      <c r="AL815" s="17"/>
      <c r="AM815" s="17"/>
      <c r="AN815" s="17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  <c r="DE815" s="4"/>
      <c r="DF815" s="4"/>
      <c r="DG815" s="4"/>
      <c r="DH815" s="4"/>
      <c r="DI815" s="4"/>
      <c r="DJ815" s="4"/>
    </row>
    <row r="816" spans="2:114" ht="14">
      <c r="B816" s="1"/>
      <c r="C816" s="1"/>
      <c r="D816" s="1"/>
      <c r="E816" s="1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  <c r="AI816" s="17"/>
      <c r="AJ816" s="17"/>
      <c r="AK816" s="17"/>
      <c r="AL816" s="17"/>
      <c r="AM816" s="17"/>
      <c r="AN816" s="17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  <c r="DE816" s="4"/>
      <c r="DF816" s="4"/>
      <c r="DG816" s="4"/>
      <c r="DH816" s="4"/>
      <c r="DI816" s="4"/>
      <c r="DJ816" s="4"/>
    </row>
    <row r="817" spans="2:114" ht="14">
      <c r="B817" s="1"/>
      <c r="C817" s="1"/>
      <c r="D817" s="1"/>
      <c r="E817" s="1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  <c r="AI817" s="17"/>
      <c r="AJ817" s="17"/>
      <c r="AK817" s="17"/>
      <c r="AL817" s="17"/>
      <c r="AM817" s="17"/>
      <c r="AN817" s="17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  <c r="DE817" s="4"/>
      <c r="DF817" s="4"/>
      <c r="DG817" s="4"/>
      <c r="DH817" s="4"/>
      <c r="DI817" s="4"/>
      <c r="DJ817" s="4"/>
    </row>
    <row r="818" spans="2:114" ht="14">
      <c r="B818" s="1"/>
      <c r="C818" s="1"/>
      <c r="D818" s="1"/>
      <c r="E818" s="1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  <c r="AI818" s="17"/>
      <c r="AJ818" s="17"/>
      <c r="AK818" s="17"/>
      <c r="AL818" s="17"/>
      <c r="AM818" s="17"/>
      <c r="AN818" s="17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  <c r="DE818" s="4"/>
      <c r="DF818" s="4"/>
      <c r="DG818" s="4"/>
      <c r="DH818" s="4"/>
      <c r="DI818" s="4"/>
      <c r="DJ818" s="4"/>
    </row>
    <row r="819" spans="2:114" ht="14">
      <c r="B819" s="1"/>
      <c r="C819" s="1"/>
      <c r="D819" s="1"/>
      <c r="E819" s="1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17"/>
      <c r="AB819" s="17"/>
      <c r="AC819" s="17"/>
      <c r="AD819" s="17"/>
      <c r="AE819" s="17"/>
      <c r="AF819" s="17"/>
      <c r="AG819" s="17"/>
      <c r="AH819" s="17"/>
      <c r="AI819" s="17"/>
      <c r="AJ819" s="17"/>
      <c r="AK819" s="17"/>
      <c r="AL819" s="17"/>
      <c r="AM819" s="17"/>
      <c r="AN819" s="17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  <c r="DE819" s="4"/>
      <c r="DF819" s="4"/>
      <c r="DG819" s="4"/>
      <c r="DH819" s="4"/>
      <c r="DI819" s="4"/>
      <c r="DJ819" s="4"/>
    </row>
    <row r="820" spans="2:114" ht="14">
      <c r="B820" s="1"/>
      <c r="C820" s="1"/>
      <c r="D820" s="1"/>
      <c r="E820" s="1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  <c r="AB820" s="17"/>
      <c r="AC820" s="17"/>
      <c r="AD820" s="17"/>
      <c r="AE820" s="17"/>
      <c r="AF820" s="17"/>
      <c r="AG820" s="17"/>
      <c r="AH820" s="17"/>
      <c r="AI820" s="17"/>
      <c r="AJ820" s="17"/>
      <c r="AK820" s="17"/>
      <c r="AL820" s="17"/>
      <c r="AM820" s="17"/>
      <c r="AN820" s="17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  <c r="DE820" s="4"/>
      <c r="DF820" s="4"/>
      <c r="DG820" s="4"/>
      <c r="DH820" s="4"/>
      <c r="DI820" s="4"/>
      <c r="DJ820" s="4"/>
    </row>
    <row r="821" spans="2:114" ht="14">
      <c r="B821" s="1"/>
      <c r="C821" s="1"/>
      <c r="D821" s="1"/>
      <c r="E821" s="1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17"/>
      <c r="AB821" s="17"/>
      <c r="AC821" s="17"/>
      <c r="AD821" s="17"/>
      <c r="AE821" s="17"/>
      <c r="AF821" s="17"/>
      <c r="AG821" s="17"/>
      <c r="AH821" s="17"/>
      <c r="AI821" s="17"/>
      <c r="AJ821" s="17"/>
      <c r="AK821" s="17"/>
      <c r="AL821" s="17"/>
      <c r="AM821" s="17"/>
      <c r="AN821" s="17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  <c r="DE821" s="4"/>
      <c r="DF821" s="4"/>
      <c r="DG821" s="4"/>
      <c r="DH821" s="4"/>
      <c r="DI821" s="4"/>
      <c r="DJ821" s="4"/>
    </row>
    <row r="822" spans="2:114" ht="14">
      <c r="B822" s="1"/>
      <c r="C822" s="1"/>
      <c r="D822" s="1"/>
      <c r="E822" s="1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17"/>
      <c r="AB822" s="17"/>
      <c r="AC822" s="17"/>
      <c r="AD822" s="17"/>
      <c r="AE822" s="17"/>
      <c r="AF822" s="17"/>
      <c r="AG822" s="17"/>
      <c r="AH822" s="17"/>
      <c r="AI822" s="17"/>
      <c r="AJ822" s="17"/>
      <c r="AK822" s="17"/>
      <c r="AL822" s="17"/>
      <c r="AM822" s="17"/>
      <c r="AN822" s="17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  <c r="DE822" s="4"/>
      <c r="DF822" s="4"/>
      <c r="DG822" s="4"/>
      <c r="DH822" s="4"/>
      <c r="DI822" s="4"/>
      <c r="DJ822" s="4"/>
    </row>
    <row r="823" spans="2:114" ht="14">
      <c r="B823" s="1"/>
      <c r="C823" s="1"/>
      <c r="D823" s="1"/>
      <c r="E823" s="1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  <c r="AB823" s="17"/>
      <c r="AC823" s="17"/>
      <c r="AD823" s="17"/>
      <c r="AE823" s="17"/>
      <c r="AF823" s="17"/>
      <c r="AG823" s="17"/>
      <c r="AH823" s="17"/>
      <c r="AI823" s="17"/>
      <c r="AJ823" s="17"/>
      <c r="AK823" s="17"/>
      <c r="AL823" s="17"/>
      <c r="AM823" s="17"/>
      <c r="AN823" s="17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  <c r="DE823" s="4"/>
      <c r="DF823" s="4"/>
      <c r="DG823" s="4"/>
      <c r="DH823" s="4"/>
      <c r="DI823" s="4"/>
      <c r="DJ823" s="4"/>
    </row>
    <row r="824" spans="2:114" ht="14">
      <c r="B824" s="1"/>
      <c r="C824" s="1"/>
      <c r="D824" s="1"/>
      <c r="E824" s="1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7"/>
      <c r="AB824" s="17"/>
      <c r="AC824" s="17"/>
      <c r="AD824" s="17"/>
      <c r="AE824" s="17"/>
      <c r="AF824" s="17"/>
      <c r="AG824" s="17"/>
      <c r="AH824" s="17"/>
      <c r="AI824" s="17"/>
      <c r="AJ824" s="17"/>
      <c r="AK824" s="17"/>
      <c r="AL824" s="17"/>
      <c r="AM824" s="17"/>
      <c r="AN824" s="17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  <c r="DE824" s="4"/>
      <c r="DF824" s="4"/>
      <c r="DG824" s="4"/>
      <c r="DH824" s="4"/>
      <c r="DI824" s="4"/>
      <c r="DJ824" s="4"/>
    </row>
    <row r="825" spans="2:114" ht="14">
      <c r="B825" s="1"/>
      <c r="C825" s="1"/>
      <c r="D825" s="1"/>
      <c r="E825" s="1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  <c r="AI825" s="17"/>
      <c r="AJ825" s="17"/>
      <c r="AK825" s="17"/>
      <c r="AL825" s="17"/>
      <c r="AM825" s="17"/>
      <c r="AN825" s="17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  <c r="DE825" s="4"/>
      <c r="DF825" s="4"/>
      <c r="DG825" s="4"/>
      <c r="DH825" s="4"/>
      <c r="DI825" s="4"/>
      <c r="DJ825" s="4"/>
    </row>
    <row r="826" spans="2:114" ht="14">
      <c r="B826" s="1"/>
      <c r="C826" s="1"/>
      <c r="D826" s="1"/>
      <c r="E826" s="1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  <c r="AI826" s="17"/>
      <c r="AJ826" s="17"/>
      <c r="AK826" s="17"/>
      <c r="AL826" s="17"/>
      <c r="AM826" s="17"/>
      <c r="AN826" s="17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  <c r="DE826" s="4"/>
      <c r="DF826" s="4"/>
      <c r="DG826" s="4"/>
      <c r="DH826" s="4"/>
      <c r="DI826" s="4"/>
      <c r="DJ826" s="4"/>
    </row>
    <row r="827" spans="2:114" ht="14">
      <c r="B827" s="1"/>
      <c r="C827" s="1"/>
      <c r="D827" s="1"/>
      <c r="E827" s="1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  <c r="AI827" s="17"/>
      <c r="AJ827" s="17"/>
      <c r="AK827" s="17"/>
      <c r="AL827" s="17"/>
      <c r="AM827" s="17"/>
      <c r="AN827" s="17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  <c r="DE827" s="4"/>
      <c r="DF827" s="4"/>
      <c r="DG827" s="4"/>
      <c r="DH827" s="4"/>
      <c r="DI827" s="4"/>
      <c r="DJ827" s="4"/>
    </row>
    <row r="828" spans="2:114" ht="14">
      <c r="B828" s="1"/>
      <c r="C828" s="1"/>
      <c r="D828" s="1"/>
      <c r="E828" s="1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  <c r="AI828" s="17"/>
      <c r="AJ828" s="17"/>
      <c r="AK828" s="17"/>
      <c r="AL828" s="17"/>
      <c r="AM828" s="17"/>
      <c r="AN828" s="17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  <c r="DE828" s="4"/>
      <c r="DF828" s="4"/>
      <c r="DG828" s="4"/>
      <c r="DH828" s="4"/>
      <c r="DI828" s="4"/>
      <c r="DJ828" s="4"/>
    </row>
    <row r="829" spans="2:114" ht="14">
      <c r="B829" s="1"/>
      <c r="C829" s="1"/>
      <c r="D829" s="1"/>
      <c r="E829" s="1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  <c r="AI829" s="17"/>
      <c r="AJ829" s="17"/>
      <c r="AK829" s="17"/>
      <c r="AL829" s="17"/>
      <c r="AM829" s="17"/>
      <c r="AN829" s="17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  <c r="DE829" s="4"/>
      <c r="DF829" s="4"/>
      <c r="DG829" s="4"/>
      <c r="DH829" s="4"/>
      <c r="DI829" s="4"/>
      <c r="DJ829" s="4"/>
    </row>
    <row r="830" spans="2:114" ht="14">
      <c r="B830" s="1"/>
      <c r="C830" s="1"/>
      <c r="D830" s="1"/>
      <c r="E830" s="1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  <c r="AI830" s="17"/>
      <c r="AJ830" s="17"/>
      <c r="AK830" s="17"/>
      <c r="AL830" s="17"/>
      <c r="AM830" s="17"/>
      <c r="AN830" s="17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  <c r="DE830" s="4"/>
      <c r="DF830" s="4"/>
      <c r="DG830" s="4"/>
      <c r="DH830" s="4"/>
      <c r="DI830" s="4"/>
      <c r="DJ830" s="4"/>
    </row>
    <row r="831" spans="2:114" ht="14">
      <c r="B831" s="1"/>
      <c r="C831" s="1"/>
      <c r="D831" s="1"/>
      <c r="E831" s="1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  <c r="AI831" s="17"/>
      <c r="AJ831" s="17"/>
      <c r="AK831" s="17"/>
      <c r="AL831" s="17"/>
      <c r="AM831" s="17"/>
      <c r="AN831" s="17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  <c r="DE831" s="4"/>
      <c r="DF831" s="4"/>
      <c r="DG831" s="4"/>
      <c r="DH831" s="4"/>
      <c r="DI831" s="4"/>
      <c r="DJ831" s="4"/>
    </row>
    <row r="832" spans="2:114" ht="14">
      <c r="B832" s="1"/>
      <c r="C832" s="1"/>
      <c r="D832" s="1"/>
      <c r="E832" s="1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  <c r="AI832" s="17"/>
      <c r="AJ832" s="17"/>
      <c r="AK832" s="17"/>
      <c r="AL832" s="17"/>
      <c r="AM832" s="17"/>
      <c r="AN832" s="17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  <c r="DE832" s="4"/>
      <c r="DF832" s="4"/>
      <c r="DG832" s="4"/>
      <c r="DH832" s="4"/>
      <c r="DI832" s="4"/>
      <c r="DJ832" s="4"/>
    </row>
    <row r="833" spans="2:114" ht="14">
      <c r="B833" s="1"/>
      <c r="C833" s="1"/>
      <c r="D833" s="1"/>
      <c r="E833" s="1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  <c r="AI833" s="17"/>
      <c r="AJ833" s="17"/>
      <c r="AK833" s="17"/>
      <c r="AL833" s="17"/>
      <c r="AM833" s="17"/>
      <c r="AN833" s="17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  <c r="DE833" s="4"/>
      <c r="DF833" s="4"/>
      <c r="DG833" s="4"/>
      <c r="DH833" s="4"/>
      <c r="DI833" s="4"/>
      <c r="DJ833" s="4"/>
    </row>
    <row r="834" spans="2:114" ht="14">
      <c r="B834" s="1"/>
      <c r="C834" s="1"/>
      <c r="D834" s="1"/>
      <c r="E834" s="1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  <c r="AI834" s="17"/>
      <c r="AJ834" s="17"/>
      <c r="AK834" s="17"/>
      <c r="AL834" s="17"/>
      <c r="AM834" s="17"/>
      <c r="AN834" s="17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  <c r="DE834" s="4"/>
      <c r="DF834" s="4"/>
      <c r="DG834" s="4"/>
      <c r="DH834" s="4"/>
      <c r="DI834" s="4"/>
      <c r="DJ834" s="4"/>
    </row>
    <row r="835" spans="2:114" ht="14">
      <c r="B835" s="1"/>
      <c r="C835" s="1"/>
      <c r="D835" s="1"/>
      <c r="E835" s="1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  <c r="AI835" s="17"/>
      <c r="AJ835" s="17"/>
      <c r="AK835" s="17"/>
      <c r="AL835" s="17"/>
      <c r="AM835" s="17"/>
      <c r="AN835" s="17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  <c r="DE835" s="4"/>
      <c r="DF835" s="4"/>
      <c r="DG835" s="4"/>
      <c r="DH835" s="4"/>
      <c r="DI835" s="4"/>
      <c r="DJ835" s="4"/>
    </row>
    <row r="836" spans="2:114" ht="14">
      <c r="B836" s="1"/>
      <c r="C836" s="1"/>
      <c r="D836" s="1"/>
      <c r="E836" s="1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  <c r="AI836" s="17"/>
      <c r="AJ836" s="17"/>
      <c r="AK836" s="17"/>
      <c r="AL836" s="17"/>
      <c r="AM836" s="17"/>
      <c r="AN836" s="17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  <c r="DE836" s="4"/>
      <c r="DF836" s="4"/>
      <c r="DG836" s="4"/>
      <c r="DH836" s="4"/>
      <c r="DI836" s="4"/>
      <c r="DJ836" s="4"/>
    </row>
    <row r="837" spans="2:114" ht="14">
      <c r="B837" s="1"/>
      <c r="C837" s="1"/>
      <c r="D837" s="1"/>
      <c r="E837" s="1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17"/>
      <c r="AB837" s="17"/>
      <c r="AC837" s="17"/>
      <c r="AD837" s="17"/>
      <c r="AE837" s="17"/>
      <c r="AF837" s="17"/>
      <c r="AG837" s="17"/>
      <c r="AH837" s="17"/>
      <c r="AI837" s="17"/>
      <c r="AJ837" s="17"/>
      <c r="AK837" s="17"/>
      <c r="AL837" s="17"/>
      <c r="AM837" s="17"/>
      <c r="AN837" s="17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  <c r="DE837" s="4"/>
      <c r="DF837" s="4"/>
      <c r="DG837" s="4"/>
      <c r="DH837" s="4"/>
      <c r="DI837" s="4"/>
      <c r="DJ837" s="4"/>
    </row>
    <row r="838" spans="2:114" ht="14">
      <c r="B838" s="1"/>
      <c r="C838" s="1"/>
      <c r="D838" s="1"/>
      <c r="E838" s="1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  <c r="AB838" s="17"/>
      <c r="AC838" s="17"/>
      <c r="AD838" s="17"/>
      <c r="AE838" s="17"/>
      <c r="AF838" s="17"/>
      <c r="AG838" s="17"/>
      <c r="AH838" s="17"/>
      <c r="AI838" s="17"/>
      <c r="AJ838" s="17"/>
      <c r="AK838" s="17"/>
      <c r="AL838" s="17"/>
      <c r="AM838" s="17"/>
      <c r="AN838" s="17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  <c r="DE838" s="4"/>
      <c r="DF838" s="4"/>
      <c r="DG838" s="4"/>
      <c r="DH838" s="4"/>
      <c r="DI838" s="4"/>
      <c r="DJ838" s="4"/>
    </row>
    <row r="839" spans="2:114" ht="14">
      <c r="B839" s="1"/>
      <c r="C839" s="1"/>
      <c r="D839" s="1"/>
      <c r="E839" s="1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  <c r="AI839" s="17"/>
      <c r="AJ839" s="17"/>
      <c r="AK839" s="17"/>
      <c r="AL839" s="17"/>
      <c r="AM839" s="17"/>
      <c r="AN839" s="17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  <c r="DE839" s="4"/>
      <c r="DF839" s="4"/>
      <c r="DG839" s="4"/>
      <c r="DH839" s="4"/>
      <c r="DI839" s="4"/>
      <c r="DJ839" s="4"/>
    </row>
    <row r="840" spans="2:114" ht="14">
      <c r="B840" s="1"/>
      <c r="C840" s="1"/>
      <c r="D840" s="1"/>
      <c r="E840" s="1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  <c r="AI840" s="17"/>
      <c r="AJ840" s="17"/>
      <c r="AK840" s="17"/>
      <c r="AL840" s="17"/>
      <c r="AM840" s="17"/>
      <c r="AN840" s="17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  <c r="DE840" s="4"/>
      <c r="DF840" s="4"/>
      <c r="DG840" s="4"/>
      <c r="DH840" s="4"/>
      <c r="DI840" s="4"/>
      <c r="DJ840" s="4"/>
    </row>
    <row r="841" spans="2:114" ht="14">
      <c r="B841" s="1"/>
      <c r="C841" s="1"/>
      <c r="D841" s="1"/>
      <c r="E841" s="1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  <c r="AI841" s="17"/>
      <c r="AJ841" s="17"/>
      <c r="AK841" s="17"/>
      <c r="AL841" s="17"/>
      <c r="AM841" s="17"/>
      <c r="AN841" s="17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  <c r="DE841" s="4"/>
      <c r="DF841" s="4"/>
      <c r="DG841" s="4"/>
      <c r="DH841" s="4"/>
      <c r="DI841" s="4"/>
      <c r="DJ841" s="4"/>
    </row>
    <row r="842" spans="2:114" ht="14">
      <c r="B842" s="1"/>
      <c r="C842" s="1"/>
      <c r="D842" s="1"/>
      <c r="E842" s="1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  <c r="AI842" s="17"/>
      <c r="AJ842" s="17"/>
      <c r="AK842" s="17"/>
      <c r="AL842" s="17"/>
      <c r="AM842" s="17"/>
      <c r="AN842" s="17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  <c r="DE842" s="4"/>
      <c r="DF842" s="4"/>
      <c r="DG842" s="4"/>
      <c r="DH842" s="4"/>
      <c r="DI842" s="4"/>
      <c r="DJ842" s="4"/>
    </row>
    <row r="843" spans="2:114" ht="14">
      <c r="B843" s="1"/>
      <c r="C843" s="1"/>
      <c r="D843" s="1"/>
      <c r="E843" s="1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  <c r="AI843" s="17"/>
      <c r="AJ843" s="17"/>
      <c r="AK843" s="17"/>
      <c r="AL843" s="17"/>
      <c r="AM843" s="17"/>
      <c r="AN843" s="17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  <c r="DE843" s="4"/>
      <c r="DF843" s="4"/>
      <c r="DG843" s="4"/>
      <c r="DH843" s="4"/>
      <c r="DI843" s="4"/>
      <c r="DJ843" s="4"/>
    </row>
    <row r="844" spans="2:114" ht="14">
      <c r="B844" s="1"/>
      <c r="C844" s="1"/>
      <c r="D844" s="1"/>
      <c r="E844" s="1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  <c r="AI844" s="17"/>
      <c r="AJ844" s="17"/>
      <c r="AK844" s="17"/>
      <c r="AL844" s="17"/>
      <c r="AM844" s="17"/>
      <c r="AN844" s="17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  <c r="DE844" s="4"/>
      <c r="DF844" s="4"/>
      <c r="DG844" s="4"/>
      <c r="DH844" s="4"/>
      <c r="DI844" s="4"/>
      <c r="DJ844" s="4"/>
    </row>
    <row r="845" spans="2:114" ht="14">
      <c r="B845" s="1"/>
      <c r="C845" s="1"/>
      <c r="D845" s="1"/>
      <c r="E845" s="1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  <c r="AI845" s="17"/>
      <c r="AJ845" s="17"/>
      <c r="AK845" s="17"/>
      <c r="AL845" s="17"/>
      <c r="AM845" s="17"/>
      <c r="AN845" s="17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  <c r="DE845" s="4"/>
      <c r="DF845" s="4"/>
      <c r="DG845" s="4"/>
      <c r="DH845" s="4"/>
      <c r="DI845" s="4"/>
      <c r="DJ845" s="4"/>
    </row>
    <row r="846" spans="2:114" ht="14">
      <c r="B846" s="1"/>
      <c r="C846" s="1"/>
      <c r="D846" s="1"/>
      <c r="E846" s="1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  <c r="AI846" s="17"/>
      <c r="AJ846" s="17"/>
      <c r="AK846" s="17"/>
      <c r="AL846" s="17"/>
      <c r="AM846" s="17"/>
      <c r="AN846" s="17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  <c r="DE846" s="4"/>
      <c r="DF846" s="4"/>
      <c r="DG846" s="4"/>
      <c r="DH846" s="4"/>
      <c r="DI846" s="4"/>
      <c r="DJ846" s="4"/>
    </row>
    <row r="847" spans="2:114" ht="14">
      <c r="B847" s="1"/>
      <c r="C847" s="1"/>
      <c r="D847" s="1"/>
      <c r="E847" s="1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  <c r="AI847" s="17"/>
      <c r="AJ847" s="17"/>
      <c r="AK847" s="17"/>
      <c r="AL847" s="17"/>
      <c r="AM847" s="17"/>
      <c r="AN847" s="17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  <c r="DE847" s="4"/>
      <c r="DF847" s="4"/>
      <c r="DG847" s="4"/>
      <c r="DH847" s="4"/>
      <c r="DI847" s="4"/>
      <c r="DJ847" s="4"/>
    </row>
    <row r="848" spans="2:114" ht="14">
      <c r="B848" s="1"/>
      <c r="C848" s="1"/>
      <c r="D848" s="1"/>
      <c r="E848" s="1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  <c r="AI848" s="17"/>
      <c r="AJ848" s="17"/>
      <c r="AK848" s="17"/>
      <c r="AL848" s="17"/>
      <c r="AM848" s="17"/>
      <c r="AN848" s="17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  <c r="DE848" s="4"/>
      <c r="DF848" s="4"/>
      <c r="DG848" s="4"/>
      <c r="DH848" s="4"/>
      <c r="DI848" s="4"/>
      <c r="DJ848" s="4"/>
    </row>
    <row r="849" spans="2:114" ht="14">
      <c r="B849" s="1"/>
      <c r="C849" s="1"/>
      <c r="D849" s="1"/>
      <c r="E849" s="1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  <c r="AI849" s="17"/>
      <c r="AJ849" s="17"/>
      <c r="AK849" s="17"/>
      <c r="AL849" s="17"/>
      <c r="AM849" s="17"/>
      <c r="AN849" s="17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  <c r="DE849" s="4"/>
      <c r="DF849" s="4"/>
      <c r="DG849" s="4"/>
      <c r="DH849" s="4"/>
      <c r="DI849" s="4"/>
      <c r="DJ849" s="4"/>
    </row>
    <row r="850" spans="2:114" ht="14">
      <c r="B850" s="1"/>
      <c r="C850" s="1"/>
      <c r="D850" s="1"/>
      <c r="E850" s="1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  <c r="AI850" s="17"/>
      <c r="AJ850" s="17"/>
      <c r="AK850" s="17"/>
      <c r="AL850" s="17"/>
      <c r="AM850" s="17"/>
      <c r="AN850" s="17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  <c r="DE850" s="4"/>
      <c r="DF850" s="4"/>
      <c r="DG850" s="4"/>
      <c r="DH850" s="4"/>
      <c r="DI850" s="4"/>
      <c r="DJ850" s="4"/>
    </row>
    <row r="851" spans="2:114" ht="14">
      <c r="B851" s="1"/>
      <c r="C851" s="1"/>
      <c r="D851" s="1"/>
      <c r="E851" s="1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17"/>
      <c r="AB851" s="17"/>
      <c r="AC851" s="17"/>
      <c r="AD851" s="17"/>
      <c r="AE851" s="17"/>
      <c r="AF851" s="17"/>
      <c r="AG851" s="17"/>
      <c r="AH851" s="17"/>
      <c r="AI851" s="17"/>
      <c r="AJ851" s="17"/>
      <c r="AK851" s="17"/>
      <c r="AL851" s="17"/>
      <c r="AM851" s="17"/>
      <c r="AN851" s="17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  <c r="DE851" s="4"/>
      <c r="DF851" s="4"/>
      <c r="DG851" s="4"/>
      <c r="DH851" s="4"/>
      <c r="DI851" s="4"/>
      <c r="DJ851" s="4"/>
    </row>
    <row r="852" spans="2:114" ht="14">
      <c r="B852" s="1"/>
      <c r="C852" s="1"/>
      <c r="D852" s="1"/>
      <c r="E852" s="1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17"/>
      <c r="AB852" s="17"/>
      <c r="AC852" s="17"/>
      <c r="AD852" s="17"/>
      <c r="AE852" s="17"/>
      <c r="AF852" s="17"/>
      <c r="AG852" s="17"/>
      <c r="AH852" s="17"/>
      <c r="AI852" s="17"/>
      <c r="AJ852" s="17"/>
      <c r="AK852" s="17"/>
      <c r="AL852" s="17"/>
      <c r="AM852" s="17"/>
      <c r="AN852" s="17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  <c r="DE852" s="4"/>
      <c r="DF852" s="4"/>
      <c r="DG852" s="4"/>
      <c r="DH852" s="4"/>
      <c r="DI852" s="4"/>
      <c r="DJ852" s="4"/>
    </row>
    <row r="853" spans="2:114" ht="14">
      <c r="B853" s="1"/>
      <c r="C853" s="1"/>
      <c r="D853" s="1"/>
      <c r="E853" s="1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17"/>
      <c r="AB853" s="17"/>
      <c r="AC853" s="17"/>
      <c r="AD853" s="17"/>
      <c r="AE853" s="17"/>
      <c r="AF853" s="17"/>
      <c r="AG853" s="17"/>
      <c r="AH853" s="17"/>
      <c r="AI853" s="17"/>
      <c r="AJ853" s="17"/>
      <c r="AK853" s="17"/>
      <c r="AL853" s="17"/>
      <c r="AM853" s="17"/>
      <c r="AN853" s="17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  <c r="DE853" s="4"/>
      <c r="DF853" s="4"/>
      <c r="DG853" s="4"/>
      <c r="DH853" s="4"/>
      <c r="DI853" s="4"/>
      <c r="DJ853" s="4"/>
    </row>
    <row r="854" spans="2:114" ht="14">
      <c r="B854" s="1"/>
      <c r="C854" s="1"/>
      <c r="D854" s="1"/>
      <c r="E854" s="1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7"/>
      <c r="AB854" s="17"/>
      <c r="AC854" s="17"/>
      <c r="AD854" s="17"/>
      <c r="AE854" s="17"/>
      <c r="AF854" s="17"/>
      <c r="AG854" s="17"/>
      <c r="AH854" s="17"/>
      <c r="AI854" s="17"/>
      <c r="AJ854" s="17"/>
      <c r="AK854" s="17"/>
      <c r="AL854" s="17"/>
      <c r="AM854" s="17"/>
      <c r="AN854" s="17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  <c r="DE854" s="4"/>
      <c r="DF854" s="4"/>
      <c r="DG854" s="4"/>
      <c r="DH854" s="4"/>
      <c r="DI854" s="4"/>
      <c r="DJ854" s="4"/>
    </row>
    <row r="855" spans="2:114" ht="14">
      <c r="B855" s="1"/>
      <c r="C855" s="1"/>
      <c r="D855" s="1"/>
      <c r="E855" s="1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7"/>
      <c r="AB855" s="17"/>
      <c r="AC855" s="17"/>
      <c r="AD855" s="17"/>
      <c r="AE855" s="17"/>
      <c r="AF855" s="17"/>
      <c r="AG855" s="17"/>
      <c r="AH855" s="17"/>
      <c r="AI855" s="17"/>
      <c r="AJ855" s="17"/>
      <c r="AK855" s="17"/>
      <c r="AL855" s="17"/>
      <c r="AM855" s="17"/>
      <c r="AN855" s="17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  <c r="DE855" s="4"/>
      <c r="DF855" s="4"/>
      <c r="DG855" s="4"/>
      <c r="DH855" s="4"/>
      <c r="DI855" s="4"/>
      <c r="DJ855" s="4"/>
    </row>
    <row r="856" spans="2:114" ht="14">
      <c r="B856" s="1"/>
      <c r="C856" s="1"/>
      <c r="D856" s="1"/>
      <c r="E856" s="1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  <c r="AA856" s="17"/>
      <c r="AB856" s="17"/>
      <c r="AC856" s="17"/>
      <c r="AD856" s="17"/>
      <c r="AE856" s="17"/>
      <c r="AF856" s="17"/>
      <c r="AG856" s="17"/>
      <c r="AH856" s="17"/>
      <c r="AI856" s="17"/>
      <c r="AJ856" s="17"/>
      <c r="AK856" s="17"/>
      <c r="AL856" s="17"/>
      <c r="AM856" s="17"/>
      <c r="AN856" s="17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  <c r="DE856" s="4"/>
      <c r="DF856" s="4"/>
      <c r="DG856" s="4"/>
      <c r="DH856" s="4"/>
      <c r="DI856" s="4"/>
      <c r="DJ856" s="4"/>
    </row>
    <row r="857" spans="2:114" ht="14">
      <c r="B857" s="1"/>
      <c r="C857" s="1"/>
      <c r="D857" s="1"/>
      <c r="E857" s="1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17"/>
      <c r="AB857" s="17"/>
      <c r="AC857" s="17"/>
      <c r="AD857" s="17"/>
      <c r="AE857" s="17"/>
      <c r="AF857" s="17"/>
      <c r="AG857" s="17"/>
      <c r="AH857" s="17"/>
      <c r="AI857" s="17"/>
      <c r="AJ857" s="17"/>
      <c r="AK857" s="17"/>
      <c r="AL857" s="17"/>
      <c r="AM857" s="17"/>
      <c r="AN857" s="17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  <c r="DE857" s="4"/>
      <c r="DF857" s="4"/>
      <c r="DG857" s="4"/>
      <c r="DH857" s="4"/>
      <c r="DI857" s="4"/>
      <c r="DJ857" s="4"/>
    </row>
    <row r="858" spans="2:114" ht="14">
      <c r="B858" s="1"/>
      <c r="C858" s="1"/>
      <c r="D858" s="1"/>
      <c r="E858" s="1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7"/>
      <c r="AB858" s="17"/>
      <c r="AC858" s="17"/>
      <c r="AD858" s="17"/>
      <c r="AE858" s="17"/>
      <c r="AF858" s="17"/>
      <c r="AG858" s="17"/>
      <c r="AH858" s="17"/>
      <c r="AI858" s="17"/>
      <c r="AJ858" s="17"/>
      <c r="AK858" s="17"/>
      <c r="AL858" s="17"/>
      <c r="AM858" s="17"/>
      <c r="AN858" s="17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C858" s="4"/>
      <c r="DD858" s="4"/>
      <c r="DE858" s="4"/>
      <c r="DF858" s="4"/>
      <c r="DG858" s="4"/>
      <c r="DH858" s="4"/>
      <c r="DI858" s="4"/>
      <c r="DJ858" s="4"/>
    </row>
    <row r="859" spans="2:114" ht="14">
      <c r="B859" s="1"/>
      <c r="C859" s="1"/>
      <c r="D859" s="1"/>
      <c r="E859" s="1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17"/>
      <c r="AB859" s="17"/>
      <c r="AC859" s="17"/>
      <c r="AD859" s="17"/>
      <c r="AE859" s="17"/>
      <c r="AF859" s="17"/>
      <c r="AG859" s="17"/>
      <c r="AH859" s="17"/>
      <c r="AI859" s="17"/>
      <c r="AJ859" s="17"/>
      <c r="AK859" s="17"/>
      <c r="AL859" s="17"/>
      <c r="AM859" s="17"/>
      <c r="AN859" s="17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  <c r="DE859" s="4"/>
      <c r="DF859" s="4"/>
      <c r="DG859" s="4"/>
      <c r="DH859" s="4"/>
      <c r="DI859" s="4"/>
      <c r="DJ859" s="4"/>
    </row>
    <row r="860" spans="2:114" ht="14">
      <c r="B860" s="1"/>
      <c r="C860" s="1"/>
      <c r="D860" s="1"/>
      <c r="E860" s="1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7"/>
      <c r="AB860" s="17"/>
      <c r="AC860" s="17"/>
      <c r="AD860" s="17"/>
      <c r="AE860" s="17"/>
      <c r="AF860" s="17"/>
      <c r="AG860" s="17"/>
      <c r="AH860" s="17"/>
      <c r="AI860" s="17"/>
      <c r="AJ860" s="17"/>
      <c r="AK860" s="17"/>
      <c r="AL860" s="17"/>
      <c r="AM860" s="17"/>
      <c r="AN860" s="17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  <c r="DE860" s="4"/>
      <c r="DF860" s="4"/>
      <c r="DG860" s="4"/>
      <c r="DH860" s="4"/>
      <c r="DI860" s="4"/>
      <c r="DJ860" s="4"/>
    </row>
    <row r="861" spans="2:114" ht="14">
      <c r="B861" s="1"/>
      <c r="C861" s="1"/>
      <c r="D861" s="1"/>
      <c r="E861" s="1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7"/>
      <c r="AB861" s="17"/>
      <c r="AC861" s="17"/>
      <c r="AD861" s="17"/>
      <c r="AE861" s="17"/>
      <c r="AF861" s="17"/>
      <c r="AG861" s="17"/>
      <c r="AH861" s="17"/>
      <c r="AI861" s="17"/>
      <c r="AJ861" s="17"/>
      <c r="AK861" s="17"/>
      <c r="AL861" s="17"/>
      <c r="AM861" s="17"/>
      <c r="AN861" s="17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  <c r="DE861" s="4"/>
      <c r="DF861" s="4"/>
      <c r="DG861" s="4"/>
      <c r="DH861" s="4"/>
      <c r="DI861" s="4"/>
      <c r="DJ861" s="4"/>
    </row>
    <row r="862" spans="2:114" ht="14">
      <c r="B862" s="1"/>
      <c r="C862" s="1"/>
      <c r="D862" s="1"/>
      <c r="E862" s="1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17"/>
      <c r="AB862" s="17"/>
      <c r="AC862" s="17"/>
      <c r="AD862" s="17"/>
      <c r="AE862" s="17"/>
      <c r="AF862" s="17"/>
      <c r="AG862" s="17"/>
      <c r="AH862" s="17"/>
      <c r="AI862" s="17"/>
      <c r="AJ862" s="17"/>
      <c r="AK862" s="17"/>
      <c r="AL862" s="17"/>
      <c r="AM862" s="17"/>
      <c r="AN862" s="17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  <c r="DE862" s="4"/>
      <c r="DF862" s="4"/>
      <c r="DG862" s="4"/>
      <c r="DH862" s="4"/>
      <c r="DI862" s="4"/>
      <c r="DJ862" s="4"/>
    </row>
    <row r="863" spans="2:114" ht="14">
      <c r="B863" s="1"/>
      <c r="C863" s="1"/>
      <c r="D863" s="1"/>
      <c r="E863" s="1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  <c r="AA863" s="17"/>
      <c r="AB863" s="17"/>
      <c r="AC863" s="17"/>
      <c r="AD863" s="17"/>
      <c r="AE863" s="17"/>
      <c r="AF863" s="17"/>
      <c r="AG863" s="17"/>
      <c r="AH863" s="17"/>
      <c r="AI863" s="17"/>
      <c r="AJ863" s="17"/>
      <c r="AK863" s="17"/>
      <c r="AL863" s="17"/>
      <c r="AM863" s="17"/>
      <c r="AN863" s="17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  <c r="DE863" s="4"/>
      <c r="DF863" s="4"/>
      <c r="DG863" s="4"/>
      <c r="DH863" s="4"/>
      <c r="DI863" s="4"/>
      <c r="DJ863" s="4"/>
    </row>
    <row r="864" spans="2:114" ht="14">
      <c r="B864" s="1"/>
      <c r="C864" s="1"/>
      <c r="D864" s="1"/>
      <c r="E864" s="1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  <c r="AA864" s="17"/>
      <c r="AB864" s="17"/>
      <c r="AC864" s="17"/>
      <c r="AD864" s="17"/>
      <c r="AE864" s="17"/>
      <c r="AF864" s="17"/>
      <c r="AG864" s="17"/>
      <c r="AH864" s="17"/>
      <c r="AI864" s="17"/>
      <c r="AJ864" s="17"/>
      <c r="AK864" s="17"/>
      <c r="AL864" s="17"/>
      <c r="AM864" s="17"/>
      <c r="AN864" s="17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  <c r="DE864" s="4"/>
      <c r="DF864" s="4"/>
      <c r="DG864" s="4"/>
      <c r="DH864" s="4"/>
      <c r="DI864" s="4"/>
      <c r="DJ864" s="4"/>
    </row>
    <row r="865" spans="2:114" ht="14">
      <c r="B865" s="1"/>
      <c r="C865" s="1"/>
      <c r="D865" s="1"/>
      <c r="E865" s="1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7"/>
      <c r="AB865" s="17"/>
      <c r="AC865" s="17"/>
      <c r="AD865" s="17"/>
      <c r="AE865" s="17"/>
      <c r="AF865" s="17"/>
      <c r="AG865" s="17"/>
      <c r="AH865" s="17"/>
      <c r="AI865" s="17"/>
      <c r="AJ865" s="17"/>
      <c r="AK865" s="17"/>
      <c r="AL865" s="17"/>
      <c r="AM865" s="17"/>
      <c r="AN865" s="17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  <c r="DE865" s="4"/>
      <c r="DF865" s="4"/>
      <c r="DG865" s="4"/>
      <c r="DH865" s="4"/>
      <c r="DI865" s="4"/>
      <c r="DJ865" s="4"/>
    </row>
    <row r="866" spans="2:114" ht="14">
      <c r="B866" s="1"/>
      <c r="C866" s="1"/>
      <c r="D866" s="1"/>
      <c r="E866" s="1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  <c r="AA866" s="17"/>
      <c r="AB866" s="17"/>
      <c r="AC866" s="17"/>
      <c r="AD866" s="17"/>
      <c r="AE866" s="17"/>
      <c r="AF866" s="17"/>
      <c r="AG866" s="17"/>
      <c r="AH866" s="17"/>
      <c r="AI866" s="17"/>
      <c r="AJ866" s="17"/>
      <c r="AK866" s="17"/>
      <c r="AL866" s="17"/>
      <c r="AM866" s="17"/>
      <c r="AN866" s="17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  <c r="DE866" s="4"/>
      <c r="DF866" s="4"/>
      <c r="DG866" s="4"/>
      <c r="DH866" s="4"/>
      <c r="DI866" s="4"/>
      <c r="DJ866" s="4"/>
    </row>
    <row r="867" spans="2:114" ht="14">
      <c r="B867" s="1"/>
      <c r="C867" s="1"/>
      <c r="D867" s="1"/>
      <c r="E867" s="1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  <c r="AA867" s="17"/>
      <c r="AB867" s="17"/>
      <c r="AC867" s="17"/>
      <c r="AD867" s="17"/>
      <c r="AE867" s="17"/>
      <c r="AF867" s="17"/>
      <c r="AG867" s="17"/>
      <c r="AH867" s="17"/>
      <c r="AI867" s="17"/>
      <c r="AJ867" s="17"/>
      <c r="AK867" s="17"/>
      <c r="AL867" s="17"/>
      <c r="AM867" s="17"/>
      <c r="AN867" s="17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  <c r="DB867" s="4"/>
      <c r="DC867" s="4"/>
      <c r="DD867" s="4"/>
      <c r="DE867" s="4"/>
      <c r="DF867" s="4"/>
      <c r="DG867" s="4"/>
      <c r="DH867" s="4"/>
      <c r="DI867" s="4"/>
      <c r="DJ867" s="4"/>
    </row>
    <row r="868" spans="2:114" ht="14">
      <c r="B868" s="1"/>
      <c r="C868" s="1"/>
      <c r="D868" s="1"/>
      <c r="E868" s="1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  <c r="AA868" s="17"/>
      <c r="AB868" s="17"/>
      <c r="AC868" s="17"/>
      <c r="AD868" s="17"/>
      <c r="AE868" s="17"/>
      <c r="AF868" s="17"/>
      <c r="AG868" s="17"/>
      <c r="AH868" s="17"/>
      <c r="AI868" s="17"/>
      <c r="AJ868" s="17"/>
      <c r="AK868" s="17"/>
      <c r="AL868" s="17"/>
      <c r="AM868" s="17"/>
      <c r="AN868" s="17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  <c r="DB868" s="4"/>
      <c r="DC868" s="4"/>
      <c r="DD868" s="4"/>
      <c r="DE868" s="4"/>
      <c r="DF868" s="4"/>
      <c r="DG868" s="4"/>
      <c r="DH868" s="4"/>
      <c r="DI868" s="4"/>
      <c r="DJ868" s="4"/>
    </row>
    <row r="869" spans="2:114" ht="14">
      <c r="B869" s="1"/>
      <c r="C869" s="1"/>
      <c r="D869" s="1"/>
      <c r="E869" s="1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  <c r="AA869" s="17"/>
      <c r="AB869" s="17"/>
      <c r="AC869" s="17"/>
      <c r="AD869" s="17"/>
      <c r="AE869" s="17"/>
      <c r="AF869" s="17"/>
      <c r="AG869" s="17"/>
      <c r="AH869" s="17"/>
      <c r="AI869" s="17"/>
      <c r="AJ869" s="17"/>
      <c r="AK869" s="17"/>
      <c r="AL869" s="17"/>
      <c r="AM869" s="17"/>
      <c r="AN869" s="17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  <c r="DB869" s="4"/>
      <c r="DC869" s="4"/>
      <c r="DD869" s="4"/>
      <c r="DE869" s="4"/>
      <c r="DF869" s="4"/>
      <c r="DG869" s="4"/>
      <c r="DH869" s="4"/>
      <c r="DI869" s="4"/>
      <c r="DJ869" s="4"/>
    </row>
    <row r="870" spans="2:114" ht="14">
      <c r="B870" s="1"/>
      <c r="C870" s="1"/>
      <c r="D870" s="1"/>
      <c r="E870" s="1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  <c r="AA870" s="17"/>
      <c r="AB870" s="17"/>
      <c r="AC870" s="17"/>
      <c r="AD870" s="17"/>
      <c r="AE870" s="17"/>
      <c r="AF870" s="17"/>
      <c r="AG870" s="17"/>
      <c r="AH870" s="17"/>
      <c r="AI870" s="17"/>
      <c r="AJ870" s="17"/>
      <c r="AK870" s="17"/>
      <c r="AL870" s="17"/>
      <c r="AM870" s="17"/>
      <c r="AN870" s="17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  <c r="DA870" s="4"/>
      <c r="DB870" s="4"/>
      <c r="DC870" s="4"/>
      <c r="DD870" s="4"/>
      <c r="DE870" s="4"/>
      <c r="DF870" s="4"/>
      <c r="DG870" s="4"/>
      <c r="DH870" s="4"/>
      <c r="DI870" s="4"/>
      <c r="DJ870" s="4"/>
    </row>
    <row r="871" spans="2:114" ht="14">
      <c r="B871" s="1"/>
      <c r="C871" s="1"/>
      <c r="D871" s="1"/>
      <c r="E871" s="1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  <c r="AA871" s="17"/>
      <c r="AB871" s="17"/>
      <c r="AC871" s="17"/>
      <c r="AD871" s="17"/>
      <c r="AE871" s="17"/>
      <c r="AF871" s="17"/>
      <c r="AG871" s="17"/>
      <c r="AH871" s="17"/>
      <c r="AI871" s="17"/>
      <c r="AJ871" s="17"/>
      <c r="AK871" s="17"/>
      <c r="AL871" s="17"/>
      <c r="AM871" s="17"/>
      <c r="AN871" s="17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  <c r="DA871" s="4"/>
      <c r="DB871" s="4"/>
      <c r="DC871" s="4"/>
      <c r="DD871" s="4"/>
      <c r="DE871" s="4"/>
      <c r="DF871" s="4"/>
      <c r="DG871" s="4"/>
      <c r="DH871" s="4"/>
      <c r="DI871" s="4"/>
      <c r="DJ871" s="4"/>
    </row>
    <row r="872" spans="2:114" ht="14">
      <c r="B872" s="1"/>
      <c r="C872" s="1"/>
      <c r="D872" s="1"/>
      <c r="E872" s="1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17"/>
      <c r="AB872" s="17"/>
      <c r="AC872" s="17"/>
      <c r="AD872" s="17"/>
      <c r="AE872" s="17"/>
      <c r="AF872" s="17"/>
      <c r="AG872" s="17"/>
      <c r="AH872" s="17"/>
      <c r="AI872" s="17"/>
      <c r="AJ872" s="17"/>
      <c r="AK872" s="17"/>
      <c r="AL872" s="17"/>
      <c r="AM872" s="17"/>
      <c r="AN872" s="17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  <c r="DB872" s="4"/>
      <c r="DC872" s="4"/>
      <c r="DD872" s="4"/>
      <c r="DE872" s="4"/>
      <c r="DF872" s="4"/>
      <c r="DG872" s="4"/>
      <c r="DH872" s="4"/>
      <c r="DI872" s="4"/>
      <c r="DJ872" s="4"/>
    </row>
    <row r="873" spans="2:114" ht="14">
      <c r="B873" s="1"/>
      <c r="C873" s="1"/>
      <c r="D873" s="1"/>
      <c r="E873" s="1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  <c r="AA873" s="17"/>
      <c r="AB873" s="17"/>
      <c r="AC873" s="17"/>
      <c r="AD873" s="17"/>
      <c r="AE873" s="17"/>
      <c r="AF873" s="17"/>
      <c r="AG873" s="17"/>
      <c r="AH873" s="17"/>
      <c r="AI873" s="17"/>
      <c r="AJ873" s="17"/>
      <c r="AK873" s="17"/>
      <c r="AL873" s="17"/>
      <c r="AM873" s="17"/>
      <c r="AN873" s="17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  <c r="DA873" s="4"/>
      <c r="DB873" s="4"/>
      <c r="DC873" s="4"/>
      <c r="DD873" s="4"/>
      <c r="DE873" s="4"/>
      <c r="DF873" s="4"/>
      <c r="DG873" s="4"/>
      <c r="DH873" s="4"/>
      <c r="DI873" s="4"/>
      <c r="DJ873" s="4"/>
    </row>
    <row r="874" spans="2:114" ht="14">
      <c r="B874" s="1"/>
      <c r="C874" s="1"/>
      <c r="D874" s="1"/>
      <c r="E874" s="1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  <c r="AA874" s="17"/>
      <c r="AB874" s="17"/>
      <c r="AC874" s="17"/>
      <c r="AD874" s="17"/>
      <c r="AE874" s="17"/>
      <c r="AF874" s="17"/>
      <c r="AG874" s="17"/>
      <c r="AH874" s="17"/>
      <c r="AI874" s="17"/>
      <c r="AJ874" s="17"/>
      <c r="AK874" s="17"/>
      <c r="AL874" s="17"/>
      <c r="AM874" s="17"/>
      <c r="AN874" s="17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  <c r="DA874" s="4"/>
      <c r="DB874" s="4"/>
      <c r="DC874" s="4"/>
      <c r="DD874" s="4"/>
      <c r="DE874" s="4"/>
      <c r="DF874" s="4"/>
      <c r="DG874" s="4"/>
      <c r="DH874" s="4"/>
      <c r="DI874" s="4"/>
      <c r="DJ874" s="4"/>
    </row>
    <row r="875" spans="2:114" ht="14">
      <c r="B875" s="1"/>
      <c r="C875" s="1"/>
      <c r="D875" s="1"/>
      <c r="E875" s="1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  <c r="AA875" s="17"/>
      <c r="AB875" s="17"/>
      <c r="AC875" s="17"/>
      <c r="AD875" s="17"/>
      <c r="AE875" s="17"/>
      <c r="AF875" s="17"/>
      <c r="AG875" s="17"/>
      <c r="AH875" s="17"/>
      <c r="AI875" s="17"/>
      <c r="AJ875" s="17"/>
      <c r="AK875" s="17"/>
      <c r="AL875" s="17"/>
      <c r="AM875" s="17"/>
      <c r="AN875" s="17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  <c r="DB875" s="4"/>
      <c r="DC875" s="4"/>
      <c r="DD875" s="4"/>
      <c r="DE875" s="4"/>
      <c r="DF875" s="4"/>
      <c r="DG875" s="4"/>
      <c r="DH875" s="4"/>
      <c r="DI875" s="4"/>
      <c r="DJ875" s="4"/>
    </row>
    <row r="876" spans="2:114" ht="14">
      <c r="B876" s="1"/>
      <c r="C876" s="1"/>
      <c r="D876" s="1"/>
      <c r="E876" s="1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  <c r="AA876" s="17"/>
      <c r="AB876" s="17"/>
      <c r="AC876" s="17"/>
      <c r="AD876" s="17"/>
      <c r="AE876" s="17"/>
      <c r="AF876" s="17"/>
      <c r="AG876" s="17"/>
      <c r="AH876" s="17"/>
      <c r="AI876" s="17"/>
      <c r="AJ876" s="17"/>
      <c r="AK876" s="17"/>
      <c r="AL876" s="17"/>
      <c r="AM876" s="17"/>
      <c r="AN876" s="17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C876" s="4"/>
      <c r="DD876" s="4"/>
      <c r="DE876" s="4"/>
      <c r="DF876" s="4"/>
      <c r="DG876" s="4"/>
      <c r="DH876" s="4"/>
      <c r="DI876" s="4"/>
      <c r="DJ876" s="4"/>
    </row>
    <row r="877" spans="2:114" ht="14">
      <c r="B877" s="1"/>
      <c r="C877" s="1"/>
      <c r="D877" s="1"/>
      <c r="E877" s="1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  <c r="AA877" s="17"/>
      <c r="AB877" s="17"/>
      <c r="AC877" s="17"/>
      <c r="AD877" s="17"/>
      <c r="AE877" s="17"/>
      <c r="AF877" s="17"/>
      <c r="AG877" s="17"/>
      <c r="AH877" s="17"/>
      <c r="AI877" s="17"/>
      <c r="AJ877" s="17"/>
      <c r="AK877" s="17"/>
      <c r="AL877" s="17"/>
      <c r="AM877" s="17"/>
      <c r="AN877" s="17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  <c r="DB877" s="4"/>
      <c r="DC877" s="4"/>
      <c r="DD877" s="4"/>
      <c r="DE877" s="4"/>
      <c r="DF877" s="4"/>
      <c r="DG877" s="4"/>
      <c r="DH877" s="4"/>
      <c r="DI877" s="4"/>
      <c r="DJ877" s="4"/>
    </row>
    <row r="878" spans="2:114" ht="14">
      <c r="B878" s="1"/>
      <c r="C878" s="1"/>
      <c r="D878" s="1"/>
      <c r="E878" s="1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7"/>
      <c r="AB878" s="17"/>
      <c r="AC878" s="17"/>
      <c r="AD878" s="17"/>
      <c r="AE878" s="17"/>
      <c r="AF878" s="17"/>
      <c r="AG878" s="17"/>
      <c r="AH878" s="17"/>
      <c r="AI878" s="17"/>
      <c r="AJ878" s="17"/>
      <c r="AK878" s="17"/>
      <c r="AL878" s="17"/>
      <c r="AM878" s="17"/>
      <c r="AN878" s="17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  <c r="DA878" s="4"/>
      <c r="DB878" s="4"/>
      <c r="DC878" s="4"/>
      <c r="DD878" s="4"/>
      <c r="DE878" s="4"/>
      <c r="DF878" s="4"/>
      <c r="DG878" s="4"/>
      <c r="DH878" s="4"/>
      <c r="DI878" s="4"/>
      <c r="DJ878" s="4"/>
    </row>
    <row r="879" spans="2:114" ht="14">
      <c r="B879" s="1"/>
      <c r="C879" s="1"/>
      <c r="D879" s="1"/>
      <c r="E879" s="1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7"/>
      <c r="AB879" s="17"/>
      <c r="AC879" s="17"/>
      <c r="AD879" s="17"/>
      <c r="AE879" s="17"/>
      <c r="AF879" s="17"/>
      <c r="AG879" s="17"/>
      <c r="AH879" s="17"/>
      <c r="AI879" s="17"/>
      <c r="AJ879" s="17"/>
      <c r="AK879" s="17"/>
      <c r="AL879" s="17"/>
      <c r="AM879" s="17"/>
      <c r="AN879" s="17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  <c r="DB879" s="4"/>
      <c r="DC879" s="4"/>
      <c r="DD879" s="4"/>
      <c r="DE879" s="4"/>
      <c r="DF879" s="4"/>
      <c r="DG879" s="4"/>
      <c r="DH879" s="4"/>
      <c r="DI879" s="4"/>
      <c r="DJ879" s="4"/>
    </row>
    <row r="880" spans="2:114" ht="14">
      <c r="B880" s="1"/>
      <c r="C880" s="1"/>
      <c r="D880" s="1"/>
      <c r="E880" s="1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  <c r="AA880" s="17"/>
      <c r="AB880" s="17"/>
      <c r="AC880" s="17"/>
      <c r="AD880" s="17"/>
      <c r="AE880" s="17"/>
      <c r="AF880" s="17"/>
      <c r="AG880" s="17"/>
      <c r="AH880" s="17"/>
      <c r="AI880" s="17"/>
      <c r="AJ880" s="17"/>
      <c r="AK880" s="17"/>
      <c r="AL880" s="17"/>
      <c r="AM880" s="17"/>
      <c r="AN880" s="17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  <c r="DA880" s="4"/>
      <c r="DB880" s="4"/>
      <c r="DC880" s="4"/>
      <c r="DD880" s="4"/>
      <c r="DE880" s="4"/>
      <c r="DF880" s="4"/>
      <c r="DG880" s="4"/>
      <c r="DH880" s="4"/>
      <c r="DI880" s="4"/>
      <c r="DJ880" s="4"/>
    </row>
    <row r="881" spans="2:114" ht="14">
      <c r="B881" s="1"/>
      <c r="C881" s="1"/>
      <c r="D881" s="1"/>
      <c r="E881" s="1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  <c r="AB881" s="17"/>
      <c r="AC881" s="17"/>
      <c r="AD881" s="17"/>
      <c r="AE881" s="17"/>
      <c r="AF881" s="17"/>
      <c r="AG881" s="17"/>
      <c r="AH881" s="17"/>
      <c r="AI881" s="17"/>
      <c r="AJ881" s="17"/>
      <c r="AK881" s="17"/>
      <c r="AL881" s="17"/>
      <c r="AM881" s="17"/>
      <c r="AN881" s="17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  <c r="DA881" s="4"/>
      <c r="DB881" s="4"/>
      <c r="DC881" s="4"/>
      <c r="DD881" s="4"/>
      <c r="DE881" s="4"/>
      <c r="DF881" s="4"/>
      <c r="DG881" s="4"/>
      <c r="DH881" s="4"/>
      <c r="DI881" s="4"/>
      <c r="DJ881" s="4"/>
    </row>
    <row r="882" spans="2:114" ht="14">
      <c r="B882" s="1"/>
      <c r="C882" s="1"/>
      <c r="D882" s="1"/>
      <c r="E882" s="1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  <c r="AB882" s="17"/>
      <c r="AC882" s="17"/>
      <c r="AD882" s="17"/>
      <c r="AE882" s="17"/>
      <c r="AF882" s="17"/>
      <c r="AG882" s="17"/>
      <c r="AH882" s="17"/>
      <c r="AI882" s="17"/>
      <c r="AJ882" s="17"/>
      <c r="AK882" s="17"/>
      <c r="AL882" s="17"/>
      <c r="AM882" s="17"/>
      <c r="AN882" s="17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  <c r="DB882" s="4"/>
      <c r="DC882" s="4"/>
      <c r="DD882" s="4"/>
      <c r="DE882" s="4"/>
      <c r="DF882" s="4"/>
      <c r="DG882" s="4"/>
      <c r="DH882" s="4"/>
      <c r="DI882" s="4"/>
      <c r="DJ882" s="4"/>
    </row>
    <row r="883" spans="2:114" ht="14">
      <c r="B883" s="1"/>
      <c r="C883" s="1"/>
      <c r="D883" s="1"/>
      <c r="E883" s="1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  <c r="AB883" s="17"/>
      <c r="AC883" s="17"/>
      <c r="AD883" s="17"/>
      <c r="AE883" s="17"/>
      <c r="AF883" s="17"/>
      <c r="AG883" s="17"/>
      <c r="AH883" s="17"/>
      <c r="AI883" s="17"/>
      <c r="AJ883" s="17"/>
      <c r="AK883" s="17"/>
      <c r="AL883" s="17"/>
      <c r="AM883" s="17"/>
      <c r="AN883" s="17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  <c r="CY883" s="4"/>
      <c r="CZ883" s="4"/>
      <c r="DA883" s="4"/>
      <c r="DB883" s="4"/>
      <c r="DC883" s="4"/>
      <c r="DD883" s="4"/>
      <c r="DE883" s="4"/>
      <c r="DF883" s="4"/>
      <c r="DG883" s="4"/>
      <c r="DH883" s="4"/>
      <c r="DI883" s="4"/>
      <c r="DJ883" s="4"/>
    </row>
    <row r="884" spans="2:114" ht="14">
      <c r="B884" s="1"/>
      <c r="C884" s="1"/>
      <c r="D884" s="1"/>
      <c r="E884" s="1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  <c r="AC884" s="17"/>
      <c r="AD884" s="17"/>
      <c r="AE884" s="17"/>
      <c r="AF884" s="17"/>
      <c r="AG884" s="17"/>
      <c r="AH884" s="17"/>
      <c r="AI884" s="17"/>
      <c r="AJ884" s="17"/>
      <c r="AK884" s="17"/>
      <c r="AL884" s="17"/>
      <c r="AM884" s="17"/>
      <c r="AN884" s="17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  <c r="DA884" s="4"/>
      <c r="DB884" s="4"/>
      <c r="DC884" s="4"/>
      <c r="DD884" s="4"/>
      <c r="DE884" s="4"/>
      <c r="DF884" s="4"/>
      <c r="DG884" s="4"/>
      <c r="DH884" s="4"/>
      <c r="DI884" s="4"/>
      <c r="DJ884" s="4"/>
    </row>
    <row r="885" spans="2:114" ht="14">
      <c r="B885" s="1"/>
      <c r="C885" s="1"/>
      <c r="D885" s="1"/>
      <c r="E885" s="1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  <c r="AC885" s="17"/>
      <c r="AD885" s="17"/>
      <c r="AE885" s="17"/>
      <c r="AF885" s="17"/>
      <c r="AG885" s="17"/>
      <c r="AH885" s="17"/>
      <c r="AI885" s="17"/>
      <c r="AJ885" s="17"/>
      <c r="AK885" s="17"/>
      <c r="AL885" s="17"/>
      <c r="AM885" s="17"/>
      <c r="AN885" s="17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  <c r="DB885" s="4"/>
      <c r="DC885" s="4"/>
      <c r="DD885" s="4"/>
      <c r="DE885" s="4"/>
      <c r="DF885" s="4"/>
      <c r="DG885" s="4"/>
      <c r="DH885" s="4"/>
      <c r="DI885" s="4"/>
      <c r="DJ885" s="4"/>
    </row>
    <row r="886" spans="2:114" ht="14">
      <c r="B886" s="1"/>
      <c r="C886" s="1"/>
      <c r="D886" s="1"/>
      <c r="E886" s="1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7"/>
      <c r="AB886" s="17"/>
      <c r="AC886" s="17"/>
      <c r="AD886" s="17"/>
      <c r="AE886" s="17"/>
      <c r="AF886" s="17"/>
      <c r="AG886" s="17"/>
      <c r="AH886" s="17"/>
      <c r="AI886" s="17"/>
      <c r="AJ886" s="17"/>
      <c r="AK886" s="17"/>
      <c r="AL886" s="17"/>
      <c r="AM886" s="17"/>
      <c r="AN886" s="17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  <c r="DB886" s="4"/>
      <c r="DC886" s="4"/>
      <c r="DD886" s="4"/>
      <c r="DE886" s="4"/>
      <c r="DF886" s="4"/>
      <c r="DG886" s="4"/>
      <c r="DH886" s="4"/>
      <c r="DI886" s="4"/>
      <c r="DJ886" s="4"/>
    </row>
    <row r="887" spans="2:114" ht="14">
      <c r="B887" s="1"/>
      <c r="C887" s="1"/>
      <c r="D887" s="1"/>
      <c r="E887" s="1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  <c r="AB887" s="17"/>
      <c r="AC887" s="17"/>
      <c r="AD887" s="17"/>
      <c r="AE887" s="17"/>
      <c r="AF887" s="17"/>
      <c r="AG887" s="17"/>
      <c r="AH887" s="17"/>
      <c r="AI887" s="17"/>
      <c r="AJ887" s="17"/>
      <c r="AK887" s="17"/>
      <c r="AL887" s="17"/>
      <c r="AM887" s="17"/>
      <c r="AN887" s="17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  <c r="DA887" s="4"/>
      <c r="DB887" s="4"/>
      <c r="DC887" s="4"/>
      <c r="DD887" s="4"/>
      <c r="DE887" s="4"/>
      <c r="DF887" s="4"/>
      <c r="DG887" s="4"/>
      <c r="DH887" s="4"/>
      <c r="DI887" s="4"/>
      <c r="DJ887" s="4"/>
    </row>
    <row r="888" spans="2:114" ht="14">
      <c r="B888" s="1"/>
      <c r="C888" s="1"/>
      <c r="D888" s="1"/>
      <c r="E888" s="1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  <c r="AB888" s="17"/>
      <c r="AC888" s="17"/>
      <c r="AD888" s="17"/>
      <c r="AE888" s="17"/>
      <c r="AF888" s="17"/>
      <c r="AG888" s="17"/>
      <c r="AH888" s="17"/>
      <c r="AI888" s="17"/>
      <c r="AJ888" s="17"/>
      <c r="AK888" s="17"/>
      <c r="AL888" s="17"/>
      <c r="AM888" s="17"/>
      <c r="AN888" s="17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  <c r="DA888" s="4"/>
      <c r="DB888" s="4"/>
      <c r="DC888" s="4"/>
      <c r="DD888" s="4"/>
      <c r="DE888" s="4"/>
      <c r="DF888" s="4"/>
      <c r="DG888" s="4"/>
      <c r="DH888" s="4"/>
      <c r="DI888" s="4"/>
      <c r="DJ888" s="4"/>
    </row>
    <row r="889" spans="2:114" ht="14">
      <c r="B889" s="1"/>
      <c r="C889" s="1"/>
      <c r="D889" s="1"/>
      <c r="E889" s="1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  <c r="AB889" s="17"/>
      <c r="AC889" s="17"/>
      <c r="AD889" s="17"/>
      <c r="AE889" s="17"/>
      <c r="AF889" s="17"/>
      <c r="AG889" s="17"/>
      <c r="AH889" s="17"/>
      <c r="AI889" s="17"/>
      <c r="AJ889" s="17"/>
      <c r="AK889" s="17"/>
      <c r="AL889" s="17"/>
      <c r="AM889" s="17"/>
      <c r="AN889" s="17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  <c r="DE889" s="4"/>
      <c r="DF889" s="4"/>
      <c r="DG889" s="4"/>
      <c r="DH889" s="4"/>
      <c r="DI889" s="4"/>
      <c r="DJ889" s="4"/>
    </row>
    <row r="890" spans="2:114" ht="14">
      <c r="B890" s="1"/>
      <c r="C890" s="1"/>
      <c r="D890" s="1"/>
      <c r="E890" s="1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  <c r="AB890" s="17"/>
      <c r="AC890" s="17"/>
      <c r="AD890" s="17"/>
      <c r="AE890" s="17"/>
      <c r="AF890" s="17"/>
      <c r="AG890" s="17"/>
      <c r="AH890" s="17"/>
      <c r="AI890" s="17"/>
      <c r="AJ890" s="17"/>
      <c r="AK890" s="17"/>
      <c r="AL890" s="17"/>
      <c r="AM890" s="17"/>
      <c r="AN890" s="17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  <c r="DE890" s="4"/>
      <c r="DF890" s="4"/>
      <c r="DG890" s="4"/>
      <c r="DH890" s="4"/>
      <c r="DI890" s="4"/>
      <c r="DJ890" s="4"/>
    </row>
    <row r="891" spans="2:114" ht="14">
      <c r="B891" s="1"/>
      <c r="C891" s="1"/>
      <c r="D891" s="1"/>
      <c r="E891" s="1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7"/>
      <c r="AB891" s="17"/>
      <c r="AC891" s="17"/>
      <c r="AD891" s="17"/>
      <c r="AE891" s="17"/>
      <c r="AF891" s="17"/>
      <c r="AG891" s="17"/>
      <c r="AH891" s="17"/>
      <c r="AI891" s="17"/>
      <c r="AJ891" s="17"/>
      <c r="AK891" s="17"/>
      <c r="AL891" s="17"/>
      <c r="AM891" s="17"/>
      <c r="AN891" s="17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  <c r="DE891" s="4"/>
      <c r="DF891" s="4"/>
      <c r="DG891" s="4"/>
      <c r="DH891" s="4"/>
      <c r="DI891" s="4"/>
      <c r="DJ891" s="4"/>
    </row>
    <row r="892" spans="2:114" ht="14">
      <c r="B892" s="1"/>
      <c r="C892" s="1"/>
      <c r="D892" s="1"/>
      <c r="E892" s="1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7"/>
      <c r="AB892" s="17"/>
      <c r="AC892" s="17"/>
      <c r="AD892" s="17"/>
      <c r="AE892" s="17"/>
      <c r="AF892" s="17"/>
      <c r="AG892" s="17"/>
      <c r="AH892" s="17"/>
      <c r="AI892" s="17"/>
      <c r="AJ892" s="17"/>
      <c r="AK892" s="17"/>
      <c r="AL892" s="17"/>
      <c r="AM892" s="17"/>
      <c r="AN892" s="17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  <c r="DE892" s="4"/>
      <c r="DF892" s="4"/>
      <c r="DG892" s="4"/>
      <c r="DH892" s="4"/>
      <c r="DI892" s="4"/>
      <c r="DJ892" s="4"/>
    </row>
    <row r="893" spans="2:114" ht="14">
      <c r="B893" s="1"/>
      <c r="C893" s="1"/>
      <c r="D893" s="1"/>
      <c r="E893" s="1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7"/>
      <c r="AB893" s="17"/>
      <c r="AC893" s="17"/>
      <c r="AD893" s="17"/>
      <c r="AE893" s="17"/>
      <c r="AF893" s="17"/>
      <c r="AG893" s="17"/>
      <c r="AH893" s="17"/>
      <c r="AI893" s="17"/>
      <c r="AJ893" s="17"/>
      <c r="AK893" s="17"/>
      <c r="AL893" s="17"/>
      <c r="AM893" s="17"/>
      <c r="AN893" s="17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C893" s="4"/>
      <c r="DD893" s="4"/>
      <c r="DE893" s="4"/>
      <c r="DF893" s="4"/>
      <c r="DG893" s="4"/>
      <c r="DH893" s="4"/>
      <c r="DI893" s="4"/>
      <c r="DJ893" s="4"/>
    </row>
    <row r="894" spans="2:114" ht="14">
      <c r="B894" s="1"/>
      <c r="C894" s="1"/>
      <c r="D894" s="1"/>
      <c r="E894" s="1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  <c r="AA894" s="17"/>
      <c r="AB894" s="17"/>
      <c r="AC894" s="17"/>
      <c r="AD894" s="17"/>
      <c r="AE894" s="17"/>
      <c r="AF894" s="17"/>
      <c r="AG894" s="17"/>
      <c r="AH894" s="17"/>
      <c r="AI894" s="17"/>
      <c r="AJ894" s="17"/>
      <c r="AK894" s="17"/>
      <c r="AL894" s="17"/>
      <c r="AM894" s="17"/>
      <c r="AN894" s="17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  <c r="DB894" s="4"/>
      <c r="DC894" s="4"/>
      <c r="DD894" s="4"/>
      <c r="DE894" s="4"/>
      <c r="DF894" s="4"/>
      <c r="DG894" s="4"/>
      <c r="DH894" s="4"/>
      <c r="DI894" s="4"/>
      <c r="DJ894" s="4"/>
    </row>
    <row r="895" spans="2:114" ht="14">
      <c r="B895" s="1"/>
      <c r="C895" s="1"/>
      <c r="D895" s="1"/>
      <c r="E895" s="1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  <c r="AA895" s="17"/>
      <c r="AB895" s="17"/>
      <c r="AC895" s="17"/>
      <c r="AD895" s="17"/>
      <c r="AE895" s="17"/>
      <c r="AF895" s="17"/>
      <c r="AG895" s="17"/>
      <c r="AH895" s="17"/>
      <c r="AI895" s="17"/>
      <c r="AJ895" s="17"/>
      <c r="AK895" s="17"/>
      <c r="AL895" s="17"/>
      <c r="AM895" s="17"/>
      <c r="AN895" s="17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  <c r="DE895" s="4"/>
      <c r="DF895" s="4"/>
      <c r="DG895" s="4"/>
      <c r="DH895" s="4"/>
      <c r="DI895" s="4"/>
      <c r="DJ895" s="4"/>
    </row>
    <row r="896" spans="2:114" ht="14">
      <c r="B896" s="1"/>
      <c r="C896" s="1"/>
      <c r="D896" s="1"/>
      <c r="E896" s="1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  <c r="AB896" s="17"/>
      <c r="AC896" s="17"/>
      <c r="AD896" s="17"/>
      <c r="AE896" s="17"/>
      <c r="AF896" s="17"/>
      <c r="AG896" s="17"/>
      <c r="AH896" s="17"/>
      <c r="AI896" s="17"/>
      <c r="AJ896" s="17"/>
      <c r="AK896" s="17"/>
      <c r="AL896" s="17"/>
      <c r="AM896" s="17"/>
      <c r="AN896" s="17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  <c r="DB896" s="4"/>
      <c r="DC896" s="4"/>
      <c r="DD896" s="4"/>
      <c r="DE896" s="4"/>
      <c r="DF896" s="4"/>
      <c r="DG896" s="4"/>
      <c r="DH896" s="4"/>
      <c r="DI896" s="4"/>
      <c r="DJ896" s="4"/>
    </row>
    <row r="897" spans="2:114" ht="14">
      <c r="B897" s="1"/>
      <c r="C897" s="1"/>
      <c r="D897" s="1"/>
      <c r="E897" s="1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  <c r="AB897" s="17"/>
      <c r="AC897" s="17"/>
      <c r="AD897" s="17"/>
      <c r="AE897" s="17"/>
      <c r="AF897" s="17"/>
      <c r="AG897" s="17"/>
      <c r="AH897" s="17"/>
      <c r="AI897" s="17"/>
      <c r="AJ897" s="17"/>
      <c r="AK897" s="17"/>
      <c r="AL897" s="17"/>
      <c r="AM897" s="17"/>
      <c r="AN897" s="17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  <c r="DB897" s="4"/>
      <c r="DC897" s="4"/>
      <c r="DD897" s="4"/>
      <c r="DE897" s="4"/>
      <c r="DF897" s="4"/>
      <c r="DG897" s="4"/>
      <c r="DH897" s="4"/>
      <c r="DI897" s="4"/>
      <c r="DJ897" s="4"/>
    </row>
    <row r="898" spans="2:114" ht="14">
      <c r="B898" s="1"/>
      <c r="C898" s="1"/>
      <c r="D898" s="1"/>
      <c r="E898" s="1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  <c r="AB898" s="17"/>
      <c r="AC898" s="17"/>
      <c r="AD898" s="17"/>
      <c r="AE898" s="17"/>
      <c r="AF898" s="17"/>
      <c r="AG898" s="17"/>
      <c r="AH898" s="17"/>
      <c r="AI898" s="17"/>
      <c r="AJ898" s="17"/>
      <c r="AK898" s="17"/>
      <c r="AL898" s="17"/>
      <c r="AM898" s="17"/>
      <c r="AN898" s="17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  <c r="CY898" s="4"/>
      <c r="CZ898" s="4"/>
      <c r="DA898" s="4"/>
      <c r="DB898" s="4"/>
      <c r="DC898" s="4"/>
      <c r="DD898" s="4"/>
      <c r="DE898" s="4"/>
      <c r="DF898" s="4"/>
      <c r="DG898" s="4"/>
      <c r="DH898" s="4"/>
      <c r="DI898" s="4"/>
      <c r="DJ898" s="4"/>
    </row>
    <row r="899" spans="2:114" ht="14">
      <c r="B899" s="1"/>
      <c r="C899" s="1"/>
      <c r="D899" s="1"/>
      <c r="E899" s="1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7"/>
      <c r="AB899" s="17"/>
      <c r="AC899" s="17"/>
      <c r="AD899" s="17"/>
      <c r="AE899" s="17"/>
      <c r="AF899" s="17"/>
      <c r="AG899" s="17"/>
      <c r="AH899" s="17"/>
      <c r="AI899" s="17"/>
      <c r="AJ899" s="17"/>
      <c r="AK899" s="17"/>
      <c r="AL899" s="17"/>
      <c r="AM899" s="17"/>
      <c r="AN899" s="17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  <c r="DB899" s="4"/>
      <c r="DC899" s="4"/>
      <c r="DD899" s="4"/>
      <c r="DE899" s="4"/>
      <c r="DF899" s="4"/>
      <c r="DG899" s="4"/>
      <c r="DH899" s="4"/>
      <c r="DI899" s="4"/>
      <c r="DJ899" s="4"/>
    </row>
    <row r="900" spans="2:114" ht="14">
      <c r="B900" s="1"/>
      <c r="C900" s="1"/>
      <c r="D900" s="1"/>
      <c r="E900" s="1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  <c r="AB900" s="17"/>
      <c r="AC900" s="17"/>
      <c r="AD900" s="17"/>
      <c r="AE900" s="17"/>
      <c r="AF900" s="17"/>
      <c r="AG900" s="17"/>
      <c r="AH900" s="17"/>
      <c r="AI900" s="17"/>
      <c r="AJ900" s="17"/>
      <c r="AK900" s="17"/>
      <c r="AL900" s="17"/>
      <c r="AM900" s="17"/>
      <c r="AN900" s="17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  <c r="CY900" s="4"/>
      <c r="CZ900" s="4"/>
      <c r="DA900" s="4"/>
      <c r="DB900" s="4"/>
      <c r="DC900" s="4"/>
      <c r="DD900" s="4"/>
      <c r="DE900" s="4"/>
      <c r="DF900" s="4"/>
      <c r="DG900" s="4"/>
      <c r="DH900" s="4"/>
      <c r="DI900" s="4"/>
      <c r="DJ900" s="4"/>
    </row>
    <row r="901" spans="2:114" ht="14">
      <c r="B901" s="1"/>
      <c r="C901" s="1"/>
      <c r="D901" s="1"/>
      <c r="E901" s="1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7"/>
      <c r="AB901" s="17"/>
      <c r="AC901" s="17"/>
      <c r="AD901" s="17"/>
      <c r="AE901" s="17"/>
      <c r="AF901" s="17"/>
      <c r="AG901" s="17"/>
      <c r="AH901" s="17"/>
      <c r="AI901" s="17"/>
      <c r="AJ901" s="17"/>
      <c r="AK901" s="17"/>
      <c r="AL901" s="17"/>
      <c r="AM901" s="17"/>
      <c r="AN901" s="17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  <c r="DB901" s="4"/>
      <c r="DC901" s="4"/>
      <c r="DD901" s="4"/>
      <c r="DE901" s="4"/>
      <c r="DF901" s="4"/>
      <c r="DG901" s="4"/>
      <c r="DH901" s="4"/>
      <c r="DI901" s="4"/>
      <c r="DJ901" s="4"/>
    </row>
    <row r="902" spans="2:114" ht="14">
      <c r="B902" s="1"/>
      <c r="C902" s="1"/>
      <c r="D902" s="1"/>
      <c r="E902" s="1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  <c r="AA902" s="17"/>
      <c r="AB902" s="17"/>
      <c r="AC902" s="17"/>
      <c r="AD902" s="17"/>
      <c r="AE902" s="17"/>
      <c r="AF902" s="17"/>
      <c r="AG902" s="17"/>
      <c r="AH902" s="17"/>
      <c r="AI902" s="17"/>
      <c r="AJ902" s="17"/>
      <c r="AK902" s="17"/>
      <c r="AL902" s="17"/>
      <c r="AM902" s="17"/>
      <c r="AN902" s="17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  <c r="DB902" s="4"/>
      <c r="DC902" s="4"/>
      <c r="DD902" s="4"/>
      <c r="DE902" s="4"/>
      <c r="DF902" s="4"/>
      <c r="DG902" s="4"/>
      <c r="DH902" s="4"/>
      <c r="DI902" s="4"/>
      <c r="DJ902" s="4"/>
    </row>
    <row r="903" spans="2:114" ht="14">
      <c r="B903" s="1"/>
      <c r="C903" s="1"/>
      <c r="D903" s="1"/>
      <c r="E903" s="1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7"/>
      <c r="AB903" s="17"/>
      <c r="AC903" s="17"/>
      <c r="AD903" s="17"/>
      <c r="AE903" s="17"/>
      <c r="AF903" s="17"/>
      <c r="AG903" s="17"/>
      <c r="AH903" s="17"/>
      <c r="AI903" s="17"/>
      <c r="AJ903" s="17"/>
      <c r="AK903" s="17"/>
      <c r="AL903" s="17"/>
      <c r="AM903" s="17"/>
      <c r="AN903" s="17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  <c r="DB903" s="4"/>
      <c r="DC903" s="4"/>
      <c r="DD903" s="4"/>
      <c r="DE903" s="4"/>
      <c r="DF903" s="4"/>
      <c r="DG903" s="4"/>
      <c r="DH903" s="4"/>
      <c r="DI903" s="4"/>
      <c r="DJ903" s="4"/>
    </row>
    <row r="904" spans="2:114" ht="14">
      <c r="B904" s="1"/>
      <c r="C904" s="1"/>
      <c r="D904" s="1"/>
      <c r="E904" s="1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7"/>
      <c r="AB904" s="17"/>
      <c r="AC904" s="17"/>
      <c r="AD904" s="17"/>
      <c r="AE904" s="17"/>
      <c r="AF904" s="17"/>
      <c r="AG904" s="17"/>
      <c r="AH904" s="17"/>
      <c r="AI904" s="17"/>
      <c r="AJ904" s="17"/>
      <c r="AK904" s="17"/>
      <c r="AL904" s="17"/>
      <c r="AM904" s="17"/>
      <c r="AN904" s="17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  <c r="DA904" s="4"/>
      <c r="DB904" s="4"/>
      <c r="DC904" s="4"/>
      <c r="DD904" s="4"/>
      <c r="DE904" s="4"/>
      <c r="DF904" s="4"/>
      <c r="DG904" s="4"/>
      <c r="DH904" s="4"/>
      <c r="DI904" s="4"/>
      <c r="DJ904" s="4"/>
    </row>
    <row r="905" spans="2:114" ht="14">
      <c r="B905" s="1"/>
      <c r="C905" s="1"/>
      <c r="D905" s="1"/>
      <c r="E905" s="1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  <c r="AA905" s="17"/>
      <c r="AB905" s="17"/>
      <c r="AC905" s="17"/>
      <c r="AD905" s="17"/>
      <c r="AE905" s="17"/>
      <c r="AF905" s="17"/>
      <c r="AG905" s="17"/>
      <c r="AH905" s="17"/>
      <c r="AI905" s="17"/>
      <c r="AJ905" s="17"/>
      <c r="AK905" s="17"/>
      <c r="AL905" s="17"/>
      <c r="AM905" s="17"/>
      <c r="AN905" s="17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  <c r="DA905" s="4"/>
      <c r="DB905" s="4"/>
      <c r="DC905" s="4"/>
      <c r="DD905" s="4"/>
      <c r="DE905" s="4"/>
      <c r="DF905" s="4"/>
      <c r="DG905" s="4"/>
      <c r="DH905" s="4"/>
      <c r="DI905" s="4"/>
      <c r="DJ905" s="4"/>
    </row>
    <row r="906" spans="2:114" ht="14">
      <c r="B906" s="1"/>
      <c r="C906" s="1"/>
      <c r="D906" s="1"/>
      <c r="E906" s="1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  <c r="AA906" s="17"/>
      <c r="AB906" s="17"/>
      <c r="AC906" s="17"/>
      <c r="AD906" s="17"/>
      <c r="AE906" s="17"/>
      <c r="AF906" s="17"/>
      <c r="AG906" s="17"/>
      <c r="AH906" s="17"/>
      <c r="AI906" s="17"/>
      <c r="AJ906" s="17"/>
      <c r="AK906" s="17"/>
      <c r="AL906" s="17"/>
      <c r="AM906" s="17"/>
      <c r="AN906" s="17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  <c r="DB906" s="4"/>
      <c r="DC906" s="4"/>
      <c r="DD906" s="4"/>
      <c r="DE906" s="4"/>
      <c r="DF906" s="4"/>
      <c r="DG906" s="4"/>
      <c r="DH906" s="4"/>
      <c r="DI906" s="4"/>
      <c r="DJ906" s="4"/>
    </row>
    <row r="907" spans="2:114" ht="14">
      <c r="B907" s="1"/>
      <c r="C907" s="1"/>
      <c r="D907" s="1"/>
      <c r="E907" s="1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7"/>
      <c r="AB907" s="17"/>
      <c r="AC907" s="17"/>
      <c r="AD907" s="17"/>
      <c r="AE907" s="17"/>
      <c r="AF907" s="17"/>
      <c r="AG907" s="17"/>
      <c r="AH907" s="17"/>
      <c r="AI907" s="17"/>
      <c r="AJ907" s="17"/>
      <c r="AK907" s="17"/>
      <c r="AL907" s="17"/>
      <c r="AM907" s="17"/>
      <c r="AN907" s="17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  <c r="DB907" s="4"/>
      <c r="DC907" s="4"/>
      <c r="DD907" s="4"/>
      <c r="DE907" s="4"/>
      <c r="DF907" s="4"/>
      <c r="DG907" s="4"/>
      <c r="DH907" s="4"/>
      <c r="DI907" s="4"/>
      <c r="DJ907" s="4"/>
    </row>
    <row r="908" spans="2:114" ht="14">
      <c r="B908" s="1"/>
      <c r="C908" s="1"/>
      <c r="D908" s="1"/>
      <c r="E908" s="1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  <c r="AA908" s="17"/>
      <c r="AB908" s="17"/>
      <c r="AC908" s="17"/>
      <c r="AD908" s="17"/>
      <c r="AE908" s="17"/>
      <c r="AF908" s="17"/>
      <c r="AG908" s="17"/>
      <c r="AH908" s="17"/>
      <c r="AI908" s="17"/>
      <c r="AJ908" s="17"/>
      <c r="AK908" s="17"/>
      <c r="AL908" s="17"/>
      <c r="AM908" s="17"/>
      <c r="AN908" s="17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  <c r="DB908" s="4"/>
      <c r="DC908" s="4"/>
      <c r="DD908" s="4"/>
      <c r="DE908" s="4"/>
      <c r="DF908" s="4"/>
      <c r="DG908" s="4"/>
      <c r="DH908" s="4"/>
      <c r="DI908" s="4"/>
      <c r="DJ908" s="4"/>
    </row>
    <row r="909" spans="2:114" ht="14">
      <c r="B909" s="1"/>
      <c r="C909" s="1"/>
      <c r="D909" s="1"/>
      <c r="E909" s="1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  <c r="AA909" s="17"/>
      <c r="AB909" s="17"/>
      <c r="AC909" s="17"/>
      <c r="AD909" s="17"/>
      <c r="AE909" s="17"/>
      <c r="AF909" s="17"/>
      <c r="AG909" s="17"/>
      <c r="AH909" s="17"/>
      <c r="AI909" s="17"/>
      <c r="AJ909" s="17"/>
      <c r="AK909" s="17"/>
      <c r="AL909" s="17"/>
      <c r="AM909" s="17"/>
      <c r="AN909" s="17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C909" s="4"/>
      <c r="DD909" s="4"/>
      <c r="DE909" s="4"/>
      <c r="DF909" s="4"/>
      <c r="DG909" s="4"/>
      <c r="DH909" s="4"/>
      <c r="DI909" s="4"/>
      <c r="DJ909" s="4"/>
    </row>
    <row r="910" spans="2:114" ht="14">
      <c r="B910" s="1"/>
      <c r="C910" s="1"/>
      <c r="D910" s="1"/>
      <c r="E910" s="1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  <c r="AA910" s="17"/>
      <c r="AB910" s="17"/>
      <c r="AC910" s="17"/>
      <c r="AD910" s="17"/>
      <c r="AE910" s="17"/>
      <c r="AF910" s="17"/>
      <c r="AG910" s="17"/>
      <c r="AH910" s="17"/>
      <c r="AI910" s="17"/>
      <c r="AJ910" s="17"/>
      <c r="AK910" s="17"/>
      <c r="AL910" s="17"/>
      <c r="AM910" s="17"/>
      <c r="AN910" s="17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  <c r="DE910" s="4"/>
      <c r="DF910" s="4"/>
      <c r="DG910" s="4"/>
      <c r="DH910" s="4"/>
      <c r="DI910" s="4"/>
      <c r="DJ910" s="4"/>
    </row>
    <row r="911" spans="2:114" ht="14">
      <c r="B911" s="1"/>
      <c r="C911" s="1"/>
      <c r="D911" s="1"/>
      <c r="E911" s="1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7"/>
      <c r="AB911" s="17"/>
      <c r="AC911" s="17"/>
      <c r="AD911" s="17"/>
      <c r="AE911" s="17"/>
      <c r="AF911" s="17"/>
      <c r="AG911" s="17"/>
      <c r="AH911" s="17"/>
      <c r="AI911" s="17"/>
      <c r="AJ911" s="17"/>
      <c r="AK911" s="17"/>
      <c r="AL911" s="17"/>
      <c r="AM911" s="17"/>
      <c r="AN911" s="17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  <c r="DE911" s="4"/>
      <c r="DF911" s="4"/>
      <c r="DG911" s="4"/>
      <c r="DH911" s="4"/>
      <c r="DI911" s="4"/>
      <c r="DJ911" s="4"/>
    </row>
    <row r="912" spans="2:114" ht="14">
      <c r="B912" s="1"/>
      <c r="C912" s="1"/>
      <c r="D912" s="1"/>
      <c r="E912" s="1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  <c r="AA912" s="17"/>
      <c r="AB912" s="17"/>
      <c r="AC912" s="17"/>
      <c r="AD912" s="17"/>
      <c r="AE912" s="17"/>
      <c r="AF912" s="17"/>
      <c r="AG912" s="17"/>
      <c r="AH912" s="17"/>
      <c r="AI912" s="17"/>
      <c r="AJ912" s="17"/>
      <c r="AK912" s="17"/>
      <c r="AL912" s="17"/>
      <c r="AM912" s="17"/>
      <c r="AN912" s="17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  <c r="DE912" s="4"/>
      <c r="DF912" s="4"/>
      <c r="DG912" s="4"/>
      <c r="DH912" s="4"/>
      <c r="DI912" s="4"/>
      <c r="DJ912" s="4"/>
    </row>
    <row r="913" spans="2:114" ht="14">
      <c r="B913" s="1"/>
      <c r="C913" s="1"/>
      <c r="D913" s="1"/>
      <c r="E913" s="1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  <c r="AB913" s="17"/>
      <c r="AC913" s="17"/>
      <c r="AD913" s="17"/>
      <c r="AE913" s="17"/>
      <c r="AF913" s="17"/>
      <c r="AG913" s="17"/>
      <c r="AH913" s="17"/>
      <c r="AI913" s="17"/>
      <c r="AJ913" s="17"/>
      <c r="AK913" s="17"/>
      <c r="AL913" s="17"/>
      <c r="AM913" s="17"/>
      <c r="AN913" s="17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  <c r="DE913" s="4"/>
      <c r="DF913" s="4"/>
      <c r="DG913" s="4"/>
      <c r="DH913" s="4"/>
      <c r="DI913" s="4"/>
      <c r="DJ913" s="4"/>
    </row>
    <row r="914" spans="2:114" ht="14">
      <c r="B914" s="1"/>
      <c r="C914" s="1"/>
      <c r="D914" s="1"/>
      <c r="E914" s="1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  <c r="AA914" s="17"/>
      <c r="AB914" s="17"/>
      <c r="AC914" s="17"/>
      <c r="AD914" s="17"/>
      <c r="AE914" s="17"/>
      <c r="AF914" s="17"/>
      <c r="AG914" s="17"/>
      <c r="AH914" s="17"/>
      <c r="AI914" s="17"/>
      <c r="AJ914" s="17"/>
      <c r="AK914" s="17"/>
      <c r="AL914" s="17"/>
      <c r="AM914" s="17"/>
      <c r="AN914" s="17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  <c r="DE914" s="4"/>
      <c r="DF914" s="4"/>
      <c r="DG914" s="4"/>
      <c r="DH914" s="4"/>
      <c r="DI914" s="4"/>
      <c r="DJ914" s="4"/>
    </row>
    <row r="915" spans="2:114" ht="14">
      <c r="B915" s="1"/>
      <c r="C915" s="1"/>
      <c r="D915" s="1"/>
      <c r="E915" s="1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7"/>
      <c r="AB915" s="17"/>
      <c r="AC915" s="17"/>
      <c r="AD915" s="17"/>
      <c r="AE915" s="17"/>
      <c r="AF915" s="17"/>
      <c r="AG915" s="17"/>
      <c r="AH915" s="17"/>
      <c r="AI915" s="17"/>
      <c r="AJ915" s="17"/>
      <c r="AK915" s="17"/>
      <c r="AL915" s="17"/>
      <c r="AM915" s="17"/>
      <c r="AN915" s="17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  <c r="DE915" s="4"/>
      <c r="DF915" s="4"/>
      <c r="DG915" s="4"/>
      <c r="DH915" s="4"/>
      <c r="DI915" s="4"/>
      <c r="DJ915" s="4"/>
    </row>
    <row r="916" spans="2:114" ht="14">
      <c r="B916" s="1"/>
      <c r="C916" s="1"/>
      <c r="D916" s="1"/>
      <c r="E916" s="1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7"/>
      <c r="AB916" s="17"/>
      <c r="AC916" s="17"/>
      <c r="AD916" s="17"/>
      <c r="AE916" s="17"/>
      <c r="AF916" s="17"/>
      <c r="AG916" s="17"/>
      <c r="AH916" s="17"/>
      <c r="AI916" s="17"/>
      <c r="AJ916" s="17"/>
      <c r="AK916" s="17"/>
      <c r="AL916" s="17"/>
      <c r="AM916" s="17"/>
      <c r="AN916" s="17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  <c r="DE916" s="4"/>
      <c r="DF916" s="4"/>
      <c r="DG916" s="4"/>
      <c r="DH916" s="4"/>
      <c r="DI916" s="4"/>
      <c r="DJ916" s="4"/>
    </row>
    <row r="917" spans="2:114" ht="14">
      <c r="B917" s="1"/>
      <c r="C917" s="1"/>
      <c r="D917" s="1"/>
      <c r="E917" s="1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7"/>
      <c r="AB917" s="17"/>
      <c r="AC917" s="17"/>
      <c r="AD917" s="17"/>
      <c r="AE917" s="17"/>
      <c r="AF917" s="17"/>
      <c r="AG917" s="17"/>
      <c r="AH917" s="17"/>
      <c r="AI917" s="17"/>
      <c r="AJ917" s="17"/>
      <c r="AK917" s="17"/>
      <c r="AL917" s="17"/>
      <c r="AM917" s="17"/>
      <c r="AN917" s="17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  <c r="DE917" s="4"/>
      <c r="DF917" s="4"/>
      <c r="DG917" s="4"/>
      <c r="DH917" s="4"/>
      <c r="DI917" s="4"/>
      <c r="DJ917" s="4"/>
    </row>
    <row r="918" spans="2:114" ht="14">
      <c r="B918" s="1"/>
      <c r="C918" s="1"/>
      <c r="D918" s="1"/>
      <c r="E918" s="1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  <c r="AB918" s="17"/>
      <c r="AC918" s="17"/>
      <c r="AD918" s="17"/>
      <c r="AE918" s="17"/>
      <c r="AF918" s="17"/>
      <c r="AG918" s="17"/>
      <c r="AH918" s="17"/>
      <c r="AI918" s="17"/>
      <c r="AJ918" s="17"/>
      <c r="AK918" s="17"/>
      <c r="AL918" s="17"/>
      <c r="AM918" s="17"/>
      <c r="AN918" s="17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  <c r="DB918" s="4"/>
      <c r="DC918" s="4"/>
      <c r="DD918" s="4"/>
      <c r="DE918" s="4"/>
      <c r="DF918" s="4"/>
      <c r="DG918" s="4"/>
      <c r="DH918" s="4"/>
      <c r="DI918" s="4"/>
      <c r="DJ918" s="4"/>
    </row>
    <row r="919" spans="2:114" ht="14">
      <c r="B919" s="1"/>
      <c r="C919" s="1"/>
      <c r="D919" s="1"/>
      <c r="E919" s="1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  <c r="AB919" s="17"/>
      <c r="AC919" s="17"/>
      <c r="AD919" s="17"/>
      <c r="AE919" s="17"/>
      <c r="AF919" s="17"/>
      <c r="AG919" s="17"/>
      <c r="AH919" s="17"/>
      <c r="AI919" s="17"/>
      <c r="AJ919" s="17"/>
      <c r="AK919" s="17"/>
      <c r="AL919" s="17"/>
      <c r="AM919" s="17"/>
      <c r="AN919" s="17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  <c r="DE919" s="4"/>
      <c r="DF919" s="4"/>
      <c r="DG919" s="4"/>
      <c r="DH919" s="4"/>
      <c r="DI919" s="4"/>
      <c r="DJ919" s="4"/>
    </row>
    <row r="920" spans="2:114" ht="14">
      <c r="B920" s="1"/>
      <c r="C920" s="1"/>
      <c r="D920" s="1"/>
      <c r="E920" s="1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  <c r="AB920" s="17"/>
      <c r="AC920" s="17"/>
      <c r="AD920" s="17"/>
      <c r="AE920" s="17"/>
      <c r="AF920" s="17"/>
      <c r="AG920" s="17"/>
      <c r="AH920" s="17"/>
      <c r="AI920" s="17"/>
      <c r="AJ920" s="17"/>
      <c r="AK920" s="17"/>
      <c r="AL920" s="17"/>
      <c r="AM920" s="17"/>
      <c r="AN920" s="17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  <c r="DB920" s="4"/>
      <c r="DC920" s="4"/>
      <c r="DD920" s="4"/>
      <c r="DE920" s="4"/>
      <c r="DF920" s="4"/>
      <c r="DG920" s="4"/>
      <c r="DH920" s="4"/>
      <c r="DI920" s="4"/>
      <c r="DJ920" s="4"/>
    </row>
    <row r="921" spans="2:114" ht="14">
      <c r="B921" s="1"/>
      <c r="C921" s="1"/>
      <c r="D921" s="1"/>
      <c r="E921" s="1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7"/>
      <c r="AB921" s="17"/>
      <c r="AC921" s="17"/>
      <c r="AD921" s="17"/>
      <c r="AE921" s="17"/>
      <c r="AF921" s="17"/>
      <c r="AG921" s="17"/>
      <c r="AH921" s="17"/>
      <c r="AI921" s="17"/>
      <c r="AJ921" s="17"/>
      <c r="AK921" s="17"/>
      <c r="AL921" s="17"/>
      <c r="AM921" s="17"/>
      <c r="AN921" s="17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  <c r="DE921" s="4"/>
      <c r="DF921" s="4"/>
      <c r="DG921" s="4"/>
      <c r="DH921" s="4"/>
      <c r="DI921" s="4"/>
      <c r="DJ921" s="4"/>
    </row>
    <row r="922" spans="2:114" ht="14">
      <c r="B922" s="1"/>
      <c r="C922" s="1"/>
      <c r="D922" s="1"/>
      <c r="E922" s="1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  <c r="AA922" s="17"/>
      <c r="AB922" s="17"/>
      <c r="AC922" s="17"/>
      <c r="AD922" s="17"/>
      <c r="AE922" s="17"/>
      <c r="AF922" s="17"/>
      <c r="AG922" s="17"/>
      <c r="AH922" s="17"/>
      <c r="AI922" s="17"/>
      <c r="AJ922" s="17"/>
      <c r="AK922" s="17"/>
      <c r="AL922" s="17"/>
      <c r="AM922" s="17"/>
      <c r="AN922" s="17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  <c r="CY922" s="4"/>
      <c r="CZ922" s="4"/>
      <c r="DA922" s="4"/>
      <c r="DB922" s="4"/>
      <c r="DC922" s="4"/>
      <c r="DD922" s="4"/>
      <c r="DE922" s="4"/>
      <c r="DF922" s="4"/>
      <c r="DG922" s="4"/>
      <c r="DH922" s="4"/>
      <c r="DI922" s="4"/>
      <c r="DJ922" s="4"/>
    </row>
    <row r="923" spans="2:114" ht="14">
      <c r="B923" s="1"/>
      <c r="C923" s="1"/>
      <c r="D923" s="1"/>
      <c r="E923" s="1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  <c r="AA923" s="17"/>
      <c r="AB923" s="17"/>
      <c r="AC923" s="17"/>
      <c r="AD923" s="17"/>
      <c r="AE923" s="17"/>
      <c r="AF923" s="17"/>
      <c r="AG923" s="17"/>
      <c r="AH923" s="17"/>
      <c r="AI923" s="17"/>
      <c r="AJ923" s="17"/>
      <c r="AK923" s="17"/>
      <c r="AL923" s="17"/>
      <c r="AM923" s="17"/>
      <c r="AN923" s="17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  <c r="CY923" s="4"/>
      <c r="CZ923" s="4"/>
      <c r="DA923" s="4"/>
      <c r="DB923" s="4"/>
      <c r="DC923" s="4"/>
      <c r="DD923" s="4"/>
      <c r="DE923" s="4"/>
      <c r="DF923" s="4"/>
      <c r="DG923" s="4"/>
      <c r="DH923" s="4"/>
      <c r="DI923" s="4"/>
      <c r="DJ923" s="4"/>
    </row>
    <row r="924" spans="2:114" ht="14">
      <c r="B924" s="1"/>
      <c r="C924" s="1"/>
      <c r="D924" s="1"/>
      <c r="E924" s="1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  <c r="AA924" s="17"/>
      <c r="AB924" s="17"/>
      <c r="AC924" s="17"/>
      <c r="AD924" s="17"/>
      <c r="AE924" s="17"/>
      <c r="AF924" s="17"/>
      <c r="AG924" s="17"/>
      <c r="AH924" s="17"/>
      <c r="AI924" s="17"/>
      <c r="AJ924" s="17"/>
      <c r="AK924" s="17"/>
      <c r="AL924" s="17"/>
      <c r="AM924" s="17"/>
      <c r="AN924" s="17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  <c r="DE924" s="4"/>
      <c r="DF924" s="4"/>
      <c r="DG924" s="4"/>
      <c r="DH924" s="4"/>
      <c r="DI924" s="4"/>
      <c r="DJ924" s="4"/>
    </row>
    <row r="925" spans="2:114" ht="14">
      <c r="B925" s="1"/>
      <c r="C925" s="1"/>
      <c r="D925" s="1"/>
      <c r="E925" s="1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  <c r="AA925" s="17"/>
      <c r="AB925" s="17"/>
      <c r="AC925" s="17"/>
      <c r="AD925" s="17"/>
      <c r="AE925" s="17"/>
      <c r="AF925" s="17"/>
      <c r="AG925" s="17"/>
      <c r="AH925" s="17"/>
      <c r="AI925" s="17"/>
      <c r="AJ925" s="17"/>
      <c r="AK925" s="17"/>
      <c r="AL925" s="17"/>
      <c r="AM925" s="17"/>
      <c r="AN925" s="17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C925" s="4"/>
      <c r="DD925" s="4"/>
      <c r="DE925" s="4"/>
      <c r="DF925" s="4"/>
      <c r="DG925" s="4"/>
      <c r="DH925" s="4"/>
      <c r="DI925" s="4"/>
      <c r="DJ925" s="4"/>
    </row>
    <row r="926" spans="2:114" ht="14">
      <c r="B926" s="1"/>
      <c r="C926" s="1"/>
      <c r="D926" s="1"/>
      <c r="E926" s="1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  <c r="AA926" s="17"/>
      <c r="AB926" s="17"/>
      <c r="AC926" s="17"/>
      <c r="AD926" s="17"/>
      <c r="AE926" s="17"/>
      <c r="AF926" s="17"/>
      <c r="AG926" s="17"/>
      <c r="AH926" s="17"/>
      <c r="AI926" s="17"/>
      <c r="AJ926" s="17"/>
      <c r="AK926" s="17"/>
      <c r="AL926" s="17"/>
      <c r="AM926" s="17"/>
      <c r="AN926" s="17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C926" s="4"/>
      <c r="DD926" s="4"/>
      <c r="DE926" s="4"/>
      <c r="DF926" s="4"/>
      <c r="DG926" s="4"/>
      <c r="DH926" s="4"/>
      <c r="DI926" s="4"/>
      <c r="DJ926" s="4"/>
    </row>
    <row r="927" spans="2:114" ht="14">
      <c r="B927" s="1"/>
      <c r="C927" s="1"/>
      <c r="D927" s="1"/>
      <c r="E927" s="1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  <c r="AA927" s="17"/>
      <c r="AB927" s="17"/>
      <c r="AC927" s="17"/>
      <c r="AD927" s="17"/>
      <c r="AE927" s="17"/>
      <c r="AF927" s="17"/>
      <c r="AG927" s="17"/>
      <c r="AH927" s="17"/>
      <c r="AI927" s="17"/>
      <c r="AJ927" s="17"/>
      <c r="AK927" s="17"/>
      <c r="AL927" s="17"/>
      <c r="AM927" s="17"/>
      <c r="AN927" s="17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  <c r="DB927" s="4"/>
      <c r="DC927" s="4"/>
      <c r="DD927" s="4"/>
      <c r="DE927" s="4"/>
      <c r="DF927" s="4"/>
      <c r="DG927" s="4"/>
      <c r="DH927" s="4"/>
      <c r="DI927" s="4"/>
      <c r="DJ927" s="4"/>
    </row>
    <row r="928" spans="2:114" ht="14">
      <c r="B928" s="1"/>
      <c r="C928" s="1"/>
      <c r="D928" s="1"/>
      <c r="E928" s="1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  <c r="AA928" s="17"/>
      <c r="AB928" s="17"/>
      <c r="AC928" s="17"/>
      <c r="AD928" s="17"/>
      <c r="AE928" s="17"/>
      <c r="AF928" s="17"/>
      <c r="AG928" s="17"/>
      <c r="AH928" s="17"/>
      <c r="AI928" s="17"/>
      <c r="AJ928" s="17"/>
      <c r="AK928" s="17"/>
      <c r="AL928" s="17"/>
      <c r="AM928" s="17"/>
      <c r="AN928" s="17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  <c r="DB928" s="4"/>
      <c r="DC928" s="4"/>
      <c r="DD928" s="4"/>
      <c r="DE928" s="4"/>
      <c r="DF928" s="4"/>
      <c r="DG928" s="4"/>
      <c r="DH928" s="4"/>
      <c r="DI928" s="4"/>
      <c r="DJ928" s="4"/>
    </row>
    <row r="929" spans="2:114" ht="14">
      <c r="B929" s="1"/>
      <c r="C929" s="1"/>
      <c r="D929" s="1"/>
      <c r="E929" s="1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  <c r="AA929" s="17"/>
      <c r="AB929" s="17"/>
      <c r="AC929" s="17"/>
      <c r="AD929" s="17"/>
      <c r="AE929" s="17"/>
      <c r="AF929" s="17"/>
      <c r="AG929" s="17"/>
      <c r="AH929" s="17"/>
      <c r="AI929" s="17"/>
      <c r="AJ929" s="17"/>
      <c r="AK929" s="17"/>
      <c r="AL929" s="17"/>
      <c r="AM929" s="17"/>
      <c r="AN929" s="17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C929" s="4"/>
      <c r="DD929" s="4"/>
      <c r="DE929" s="4"/>
      <c r="DF929" s="4"/>
      <c r="DG929" s="4"/>
      <c r="DH929" s="4"/>
      <c r="DI929" s="4"/>
      <c r="DJ929" s="4"/>
    </row>
    <row r="930" spans="2:114" ht="14">
      <c r="B930" s="1"/>
      <c r="C930" s="1"/>
      <c r="D930" s="1"/>
      <c r="E930" s="1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  <c r="AA930" s="17"/>
      <c r="AB930" s="17"/>
      <c r="AC930" s="17"/>
      <c r="AD930" s="17"/>
      <c r="AE930" s="17"/>
      <c r="AF930" s="17"/>
      <c r="AG930" s="17"/>
      <c r="AH930" s="17"/>
      <c r="AI930" s="17"/>
      <c r="AJ930" s="17"/>
      <c r="AK930" s="17"/>
      <c r="AL930" s="17"/>
      <c r="AM930" s="17"/>
      <c r="AN930" s="17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  <c r="DB930" s="4"/>
      <c r="DC930" s="4"/>
      <c r="DD930" s="4"/>
      <c r="DE930" s="4"/>
      <c r="DF930" s="4"/>
      <c r="DG930" s="4"/>
      <c r="DH930" s="4"/>
      <c r="DI930" s="4"/>
      <c r="DJ930" s="4"/>
    </row>
    <row r="931" spans="2:114" ht="14">
      <c r="B931" s="1"/>
      <c r="C931" s="1"/>
      <c r="D931" s="1"/>
      <c r="E931" s="1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  <c r="AA931" s="17"/>
      <c r="AB931" s="17"/>
      <c r="AC931" s="17"/>
      <c r="AD931" s="17"/>
      <c r="AE931" s="17"/>
      <c r="AF931" s="17"/>
      <c r="AG931" s="17"/>
      <c r="AH931" s="17"/>
      <c r="AI931" s="17"/>
      <c r="AJ931" s="17"/>
      <c r="AK931" s="17"/>
      <c r="AL931" s="17"/>
      <c r="AM931" s="17"/>
      <c r="AN931" s="17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  <c r="DE931" s="4"/>
      <c r="DF931" s="4"/>
      <c r="DG931" s="4"/>
      <c r="DH931" s="4"/>
      <c r="DI931" s="4"/>
      <c r="DJ931" s="4"/>
    </row>
    <row r="932" spans="2:114" ht="14">
      <c r="B932" s="1"/>
      <c r="C932" s="1"/>
      <c r="D932" s="1"/>
      <c r="E932" s="1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  <c r="AA932" s="17"/>
      <c r="AB932" s="17"/>
      <c r="AC932" s="17"/>
      <c r="AD932" s="17"/>
      <c r="AE932" s="17"/>
      <c r="AF932" s="17"/>
      <c r="AG932" s="17"/>
      <c r="AH932" s="17"/>
      <c r="AI932" s="17"/>
      <c r="AJ932" s="17"/>
      <c r="AK932" s="17"/>
      <c r="AL932" s="17"/>
      <c r="AM932" s="17"/>
      <c r="AN932" s="17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C932" s="4"/>
      <c r="DD932" s="4"/>
      <c r="DE932" s="4"/>
      <c r="DF932" s="4"/>
      <c r="DG932" s="4"/>
      <c r="DH932" s="4"/>
      <c r="DI932" s="4"/>
      <c r="DJ932" s="4"/>
    </row>
    <row r="933" spans="2:114" ht="14">
      <c r="B933" s="1"/>
      <c r="C933" s="1"/>
      <c r="D933" s="1"/>
      <c r="E933" s="1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  <c r="AA933" s="17"/>
      <c r="AB933" s="17"/>
      <c r="AC933" s="17"/>
      <c r="AD933" s="17"/>
      <c r="AE933" s="17"/>
      <c r="AF933" s="17"/>
      <c r="AG933" s="17"/>
      <c r="AH933" s="17"/>
      <c r="AI933" s="17"/>
      <c r="AJ933" s="17"/>
      <c r="AK933" s="17"/>
      <c r="AL933" s="17"/>
      <c r="AM933" s="17"/>
      <c r="AN933" s="17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C933" s="4"/>
      <c r="DD933" s="4"/>
      <c r="DE933" s="4"/>
      <c r="DF933" s="4"/>
      <c r="DG933" s="4"/>
      <c r="DH933" s="4"/>
      <c r="DI933" s="4"/>
      <c r="DJ933" s="4"/>
    </row>
    <row r="934" spans="2:114" ht="14">
      <c r="B934" s="1"/>
      <c r="C934" s="1"/>
      <c r="D934" s="1"/>
      <c r="E934" s="1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17"/>
      <c r="AB934" s="17"/>
      <c r="AC934" s="17"/>
      <c r="AD934" s="17"/>
      <c r="AE934" s="17"/>
      <c r="AF934" s="17"/>
      <c r="AG934" s="17"/>
      <c r="AH934" s="17"/>
      <c r="AI934" s="17"/>
      <c r="AJ934" s="17"/>
      <c r="AK934" s="17"/>
      <c r="AL934" s="17"/>
      <c r="AM934" s="17"/>
      <c r="AN934" s="17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  <c r="DA934" s="4"/>
      <c r="DB934" s="4"/>
      <c r="DC934" s="4"/>
      <c r="DD934" s="4"/>
      <c r="DE934" s="4"/>
      <c r="DF934" s="4"/>
      <c r="DG934" s="4"/>
      <c r="DH934" s="4"/>
      <c r="DI934" s="4"/>
      <c r="DJ934" s="4"/>
    </row>
    <row r="935" spans="2:114" ht="14">
      <c r="B935" s="1"/>
      <c r="C935" s="1"/>
      <c r="D935" s="1"/>
      <c r="E935" s="1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7"/>
      <c r="AB935" s="17"/>
      <c r="AC935" s="17"/>
      <c r="AD935" s="17"/>
      <c r="AE935" s="17"/>
      <c r="AF935" s="17"/>
      <c r="AG935" s="17"/>
      <c r="AH935" s="17"/>
      <c r="AI935" s="17"/>
      <c r="AJ935" s="17"/>
      <c r="AK935" s="17"/>
      <c r="AL935" s="17"/>
      <c r="AM935" s="17"/>
      <c r="AN935" s="17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  <c r="DB935" s="4"/>
      <c r="DC935" s="4"/>
      <c r="DD935" s="4"/>
      <c r="DE935" s="4"/>
      <c r="DF935" s="4"/>
      <c r="DG935" s="4"/>
      <c r="DH935" s="4"/>
      <c r="DI935" s="4"/>
      <c r="DJ935" s="4"/>
    </row>
    <row r="936" spans="2:114" ht="14">
      <c r="B936" s="1"/>
      <c r="C936" s="1"/>
      <c r="D936" s="1"/>
      <c r="E936" s="1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  <c r="AA936" s="17"/>
      <c r="AB936" s="17"/>
      <c r="AC936" s="17"/>
      <c r="AD936" s="17"/>
      <c r="AE936" s="17"/>
      <c r="AF936" s="17"/>
      <c r="AG936" s="17"/>
      <c r="AH936" s="17"/>
      <c r="AI936" s="17"/>
      <c r="AJ936" s="17"/>
      <c r="AK936" s="17"/>
      <c r="AL936" s="17"/>
      <c r="AM936" s="17"/>
      <c r="AN936" s="17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  <c r="CY936" s="4"/>
      <c r="CZ936" s="4"/>
      <c r="DA936" s="4"/>
      <c r="DB936" s="4"/>
      <c r="DC936" s="4"/>
      <c r="DD936" s="4"/>
      <c r="DE936" s="4"/>
      <c r="DF936" s="4"/>
      <c r="DG936" s="4"/>
      <c r="DH936" s="4"/>
      <c r="DI936" s="4"/>
      <c r="DJ936" s="4"/>
    </row>
    <row r="937" spans="2:114" ht="14">
      <c r="B937" s="1"/>
      <c r="C937" s="1"/>
      <c r="D937" s="1"/>
      <c r="E937" s="1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  <c r="AA937" s="17"/>
      <c r="AB937" s="17"/>
      <c r="AC937" s="17"/>
      <c r="AD937" s="17"/>
      <c r="AE937" s="17"/>
      <c r="AF937" s="17"/>
      <c r="AG937" s="17"/>
      <c r="AH937" s="17"/>
      <c r="AI937" s="17"/>
      <c r="AJ937" s="17"/>
      <c r="AK937" s="17"/>
      <c r="AL937" s="17"/>
      <c r="AM937" s="17"/>
      <c r="AN937" s="17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  <c r="CY937" s="4"/>
      <c r="CZ937" s="4"/>
      <c r="DA937" s="4"/>
      <c r="DB937" s="4"/>
      <c r="DC937" s="4"/>
      <c r="DD937" s="4"/>
      <c r="DE937" s="4"/>
      <c r="DF937" s="4"/>
      <c r="DG937" s="4"/>
      <c r="DH937" s="4"/>
      <c r="DI937" s="4"/>
      <c r="DJ937" s="4"/>
    </row>
    <row r="938" spans="2:114" ht="14">
      <c r="B938" s="1"/>
      <c r="C938" s="1"/>
      <c r="D938" s="1"/>
      <c r="E938" s="1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  <c r="AA938" s="17"/>
      <c r="AB938" s="17"/>
      <c r="AC938" s="17"/>
      <c r="AD938" s="17"/>
      <c r="AE938" s="17"/>
      <c r="AF938" s="17"/>
      <c r="AG938" s="17"/>
      <c r="AH938" s="17"/>
      <c r="AI938" s="17"/>
      <c r="AJ938" s="17"/>
      <c r="AK938" s="17"/>
      <c r="AL938" s="17"/>
      <c r="AM938" s="17"/>
      <c r="AN938" s="17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4"/>
      <c r="CX938" s="4"/>
      <c r="CY938" s="4"/>
      <c r="CZ938" s="4"/>
      <c r="DA938" s="4"/>
      <c r="DB938" s="4"/>
      <c r="DC938" s="4"/>
      <c r="DD938" s="4"/>
      <c r="DE938" s="4"/>
      <c r="DF938" s="4"/>
      <c r="DG938" s="4"/>
      <c r="DH938" s="4"/>
      <c r="DI938" s="4"/>
      <c r="DJ938" s="4"/>
    </row>
    <row r="939" spans="2:114" ht="14">
      <c r="B939" s="1"/>
      <c r="C939" s="1"/>
      <c r="D939" s="1"/>
      <c r="E939" s="1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7"/>
      <c r="AB939" s="17"/>
      <c r="AC939" s="17"/>
      <c r="AD939" s="17"/>
      <c r="AE939" s="17"/>
      <c r="AF939" s="17"/>
      <c r="AG939" s="17"/>
      <c r="AH939" s="17"/>
      <c r="AI939" s="17"/>
      <c r="AJ939" s="17"/>
      <c r="AK939" s="17"/>
      <c r="AL939" s="17"/>
      <c r="AM939" s="17"/>
      <c r="AN939" s="17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  <c r="CY939" s="4"/>
      <c r="CZ939" s="4"/>
      <c r="DA939" s="4"/>
      <c r="DB939" s="4"/>
      <c r="DC939" s="4"/>
      <c r="DD939" s="4"/>
      <c r="DE939" s="4"/>
      <c r="DF939" s="4"/>
      <c r="DG939" s="4"/>
      <c r="DH939" s="4"/>
      <c r="DI939" s="4"/>
      <c r="DJ939" s="4"/>
    </row>
    <row r="940" spans="2:114" ht="14">
      <c r="B940" s="1"/>
      <c r="C940" s="1"/>
      <c r="D940" s="1"/>
      <c r="E940" s="1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  <c r="AA940" s="17"/>
      <c r="AB940" s="17"/>
      <c r="AC940" s="17"/>
      <c r="AD940" s="17"/>
      <c r="AE940" s="17"/>
      <c r="AF940" s="17"/>
      <c r="AG940" s="17"/>
      <c r="AH940" s="17"/>
      <c r="AI940" s="17"/>
      <c r="AJ940" s="17"/>
      <c r="AK940" s="17"/>
      <c r="AL940" s="17"/>
      <c r="AM940" s="17"/>
      <c r="AN940" s="17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  <c r="DA940" s="4"/>
      <c r="DB940" s="4"/>
      <c r="DC940" s="4"/>
      <c r="DD940" s="4"/>
      <c r="DE940" s="4"/>
      <c r="DF940" s="4"/>
      <c r="DG940" s="4"/>
      <c r="DH940" s="4"/>
      <c r="DI940" s="4"/>
      <c r="DJ940" s="4"/>
    </row>
    <row r="941" spans="2:114" ht="14">
      <c r="B941" s="1"/>
      <c r="C941" s="1"/>
      <c r="D941" s="1"/>
      <c r="E941" s="1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  <c r="AB941" s="17"/>
      <c r="AC941" s="17"/>
      <c r="AD941" s="17"/>
      <c r="AE941" s="17"/>
      <c r="AF941" s="17"/>
      <c r="AG941" s="17"/>
      <c r="AH941" s="17"/>
      <c r="AI941" s="17"/>
      <c r="AJ941" s="17"/>
      <c r="AK941" s="17"/>
      <c r="AL941" s="17"/>
      <c r="AM941" s="17"/>
      <c r="AN941" s="17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  <c r="CY941" s="4"/>
      <c r="CZ941" s="4"/>
      <c r="DA941" s="4"/>
      <c r="DB941" s="4"/>
      <c r="DC941" s="4"/>
      <c r="DD941" s="4"/>
      <c r="DE941" s="4"/>
      <c r="DF941" s="4"/>
      <c r="DG941" s="4"/>
      <c r="DH941" s="4"/>
      <c r="DI941" s="4"/>
      <c r="DJ941" s="4"/>
    </row>
    <row r="942" spans="2:114" ht="14">
      <c r="B942" s="1"/>
      <c r="C942" s="1"/>
      <c r="D942" s="1"/>
      <c r="E942" s="1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  <c r="AA942" s="17"/>
      <c r="AB942" s="17"/>
      <c r="AC942" s="17"/>
      <c r="AD942" s="17"/>
      <c r="AE942" s="17"/>
      <c r="AF942" s="17"/>
      <c r="AG942" s="17"/>
      <c r="AH942" s="17"/>
      <c r="AI942" s="17"/>
      <c r="AJ942" s="17"/>
      <c r="AK942" s="17"/>
      <c r="AL942" s="17"/>
      <c r="AM942" s="17"/>
      <c r="AN942" s="17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  <c r="CY942" s="4"/>
      <c r="CZ942" s="4"/>
      <c r="DA942" s="4"/>
      <c r="DB942" s="4"/>
      <c r="DC942" s="4"/>
      <c r="DD942" s="4"/>
      <c r="DE942" s="4"/>
      <c r="DF942" s="4"/>
      <c r="DG942" s="4"/>
      <c r="DH942" s="4"/>
      <c r="DI942" s="4"/>
      <c r="DJ942" s="4"/>
    </row>
    <row r="943" spans="2:114" ht="14">
      <c r="B943" s="1"/>
      <c r="C943" s="1"/>
      <c r="D943" s="1"/>
      <c r="E943" s="1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  <c r="AA943" s="17"/>
      <c r="AB943" s="17"/>
      <c r="AC943" s="17"/>
      <c r="AD943" s="17"/>
      <c r="AE943" s="17"/>
      <c r="AF943" s="17"/>
      <c r="AG943" s="17"/>
      <c r="AH943" s="17"/>
      <c r="AI943" s="17"/>
      <c r="AJ943" s="17"/>
      <c r="AK943" s="17"/>
      <c r="AL943" s="17"/>
      <c r="AM943" s="17"/>
      <c r="AN943" s="17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  <c r="CY943" s="4"/>
      <c r="CZ943" s="4"/>
      <c r="DA943" s="4"/>
      <c r="DB943" s="4"/>
      <c r="DC943" s="4"/>
      <c r="DD943" s="4"/>
      <c r="DE943" s="4"/>
      <c r="DF943" s="4"/>
      <c r="DG943" s="4"/>
      <c r="DH943" s="4"/>
      <c r="DI943" s="4"/>
      <c r="DJ943" s="4"/>
    </row>
    <row r="944" spans="2:114" ht="14">
      <c r="B944" s="1"/>
      <c r="C944" s="1"/>
      <c r="D944" s="1"/>
      <c r="E944" s="1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  <c r="AA944" s="17"/>
      <c r="AB944" s="17"/>
      <c r="AC944" s="17"/>
      <c r="AD944" s="17"/>
      <c r="AE944" s="17"/>
      <c r="AF944" s="17"/>
      <c r="AG944" s="17"/>
      <c r="AH944" s="17"/>
      <c r="AI944" s="17"/>
      <c r="AJ944" s="17"/>
      <c r="AK944" s="17"/>
      <c r="AL944" s="17"/>
      <c r="AM944" s="17"/>
      <c r="AN944" s="17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4"/>
      <c r="CX944" s="4"/>
      <c r="CY944" s="4"/>
      <c r="CZ944" s="4"/>
      <c r="DA944" s="4"/>
      <c r="DB944" s="4"/>
      <c r="DC944" s="4"/>
      <c r="DD944" s="4"/>
      <c r="DE944" s="4"/>
      <c r="DF944" s="4"/>
      <c r="DG944" s="4"/>
      <c r="DH944" s="4"/>
      <c r="DI944" s="4"/>
      <c r="DJ944" s="4"/>
    </row>
    <row r="945" spans="2:114" ht="14">
      <c r="B945" s="1"/>
      <c r="C945" s="1"/>
      <c r="D945" s="1"/>
      <c r="E945" s="1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17"/>
      <c r="AB945" s="17"/>
      <c r="AC945" s="17"/>
      <c r="AD945" s="17"/>
      <c r="AE945" s="17"/>
      <c r="AF945" s="17"/>
      <c r="AG945" s="17"/>
      <c r="AH945" s="17"/>
      <c r="AI945" s="17"/>
      <c r="AJ945" s="17"/>
      <c r="AK945" s="17"/>
      <c r="AL945" s="17"/>
      <c r="AM945" s="17"/>
      <c r="AN945" s="17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  <c r="CY945" s="4"/>
      <c r="CZ945" s="4"/>
      <c r="DA945" s="4"/>
      <c r="DB945" s="4"/>
      <c r="DC945" s="4"/>
      <c r="DD945" s="4"/>
      <c r="DE945" s="4"/>
      <c r="DF945" s="4"/>
      <c r="DG945" s="4"/>
      <c r="DH945" s="4"/>
      <c r="DI945" s="4"/>
      <c r="DJ945" s="4"/>
    </row>
    <row r="946" spans="2:114" ht="14">
      <c r="B946" s="1"/>
      <c r="C946" s="1"/>
      <c r="D946" s="1"/>
      <c r="E946" s="1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7"/>
      <c r="AB946" s="17"/>
      <c r="AC946" s="17"/>
      <c r="AD946" s="17"/>
      <c r="AE946" s="17"/>
      <c r="AF946" s="17"/>
      <c r="AG946" s="17"/>
      <c r="AH946" s="17"/>
      <c r="AI946" s="17"/>
      <c r="AJ946" s="17"/>
      <c r="AK946" s="17"/>
      <c r="AL946" s="17"/>
      <c r="AM946" s="17"/>
      <c r="AN946" s="17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  <c r="CY946" s="4"/>
      <c r="CZ946" s="4"/>
      <c r="DA946" s="4"/>
      <c r="DB946" s="4"/>
      <c r="DC946" s="4"/>
      <c r="DD946" s="4"/>
      <c r="DE946" s="4"/>
      <c r="DF946" s="4"/>
      <c r="DG946" s="4"/>
      <c r="DH946" s="4"/>
      <c r="DI946" s="4"/>
      <c r="DJ946" s="4"/>
    </row>
    <row r="947" spans="2:114" ht="14">
      <c r="B947" s="1"/>
      <c r="C947" s="1"/>
      <c r="D947" s="1"/>
      <c r="E947" s="1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7"/>
      <c r="AB947" s="17"/>
      <c r="AC947" s="17"/>
      <c r="AD947" s="17"/>
      <c r="AE947" s="17"/>
      <c r="AF947" s="17"/>
      <c r="AG947" s="17"/>
      <c r="AH947" s="17"/>
      <c r="AI947" s="17"/>
      <c r="AJ947" s="17"/>
      <c r="AK947" s="17"/>
      <c r="AL947" s="17"/>
      <c r="AM947" s="17"/>
      <c r="AN947" s="17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  <c r="CY947" s="4"/>
      <c r="CZ947" s="4"/>
      <c r="DA947" s="4"/>
      <c r="DB947" s="4"/>
      <c r="DC947" s="4"/>
      <c r="DD947" s="4"/>
      <c r="DE947" s="4"/>
      <c r="DF947" s="4"/>
      <c r="DG947" s="4"/>
      <c r="DH947" s="4"/>
      <c r="DI947" s="4"/>
      <c r="DJ947" s="4"/>
    </row>
    <row r="948" spans="2:114" ht="14">
      <c r="B948" s="1"/>
      <c r="C948" s="1"/>
      <c r="D948" s="1"/>
      <c r="E948" s="1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  <c r="AA948" s="17"/>
      <c r="AB948" s="17"/>
      <c r="AC948" s="17"/>
      <c r="AD948" s="17"/>
      <c r="AE948" s="17"/>
      <c r="AF948" s="17"/>
      <c r="AG948" s="17"/>
      <c r="AH948" s="17"/>
      <c r="AI948" s="17"/>
      <c r="AJ948" s="17"/>
      <c r="AK948" s="17"/>
      <c r="AL948" s="17"/>
      <c r="AM948" s="17"/>
      <c r="AN948" s="17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  <c r="CY948" s="4"/>
      <c r="CZ948" s="4"/>
      <c r="DA948" s="4"/>
      <c r="DB948" s="4"/>
      <c r="DC948" s="4"/>
      <c r="DD948" s="4"/>
      <c r="DE948" s="4"/>
      <c r="DF948" s="4"/>
      <c r="DG948" s="4"/>
      <c r="DH948" s="4"/>
      <c r="DI948" s="4"/>
      <c r="DJ948" s="4"/>
    </row>
    <row r="949" spans="2:114" ht="14">
      <c r="B949" s="1"/>
      <c r="C949" s="1"/>
      <c r="D949" s="1"/>
      <c r="E949" s="1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  <c r="AA949" s="17"/>
      <c r="AB949" s="17"/>
      <c r="AC949" s="17"/>
      <c r="AD949" s="17"/>
      <c r="AE949" s="17"/>
      <c r="AF949" s="17"/>
      <c r="AG949" s="17"/>
      <c r="AH949" s="17"/>
      <c r="AI949" s="17"/>
      <c r="AJ949" s="17"/>
      <c r="AK949" s="17"/>
      <c r="AL949" s="17"/>
      <c r="AM949" s="17"/>
      <c r="AN949" s="17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  <c r="DB949" s="4"/>
      <c r="DC949" s="4"/>
      <c r="DD949" s="4"/>
      <c r="DE949" s="4"/>
      <c r="DF949" s="4"/>
      <c r="DG949" s="4"/>
      <c r="DH949" s="4"/>
      <c r="DI949" s="4"/>
      <c r="DJ949" s="4"/>
    </row>
    <row r="950" spans="2:114" ht="14">
      <c r="B950" s="1"/>
      <c r="C950" s="1"/>
      <c r="D950" s="1"/>
      <c r="E950" s="1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  <c r="AA950" s="17"/>
      <c r="AB950" s="17"/>
      <c r="AC950" s="17"/>
      <c r="AD950" s="17"/>
      <c r="AE950" s="17"/>
      <c r="AF950" s="17"/>
      <c r="AG950" s="17"/>
      <c r="AH950" s="17"/>
      <c r="AI950" s="17"/>
      <c r="AJ950" s="17"/>
      <c r="AK950" s="17"/>
      <c r="AL950" s="17"/>
      <c r="AM950" s="17"/>
      <c r="AN950" s="17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  <c r="CY950" s="4"/>
      <c r="CZ950" s="4"/>
      <c r="DA950" s="4"/>
      <c r="DB950" s="4"/>
      <c r="DC950" s="4"/>
      <c r="DD950" s="4"/>
      <c r="DE950" s="4"/>
      <c r="DF950" s="4"/>
      <c r="DG950" s="4"/>
      <c r="DH950" s="4"/>
      <c r="DI950" s="4"/>
      <c r="DJ950" s="4"/>
    </row>
    <row r="951" spans="2:114" ht="14">
      <c r="B951" s="1"/>
      <c r="C951" s="1"/>
      <c r="D951" s="1"/>
      <c r="E951" s="1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  <c r="AA951" s="17"/>
      <c r="AB951" s="17"/>
      <c r="AC951" s="17"/>
      <c r="AD951" s="17"/>
      <c r="AE951" s="17"/>
      <c r="AF951" s="17"/>
      <c r="AG951" s="17"/>
      <c r="AH951" s="17"/>
      <c r="AI951" s="17"/>
      <c r="AJ951" s="17"/>
      <c r="AK951" s="17"/>
      <c r="AL951" s="17"/>
      <c r="AM951" s="17"/>
      <c r="AN951" s="17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  <c r="DA951" s="4"/>
      <c r="DB951" s="4"/>
      <c r="DC951" s="4"/>
      <c r="DD951" s="4"/>
      <c r="DE951" s="4"/>
      <c r="DF951" s="4"/>
      <c r="DG951" s="4"/>
      <c r="DH951" s="4"/>
      <c r="DI951" s="4"/>
      <c r="DJ951" s="4"/>
    </row>
    <row r="952" spans="2:114" ht="14">
      <c r="B952" s="1"/>
      <c r="C952" s="1"/>
      <c r="D952" s="1"/>
      <c r="E952" s="1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  <c r="AA952" s="17"/>
      <c r="AB952" s="17"/>
      <c r="AC952" s="17"/>
      <c r="AD952" s="17"/>
      <c r="AE952" s="17"/>
      <c r="AF952" s="17"/>
      <c r="AG952" s="17"/>
      <c r="AH952" s="17"/>
      <c r="AI952" s="17"/>
      <c r="AJ952" s="17"/>
      <c r="AK952" s="17"/>
      <c r="AL952" s="17"/>
      <c r="AM952" s="17"/>
      <c r="AN952" s="17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  <c r="CY952" s="4"/>
      <c r="CZ952" s="4"/>
      <c r="DA952" s="4"/>
      <c r="DB952" s="4"/>
      <c r="DC952" s="4"/>
      <c r="DD952" s="4"/>
      <c r="DE952" s="4"/>
      <c r="DF952" s="4"/>
      <c r="DG952" s="4"/>
      <c r="DH952" s="4"/>
      <c r="DI952" s="4"/>
      <c r="DJ952" s="4"/>
    </row>
    <row r="953" spans="2:114" ht="14">
      <c r="B953" s="1"/>
      <c r="C953" s="1"/>
      <c r="D953" s="1"/>
      <c r="E953" s="1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  <c r="AA953" s="17"/>
      <c r="AB953" s="17"/>
      <c r="AC953" s="17"/>
      <c r="AD953" s="17"/>
      <c r="AE953" s="17"/>
      <c r="AF953" s="17"/>
      <c r="AG953" s="17"/>
      <c r="AH953" s="17"/>
      <c r="AI953" s="17"/>
      <c r="AJ953" s="17"/>
      <c r="AK953" s="17"/>
      <c r="AL953" s="17"/>
      <c r="AM953" s="17"/>
      <c r="AN953" s="17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  <c r="CY953" s="4"/>
      <c r="CZ953" s="4"/>
      <c r="DA953" s="4"/>
      <c r="DB953" s="4"/>
      <c r="DC953" s="4"/>
      <c r="DD953" s="4"/>
      <c r="DE953" s="4"/>
      <c r="DF953" s="4"/>
      <c r="DG953" s="4"/>
      <c r="DH953" s="4"/>
      <c r="DI953" s="4"/>
      <c r="DJ953" s="4"/>
    </row>
    <row r="954" spans="2:114" ht="14">
      <c r="B954" s="1"/>
      <c r="C954" s="1"/>
      <c r="D954" s="1"/>
      <c r="E954" s="1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  <c r="AA954" s="17"/>
      <c r="AB954" s="17"/>
      <c r="AC954" s="17"/>
      <c r="AD954" s="17"/>
      <c r="AE954" s="17"/>
      <c r="AF954" s="17"/>
      <c r="AG954" s="17"/>
      <c r="AH954" s="17"/>
      <c r="AI954" s="17"/>
      <c r="AJ954" s="17"/>
      <c r="AK954" s="17"/>
      <c r="AL954" s="17"/>
      <c r="AM954" s="17"/>
      <c r="AN954" s="17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4"/>
      <c r="CX954" s="4"/>
      <c r="CY954" s="4"/>
      <c r="CZ954" s="4"/>
      <c r="DA954" s="4"/>
      <c r="DB954" s="4"/>
      <c r="DC954" s="4"/>
      <c r="DD954" s="4"/>
      <c r="DE954" s="4"/>
      <c r="DF954" s="4"/>
      <c r="DG954" s="4"/>
      <c r="DH954" s="4"/>
      <c r="DI954" s="4"/>
      <c r="DJ954" s="4"/>
    </row>
    <row r="955" spans="2:114" ht="14">
      <c r="B955" s="1"/>
      <c r="C955" s="1"/>
      <c r="D955" s="1"/>
      <c r="E955" s="1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7"/>
      <c r="AB955" s="17"/>
      <c r="AC955" s="17"/>
      <c r="AD955" s="17"/>
      <c r="AE955" s="17"/>
      <c r="AF955" s="17"/>
      <c r="AG955" s="17"/>
      <c r="AH955" s="17"/>
      <c r="AI955" s="17"/>
      <c r="AJ955" s="17"/>
      <c r="AK955" s="17"/>
      <c r="AL955" s="17"/>
      <c r="AM955" s="17"/>
      <c r="AN955" s="17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4"/>
      <c r="CX955" s="4"/>
      <c r="CY955" s="4"/>
      <c r="CZ955" s="4"/>
      <c r="DA955" s="4"/>
      <c r="DB955" s="4"/>
      <c r="DC955" s="4"/>
      <c r="DD955" s="4"/>
      <c r="DE955" s="4"/>
      <c r="DF955" s="4"/>
      <c r="DG955" s="4"/>
      <c r="DH955" s="4"/>
      <c r="DI955" s="4"/>
      <c r="DJ955" s="4"/>
    </row>
    <row r="956" spans="2:114" ht="14">
      <c r="B956" s="1"/>
      <c r="C956" s="1"/>
      <c r="D956" s="1"/>
      <c r="E956" s="1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7"/>
      <c r="AB956" s="17"/>
      <c r="AC956" s="17"/>
      <c r="AD956" s="17"/>
      <c r="AE956" s="17"/>
      <c r="AF956" s="17"/>
      <c r="AG956" s="17"/>
      <c r="AH956" s="17"/>
      <c r="AI956" s="17"/>
      <c r="AJ956" s="17"/>
      <c r="AK956" s="17"/>
      <c r="AL956" s="17"/>
      <c r="AM956" s="17"/>
      <c r="AN956" s="17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  <c r="CY956" s="4"/>
      <c r="CZ956" s="4"/>
      <c r="DA956" s="4"/>
      <c r="DB956" s="4"/>
      <c r="DC956" s="4"/>
      <c r="DD956" s="4"/>
      <c r="DE956" s="4"/>
      <c r="DF956" s="4"/>
      <c r="DG956" s="4"/>
      <c r="DH956" s="4"/>
      <c r="DI956" s="4"/>
      <c r="DJ956" s="4"/>
    </row>
    <row r="957" spans="2:114" ht="14">
      <c r="B957" s="1"/>
      <c r="C957" s="1"/>
      <c r="D957" s="1"/>
      <c r="E957" s="1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  <c r="AA957" s="17"/>
      <c r="AB957" s="17"/>
      <c r="AC957" s="17"/>
      <c r="AD957" s="17"/>
      <c r="AE957" s="17"/>
      <c r="AF957" s="17"/>
      <c r="AG957" s="17"/>
      <c r="AH957" s="17"/>
      <c r="AI957" s="17"/>
      <c r="AJ957" s="17"/>
      <c r="AK957" s="17"/>
      <c r="AL957" s="17"/>
      <c r="AM957" s="17"/>
      <c r="AN957" s="17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  <c r="CY957" s="4"/>
      <c r="CZ957" s="4"/>
      <c r="DA957" s="4"/>
      <c r="DB957" s="4"/>
      <c r="DC957" s="4"/>
      <c r="DD957" s="4"/>
      <c r="DE957" s="4"/>
      <c r="DF957" s="4"/>
      <c r="DG957" s="4"/>
      <c r="DH957" s="4"/>
      <c r="DI957" s="4"/>
      <c r="DJ957" s="4"/>
    </row>
    <row r="958" spans="2:114" ht="14">
      <c r="B958" s="1"/>
      <c r="C958" s="1"/>
      <c r="D958" s="1"/>
      <c r="E958" s="1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  <c r="AA958" s="17"/>
      <c r="AB958" s="17"/>
      <c r="AC958" s="17"/>
      <c r="AD958" s="17"/>
      <c r="AE958" s="17"/>
      <c r="AF958" s="17"/>
      <c r="AG958" s="17"/>
      <c r="AH958" s="17"/>
      <c r="AI958" s="17"/>
      <c r="AJ958" s="17"/>
      <c r="AK958" s="17"/>
      <c r="AL958" s="17"/>
      <c r="AM958" s="17"/>
      <c r="AN958" s="17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  <c r="DB958" s="4"/>
      <c r="DC958" s="4"/>
      <c r="DD958" s="4"/>
      <c r="DE958" s="4"/>
      <c r="DF958" s="4"/>
      <c r="DG958" s="4"/>
      <c r="DH958" s="4"/>
      <c r="DI958" s="4"/>
      <c r="DJ958" s="4"/>
    </row>
    <row r="959" spans="2:114" ht="14">
      <c r="B959" s="1"/>
      <c r="C959" s="1"/>
      <c r="D959" s="1"/>
      <c r="E959" s="1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  <c r="AA959" s="17"/>
      <c r="AB959" s="17"/>
      <c r="AC959" s="17"/>
      <c r="AD959" s="17"/>
      <c r="AE959" s="17"/>
      <c r="AF959" s="17"/>
      <c r="AG959" s="17"/>
      <c r="AH959" s="17"/>
      <c r="AI959" s="17"/>
      <c r="AJ959" s="17"/>
      <c r="AK959" s="17"/>
      <c r="AL959" s="17"/>
      <c r="AM959" s="17"/>
      <c r="AN959" s="17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4"/>
      <c r="CX959" s="4"/>
      <c r="CY959" s="4"/>
      <c r="CZ959" s="4"/>
      <c r="DA959" s="4"/>
      <c r="DB959" s="4"/>
      <c r="DC959" s="4"/>
      <c r="DD959" s="4"/>
      <c r="DE959" s="4"/>
      <c r="DF959" s="4"/>
      <c r="DG959" s="4"/>
      <c r="DH959" s="4"/>
      <c r="DI959" s="4"/>
      <c r="DJ959" s="4"/>
    </row>
    <row r="960" spans="2:114" ht="14">
      <c r="B960" s="1"/>
      <c r="C960" s="1"/>
      <c r="D960" s="1"/>
      <c r="E960" s="1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  <c r="AA960" s="17"/>
      <c r="AB960" s="17"/>
      <c r="AC960" s="17"/>
      <c r="AD960" s="17"/>
      <c r="AE960" s="17"/>
      <c r="AF960" s="17"/>
      <c r="AG960" s="17"/>
      <c r="AH960" s="17"/>
      <c r="AI960" s="17"/>
      <c r="AJ960" s="17"/>
      <c r="AK960" s="17"/>
      <c r="AL960" s="17"/>
      <c r="AM960" s="17"/>
      <c r="AN960" s="17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4"/>
      <c r="CX960" s="4"/>
      <c r="CY960" s="4"/>
      <c r="CZ960" s="4"/>
      <c r="DA960" s="4"/>
      <c r="DB960" s="4"/>
      <c r="DC960" s="4"/>
      <c r="DD960" s="4"/>
      <c r="DE960" s="4"/>
      <c r="DF960" s="4"/>
      <c r="DG960" s="4"/>
      <c r="DH960" s="4"/>
      <c r="DI960" s="4"/>
      <c r="DJ960" s="4"/>
    </row>
    <row r="961" spans="2:114" ht="14">
      <c r="B961" s="1"/>
      <c r="C961" s="1"/>
      <c r="D961" s="1"/>
      <c r="E961" s="1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  <c r="AA961" s="17"/>
      <c r="AB961" s="17"/>
      <c r="AC961" s="17"/>
      <c r="AD961" s="17"/>
      <c r="AE961" s="17"/>
      <c r="AF961" s="17"/>
      <c r="AG961" s="17"/>
      <c r="AH961" s="17"/>
      <c r="AI961" s="17"/>
      <c r="AJ961" s="17"/>
      <c r="AK961" s="17"/>
      <c r="AL961" s="17"/>
      <c r="AM961" s="17"/>
      <c r="AN961" s="17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  <c r="CY961" s="4"/>
      <c r="CZ961" s="4"/>
      <c r="DA961" s="4"/>
      <c r="DB961" s="4"/>
      <c r="DC961" s="4"/>
      <c r="DD961" s="4"/>
      <c r="DE961" s="4"/>
      <c r="DF961" s="4"/>
      <c r="DG961" s="4"/>
      <c r="DH961" s="4"/>
      <c r="DI961" s="4"/>
      <c r="DJ961" s="4"/>
    </row>
    <row r="962" spans="2:114" ht="14">
      <c r="B962" s="1"/>
      <c r="C962" s="1"/>
      <c r="D962" s="1"/>
      <c r="E962" s="1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  <c r="AA962" s="17"/>
      <c r="AB962" s="17"/>
      <c r="AC962" s="17"/>
      <c r="AD962" s="17"/>
      <c r="AE962" s="17"/>
      <c r="AF962" s="17"/>
      <c r="AG962" s="17"/>
      <c r="AH962" s="17"/>
      <c r="AI962" s="17"/>
      <c r="AJ962" s="17"/>
      <c r="AK962" s="17"/>
      <c r="AL962" s="17"/>
      <c r="AM962" s="17"/>
      <c r="AN962" s="17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  <c r="CY962" s="4"/>
      <c r="CZ962" s="4"/>
      <c r="DA962" s="4"/>
      <c r="DB962" s="4"/>
      <c r="DC962" s="4"/>
      <c r="DD962" s="4"/>
      <c r="DE962" s="4"/>
      <c r="DF962" s="4"/>
      <c r="DG962" s="4"/>
      <c r="DH962" s="4"/>
      <c r="DI962" s="4"/>
      <c r="DJ962" s="4"/>
    </row>
    <row r="963" spans="2:114" ht="14">
      <c r="B963" s="1"/>
      <c r="C963" s="1"/>
      <c r="D963" s="1"/>
      <c r="E963" s="1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7"/>
      <c r="AB963" s="17"/>
      <c r="AC963" s="17"/>
      <c r="AD963" s="17"/>
      <c r="AE963" s="17"/>
      <c r="AF963" s="17"/>
      <c r="AG963" s="17"/>
      <c r="AH963" s="17"/>
      <c r="AI963" s="17"/>
      <c r="AJ963" s="17"/>
      <c r="AK963" s="17"/>
      <c r="AL963" s="17"/>
      <c r="AM963" s="17"/>
      <c r="AN963" s="17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4"/>
      <c r="CX963" s="4"/>
      <c r="CY963" s="4"/>
      <c r="CZ963" s="4"/>
      <c r="DA963" s="4"/>
      <c r="DB963" s="4"/>
      <c r="DC963" s="4"/>
      <c r="DD963" s="4"/>
      <c r="DE963" s="4"/>
      <c r="DF963" s="4"/>
      <c r="DG963" s="4"/>
      <c r="DH963" s="4"/>
      <c r="DI963" s="4"/>
      <c r="DJ963" s="4"/>
    </row>
    <row r="964" spans="2:114" ht="14">
      <c r="B964" s="1"/>
      <c r="C964" s="1"/>
      <c r="D964" s="1"/>
      <c r="E964" s="1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  <c r="AA964" s="17"/>
      <c r="AB964" s="17"/>
      <c r="AC964" s="17"/>
      <c r="AD964" s="17"/>
      <c r="AE964" s="17"/>
      <c r="AF964" s="17"/>
      <c r="AG964" s="17"/>
      <c r="AH964" s="17"/>
      <c r="AI964" s="17"/>
      <c r="AJ964" s="17"/>
      <c r="AK964" s="17"/>
      <c r="AL964" s="17"/>
      <c r="AM964" s="17"/>
      <c r="AN964" s="17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  <c r="CY964" s="4"/>
      <c r="CZ964" s="4"/>
      <c r="DA964" s="4"/>
      <c r="DB964" s="4"/>
      <c r="DC964" s="4"/>
      <c r="DD964" s="4"/>
      <c r="DE964" s="4"/>
      <c r="DF964" s="4"/>
      <c r="DG964" s="4"/>
      <c r="DH964" s="4"/>
      <c r="DI964" s="4"/>
      <c r="DJ964" s="4"/>
    </row>
    <row r="965" spans="2:114" ht="14">
      <c r="B965" s="1"/>
      <c r="C965" s="1"/>
      <c r="D965" s="1"/>
      <c r="E965" s="1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  <c r="AA965" s="17"/>
      <c r="AB965" s="17"/>
      <c r="AC965" s="17"/>
      <c r="AD965" s="17"/>
      <c r="AE965" s="17"/>
      <c r="AF965" s="17"/>
      <c r="AG965" s="17"/>
      <c r="AH965" s="17"/>
      <c r="AI965" s="17"/>
      <c r="AJ965" s="17"/>
      <c r="AK965" s="17"/>
      <c r="AL965" s="17"/>
      <c r="AM965" s="17"/>
      <c r="AN965" s="17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  <c r="CW965" s="4"/>
      <c r="CX965" s="4"/>
      <c r="CY965" s="4"/>
      <c r="CZ965" s="4"/>
      <c r="DA965" s="4"/>
      <c r="DB965" s="4"/>
      <c r="DC965" s="4"/>
      <c r="DD965" s="4"/>
      <c r="DE965" s="4"/>
      <c r="DF965" s="4"/>
      <c r="DG965" s="4"/>
      <c r="DH965" s="4"/>
      <c r="DI965" s="4"/>
      <c r="DJ965" s="4"/>
    </row>
    <row r="966" spans="2:114" ht="14">
      <c r="B966" s="1"/>
      <c r="C966" s="1"/>
      <c r="D966" s="1"/>
      <c r="E966" s="1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  <c r="AA966" s="17"/>
      <c r="AB966" s="17"/>
      <c r="AC966" s="17"/>
      <c r="AD966" s="17"/>
      <c r="AE966" s="17"/>
      <c r="AF966" s="17"/>
      <c r="AG966" s="17"/>
      <c r="AH966" s="17"/>
      <c r="AI966" s="17"/>
      <c r="AJ966" s="17"/>
      <c r="AK966" s="17"/>
      <c r="AL966" s="17"/>
      <c r="AM966" s="17"/>
      <c r="AN966" s="17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4"/>
      <c r="CW966" s="4"/>
      <c r="CX966" s="4"/>
      <c r="CY966" s="4"/>
      <c r="CZ966" s="4"/>
      <c r="DA966" s="4"/>
      <c r="DB966" s="4"/>
      <c r="DC966" s="4"/>
      <c r="DD966" s="4"/>
      <c r="DE966" s="4"/>
      <c r="DF966" s="4"/>
      <c r="DG966" s="4"/>
      <c r="DH966" s="4"/>
      <c r="DI966" s="4"/>
      <c r="DJ966" s="4"/>
    </row>
    <row r="967" spans="2:114" ht="14">
      <c r="B967" s="1"/>
      <c r="C967" s="1"/>
      <c r="D967" s="1"/>
      <c r="E967" s="1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  <c r="AA967" s="17"/>
      <c r="AB967" s="17"/>
      <c r="AC967" s="17"/>
      <c r="AD967" s="17"/>
      <c r="AE967" s="17"/>
      <c r="AF967" s="17"/>
      <c r="AG967" s="17"/>
      <c r="AH967" s="17"/>
      <c r="AI967" s="17"/>
      <c r="AJ967" s="17"/>
      <c r="AK967" s="17"/>
      <c r="AL967" s="17"/>
      <c r="AM967" s="17"/>
      <c r="AN967" s="17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  <c r="CW967" s="4"/>
      <c r="CX967" s="4"/>
      <c r="CY967" s="4"/>
      <c r="CZ967" s="4"/>
      <c r="DA967" s="4"/>
      <c r="DB967" s="4"/>
      <c r="DC967" s="4"/>
      <c r="DD967" s="4"/>
      <c r="DE967" s="4"/>
      <c r="DF967" s="4"/>
      <c r="DG967" s="4"/>
      <c r="DH967" s="4"/>
      <c r="DI967" s="4"/>
      <c r="DJ967" s="4"/>
    </row>
    <row r="968" spans="2:114" ht="14">
      <c r="B968" s="1"/>
      <c r="C968" s="1"/>
      <c r="D968" s="1"/>
      <c r="E968" s="1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  <c r="AA968" s="17"/>
      <c r="AB968" s="17"/>
      <c r="AC968" s="17"/>
      <c r="AD968" s="17"/>
      <c r="AE968" s="17"/>
      <c r="AF968" s="17"/>
      <c r="AG968" s="17"/>
      <c r="AH968" s="17"/>
      <c r="AI968" s="17"/>
      <c r="AJ968" s="17"/>
      <c r="AK968" s="17"/>
      <c r="AL968" s="17"/>
      <c r="AM968" s="17"/>
      <c r="AN968" s="17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  <c r="CL968" s="4"/>
      <c r="CM968" s="4"/>
      <c r="CN968" s="4"/>
      <c r="CO968" s="4"/>
      <c r="CP968" s="4"/>
      <c r="CQ968" s="4"/>
      <c r="CR968" s="4"/>
      <c r="CS968" s="4"/>
      <c r="CT968" s="4"/>
      <c r="CU968" s="4"/>
      <c r="CV968" s="4"/>
      <c r="CW968" s="4"/>
      <c r="CX968" s="4"/>
      <c r="CY968" s="4"/>
      <c r="CZ968" s="4"/>
      <c r="DA968" s="4"/>
      <c r="DB968" s="4"/>
      <c r="DC968" s="4"/>
      <c r="DD968" s="4"/>
      <c r="DE968" s="4"/>
      <c r="DF968" s="4"/>
      <c r="DG968" s="4"/>
      <c r="DH968" s="4"/>
      <c r="DI968" s="4"/>
      <c r="DJ968" s="4"/>
    </row>
    <row r="969" spans="2:114" ht="14">
      <c r="B969" s="1"/>
      <c r="C969" s="1"/>
      <c r="D969" s="1"/>
      <c r="E969" s="1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  <c r="AA969" s="17"/>
      <c r="AB969" s="17"/>
      <c r="AC969" s="17"/>
      <c r="AD969" s="17"/>
      <c r="AE969" s="17"/>
      <c r="AF969" s="17"/>
      <c r="AG969" s="17"/>
      <c r="AH969" s="17"/>
      <c r="AI969" s="17"/>
      <c r="AJ969" s="17"/>
      <c r="AK969" s="17"/>
      <c r="AL969" s="17"/>
      <c r="AM969" s="17"/>
      <c r="AN969" s="17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  <c r="CL969" s="4"/>
      <c r="CM969" s="4"/>
      <c r="CN969" s="4"/>
      <c r="CO969" s="4"/>
      <c r="CP969" s="4"/>
      <c r="CQ969" s="4"/>
      <c r="CR969" s="4"/>
      <c r="CS969" s="4"/>
      <c r="CT969" s="4"/>
      <c r="CU969" s="4"/>
      <c r="CV969" s="4"/>
      <c r="CW969" s="4"/>
      <c r="CX969" s="4"/>
      <c r="CY969" s="4"/>
      <c r="CZ969" s="4"/>
      <c r="DA969" s="4"/>
      <c r="DB969" s="4"/>
      <c r="DC969" s="4"/>
      <c r="DD969" s="4"/>
      <c r="DE969" s="4"/>
      <c r="DF969" s="4"/>
      <c r="DG969" s="4"/>
      <c r="DH969" s="4"/>
      <c r="DI969" s="4"/>
      <c r="DJ969" s="4"/>
    </row>
    <row r="970" spans="2:114" ht="14">
      <c r="B970" s="1"/>
      <c r="C970" s="1"/>
      <c r="D970" s="1"/>
      <c r="E970" s="1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  <c r="AA970" s="17"/>
      <c r="AB970" s="17"/>
      <c r="AC970" s="17"/>
      <c r="AD970" s="17"/>
      <c r="AE970" s="17"/>
      <c r="AF970" s="17"/>
      <c r="AG970" s="17"/>
      <c r="AH970" s="17"/>
      <c r="AI970" s="17"/>
      <c r="AJ970" s="17"/>
      <c r="AK970" s="17"/>
      <c r="AL970" s="17"/>
      <c r="AM970" s="17"/>
      <c r="AN970" s="17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  <c r="CL970" s="4"/>
      <c r="CM970" s="4"/>
      <c r="CN970" s="4"/>
      <c r="CO970" s="4"/>
      <c r="CP970" s="4"/>
      <c r="CQ970" s="4"/>
      <c r="CR970" s="4"/>
      <c r="CS970" s="4"/>
      <c r="CT970" s="4"/>
      <c r="CU970" s="4"/>
      <c r="CV970" s="4"/>
      <c r="CW970" s="4"/>
      <c r="CX970" s="4"/>
      <c r="CY970" s="4"/>
      <c r="CZ970" s="4"/>
      <c r="DA970" s="4"/>
      <c r="DB970" s="4"/>
      <c r="DC970" s="4"/>
      <c r="DD970" s="4"/>
      <c r="DE970" s="4"/>
      <c r="DF970" s="4"/>
      <c r="DG970" s="4"/>
      <c r="DH970" s="4"/>
      <c r="DI970" s="4"/>
      <c r="DJ970" s="4"/>
    </row>
    <row r="971" spans="2:114" ht="14">
      <c r="B971" s="1"/>
      <c r="C971" s="1"/>
      <c r="D971" s="1"/>
      <c r="E971" s="1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17"/>
      <c r="AB971" s="17"/>
      <c r="AC971" s="17"/>
      <c r="AD971" s="17"/>
      <c r="AE971" s="17"/>
      <c r="AF971" s="17"/>
      <c r="AG971" s="17"/>
      <c r="AH971" s="17"/>
      <c r="AI971" s="17"/>
      <c r="AJ971" s="17"/>
      <c r="AK971" s="17"/>
      <c r="AL971" s="17"/>
      <c r="AM971" s="17"/>
      <c r="AN971" s="17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  <c r="CL971" s="4"/>
      <c r="CM971" s="4"/>
      <c r="CN971" s="4"/>
      <c r="CO971" s="4"/>
      <c r="CP971" s="4"/>
      <c r="CQ971" s="4"/>
      <c r="CR971" s="4"/>
      <c r="CS971" s="4"/>
      <c r="CT971" s="4"/>
      <c r="CU971" s="4"/>
      <c r="CV971" s="4"/>
      <c r="CW971" s="4"/>
      <c r="CX971" s="4"/>
      <c r="CY971" s="4"/>
      <c r="CZ971" s="4"/>
      <c r="DA971" s="4"/>
      <c r="DB971" s="4"/>
      <c r="DC971" s="4"/>
      <c r="DD971" s="4"/>
      <c r="DE971" s="4"/>
      <c r="DF971" s="4"/>
      <c r="DG971" s="4"/>
      <c r="DH971" s="4"/>
      <c r="DI971" s="4"/>
      <c r="DJ971" s="4"/>
    </row>
    <row r="972" spans="2:114" ht="14">
      <c r="B972" s="1"/>
      <c r="C972" s="1"/>
      <c r="D972" s="1"/>
      <c r="E972" s="1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  <c r="AA972" s="17"/>
      <c r="AB972" s="17"/>
      <c r="AC972" s="17"/>
      <c r="AD972" s="17"/>
      <c r="AE972" s="17"/>
      <c r="AF972" s="17"/>
      <c r="AG972" s="17"/>
      <c r="AH972" s="17"/>
      <c r="AI972" s="17"/>
      <c r="AJ972" s="17"/>
      <c r="AK972" s="17"/>
      <c r="AL972" s="17"/>
      <c r="AM972" s="17"/>
      <c r="AN972" s="17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  <c r="CW972" s="4"/>
      <c r="CX972" s="4"/>
      <c r="CY972" s="4"/>
      <c r="CZ972" s="4"/>
      <c r="DA972" s="4"/>
      <c r="DB972" s="4"/>
      <c r="DC972" s="4"/>
      <c r="DD972" s="4"/>
      <c r="DE972" s="4"/>
      <c r="DF972" s="4"/>
      <c r="DG972" s="4"/>
      <c r="DH972" s="4"/>
      <c r="DI972" s="4"/>
      <c r="DJ972" s="4"/>
    </row>
    <row r="973" spans="2:114" ht="14">
      <c r="B973" s="1"/>
      <c r="C973" s="1"/>
      <c r="D973" s="1"/>
      <c r="E973" s="1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  <c r="AA973" s="17"/>
      <c r="AB973" s="17"/>
      <c r="AC973" s="17"/>
      <c r="AD973" s="17"/>
      <c r="AE973" s="17"/>
      <c r="AF973" s="17"/>
      <c r="AG973" s="17"/>
      <c r="AH973" s="17"/>
      <c r="AI973" s="17"/>
      <c r="AJ973" s="17"/>
      <c r="AK973" s="17"/>
      <c r="AL973" s="17"/>
      <c r="AM973" s="17"/>
      <c r="AN973" s="17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  <c r="CL973" s="4"/>
      <c r="CM973" s="4"/>
      <c r="CN973" s="4"/>
      <c r="CO973" s="4"/>
      <c r="CP973" s="4"/>
      <c r="CQ973" s="4"/>
      <c r="CR973" s="4"/>
      <c r="CS973" s="4"/>
      <c r="CT973" s="4"/>
      <c r="CU973" s="4"/>
      <c r="CV973" s="4"/>
      <c r="CW973" s="4"/>
      <c r="CX973" s="4"/>
      <c r="CY973" s="4"/>
      <c r="CZ973" s="4"/>
      <c r="DA973" s="4"/>
      <c r="DB973" s="4"/>
      <c r="DC973" s="4"/>
      <c r="DD973" s="4"/>
      <c r="DE973" s="4"/>
      <c r="DF973" s="4"/>
      <c r="DG973" s="4"/>
      <c r="DH973" s="4"/>
      <c r="DI973" s="4"/>
      <c r="DJ973" s="4"/>
    </row>
    <row r="974" spans="2:114" ht="14">
      <c r="B974" s="1"/>
      <c r="C974" s="1"/>
      <c r="D974" s="1"/>
      <c r="E974" s="1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  <c r="AC974" s="17"/>
      <c r="AD974" s="17"/>
      <c r="AE974" s="17"/>
      <c r="AF974" s="17"/>
      <c r="AG974" s="17"/>
      <c r="AH974" s="17"/>
      <c r="AI974" s="17"/>
      <c r="AJ974" s="17"/>
      <c r="AK974" s="17"/>
      <c r="AL974" s="17"/>
      <c r="AM974" s="17"/>
      <c r="AN974" s="17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  <c r="CL974" s="4"/>
      <c r="CM974" s="4"/>
      <c r="CN974" s="4"/>
      <c r="CO974" s="4"/>
      <c r="CP974" s="4"/>
      <c r="CQ974" s="4"/>
      <c r="CR974" s="4"/>
      <c r="CS974" s="4"/>
      <c r="CT974" s="4"/>
      <c r="CU974" s="4"/>
      <c r="CV974" s="4"/>
      <c r="CW974" s="4"/>
      <c r="CX974" s="4"/>
      <c r="CY974" s="4"/>
      <c r="CZ974" s="4"/>
      <c r="DA974" s="4"/>
      <c r="DB974" s="4"/>
      <c r="DC974" s="4"/>
      <c r="DD974" s="4"/>
      <c r="DE974" s="4"/>
      <c r="DF974" s="4"/>
      <c r="DG974" s="4"/>
      <c r="DH974" s="4"/>
      <c r="DI974" s="4"/>
      <c r="DJ974" s="4"/>
    </row>
    <row r="975" spans="2:114" ht="14">
      <c r="B975" s="1"/>
      <c r="C975" s="1"/>
      <c r="D975" s="1"/>
      <c r="E975" s="1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  <c r="AC975" s="17"/>
      <c r="AD975" s="17"/>
      <c r="AE975" s="17"/>
      <c r="AF975" s="17"/>
      <c r="AG975" s="17"/>
      <c r="AH975" s="17"/>
      <c r="AI975" s="17"/>
      <c r="AJ975" s="17"/>
      <c r="AK975" s="17"/>
      <c r="AL975" s="17"/>
      <c r="AM975" s="17"/>
      <c r="AN975" s="17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  <c r="CW975" s="4"/>
      <c r="CX975" s="4"/>
      <c r="CY975" s="4"/>
      <c r="CZ975" s="4"/>
      <c r="DA975" s="4"/>
      <c r="DB975" s="4"/>
      <c r="DC975" s="4"/>
      <c r="DD975" s="4"/>
      <c r="DE975" s="4"/>
      <c r="DF975" s="4"/>
      <c r="DG975" s="4"/>
      <c r="DH975" s="4"/>
      <c r="DI975" s="4"/>
      <c r="DJ975" s="4"/>
    </row>
    <row r="976" spans="2:114" ht="14">
      <c r="B976" s="1"/>
      <c r="C976" s="1"/>
      <c r="D976" s="1"/>
      <c r="E976" s="1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7"/>
      <c r="AB976" s="17"/>
      <c r="AC976" s="17"/>
      <c r="AD976" s="17"/>
      <c r="AE976" s="17"/>
      <c r="AF976" s="17"/>
      <c r="AG976" s="17"/>
      <c r="AH976" s="17"/>
      <c r="AI976" s="17"/>
      <c r="AJ976" s="17"/>
      <c r="AK976" s="17"/>
      <c r="AL976" s="17"/>
      <c r="AM976" s="17"/>
      <c r="AN976" s="17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  <c r="CW976" s="4"/>
      <c r="CX976" s="4"/>
      <c r="CY976" s="4"/>
      <c r="CZ976" s="4"/>
      <c r="DA976" s="4"/>
      <c r="DB976" s="4"/>
      <c r="DC976" s="4"/>
      <c r="DD976" s="4"/>
      <c r="DE976" s="4"/>
      <c r="DF976" s="4"/>
      <c r="DG976" s="4"/>
      <c r="DH976" s="4"/>
      <c r="DI976" s="4"/>
      <c r="DJ976" s="4"/>
    </row>
    <row r="977" spans="2:114" ht="14">
      <c r="B977" s="1"/>
      <c r="C977" s="1"/>
      <c r="D977" s="1"/>
      <c r="E977" s="1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7"/>
      <c r="AB977" s="17"/>
      <c r="AC977" s="17"/>
      <c r="AD977" s="17"/>
      <c r="AE977" s="17"/>
      <c r="AF977" s="17"/>
      <c r="AG977" s="17"/>
      <c r="AH977" s="17"/>
      <c r="AI977" s="17"/>
      <c r="AJ977" s="17"/>
      <c r="AK977" s="17"/>
      <c r="AL977" s="17"/>
      <c r="AM977" s="17"/>
      <c r="AN977" s="17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  <c r="CY977" s="4"/>
      <c r="CZ977" s="4"/>
      <c r="DA977" s="4"/>
      <c r="DB977" s="4"/>
      <c r="DC977" s="4"/>
      <c r="DD977" s="4"/>
      <c r="DE977" s="4"/>
      <c r="DF977" s="4"/>
      <c r="DG977" s="4"/>
      <c r="DH977" s="4"/>
      <c r="DI977" s="4"/>
      <c r="DJ977" s="4"/>
    </row>
    <row r="978" spans="2:114" ht="14">
      <c r="B978" s="1"/>
      <c r="C978" s="1"/>
      <c r="D978" s="1"/>
      <c r="E978" s="1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  <c r="AB978" s="17"/>
      <c r="AC978" s="17"/>
      <c r="AD978" s="17"/>
      <c r="AE978" s="17"/>
      <c r="AF978" s="17"/>
      <c r="AG978" s="17"/>
      <c r="AH978" s="17"/>
      <c r="AI978" s="17"/>
      <c r="AJ978" s="17"/>
      <c r="AK978" s="17"/>
      <c r="AL978" s="17"/>
      <c r="AM978" s="17"/>
      <c r="AN978" s="17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  <c r="CW978" s="4"/>
      <c r="CX978" s="4"/>
      <c r="CY978" s="4"/>
      <c r="CZ978" s="4"/>
      <c r="DA978" s="4"/>
      <c r="DB978" s="4"/>
      <c r="DC978" s="4"/>
      <c r="DD978" s="4"/>
      <c r="DE978" s="4"/>
      <c r="DF978" s="4"/>
      <c r="DG978" s="4"/>
      <c r="DH978" s="4"/>
      <c r="DI978" s="4"/>
      <c r="DJ978" s="4"/>
    </row>
    <row r="979" spans="2:114" ht="14">
      <c r="B979" s="1"/>
      <c r="C979" s="1"/>
      <c r="D979" s="1"/>
      <c r="E979" s="1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  <c r="AB979" s="17"/>
      <c r="AC979" s="17"/>
      <c r="AD979" s="17"/>
      <c r="AE979" s="17"/>
      <c r="AF979" s="17"/>
      <c r="AG979" s="17"/>
      <c r="AH979" s="17"/>
      <c r="AI979" s="17"/>
      <c r="AJ979" s="17"/>
      <c r="AK979" s="17"/>
      <c r="AL979" s="17"/>
      <c r="AM979" s="17"/>
      <c r="AN979" s="17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  <c r="CW979" s="4"/>
      <c r="CX979" s="4"/>
      <c r="CY979" s="4"/>
      <c r="CZ979" s="4"/>
      <c r="DA979" s="4"/>
      <c r="DB979" s="4"/>
      <c r="DC979" s="4"/>
      <c r="DD979" s="4"/>
      <c r="DE979" s="4"/>
      <c r="DF979" s="4"/>
      <c r="DG979" s="4"/>
      <c r="DH979" s="4"/>
      <c r="DI979" s="4"/>
      <c r="DJ979" s="4"/>
    </row>
    <row r="980" spans="2:114" ht="14">
      <c r="B980" s="1"/>
      <c r="C980" s="1"/>
      <c r="D980" s="1"/>
      <c r="E980" s="1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  <c r="AC980" s="17"/>
      <c r="AD980" s="17"/>
      <c r="AE980" s="17"/>
      <c r="AF980" s="17"/>
      <c r="AG980" s="17"/>
      <c r="AH980" s="17"/>
      <c r="AI980" s="17"/>
      <c r="AJ980" s="17"/>
      <c r="AK980" s="17"/>
      <c r="AL980" s="17"/>
      <c r="AM980" s="17"/>
      <c r="AN980" s="17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  <c r="CW980" s="4"/>
      <c r="CX980" s="4"/>
      <c r="CY980" s="4"/>
      <c r="CZ980" s="4"/>
      <c r="DA980" s="4"/>
      <c r="DB980" s="4"/>
      <c r="DC980" s="4"/>
      <c r="DD980" s="4"/>
      <c r="DE980" s="4"/>
      <c r="DF980" s="4"/>
      <c r="DG980" s="4"/>
      <c r="DH980" s="4"/>
      <c r="DI980" s="4"/>
      <c r="DJ980" s="4"/>
    </row>
    <row r="981" spans="2:114" ht="14">
      <c r="B981" s="1"/>
      <c r="C981" s="1"/>
      <c r="D981" s="1"/>
      <c r="E981" s="1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  <c r="AC981" s="17"/>
      <c r="AD981" s="17"/>
      <c r="AE981" s="17"/>
      <c r="AF981" s="17"/>
      <c r="AG981" s="17"/>
      <c r="AH981" s="17"/>
      <c r="AI981" s="17"/>
      <c r="AJ981" s="17"/>
      <c r="AK981" s="17"/>
      <c r="AL981" s="17"/>
      <c r="AM981" s="17"/>
      <c r="AN981" s="17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4"/>
      <c r="CX981" s="4"/>
      <c r="CY981" s="4"/>
      <c r="CZ981" s="4"/>
      <c r="DA981" s="4"/>
      <c r="DB981" s="4"/>
      <c r="DC981" s="4"/>
      <c r="DD981" s="4"/>
      <c r="DE981" s="4"/>
      <c r="DF981" s="4"/>
      <c r="DG981" s="4"/>
      <c r="DH981" s="4"/>
      <c r="DI981" s="4"/>
      <c r="DJ981" s="4"/>
    </row>
    <row r="982" spans="2:114" ht="14">
      <c r="B982" s="1"/>
      <c r="C982" s="1"/>
      <c r="D982" s="1"/>
      <c r="E982" s="1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  <c r="AB982" s="17"/>
      <c r="AC982" s="17"/>
      <c r="AD982" s="17"/>
      <c r="AE982" s="17"/>
      <c r="AF982" s="17"/>
      <c r="AG982" s="17"/>
      <c r="AH982" s="17"/>
      <c r="AI982" s="17"/>
      <c r="AJ982" s="17"/>
      <c r="AK982" s="17"/>
      <c r="AL982" s="17"/>
      <c r="AM982" s="17"/>
      <c r="AN982" s="17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  <c r="CW982" s="4"/>
      <c r="CX982" s="4"/>
      <c r="CY982" s="4"/>
      <c r="CZ982" s="4"/>
      <c r="DA982" s="4"/>
      <c r="DB982" s="4"/>
      <c r="DC982" s="4"/>
      <c r="DD982" s="4"/>
      <c r="DE982" s="4"/>
      <c r="DF982" s="4"/>
      <c r="DG982" s="4"/>
      <c r="DH982" s="4"/>
      <c r="DI982" s="4"/>
      <c r="DJ982" s="4"/>
    </row>
    <row r="983" spans="2:114" ht="14">
      <c r="B983" s="1"/>
      <c r="C983" s="1"/>
      <c r="D983" s="1"/>
      <c r="E983" s="1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/>
      <c r="AC983" s="17"/>
      <c r="AD983" s="17"/>
      <c r="AE983" s="17"/>
      <c r="AF983" s="17"/>
      <c r="AG983" s="17"/>
      <c r="AH983" s="17"/>
      <c r="AI983" s="17"/>
      <c r="AJ983" s="17"/>
      <c r="AK983" s="17"/>
      <c r="AL983" s="17"/>
      <c r="AM983" s="17"/>
      <c r="AN983" s="17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4"/>
      <c r="CR983" s="4"/>
      <c r="CS983" s="4"/>
      <c r="CT983" s="4"/>
      <c r="CU983" s="4"/>
      <c r="CV983" s="4"/>
      <c r="CW983" s="4"/>
      <c r="CX983" s="4"/>
      <c r="CY983" s="4"/>
      <c r="CZ983" s="4"/>
      <c r="DA983" s="4"/>
      <c r="DB983" s="4"/>
      <c r="DC983" s="4"/>
      <c r="DD983" s="4"/>
      <c r="DE983" s="4"/>
      <c r="DF983" s="4"/>
      <c r="DG983" s="4"/>
      <c r="DH983" s="4"/>
      <c r="DI983" s="4"/>
      <c r="DJ983" s="4"/>
    </row>
    <row r="984" spans="2:114" ht="14">
      <c r="B984" s="1"/>
      <c r="C984" s="1"/>
      <c r="D984" s="1"/>
      <c r="E984" s="1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  <c r="AB984" s="17"/>
      <c r="AC984" s="17"/>
      <c r="AD984" s="17"/>
      <c r="AE984" s="17"/>
      <c r="AF984" s="17"/>
      <c r="AG984" s="17"/>
      <c r="AH984" s="17"/>
      <c r="AI984" s="17"/>
      <c r="AJ984" s="17"/>
      <c r="AK984" s="17"/>
      <c r="AL984" s="17"/>
      <c r="AM984" s="17"/>
      <c r="AN984" s="17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  <c r="CW984" s="4"/>
      <c r="CX984" s="4"/>
      <c r="CY984" s="4"/>
      <c r="CZ984" s="4"/>
      <c r="DA984" s="4"/>
      <c r="DB984" s="4"/>
      <c r="DC984" s="4"/>
      <c r="DD984" s="4"/>
      <c r="DE984" s="4"/>
      <c r="DF984" s="4"/>
      <c r="DG984" s="4"/>
      <c r="DH984" s="4"/>
      <c r="DI984" s="4"/>
      <c r="DJ984" s="4"/>
    </row>
    <row r="985" spans="2:114" ht="14">
      <c r="B985" s="1"/>
      <c r="C985" s="1"/>
      <c r="D985" s="1"/>
      <c r="E985" s="1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  <c r="AC985" s="17"/>
      <c r="AD985" s="17"/>
      <c r="AE985" s="17"/>
      <c r="AF985" s="17"/>
      <c r="AG985" s="17"/>
      <c r="AH985" s="17"/>
      <c r="AI985" s="17"/>
      <c r="AJ985" s="17"/>
      <c r="AK985" s="17"/>
      <c r="AL985" s="17"/>
      <c r="AM985" s="17"/>
      <c r="AN985" s="17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  <c r="CW985" s="4"/>
      <c r="CX985" s="4"/>
      <c r="CY985" s="4"/>
      <c r="CZ985" s="4"/>
      <c r="DA985" s="4"/>
      <c r="DB985" s="4"/>
      <c r="DC985" s="4"/>
      <c r="DD985" s="4"/>
      <c r="DE985" s="4"/>
      <c r="DF985" s="4"/>
      <c r="DG985" s="4"/>
      <c r="DH985" s="4"/>
      <c r="DI985" s="4"/>
      <c r="DJ985" s="4"/>
    </row>
    <row r="986" spans="2:114" ht="14">
      <c r="B986" s="1"/>
      <c r="C986" s="1"/>
      <c r="D986" s="1"/>
      <c r="E986" s="1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  <c r="AC986" s="17"/>
      <c r="AD986" s="17"/>
      <c r="AE986" s="17"/>
      <c r="AF986" s="17"/>
      <c r="AG986" s="17"/>
      <c r="AH986" s="17"/>
      <c r="AI986" s="17"/>
      <c r="AJ986" s="17"/>
      <c r="AK986" s="17"/>
      <c r="AL986" s="17"/>
      <c r="AM986" s="17"/>
      <c r="AN986" s="17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4"/>
      <c r="CX986" s="4"/>
      <c r="CY986" s="4"/>
      <c r="CZ986" s="4"/>
      <c r="DA986" s="4"/>
      <c r="DB986" s="4"/>
      <c r="DC986" s="4"/>
      <c r="DD986" s="4"/>
      <c r="DE986" s="4"/>
      <c r="DF986" s="4"/>
      <c r="DG986" s="4"/>
      <c r="DH986" s="4"/>
      <c r="DI986" s="4"/>
      <c r="DJ986" s="4"/>
    </row>
    <row r="987" spans="2:114" ht="14">
      <c r="B987" s="1"/>
      <c r="C987" s="1"/>
      <c r="D987" s="1"/>
      <c r="E987" s="1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  <c r="AC987" s="17"/>
      <c r="AD987" s="17"/>
      <c r="AE987" s="17"/>
      <c r="AF987" s="17"/>
      <c r="AG987" s="17"/>
      <c r="AH987" s="17"/>
      <c r="AI987" s="17"/>
      <c r="AJ987" s="17"/>
      <c r="AK987" s="17"/>
      <c r="AL987" s="17"/>
      <c r="AM987" s="17"/>
      <c r="AN987" s="17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4"/>
      <c r="CX987" s="4"/>
      <c r="CY987" s="4"/>
      <c r="CZ987" s="4"/>
      <c r="DA987" s="4"/>
      <c r="DB987" s="4"/>
      <c r="DC987" s="4"/>
      <c r="DD987" s="4"/>
      <c r="DE987" s="4"/>
      <c r="DF987" s="4"/>
      <c r="DG987" s="4"/>
      <c r="DH987" s="4"/>
      <c r="DI987" s="4"/>
      <c r="DJ987" s="4"/>
    </row>
    <row r="988" spans="2:114" ht="14">
      <c r="B988" s="1"/>
      <c r="C988" s="1"/>
      <c r="D988" s="1"/>
      <c r="E988" s="1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  <c r="AB988" s="17"/>
      <c r="AC988" s="17"/>
      <c r="AD988" s="17"/>
      <c r="AE988" s="17"/>
      <c r="AF988" s="17"/>
      <c r="AG988" s="17"/>
      <c r="AH988" s="17"/>
      <c r="AI988" s="17"/>
      <c r="AJ988" s="17"/>
      <c r="AK988" s="17"/>
      <c r="AL988" s="17"/>
      <c r="AM988" s="17"/>
      <c r="AN988" s="17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4"/>
      <c r="CX988" s="4"/>
      <c r="CY988" s="4"/>
      <c r="CZ988" s="4"/>
      <c r="DA988" s="4"/>
      <c r="DB988" s="4"/>
      <c r="DC988" s="4"/>
      <c r="DD988" s="4"/>
      <c r="DE988" s="4"/>
      <c r="DF988" s="4"/>
      <c r="DG988" s="4"/>
      <c r="DH988" s="4"/>
      <c r="DI988" s="4"/>
      <c r="DJ988" s="4"/>
    </row>
    <row r="989" spans="2:114" ht="14">
      <c r="B989" s="1"/>
      <c r="C989" s="1"/>
      <c r="D989" s="1"/>
      <c r="E989" s="1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  <c r="AC989" s="17"/>
      <c r="AD989" s="17"/>
      <c r="AE989" s="17"/>
      <c r="AF989" s="17"/>
      <c r="AG989" s="17"/>
      <c r="AH989" s="17"/>
      <c r="AI989" s="17"/>
      <c r="AJ989" s="17"/>
      <c r="AK989" s="17"/>
      <c r="AL989" s="17"/>
      <c r="AM989" s="17"/>
      <c r="AN989" s="17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  <c r="CY989" s="4"/>
      <c r="CZ989" s="4"/>
      <c r="DA989" s="4"/>
      <c r="DB989" s="4"/>
      <c r="DC989" s="4"/>
      <c r="DD989" s="4"/>
      <c r="DE989" s="4"/>
      <c r="DF989" s="4"/>
      <c r="DG989" s="4"/>
      <c r="DH989" s="4"/>
      <c r="DI989" s="4"/>
      <c r="DJ989" s="4"/>
    </row>
    <row r="990" spans="2:114" ht="14">
      <c r="B990" s="1"/>
      <c r="C990" s="1"/>
      <c r="D990" s="1"/>
      <c r="E990" s="1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7"/>
      <c r="AB990" s="17"/>
      <c r="AC990" s="17"/>
      <c r="AD990" s="17"/>
      <c r="AE990" s="17"/>
      <c r="AF990" s="17"/>
      <c r="AG990" s="17"/>
      <c r="AH990" s="17"/>
      <c r="AI990" s="17"/>
      <c r="AJ990" s="17"/>
      <c r="AK990" s="17"/>
      <c r="AL990" s="17"/>
      <c r="AM990" s="17"/>
      <c r="AN990" s="17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4"/>
      <c r="CX990" s="4"/>
      <c r="CY990" s="4"/>
      <c r="CZ990" s="4"/>
      <c r="DA990" s="4"/>
      <c r="DB990" s="4"/>
      <c r="DC990" s="4"/>
      <c r="DD990" s="4"/>
      <c r="DE990" s="4"/>
      <c r="DF990" s="4"/>
      <c r="DG990" s="4"/>
      <c r="DH990" s="4"/>
      <c r="DI990" s="4"/>
      <c r="DJ990" s="4"/>
    </row>
    <row r="991" spans="2:114" ht="14">
      <c r="B991" s="1"/>
      <c r="C991" s="1"/>
      <c r="D991" s="1"/>
      <c r="E991" s="1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7"/>
      <c r="AB991" s="17"/>
      <c r="AC991" s="17"/>
      <c r="AD991" s="17"/>
      <c r="AE991" s="17"/>
      <c r="AF991" s="17"/>
      <c r="AG991" s="17"/>
      <c r="AH991" s="17"/>
      <c r="AI991" s="17"/>
      <c r="AJ991" s="17"/>
      <c r="AK991" s="17"/>
      <c r="AL991" s="17"/>
      <c r="AM991" s="17"/>
      <c r="AN991" s="17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  <c r="CL991" s="4"/>
      <c r="CM991" s="4"/>
      <c r="CN991" s="4"/>
      <c r="CO991" s="4"/>
      <c r="CP991" s="4"/>
      <c r="CQ991" s="4"/>
      <c r="CR991" s="4"/>
      <c r="CS991" s="4"/>
      <c r="CT991" s="4"/>
      <c r="CU991" s="4"/>
      <c r="CV991" s="4"/>
      <c r="CW991" s="4"/>
      <c r="CX991" s="4"/>
      <c r="CY991" s="4"/>
      <c r="CZ991" s="4"/>
      <c r="DA991" s="4"/>
      <c r="DB991" s="4"/>
      <c r="DC991" s="4"/>
      <c r="DD991" s="4"/>
      <c r="DE991" s="4"/>
      <c r="DF991" s="4"/>
      <c r="DG991" s="4"/>
      <c r="DH991" s="4"/>
      <c r="DI991" s="4"/>
      <c r="DJ991" s="4"/>
    </row>
    <row r="992" spans="2:114" ht="14">
      <c r="B992" s="1"/>
      <c r="C992" s="1"/>
      <c r="D992" s="1"/>
      <c r="E992" s="1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17"/>
      <c r="AB992" s="17"/>
      <c r="AC992" s="17"/>
      <c r="AD992" s="17"/>
      <c r="AE992" s="17"/>
      <c r="AF992" s="17"/>
      <c r="AG992" s="17"/>
      <c r="AH992" s="17"/>
      <c r="AI992" s="17"/>
      <c r="AJ992" s="17"/>
      <c r="AK992" s="17"/>
      <c r="AL992" s="17"/>
      <c r="AM992" s="17"/>
      <c r="AN992" s="17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  <c r="CL992" s="4"/>
      <c r="CM992" s="4"/>
      <c r="CN992" s="4"/>
      <c r="CO992" s="4"/>
      <c r="CP992" s="4"/>
      <c r="CQ992" s="4"/>
      <c r="CR992" s="4"/>
      <c r="CS992" s="4"/>
      <c r="CT992" s="4"/>
      <c r="CU992" s="4"/>
      <c r="CV992" s="4"/>
      <c r="CW992" s="4"/>
      <c r="CX992" s="4"/>
      <c r="CY992" s="4"/>
      <c r="CZ992" s="4"/>
      <c r="DA992" s="4"/>
      <c r="DB992" s="4"/>
      <c r="DC992" s="4"/>
      <c r="DD992" s="4"/>
      <c r="DE992" s="4"/>
      <c r="DF992" s="4"/>
      <c r="DG992" s="4"/>
      <c r="DH992" s="4"/>
      <c r="DI992" s="4"/>
      <c r="DJ992" s="4"/>
    </row>
    <row r="993" spans="2:114" ht="14">
      <c r="B993" s="1"/>
      <c r="C993" s="1"/>
      <c r="D993" s="1"/>
      <c r="E993" s="1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17"/>
      <c r="AB993" s="17"/>
      <c r="AC993" s="17"/>
      <c r="AD993" s="17"/>
      <c r="AE993" s="17"/>
      <c r="AF993" s="17"/>
      <c r="AG993" s="17"/>
      <c r="AH993" s="17"/>
      <c r="AI993" s="17"/>
      <c r="AJ993" s="17"/>
      <c r="AK993" s="17"/>
      <c r="AL993" s="17"/>
      <c r="AM993" s="17"/>
      <c r="AN993" s="17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  <c r="CL993" s="4"/>
      <c r="CM993" s="4"/>
      <c r="CN993" s="4"/>
      <c r="CO993" s="4"/>
      <c r="CP993" s="4"/>
      <c r="CQ993" s="4"/>
      <c r="CR993" s="4"/>
      <c r="CS993" s="4"/>
      <c r="CT993" s="4"/>
      <c r="CU993" s="4"/>
      <c r="CV993" s="4"/>
      <c r="CW993" s="4"/>
      <c r="CX993" s="4"/>
      <c r="CY993" s="4"/>
      <c r="CZ993" s="4"/>
      <c r="DA993" s="4"/>
      <c r="DB993" s="4"/>
      <c r="DC993" s="4"/>
      <c r="DD993" s="4"/>
      <c r="DE993" s="4"/>
      <c r="DF993" s="4"/>
      <c r="DG993" s="4"/>
      <c r="DH993" s="4"/>
      <c r="DI993" s="4"/>
      <c r="DJ993" s="4"/>
    </row>
    <row r="994" spans="2:114" ht="14">
      <c r="B994" s="1"/>
      <c r="C994" s="1"/>
      <c r="D994" s="1"/>
      <c r="E994" s="1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17"/>
      <c r="AB994" s="17"/>
      <c r="AC994" s="17"/>
      <c r="AD994" s="17"/>
      <c r="AE994" s="17"/>
      <c r="AF994" s="17"/>
      <c r="AG994" s="17"/>
      <c r="AH994" s="17"/>
      <c r="AI994" s="17"/>
      <c r="AJ994" s="17"/>
      <c r="AK994" s="17"/>
      <c r="AL994" s="17"/>
      <c r="AM994" s="17"/>
      <c r="AN994" s="17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  <c r="CK994" s="4"/>
      <c r="CL994" s="4"/>
      <c r="CM994" s="4"/>
      <c r="CN994" s="4"/>
      <c r="CO994" s="4"/>
      <c r="CP994" s="4"/>
      <c r="CQ994" s="4"/>
      <c r="CR994" s="4"/>
      <c r="CS994" s="4"/>
      <c r="CT994" s="4"/>
      <c r="CU994" s="4"/>
      <c r="CV994" s="4"/>
      <c r="CW994" s="4"/>
      <c r="CX994" s="4"/>
      <c r="CY994" s="4"/>
      <c r="CZ994" s="4"/>
      <c r="DA994" s="4"/>
      <c r="DB994" s="4"/>
      <c r="DC994" s="4"/>
      <c r="DD994" s="4"/>
      <c r="DE994" s="4"/>
      <c r="DF994" s="4"/>
      <c r="DG994" s="4"/>
      <c r="DH994" s="4"/>
      <c r="DI994" s="4"/>
      <c r="DJ994" s="4"/>
    </row>
    <row r="995" spans="2:114" ht="14">
      <c r="B995" s="1"/>
      <c r="C995" s="1"/>
      <c r="D995" s="1"/>
      <c r="E995" s="1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7"/>
      <c r="AB995" s="17"/>
      <c r="AC995" s="17"/>
      <c r="AD995" s="17"/>
      <c r="AE995" s="17"/>
      <c r="AF995" s="17"/>
      <c r="AG995" s="17"/>
      <c r="AH995" s="17"/>
      <c r="AI995" s="17"/>
      <c r="AJ995" s="17"/>
      <c r="AK995" s="17"/>
      <c r="AL995" s="17"/>
      <c r="AM995" s="17"/>
      <c r="AN995" s="17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  <c r="CH995" s="4"/>
      <c r="CI995" s="4"/>
      <c r="CJ995" s="4"/>
      <c r="CK995" s="4"/>
      <c r="CL995" s="4"/>
      <c r="CM995" s="4"/>
      <c r="CN995" s="4"/>
      <c r="CO995" s="4"/>
      <c r="CP995" s="4"/>
      <c r="CQ995" s="4"/>
      <c r="CR995" s="4"/>
      <c r="CS995" s="4"/>
      <c r="CT995" s="4"/>
      <c r="CU995" s="4"/>
      <c r="CV995" s="4"/>
      <c r="CW995" s="4"/>
      <c r="CX995" s="4"/>
      <c r="CY995" s="4"/>
      <c r="CZ995" s="4"/>
      <c r="DA995" s="4"/>
      <c r="DB995" s="4"/>
      <c r="DC995" s="4"/>
      <c r="DD995" s="4"/>
      <c r="DE995" s="4"/>
      <c r="DF995" s="4"/>
      <c r="DG995" s="4"/>
      <c r="DH995" s="4"/>
      <c r="DI995" s="4"/>
      <c r="DJ995" s="4"/>
    </row>
    <row r="996" spans="2:114" ht="14">
      <c r="B996" s="1"/>
      <c r="C996" s="1"/>
      <c r="D996" s="1"/>
      <c r="E996" s="1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  <c r="AA996" s="17"/>
      <c r="AB996" s="17"/>
      <c r="AC996" s="17"/>
      <c r="AD996" s="17"/>
      <c r="AE996" s="17"/>
      <c r="AF996" s="17"/>
      <c r="AG996" s="17"/>
      <c r="AH996" s="17"/>
      <c r="AI996" s="17"/>
      <c r="AJ996" s="17"/>
      <c r="AK996" s="17"/>
      <c r="AL996" s="17"/>
      <c r="AM996" s="17"/>
      <c r="AN996" s="17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  <c r="CH996" s="4"/>
      <c r="CI996" s="4"/>
      <c r="CJ996" s="4"/>
      <c r="CK996" s="4"/>
      <c r="CL996" s="4"/>
      <c r="CM996" s="4"/>
      <c r="CN996" s="4"/>
      <c r="CO996" s="4"/>
      <c r="CP996" s="4"/>
      <c r="CQ996" s="4"/>
      <c r="CR996" s="4"/>
      <c r="CS996" s="4"/>
      <c r="CT996" s="4"/>
      <c r="CU996" s="4"/>
      <c r="CV996" s="4"/>
      <c r="CW996" s="4"/>
      <c r="CX996" s="4"/>
      <c r="CY996" s="4"/>
      <c r="CZ996" s="4"/>
      <c r="DA996" s="4"/>
      <c r="DB996" s="4"/>
      <c r="DC996" s="4"/>
      <c r="DD996" s="4"/>
      <c r="DE996" s="4"/>
      <c r="DF996" s="4"/>
      <c r="DG996" s="4"/>
      <c r="DH996" s="4"/>
      <c r="DI996" s="4"/>
      <c r="DJ996" s="4"/>
    </row>
    <row r="997" spans="2:114" ht="14">
      <c r="B997" s="1"/>
      <c r="C997" s="1"/>
      <c r="D997" s="1"/>
      <c r="E997" s="1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  <c r="AA997" s="17"/>
      <c r="AB997" s="17"/>
      <c r="AC997" s="17"/>
      <c r="AD997" s="17"/>
      <c r="AE997" s="17"/>
      <c r="AF997" s="17"/>
      <c r="AG997" s="17"/>
      <c r="AH997" s="17"/>
      <c r="AI997" s="17"/>
      <c r="AJ997" s="17"/>
      <c r="AK997" s="17"/>
      <c r="AL997" s="17"/>
      <c r="AM997" s="17"/>
      <c r="AN997" s="17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  <c r="CH997" s="4"/>
      <c r="CI997" s="4"/>
      <c r="CJ997" s="4"/>
      <c r="CK997" s="4"/>
      <c r="CL997" s="4"/>
      <c r="CM997" s="4"/>
      <c r="CN997" s="4"/>
      <c r="CO997" s="4"/>
      <c r="CP997" s="4"/>
      <c r="CQ997" s="4"/>
      <c r="CR997" s="4"/>
      <c r="CS997" s="4"/>
      <c r="CT997" s="4"/>
      <c r="CU997" s="4"/>
      <c r="CV997" s="4"/>
      <c r="CW997" s="4"/>
      <c r="CX997" s="4"/>
      <c r="CY997" s="4"/>
      <c r="CZ997" s="4"/>
      <c r="DA997" s="4"/>
      <c r="DB997" s="4"/>
      <c r="DC997" s="4"/>
      <c r="DD997" s="4"/>
      <c r="DE997" s="4"/>
      <c r="DF997" s="4"/>
      <c r="DG997" s="4"/>
      <c r="DH997" s="4"/>
      <c r="DI997" s="4"/>
      <c r="DJ997" s="4"/>
    </row>
    <row r="998" spans="2:114" ht="14">
      <c r="B998" s="1"/>
      <c r="C998" s="1"/>
      <c r="D998" s="1"/>
      <c r="E998" s="1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  <c r="AA998" s="17"/>
      <c r="AB998" s="17"/>
      <c r="AC998" s="17"/>
      <c r="AD998" s="17"/>
      <c r="AE998" s="17"/>
      <c r="AF998" s="17"/>
      <c r="AG998" s="17"/>
      <c r="AH998" s="17"/>
      <c r="AI998" s="17"/>
      <c r="AJ998" s="17"/>
      <c r="AK998" s="17"/>
      <c r="AL998" s="17"/>
      <c r="AM998" s="17"/>
      <c r="AN998" s="17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  <c r="CH998" s="4"/>
      <c r="CI998" s="4"/>
      <c r="CJ998" s="4"/>
      <c r="CK998" s="4"/>
      <c r="CL998" s="4"/>
      <c r="CM998" s="4"/>
      <c r="CN998" s="4"/>
      <c r="CO998" s="4"/>
      <c r="CP998" s="4"/>
      <c r="CQ998" s="4"/>
      <c r="CR998" s="4"/>
      <c r="CS998" s="4"/>
      <c r="CT998" s="4"/>
      <c r="CU998" s="4"/>
      <c r="CV998" s="4"/>
      <c r="CW998" s="4"/>
      <c r="CX998" s="4"/>
      <c r="CY998" s="4"/>
      <c r="CZ998" s="4"/>
      <c r="DA998" s="4"/>
      <c r="DB998" s="4"/>
      <c r="DC998" s="4"/>
      <c r="DD998" s="4"/>
      <c r="DE998" s="4"/>
      <c r="DF998" s="4"/>
      <c r="DG998" s="4"/>
      <c r="DH998" s="4"/>
      <c r="DI998" s="4"/>
      <c r="DJ998" s="4"/>
    </row>
    <row r="999" spans="2:114" ht="14">
      <c r="B999" s="1"/>
      <c r="C999" s="1"/>
      <c r="D999" s="1"/>
      <c r="E999" s="1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  <c r="AA999" s="17"/>
      <c r="AB999" s="17"/>
      <c r="AC999" s="17"/>
      <c r="AD999" s="17"/>
      <c r="AE999" s="17"/>
      <c r="AF999" s="17"/>
      <c r="AG999" s="17"/>
      <c r="AH999" s="17"/>
      <c r="AI999" s="17"/>
      <c r="AJ999" s="17"/>
      <c r="AK999" s="17"/>
      <c r="AL999" s="17"/>
      <c r="AM999" s="17"/>
      <c r="AN999" s="17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  <c r="CH999" s="4"/>
      <c r="CI999" s="4"/>
      <c r="CJ999" s="4"/>
      <c r="CK999" s="4"/>
      <c r="CL999" s="4"/>
      <c r="CM999" s="4"/>
      <c r="CN999" s="4"/>
      <c r="CO999" s="4"/>
      <c r="CP999" s="4"/>
      <c r="CQ999" s="4"/>
      <c r="CR999" s="4"/>
      <c r="CS999" s="4"/>
      <c r="CT999" s="4"/>
      <c r="CU999" s="4"/>
      <c r="CV999" s="4"/>
      <c r="CW999" s="4"/>
      <c r="CX999" s="4"/>
      <c r="CY999" s="4"/>
      <c r="CZ999" s="4"/>
      <c r="DA999" s="4"/>
      <c r="DB999" s="4"/>
      <c r="DC999" s="4"/>
      <c r="DD999" s="4"/>
      <c r="DE999" s="4"/>
      <c r="DF999" s="4"/>
      <c r="DG999" s="4"/>
      <c r="DH999" s="4"/>
      <c r="DI999" s="4"/>
      <c r="DJ999" s="4"/>
    </row>
    <row r="1000" spans="2:114" ht="14">
      <c r="B1000" s="1"/>
      <c r="C1000" s="1"/>
      <c r="D1000" s="1"/>
      <c r="E1000" s="1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  <c r="AA1000" s="17"/>
      <c r="AB1000" s="17"/>
      <c r="AC1000" s="17"/>
      <c r="AD1000" s="17"/>
      <c r="AE1000" s="17"/>
      <c r="AF1000" s="17"/>
      <c r="AG1000" s="17"/>
      <c r="AH1000" s="17"/>
      <c r="AI1000" s="17"/>
      <c r="AJ1000" s="17"/>
      <c r="AK1000" s="17"/>
      <c r="AL1000" s="17"/>
      <c r="AM1000" s="17"/>
      <c r="AN1000" s="17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  <c r="CH1000" s="4"/>
      <c r="CI1000" s="4"/>
      <c r="CJ1000" s="4"/>
      <c r="CK1000" s="4"/>
      <c r="CL1000" s="4"/>
      <c r="CM1000" s="4"/>
      <c r="CN1000" s="4"/>
      <c r="CO1000" s="4"/>
      <c r="CP1000" s="4"/>
      <c r="CQ1000" s="4"/>
      <c r="CR1000" s="4"/>
      <c r="CS1000" s="4"/>
      <c r="CT1000" s="4"/>
      <c r="CU1000" s="4"/>
      <c r="CV1000" s="4"/>
      <c r="CW1000" s="4"/>
      <c r="CX1000" s="4"/>
      <c r="CY1000" s="4"/>
      <c r="CZ1000" s="4"/>
      <c r="DA1000" s="4"/>
      <c r="DB1000" s="4"/>
      <c r="DC1000" s="4"/>
      <c r="DD1000" s="4"/>
      <c r="DE1000" s="4"/>
      <c r="DF1000" s="4"/>
      <c r="DG1000" s="4"/>
      <c r="DH1000" s="4"/>
      <c r="DI1000" s="4"/>
      <c r="DJ1000" s="4"/>
    </row>
    <row r="1001" spans="2:114" ht="14">
      <c r="B1001" s="1"/>
      <c r="C1001" s="1"/>
      <c r="D1001" s="1"/>
      <c r="E1001" s="1"/>
      <c r="F1001" s="17"/>
      <c r="G1001" s="17"/>
      <c r="H1001" s="17"/>
      <c r="I1001" s="17"/>
      <c r="J1001" s="17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  <c r="Z1001" s="17"/>
      <c r="AA1001" s="17"/>
      <c r="AB1001" s="17"/>
      <c r="AC1001" s="17"/>
      <c r="AD1001" s="17"/>
      <c r="AE1001" s="17"/>
      <c r="AF1001" s="17"/>
      <c r="AG1001" s="17"/>
      <c r="AH1001" s="17"/>
      <c r="AI1001" s="17"/>
      <c r="AJ1001" s="17"/>
      <c r="AK1001" s="17"/>
      <c r="AL1001" s="17"/>
      <c r="AM1001" s="17"/>
      <c r="AN1001" s="17"/>
      <c r="AO1001" s="4"/>
      <c r="AP1001" s="4"/>
      <c r="AQ1001" s="4"/>
      <c r="AR1001" s="4"/>
      <c r="AS1001" s="4"/>
      <c r="AT1001" s="4"/>
      <c r="AU1001" s="4"/>
      <c r="AV1001" s="4"/>
      <c r="AW1001" s="4"/>
      <c r="AX1001" s="4"/>
      <c r="AY1001" s="4"/>
      <c r="AZ1001" s="4"/>
      <c r="BA1001" s="4"/>
      <c r="BB1001" s="4"/>
      <c r="BC1001" s="4"/>
      <c r="BD1001" s="4"/>
      <c r="BE1001" s="4"/>
      <c r="BF1001" s="4"/>
      <c r="BG1001" s="4"/>
      <c r="BH1001" s="4"/>
      <c r="BI1001" s="4"/>
      <c r="BJ1001" s="4"/>
      <c r="BK1001" s="4"/>
      <c r="BL1001" s="4"/>
      <c r="BM1001" s="4"/>
      <c r="BN1001" s="4"/>
      <c r="BO1001" s="4"/>
      <c r="BP1001" s="4"/>
      <c r="BQ1001" s="4"/>
      <c r="BR1001" s="4"/>
      <c r="BS1001" s="4"/>
      <c r="BT1001" s="4"/>
      <c r="BU1001" s="4"/>
      <c r="BV1001" s="4"/>
      <c r="BW1001" s="4"/>
      <c r="BX1001" s="4"/>
      <c r="BY1001" s="4"/>
      <c r="BZ1001" s="4"/>
      <c r="CA1001" s="4"/>
      <c r="CB1001" s="4"/>
      <c r="CC1001" s="4"/>
      <c r="CD1001" s="4"/>
      <c r="CE1001" s="4"/>
      <c r="CF1001" s="4"/>
      <c r="CG1001" s="4"/>
      <c r="CH1001" s="4"/>
      <c r="CI1001" s="4"/>
      <c r="CJ1001" s="4"/>
      <c r="CK1001" s="4"/>
      <c r="CL1001" s="4"/>
      <c r="CM1001" s="4"/>
      <c r="CN1001" s="4"/>
      <c r="CO1001" s="4"/>
      <c r="CP1001" s="4"/>
      <c r="CQ1001" s="4"/>
      <c r="CR1001" s="4"/>
      <c r="CS1001" s="4"/>
      <c r="CT1001" s="4"/>
      <c r="CU1001" s="4"/>
      <c r="CV1001" s="4"/>
      <c r="CW1001" s="4"/>
      <c r="CX1001" s="4"/>
      <c r="CY1001" s="4"/>
      <c r="CZ1001" s="4"/>
      <c r="DA1001" s="4"/>
      <c r="DB1001" s="4"/>
      <c r="DC1001" s="4"/>
      <c r="DD1001" s="4"/>
      <c r="DE1001" s="4"/>
      <c r="DF1001" s="4"/>
      <c r="DG1001" s="4"/>
      <c r="DH1001" s="4"/>
      <c r="DI1001" s="4"/>
      <c r="DJ1001" s="4"/>
    </row>
    <row r="1002" spans="2:114" ht="14">
      <c r="B1002" s="1"/>
      <c r="C1002" s="1"/>
      <c r="D1002" s="1"/>
      <c r="E1002" s="1"/>
      <c r="F1002" s="17"/>
      <c r="G1002" s="17"/>
      <c r="H1002" s="17"/>
      <c r="I1002" s="17"/>
      <c r="J1002" s="17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  <c r="Z1002" s="17"/>
      <c r="AA1002" s="17"/>
      <c r="AB1002" s="17"/>
      <c r="AC1002" s="17"/>
      <c r="AD1002" s="17"/>
      <c r="AE1002" s="17"/>
      <c r="AF1002" s="17"/>
      <c r="AG1002" s="17"/>
      <c r="AH1002" s="17"/>
      <c r="AI1002" s="17"/>
      <c r="AJ1002" s="17"/>
      <c r="AK1002" s="17"/>
      <c r="AL1002" s="17"/>
      <c r="AM1002" s="17"/>
      <c r="AN1002" s="17"/>
      <c r="AO1002" s="4"/>
      <c r="AP1002" s="4"/>
      <c r="AQ1002" s="4"/>
      <c r="AR1002" s="4"/>
      <c r="AS1002" s="4"/>
      <c r="AT1002" s="4"/>
      <c r="AU1002" s="4"/>
      <c r="AV1002" s="4"/>
      <c r="AW1002" s="4"/>
      <c r="AX1002" s="4"/>
      <c r="AY1002" s="4"/>
      <c r="AZ1002" s="4"/>
      <c r="BA1002" s="4"/>
      <c r="BB1002" s="4"/>
      <c r="BC1002" s="4"/>
      <c r="BD1002" s="4"/>
      <c r="BE1002" s="4"/>
      <c r="BF1002" s="4"/>
      <c r="BG1002" s="4"/>
      <c r="BH1002" s="4"/>
      <c r="BI1002" s="4"/>
      <c r="BJ1002" s="4"/>
      <c r="BK1002" s="4"/>
      <c r="BL1002" s="4"/>
      <c r="BM1002" s="4"/>
      <c r="BN1002" s="4"/>
      <c r="BO1002" s="4"/>
      <c r="BP1002" s="4"/>
      <c r="BQ1002" s="4"/>
      <c r="BR1002" s="4"/>
      <c r="BS1002" s="4"/>
      <c r="BT1002" s="4"/>
      <c r="BU1002" s="4"/>
      <c r="BV1002" s="4"/>
      <c r="BW1002" s="4"/>
      <c r="BX1002" s="4"/>
      <c r="BY1002" s="4"/>
      <c r="BZ1002" s="4"/>
      <c r="CA1002" s="4"/>
      <c r="CB1002" s="4"/>
      <c r="CC1002" s="4"/>
      <c r="CD1002" s="4"/>
      <c r="CE1002" s="4"/>
      <c r="CF1002" s="4"/>
      <c r="CG1002" s="4"/>
      <c r="CH1002" s="4"/>
      <c r="CI1002" s="4"/>
      <c r="CJ1002" s="4"/>
      <c r="CK1002" s="4"/>
      <c r="CL1002" s="4"/>
      <c r="CM1002" s="4"/>
      <c r="CN1002" s="4"/>
      <c r="CO1002" s="4"/>
      <c r="CP1002" s="4"/>
      <c r="CQ1002" s="4"/>
      <c r="CR1002" s="4"/>
      <c r="CS1002" s="4"/>
      <c r="CT1002" s="4"/>
      <c r="CU1002" s="4"/>
      <c r="CV1002" s="4"/>
      <c r="CW1002" s="4"/>
      <c r="CX1002" s="4"/>
      <c r="CY1002" s="4"/>
      <c r="CZ1002" s="4"/>
      <c r="DA1002" s="4"/>
      <c r="DB1002" s="4"/>
      <c r="DC1002" s="4"/>
      <c r="DD1002" s="4"/>
      <c r="DE1002" s="4"/>
      <c r="DF1002" s="4"/>
      <c r="DG1002" s="4"/>
      <c r="DH1002" s="4"/>
      <c r="DI1002" s="4"/>
      <c r="DJ1002" s="4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1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3" sqref="A3"/>
    </sheetView>
  </sheetViews>
  <sheetFormatPr baseColWidth="10" defaultColWidth="12.5" defaultRowHeight="15" customHeight="1" x14ac:dyDescent="0"/>
  <cols>
    <col min="1" max="1" width="32.1640625" customWidth="1"/>
    <col min="2" max="60" width="18.6640625" customWidth="1"/>
    <col min="61" max="61" width="18.6640625" style="89" customWidth="1"/>
    <col min="62" max="76" width="18.6640625" customWidth="1"/>
    <col min="77" max="78" width="18.6640625" style="89" customWidth="1"/>
    <col min="79" max="88" width="18.6640625" customWidth="1"/>
    <col min="89" max="90" width="18.6640625" style="89" customWidth="1"/>
    <col min="91" max="112" width="18.6640625" customWidth="1"/>
  </cols>
  <sheetData>
    <row r="1" spans="1:112" s="53" customFormat="1" ht="15" customHeight="1">
      <c r="A1" s="73" t="s">
        <v>417</v>
      </c>
      <c r="CA1" s="53" t="s">
        <v>389</v>
      </c>
    </row>
    <row r="2" spans="1:112" s="53" customFormat="1" ht="15" customHeight="1">
      <c r="A2" s="53" t="s">
        <v>410</v>
      </c>
    </row>
    <row r="3" spans="1:112" s="53" customFormat="1" ht="15" customHeight="1">
      <c r="B3" s="7">
        <v>547</v>
      </c>
      <c r="C3" s="7">
        <v>731</v>
      </c>
      <c r="D3" s="7">
        <v>912</v>
      </c>
      <c r="E3" s="7">
        <v>1096</v>
      </c>
      <c r="F3" s="7">
        <v>1277</v>
      </c>
      <c r="G3" s="7">
        <v>1461</v>
      </c>
      <c r="H3" s="7">
        <v>1643</v>
      </c>
      <c r="I3" s="7">
        <v>1827</v>
      </c>
      <c r="J3" s="7">
        <v>2008</v>
      </c>
      <c r="K3" s="7">
        <v>2192</v>
      </c>
      <c r="L3" s="7">
        <v>2373</v>
      </c>
      <c r="M3" s="7">
        <v>2557</v>
      </c>
      <c r="N3" s="7">
        <v>2738</v>
      </c>
      <c r="O3" s="7">
        <v>2922</v>
      </c>
      <c r="P3" s="7">
        <v>3104</v>
      </c>
      <c r="Q3" s="7">
        <v>3288</v>
      </c>
      <c r="R3" s="7">
        <v>3469</v>
      </c>
      <c r="S3" s="7">
        <v>3653</v>
      </c>
      <c r="T3" s="7">
        <v>3834</v>
      </c>
      <c r="U3" s="7">
        <v>4018</v>
      </c>
      <c r="V3" s="7">
        <v>4199</v>
      </c>
      <c r="W3" s="7">
        <v>4383</v>
      </c>
      <c r="X3" s="7">
        <v>4565</v>
      </c>
      <c r="Y3" s="7">
        <v>4749</v>
      </c>
      <c r="Z3" s="7">
        <v>4930</v>
      </c>
      <c r="AA3" s="7">
        <v>5114</v>
      </c>
      <c r="AB3" s="7">
        <v>5295</v>
      </c>
      <c r="AC3" s="7">
        <v>5479</v>
      </c>
      <c r="AD3" s="7">
        <v>5660</v>
      </c>
      <c r="AE3" s="7">
        <v>5844</v>
      </c>
      <c r="AF3" s="7">
        <v>6026</v>
      </c>
      <c r="AG3" s="7">
        <v>6210</v>
      </c>
      <c r="AH3" s="7">
        <v>6391</v>
      </c>
      <c r="AI3" s="7">
        <v>6575</v>
      </c>
      <c r="AJ3" s="7">
        <v>6756</v>
      </c>
      <c r="AK3" s="7">
        <v>6940</v>
      </c>
      <c r="AL3" s="7">
        <v>7121</v>
      </c>
      <c r="AM3" s="8">
        <v>7305</v>
      </c>
      <c r="AN3" s="8">
        <v>7487</v>
      </c>
      <c r="AO3" s="8">
        <v>7671</v>
      </c>
      <c r="AP3" s="8">
        <v>7852</v>
      </c>
      <c r="AQ3" s="8">
        <v>8036</v>
      </c>
      <c r="AR3" s="8">
        <v>8217</v>
      </c>
      <c r="AS3" s="8">
        <v>8401</v>
      </c>
      <c r="AT3" s="8">
        <v>8582</v>
      </c>
      <c r="AU3" s="8">
        <v>8766</v>
      </c>
      <c r="AV3" s="8">
        <v>8948</v>
      </c>
      <c r="AW3" s="8">
        <v>9132</v>
      </c>
      <c r="AX3" s="8">
        <v>9313</v>
      </c>
      <c r="AY3" s="8">
        <v>9497</v>
      </c>
      <c r="AZ3" s="8">
        <v>9678</v>
      </c>
      <c r="BA3" s="8">
        <v>9862</v>
      </c>
      <c r="BB3" s="8">
        <v>10043</v>
      </c>
      <c r="BC3" s="8">
        <v>10227</v>
      </c>
      <c r="BD3" s="8">
        <v>10409</v>
      </c>
      <c r="BE3" s="8">
        <v>10593</v>
      </c>
      <c r="BF3" s="8">
        <v>10774</v>
      </c>
      <c r="BG3" s="8">
        <v>10958</v>
      </c>
      <c r="BH3" s="8">
        <v>11139</v>
      </c>
      <c r="BI3" s="8">
        <v>11323</v>
      </c>
      <c r="BJ3" s="8">
        <v>11504</v>
      </c>
      <c r="BK3" s="8">
        <v>11688</v>
      </c>
      <c r="BL3" s="8">
        <v>11870</v>
      </c>
      <c r="BM3" s="8">
        <v>12054</v>
      </c>
      <c r="BN3" s="8">
        <v>12235</v>
      </c>
      <c r="BO3" s="8">
        <v>12419</v>
      </c>
      <c r="BP3" s="8">
        <v>12600</v>
      </c>
      <c r="BQ3" s="8">
        <v>12784</v>
      </c>
      <c r="BR3" s="8">
        <v>12965</v>
      </c>
      <c r="BS3" s="8">
        <v>13149</v>
      </c>
      <c r="BT3" s="8">
        <v>13331</v>
      </c>
      <c r="BU3" s="8">
        <v>13515</v>
      </c>
      <c r="BV3" s="8">
        <v>13696</v>
      </c>
      <c r="BW3" s="8">
        <v>13880</v>
      </c>
      <c r="BX3" s="8">
        <v>14061</v>
      </c>
      <c r="BY3" s="8">
        <v>14245</v>
      </c>
      <c r="BZ3" s="8">
        <v>14426</v>
      </c>
      <c r="CA3" s="8">
        <v>14610</v>
      </c>
      <c r="CB3" s="8">
        <v>14792</v>
      </c>
      <c r="CC3" s="8">
        <v>14976</v>
      </c>
      <c r="CD3" s="8">
        <v>15157</v>
      </c>
      <c r="CE3" s="8">
        <v>15341</v>
      </c>
      <c r="CF3" s="8">
        <v>15522</v>
      </c>
      <c r="CG3" s="8">
        <v>15706</v>
      </c>
      <c r="CH3" s="8">
        <v>15887</v>
      </c>
      <c r="CI3" s="8">
        <v>16071</v>
      </c>
      <c r="CJ3" s="8">
        <v>16253</v>
      </c>
      <c r="CK3" s="8">
        <v>16437</v>
      </c>
      <c r="CL3" s="8">
        <v>16618</v>
      </c>
      <c r="CM3" s="8">
        <v>16802</v>
      </c>
      <c r="CN3" s="8">
        <v>16983</v>
      </c>
      <c r="CO3" s="8">
        <v>17167</v>
      </c>
      <c r="CP3" s="8">
        <v>17348</v>
      </c>
      <c r="CQ3" s="8">
        <v>17532</v>
      </c>
      <c r="CR3" s="8">
        <v>17714</v>
      </c>
      <c r="CS3" s="8">
        <v>17898</v>
      </c>
      <c r="CT3" s="8">
        <v>18079</v>
      </c>
      <c r="CU3" s="8">
        <v>18263</v>
      </c>
      <c r="CV3" s="8">
        <v>18444</v>
      </c>
      <c r="CW3" s="8">
        <v>18628</v>
      </c>
      <c r="CX3" s="8">
        <v>18809</v>
      </c>
      <c r="CY3" s="8">
        <v>18993</v>
      </c>
      <c r="CZ3" s="8">
        <v>19175</v>
      </c>
      <c r="DA3" s="8">
        <v>19359</v>
      </c>
      <c r="DB3" s="8">
        <v>19540</v>
      </c>
      <c r="DC3" s="8">
        <v>19724</v>
      </c>
      <c r="DD3" s="8">
        <v>19905</v>
      </c>
      <c r="DE3" s="8">
        <v>20089</v>
      </c>
      <c r="DF3" s="8">
        <v>20270</v>
      </c>
      <c r="DG3" s="8">
        <v>20362</v>
      </c>
      <c r="DH3" s="53" t="s">
        <v>364</v>
      </c>
    </row>
    <row r="4" spans="1:112" s="53" customFormat="1" ht="15" customHeight="1">
      <c r="A4" s="53" t="s">
        <v>363</v>
      </c>
      <c r="B4" s="136">
        <f>'Balance Sheet'!D153</f>
        <v>4347423.24</v>
      </c>
      <c r="C4" s="136">
        <f>'Balance Sheet'!E153</f>
        <v>5701801.8699999992</v>
      </c>
      <c r="D4" s="136">
        <f>'Balance Sheet'!F153</f>
        <v>5460901.5499999998</v>
      </c>
      <c r="E4" s="136">
        <f>'Balance Sheet'!G153</f>
        <v>6920376.1600000001</v>
      </c>
      <c r="F4" s="136">
        <f>'Balance Sheet'!H111</f>
        <v>8138809.3600000003</v>
      </c>
      <c r="G4" s="136">
        <f>'Balance Sheet'!I111</f>
        <v>7381254.1100000003</v>
      </c>
      <c r="H4" s="136">
        <f>'Balance Sheet'!J111</f>
        <v>14180345.92</v>
      </c>
      <c r="I4" s="136">
        <f>'Balance Sheet'!K111</f>
        <v>14327951.689999999</v>
      </c>
      <c r="J4" s="136">
        <f>'Balance Sheet'!L111</f>
        <v>17002626.829999998</v>
      </c>
      <c r="K4" s="136">
        <f>'Balance Sheet'!M111</f>
        <v>15297768.24</v>
      </c>
      <c r="L4" s="136">
        <f>'Balance Sheet'!N111</f>
        <v>17615794.879999999</v>
      </c>
      <c r="M4" s="136">
        <f>'Balance Sheet'!O111</f>
        <v>16979536.359999999</v>
      </c>
      <c r="N4" s="136">
        <f>'Balance Sheet'!P111</f>
        <v>18381144.190000001</v>
      </c>
      <c r="O4" s="136">
        <f>'Balance Sheet'!Q111</f>
        <v>19302410.73</v>
      </c>
      <c r="P4" s="136">
        <f>'Balance Sheet'!R111</f>
        <v>20133977.699999999</v>
      </c>
      <c r="Q4" s="136">
        <f>'Balance Sheet'!S111</f>
        <v>18933944.170000002</v>
      </c>
      <c r="R4" s="136">
        <f>'Balance Sheet'!T111</f>
        <v>24284097</v>
      </c>
      <c r="S4" s="136">
        <f>'Balance Sheet'!U111</f>
        <v>28400846.690000001</v>
      </c>
      <c r="T4" s="136">
        <f>'Balance Sheet'!V111</f>
        <v>28297910.309999999</v>
      </c>
      <c r="U4" s="136">
        <f>'Balance Sheet'!W111</f>
        <v>28751207.710000001</v>
      </c>
      <c r="V4" s="136">
        <f>'Balance Sheet'!X111</f>
        <v>31184663.469999999</v>
      </c>
      <c r="W4" s="136">
        <f>'Balance Sheet'!Y111</f>
        <v>26369824.469999999</v>
      </c>
      <c r="X4" s="136">
        <f>'Balance Sheet'!Z111</f>
        <v>29372761.039999999</v>
      </c>
      <c r="Y4" s="136">
        <f>'Balance Sheet'!AA111</f>
        <v>28837219.370000001</v>
      </c>
      <c r="Z4" s="136">
        <f>'Balance Sheet'!AB111</f>
        <v>31783749.699999999</v>
      </c>
      <c r="AA4" s="136">
        <f>'Balance Sheet'!AC111</f>
        <v>31740690.289999999</v>
      </c>
      <c r="AB4" s="136">
        <f>'Balance Sheet'!AD111</f>
        <v>35888230.380000003</v>
      </c>
      <c r="AC4" s="136">
        <f>'Balance Sheet'!AE111</f>
        <v>30907130.489999998</v>
      </c>
      <c r="AD4" s="136">
        <f>'Balance Sheet'!AF111</f>
        <v>34930676.399999999</v>
      </c>
      <c r="AE4" s="136">
        <f>'Balance Sheet'!AG111</f>
        <v>39093168.689999998</v>
      </c>
      <c r="AF4" s="136">
        <f>'Balance Sheet'!AH111</f>
        <v>42729408.950000003</v>
      </c>
      <c r="AG4" s="136">
        <f>'Balance Sheet'!AI111</f>
        <v>44655643.799999997</v>
      </c>
      <c r="AH4" s="136">
        <f>'Balance Sheet'!AJ111</f>
        <v>50157286.07</v>
      </c>
      <c r="AI4" s="136">
        <f>'Balance Sheet'!AK111</f>
        <v>61230954.439999998</v>
      </c>
      <c r="AJ4" s="136">
        <f>'Balance Sheet'!AL111</f>
        <v>75609517.019999996</v>
      </c>
      <c r="AK4" s="136">
        <f>'Balance Sheet'!AM111</f>
        <v>96079346.489999995</v>
      </c>
      <c r="AL4" s="136">
        <f>'Balance Sheet'!AN111</f>
        <v>119604437.69</v>
      </c>
      <c r="AM4" s="136">
        <f>'Balance Sheet'!AO111</f>
        <v>188627129.16999996</v>
      </c>
      <c r="AN4" s="136">
        <f>'Balance Sheet'!AP111</f>
        <v>245568948.67999995</v>
      </c>
      <c r="AO4" s="136">
        <f>'Balance Sheet'!AQ111</f>
        <v>255318210.11999997</v>
      </c>
      <c r="AP4" s="136">
        <f>'Balance Sheet'!AR111</f>
        <v>223939004.65999997</v>
      </c>
      <c r="AQ4" s="136">
        <f>'Balance Sheet'!AS111</f>
        <v>265998252.58999997</v>
      </c>
      <c r="AR4" s="136">
        <f>'Balance Sheet'!AT111</f>
        <v>240257778.75</v>
      </c>
      <c r="AS4" s="136">
        <f>'Balance Sheet'!AU111</f>
        <v>319711208.13000005</v>
      </c>
      <c r="AT4" s="136">
        <f>'Balance Sheet'!AV111</f>
        <v>328044432.19000006</v>
      </c>
      <c r="AU4" s="136">
        <f>'Balance Sheet'!AW111</f>
        <v>470540181.49000001</v>
      </c>
      <c r="AV4" s="136">
        <f>'Balance Sheet'!AX111</f>
        <v>440120599.57999986</v>
      </c>
      <c r="AW4" s="136">
        <f>'Balance Sheet'!AY111</f>
        <v>564502137.19999981</v>
      </c>
      <c r="AX4" s="136">
        <f>'Balance Sheet'!AZ111</f>
        <v>539677477.87999988</v>
      </c>
      <c r="AY4" s="136">
        <f>'Balance Sheet'!BA111</f>
        <v>824573455.46000004</v>
      </c>
      <c r="AZ4" s="136">
        <f>'Balance Sheet'!BB111</f>
        <v>735535726.41999984</v>
      </c>
      <c r="BA4" s="136">
        <f>'Balance Sheet'!BC111</f>
        <v>812045960.23999977</v>
      </c>
      <c r="BB4" s="136">
        <f>'Balance Sheet'!BD111</f>
        <v>722893858.93999994</v>
      </c>
      <c r="BC4" s="136">
        <f>'Balance Sheet'!BE111</f>
        <v>875375086.93000007</v>
      </c>
      <c r="BD4" s="136">
        <f>'Balance Sheet'!BF111</f>
        <v>819121632.81999981</v>
      </c>
      <c r="BE4" s="136">
        <f>'Balance Sheet'!BG111</f>
        <v>949933801.19999993</v>
      </c>
      <c r="BF4" s="136">
        <f>'Balance Sheet'!BH111</f>
        <v>875043764.85000002</v>
      </c>
      <c r="BG4" s="136">
        <f>'Balance Sheet'!BI111</f>
        <v>973051656.98999989</v>
      </c>
      <c r="BH4" s="136">
        <f>'Balance Sheet'!BJ111</f>
        <v>853991721.05000019</v>
      </c>
      <c r="BI4" s="136">
        <f>'Balance Sheet'!BK111</f>
        <v>832281346.65999997</v>
      </c>
      <c r="BJ4" s="136">
        <f>'Balance Sheet'!BL111</f>
        <v>794312373.17999995</v>
      </c>
      <c r="BK4" s="136">
        <f>'Balance Sheet'!BM111</f>
        <v>863653989.57000005</v>
      </c>
      <c r="BL4" s="136">
        <f>'Balance Sheet'!BN111</f>
        <v>782967983.12999988</v>
      </c>
      <c r="BM4" s="136">
        <f>'Balance Sheet'!BO111</f>
        <v>749175374.85000014</v>
      </c>
      <c r="BN4" s="136">
        <f>'Balance Sheet'!BP111</f>
        <v>733034106.01999998</v>
      </c>
      <c r="BO4" s="136">
        <f>'Balance Sheet'!BQ111</f>
        <v>742348484.83000016</v>
      </c>
      <c r="BP4" s="136">
        <f>'Balance Sheet'!BR111</f>
        <v>774007577.16999996</v>
      </c>
      <c r="BQ4" s="136">
        <f>'Balance Sheet'!BS111</f>
        <v>825191927.40999985</v>
      </c>
      <c r="BR4" s="136">
        <f>'Balance Sheet'!BT111</f>
        <v>816480596.67999983</v>
      </c>
      <c r="BS4" s="136">
        <f>'Balance Sheet'!BU111</f>
        <v>907351917.89999986</v>
      </c>
      <c r="BT4" s="136">
        <f>'Balance Sheet'!BV111</f>
        <v>867633967</v>
      </c>
      <c r="BU4" s="136">
        <f>'Balance Sheet'!BW111</f>
        <v>1187487466.3400002</v>
      </c>
      <c r="BV4" s="136">
        <f>'Balance Sheet'!BX111</f>
        <v>1415857642.3800001</v>
      </c>
      <c r="BW4" s="136">
        <f>'Balance Sheet'!BY111</f>
        <v>1453085549.8800001</v>
      </c>
      <c r="BX4" s="136">
        <f>'Balance Sheet'!BZ111</f>
        <v>1450431426.3300004</v>
      </c>
      <c r="BY4" s="136">
        <f>'Balance Sheet'!CA111</f>
        <v>1718294952.52</v>
      </c>
      <c r="BZ4" s="136">
        <f>'Balance Sheet'!CB111</f>
        <v>1730426176.4000001</v>
      </c>
      <c r="CA4" s="136">
        <f>'Balance Sheet'!CC111</f>
        <v>2046888972.8399999</v>
      </c>
      <c r="CB4" s="136">
        <f>'Balance Sheet'!CD111</f>
        <v>2293152591.0300002</v>
      </c>
      <c r="CC4" s="136">
        <f>'Balance Sheet'!CE111</f>
        <v>2769011642.25</v>
      </c>
      <c r="CD4" s="136">
        <f>'Balance Sheet'!CF111</f>
        <v>4023438522.9000001</v>
      </c>
      <c r="CE4" s="136">
        <f>'Balance Sheet'!CG111</f>
        <v>3937998843.9000001</v>
      </c>
      <c r="CF4" s="136">
        <f>'Balance Sheet'!CH111</f>
        <v>4785153233.1099997</v>
      </c>
      <c r="CG4" s="136">
        <f>'Balance Sheet'!CI111</f>
        <v>5411696621.3199997</v>
      </c>
      <c r="CH4" s="136">
        <f>'Balance Sheet'!CJ111</f>
        <v>6902128455.539999</v>
      </c>
      <c r="CI4" s="136">
        <f>'Balance Sheet'!CK111</f>
        <v>7446675694.1300001</v>
      </c>
      <c r="CJ4" s="136">
        <f>'Balance Sheet'!CL111</f>
        <v>7278378034.5599995</v>
      </c>
      <c r="CK4" s="136">
        <f>'Balance Sheet'!CM111</f>
        <v>7921794232.3100004</v>
      </c>
      <c r="CL4" s="136">
        <f>'Balance Sheet'!CN111</f>
        <v>9058976198.25</v>
      </c>
      <c r="CM4" s="136">
        <f>'Balance Sheet'!CO111</f>
        <v>17475006820.710003</v>
      </c>
      <c r="CN4" s="136">
        <f>'Balance Sheet'!CP111</f>
        <v>19422114245.93</v>
      </c>
      <c r="CO4" s="136">
        <f>'Balance Sheet'!CQ111</f>
        <v>23022214619.770004</v>
      </c>
      <c r="CP4" s="136">
        <f>'Balance Sheet'!CR111</f>
        <v>24544187596.690002</v>
      </c>
      <c r="CQ4" s="136">
        <f>'Balance Sheet'!CS111</f>
        <v>27692885623.589996</v>
      </c>
      <c r="CR4" s="136">
        <f>'Balance Sheet'!CT111</f>
        <v>33458347122.82</v>
      </c>
      <c r="CS4" s="136">
        <f>'Balance Sheet'!CU111</f>
        <v>53163545359.559998</v>
      </c>
      <c r="CT4" s="136">
        <f>'Balance Sheet'!CV111</f>
        <v>64838388356</v>
      </c>
      <c r="CU4" s="136">
        <f>'Balance Sheet'!CW111</f>
        <v>69601236212</v>
      </c>
      <c r="CV4" s="136">
        <f>'Balance Sheet'!CX111</f>
        <v>69529958454</v>
      </c>
      <c r="CW4" s="136">
        <f>'Balance Sheet'!CY111</f>
        <v>77471708469</v>
      </c>
      <c r="CX4" s="136">
        <f>'Balance Sheet'!CZ111</f>
        <v>87169625862</v>
      </c>
      <c r="CY4" s="136">
        <f>'Balance Sheet'!DA111</f>
        <v>95156629909</v>
      </c>
      <c r="CZ4" s="136">
        <f>'Balance Sheet'!DB111</f>
        <v>99037220597</v>
      </c>
      <c r="DA4" s="136">
        <f>'Balance Sheet'!DC111</f>
        <v>88236363452</v>
      </c>
      <c r="DB4" s="136">
        <f>'Balance Sheet'!DD111</f>
        <v>100272322400</v>
      </c>
      <c r="DC4" s="136">
        <f>'Balance Sheet'!DE111</f>
        <v>105406253033</v>
      </c>
      <c r="DD4" s="136">
        <f>'Balance Sheet'!DF111</f>
        <v>118765426088</v>
      </c>
      <c r="DE4" s="136">
        <f>'Balance Sheet'!DG111</f>
        <v>114466788567</v>
      </c>
      <c r="DF4" s="136">
        <f>'Balance Sheet'!DH111</f>
        <v>114652712737</v>
      </c>
      <c r="DG4" s="136">
        <f>'Balance Sheet'!DI111</f>
        <v>106566313411</v>
      </c>
      <c r="DH4" s="137"/>
    </row>
    <row r="5" spans="1:112" ht="15" customHeight="1">
      <c r="BH5" s="53" t="s">
        <v>388</v>
      </c>
      <c r="BI5" s="53"/>
      <c r="DH5" t="s">
        <v>364</v>
      </c>
    </row>
    <row r="6" spans="1:112" ht="15" customHeight="1">
      <c r="DH6" t="s">
        <v>364</v>
      </c>
    </row>
    <row r="7" spans="1:112" ht="15" customHeight="1">
      <c r="DH7" t="s">
        <v>364</v>
      </c>
    </row>
    <row r="8" spans="1:112" ht="15" customHeight="1">
      <c r="DH8" t="s">
        <v>364</v>
      </c>
    </row>
    <row r="9" spans="1:112" ht="15" customHeight="1">
      <c r="DH9" t="s">
        <v>364</v>
      </c>
    </row>
    <row r="10" spans="1:112" ht="15" customHeight="1">
      <c r="DH10" t="s">
        <v>364</v>
      </c>
    </row>
    <row r="11" spans="1:112" ht="15" customHeight="1">
      <c r="DH11" t="s">
        <v>364</v>
      </c>
    </row>
    <row r="12" spans="1:112" ht="15" customHeight="1">
      <c r="DH12" t="s">
        <v>364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11"/>
  <sheetViews>
    <sheetView tabSelected="1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ColWidth="12.5" defaultRowHeight="15" customHeight="1" x14ac:dyDescent="0"/>
  <cols>
    <col min="1" max="1" width="42.33203125" customWidth="1"/>
    <col min="2" max="112" width="12.6640625" customWidth="1"/>
  </cols>
  <sheetData>
    <row r="1" spans="1:112" s="94" customFormat="1" ht="15" customHeight="1">
      <c r="A1" s="135" t="s">
        <v>419</v>
      </c>
    </row>
    <row r="2" spans="1:112" s="133" customFormat="1" ht="15" customHeight="1">
      <c r="B2" s="131">
        <v>547</v>
      </c>
      <c r="C2" s="131">
        <v>731</v>
      </c>
      <c r="D2" s="131">
        <v>912</v>
      </c>
      <c r="E2" s="131">
        <v>1096</v>
      </c>
      <c r="F2" s="131">
        <v>1277</v>
      </c>
      <c r="G2" s="131">
        <v>1461</v>
      </c>
      <c r="H2" s="131">
        <v>1643</v>
      </c>
      <c r="I2" s="131">
        <v>1827</v>
      </c>
      <c r="J2" s="131">
        <v>2008</v>
      </c>
      <c r="K2" s="131">
        <v>2192</v>
      </c>
      <c r="L2" s="131">
        <v>2373</v>
      </c>
      <c r="M2" s="131">
        <v>2557</v>
      </c>
      <c r="N2" s="131">
        <v>2738</v>
      </c>
      <c r="O2" s="131">
        <v>2922</v>
      </c>
      <c r="P2" s="131">
        <v>3104</v>
      </c>
      <c r="Q2" s="131">
        <v>3288</v>
      </c>
      <c r="R2" s="131">
        <v>3469</v>
      </c>
      <c r="S2" s="131">
        <v>3653</v>
      </c>
      <c r="T2" s="131">
        <v>3834</v>
      </c>
      <c r="U2" s="131">
        <v>4018</v>
      </c>
      <c r="V2" s="131">
        <v>4199</v>
      </c>
      <c r="W2" s="131">
        <v>4383</v>
      </c>
      <c r="X2" s="131">
        <v>4565</v>
      </c>
      <c r="Y2" s="131">
        <v>4749</v>
      </c>
      <c r="Z2" s="131">
        <v>4930</v>
      </c>
      <c r="AA2" s="131">
        <v>5114</v>
      </c>
      <c r="AB2" s="131">
        <v>5295</v>
      </c>
      <c r="AC2" s="131">
        <v>5479</v>
      </c>
      <c r="AD2" s="131">
        <v>5660</v>
      </c>
      <c r="AE2" s="131">
        <v>5844</v>
      </c>
      <c r="AF2" s="131">
        <v>6026</v>
      </c>
      <c r="AG2" s="131">
        <v>6210</v>
      </c>
      <c r="AH2" s="131">
        <v>6391</v>
      </c>
      <c r="AI2" s="131">
        <v>6575</v>
      </c>
      <c r="AJ2" s="131">
        <v>6756</v>
      </c>
      <c r="AK2" s="131">
        <v>6940</v>
      </c>
      <c r="AL2" s="131">
        <v>7121</v>
      </c>
      <c r="AM2" s="132">
        <v>7305</v>
      </c>
      <c r="AN2" s="132">
        <v>7487</v>
      </c>
      <c r="AO2" s="132">
        <v>7671</v>
      </c>
      <c r="AP2" s="132">
        <v>7852</v>
      </c>
      <c r="AQ2" s="132">
        <v>8036</v>
      </c>
      <c r="AR2" s="132">
        <v>8217</v>
      </c>
      <c r="AS2" s="132">
        <v>8401</v>
      </c>
      <c r="AT2" s="132">
        <v>8582</v>
      </c>
      <c r="AU2" s="132">
        <v>8766</v>
      </c>
      <c r="AV2" s="132">
        <v>8948</v>
      </c>
      <c r="AW2" s="132">
        <v>9132</v>
      </c>
      <c r="AX2" s="132">
        <v>9313</v>
      </c>
      <c r="AY2" s="132">
        <v>9497</v>
      </c>
      <c r="AZ2" s="132">
        <v>9678</v>
      </c>
      <c r="BA2" s="132">
        <v>9862</v>
      </c>
      <c r="BB2" s="132">
        <v>10043</v>
      </c>
      <c r="BC2" s="132">
        <v>10227</v>
      </c>
      <c r="BD2" s="132">
        <v>10409</v>
      </c>
      <c r="BE2" s="132">
        <v>10593</v>
      </c>
      <c r="BF2" s="132">
        <v>10774</v>
      </c>
      <c r="BG2" s="132">
        <v>10958</v>
      </c>
      <c r="BH2" s="132">
        <v>11139</v>
      </c>
      <c r="BI2" s="132">
        <v>11323</v>
      </c>
      <c r="BJ2" s="132">
        <v>11504</v>
      </c>
      <c r="BK2" s="132">
        <v>11688</v>
      </c>
      <c r="BL2" s="132">
        <v>11870</v>
      </c>
      <c r="BM2" s="132">
        <v>12054</v>
      </c>
      <c r="BN2" s="132">
        <v>12235</v>
      </c>
      <c r="BO2" s="132">
        <v>12419</v>
      </c>
      <c r="BP2" s="132">
        <v>12600</v>
      </c>
      <c r="BQ2" s="132">
        <v>12784</v>
      </c>
      <c r="BR2" s="132">
        <v>12965</v>
      </c>
      <c r="BS2" s="132">
        <v>13149</v>
      </c>
      <c r="BT2" s="132">
        <v>13331</v>
      </c>
      <c r="BU2" s="132">
        <v>13515</v>
      </c>
      <c r="BV2" s="132">
        <v>13696</v>
      </c>
      <c r="BW2" s="132">
        <v>13880</v>
      </c>
      <c r="BX2" s="132">
        <v>14061</v>
      </c>
      <c r="BY2" s="132">
        <v>14245</v>
      </c>
      <c r="BZ2" s="132">
        <v>14426</v>
      </c>
      <c r="CA2" s="132">
        <v>14610</v>
      </c>
      <c r="CB2" s="132">
        <v>14792</v>
      </c>
      <c r="CC2" s="132">
        <v>14976</v>
      </c>
      <c r="CD2" s="132">
        <v>15157</v>
      </c>
      <c r="CE2" s="132">
        <v>15341</v>
      </c>
      <c r="CF2" s="132">
        <v>15522</v>
      </c>
      <c r="CG2" s="132">
        <v>15706</v>
      </c>
      <c r="CH2" s="132">
        <v>15887</v>
      </c>
      <c r="CI2" s="132">
        <v>16071</v>
      </c>
      <c r="CJ2" s="132">
        <v>16253</v>
      </c>
      <c r="CK2" s="132">
        <v>16437</v>
      </c>
      <c r="CL2" s="132">
        <v>16618</v>
      </c>
      <c r="CM2" s="132">
        <v>16802</v>
      </c>
      <c r="CN2" s="132">
        <v>16983</v>
      </c>
      <c r="CO2" s="132">
        <v>17167</v>
      </c>
      <c r="CP2" s="132">
        <v>17348</v>
      </c>
      <c r="CQ2" s="132">
        <v>17532</v>
      </c>
      <c r="CR2" s="132">
        <v>17714</v>
      </c>
      <c r="CS2" s="132">
        <v>17898</v>
      </c>
      <c r="CT2" s="132">
        <v>18079</v>
      </c>
      <c r="CU2" s="132">
        <v>18263</v>
      </c>
      <c r="CV2" s="132">
        <v>18444</v>
      </c>
      <c r="CW2" s="132">
        <v>18628</v>
      </c>
      <c r="CX2" s="132">
        <v>18809</v>
      </c>
      <c r="CY2" s="132">
        <v>18993</v>
      </c>
      <c r="CZ2" s="132">
        <v>19175</v>
      </c>
      <c r="DA2" s="132">
        <v>19359</v>
      </c>
      <c r="DB2" s="132">
        <v>19540</v>
      </c>
      <c r="DC2" s="132">
        <v>19724</v>
      </c>
      <c r="DD2" s="132">
        <v>19905</v>
      </c>
      <c r="DE2" s="132">
        <v>20089</v>
      </c>
      <c r="DF2" s="132">
        <v>20270</v>
      </c>
      <c r="DG2" s="132">
        <v>20362</v>
      </c>
      <c r="DH2" s="133" t="s">
        <v>364</v>
      </c>
    </row>
    <row r="3" spans="1:112" s="133" customFormat="1" ht="15" customHeight="1">
      <c r="A3" s="133" t="str">
        <f>'Balance Sheet'!B137</f>
        <v>Foreign assets (%)</v>
      </c>
      <c r="B3" s="134">
        <f>'Balance Sheet'!D137</f>
        <v>0</v>
      </c>
      <c r="C3" s="134">
        <f>'Balance Sheet'!E137</f>
        <v>0</v>
      </c>
      <c r="D3" s="134">
        <f>'Balance Sheet'!F137</f>
        <v>0</v>
      </c>
      <c r="E3" s="134">
        <f>'Balance Sheet'!G137</f>
        <v>2.9333665585022185E-2</v>
      </c>
      <c r="F3" s="134">
        <f>'Balance Sheet'!H137</f>
        <v>7.6589826893303709E-2</v>
      </c>
      <c r="G3" s="134">
        <f>'Balance Sheet'!I137</f>
        <v>4.199828313457156E-2</v>
      </c>
      <c r="H3" s="134">
        <f>'Balance Sheet'!J137</f>
        <v>4.8658897596201942E-2</v>
      </c>
      <c r="I3" s="134">
        <f>'Balance Sheet'!K137</f>
        <v>0</v>
      </c>
      <c r="J3" s="134">
        <f>'Balance Sheet'!L137</f>
        <v>0.17615511590922803</v>
      </c>
      <c r="K3" s="134">
        <f>'Balance Sheet'!M137</f>
        <v>0</v>
      </c>
      <c r="L3" s="134">
        <f>'Balance Sheet'!N137</f>
        <v>3.7466376311484392E-3</v>
      </c>
      <c r="M3" s="134">
        <f>'Balance Sheet'!O137</f>
        <v>7.3618028990751552E-2</v>
      </c>
      <c r="N3" s="134">
        <f>'Balance Sheet'!P137</f>
        <v>5.8783065343006806E-2</v>
      </c>
      <c r="O3" s="134">
        <f>'Balance Sheet'!Q137</f>
        <v>8.1440604595403296E-2</v>
      </c>
      <c r="P3" s="134">
        <f>'Balance Sheet'!R137</f>
        <v>0.12918096904418447</v>
      </c>
      <c r="Q3" s="134">
        <f>'Balance Sheet'!S137</f>
        <v>0.13678475951690736</v>
      </c>
      <c r="R3" s="134">
        <f>'Balance Sheet'!T137</f>
        <v>0.1110726909054926</v>
      </c>
      <c r="S3" s="134">
        <f>'Balance Sheet'!U137</f>
        <v>0.33555337641942679</v>
      </c>
      <c r="T3" s="134">
        <f>'Balance Sheet'!V137</f>
        <v>2.8450864080783071E-2</v>
      </c>
      <c r="U3" s="134">
        <f>'Balance Sheet'!W137</f>
        <v>1.7390573816698984E-3</v>
      </c>
      <c r="V3" s="134">
        <f>'Balance Sheet'!X137</f>
        <v>6.4615095235465755E-2</v>
      </c>
      <c r="W3" s="134">
        <f>'Balance Sheet'!Y137</f>
        <v>1.1376640005370503E-3</v>
      </c>
      <c r="X3" s="134">
        <f>'Balance Sheet'!Z137</f>
        <v>0.15917519614969095</v>
      </c>
      <c r="Y3" s="134">
        <f>'Balance Sheet'!AA137</f>
        <v>0.13870962899291495</v>
      </c>
      <c r="Z3" s="134">
        <f>'Balance Sheet'!AB137</f>
        <v>0.18488669699031768</v>
      </c>
      <c r="AA3" s="134">
        <f>'Balance Sheet'!AC137</f>
        <v>0.10396749314049024</v>
      </c>
      <c r="AB3" s="134">
        <f>'Balance Sheet'!AD137</f>
        <v>2.0898216269196837E-3</v>
      </c>
      <c r="AC3" s="134">
        <f>'Balance Sheet'!AE137</f>
        <v>0</v>
      </c>
      <c r="AD3" s="134">
        <f>'Balance Sheet'!AF137</f>
        <v>0</v>
      </c>
      <c r="AE3" s="134">
        <f>'Balance Sheet'!AG137</f>
        <v>0</v>
      </c>
      <c r="AF3" s="134">
        <f>'Balance Sheet'!AH137</f>
        <v>0</v>
      </c>
      <c r="AG3" s="134">
        <f>'Balance Sheet'!AI137</f>
        <v>1.1196793002007958E-2</v>
      </c>
      <c r="AH3" s="134">
        <f>'Balance Sheet'!AJ137</f>
        <v>0</v>
      </c>
      <c r="AI3" s="134">
        <f>'Balance Sheet'!AK137</f>
        <v>3.4408041149586892E-2</v>
      </c>
      <c r="AJ3" s="134">
        <f>'Balance Sheet'!AL137</f>
        <v>2.4558244691720948E-2</v>
      </c>
      <c r="AK3" s="134">
        <f>'Balance Sheet'!AM137</f>
        <v>2.1226885636782183E-2</v>
      </c>
      <c r="AL3" s="134">
        <f>'Balance Sheet'!AN137</f>
        <v>1.5014804088244529E-2</v>
      </c>
      <c r="AM3" s="134">
        <f>'Balance Sheet'!AO137</f>
        <v>9.5205668871814475E-3</v>
      </c>
      <c r="AN3" s="134">
        <f>'Balance Sheet'!AP137</f>
        <v>7.3129652981499252E-3</v>
      </c>
      <c r="AO3" s="134">
        <f>'Balance Sheet'!AQ137</f>
        <v>7.0337215632051992E-3</v>
      </c>
      <c r="AP3" s="134">
        <f>'Balance Sheet'!AR137</f>
        <v>8.0193140213629457E-3</v>
      </c>
      <c r="AQ3" s="134">
        <f>'Balance Sheet'!AS137</f>
        <v>6.75131201996292E-3</v>
      </c>
      <c r="AR3" s="134">
        <f>'Balance Sheet'!AT137</f>
        <v>7.4746266670044281E-3</v>
      </c>
      <c r="AS3" s="134">
        <f>'Balance Sheet'!AU137</f>
        <v>2.2931436288648709E-2</v>
      </c>
      <c r="AT3" s="134">
        <f>'Balance Sheet'!AV137</f>
        <v>1.1240359043388159E-2</v>
      </c>
      <c r="AU3" s="134">
        <f>'Balance Sheet'!AW137</f>
        <v>0</v>
      </c>
      <c r="AV3" s="134">
        <f>'Balance Sheet'!AX137</f>
        <v>0</v>
      </c>
      <c r="AW3" s="134">
        <f>'Balance Sheet'!AY137</f>
        <v>0</v>
      </c>
      <c r="AX3" s="134">
        <f>'Balance Sheet'!AZ137</f>
        <v>0</v>
      </c>
      <c r="AY3" s="134">
        <f>'Balance Sheet'!BA137</f>
        <v>0</v>
      </c>
      <c r="AZ3" s="134">
        <f>'Balance Sheet'!BB137</f>
        <v>0</v>
      </c>
      <c r="BA3" s="134">
        <f>'Balance Sheet'!BC137</f>
        <v>0</v>
      </c>
      <c r="BB3" s="134">
        <f>'Balance Sheet'!BD137</f>
        <v>0</v>
      </c>
      <c r="BC3" s="134">
        <f>'Balance Sheet'!BE137</f>
        <v>0</v>
      </c>
      <c r="BD3" s="134">
        <f>'Balance Sheet'!BF137</f>
        <v>1.5451069527278856E-3</v>
      </c>
      <c r="BE3" s="134">
        <f>'Balance Sheet'!BG137</f>
        <v>1.9820915453492547E-2</v>
      </c>
      <c r="BF3" s="134">
        <f>'Balance Sheet'!BH137</f>
        <v>0.14475138015721159</v>
      </c>
      <c r="BG3" s="134">
        <f>'Balance Sheet'!BI137</f>
        <v>0.26042451964356939</v>
      </c>
      <c r="BH3" s="134">
        <f>'Balance Sheet'!BJ137</f>
        <v>0.31983874618148445</v>
      </c>
      <c r="BI3" s="134">
        <f>'Balance Sheet'!BK137</f>
        <v>0.25752387701602319</v>
      </c>
      <c r="BJ3" s="134">
        <f>'Balance Sheet'!BL137</f>
        <v>0.29875856079132668</v>
      </c>
      <c r="BK3" s="134">
        <f>'Balance Sheet'!BM137</f>
        <v>5.8028686957090694E-3</v>
      </c>
      <c r="BL3" s="134">
        <f>'Balance Sheet'!BN137</f>
        <v>1.9908748934644323E-3</v>
      </c>
      <c r="BM3" s="134">
        <f>'Balance Sheet'!BO137</f>
        <v>6.9313168509305286E-4</v>
      </c>
      <c r="BN3" s="134">
        <f>'Balance Sheet'!BP137</f>
        <v>3.4070163713935842E-4</v>
      </c>
      <c r="BO3" s="134">
        <f>'Balance Sheet'!BQ137</f>
        <v>2.4802814818456159E-4</v>
      </c>
      <c r="BP3" s="134">
        <f>'Balance Sheet'!BR137</f>
        <v>0</v>
      </c>
      <c r="BQ3" s="134">
        <f>'Balance Sheet'!BS137</f>
        <v>0</v>
      </c>
      <c r="BR3" s="134">
        <f>'Balance Sheet'!BT137</f>
        <v>0</v>
      </c>
      <c r="BS3" s="134">
        <f>'Balance Sheet'!BU137</f>
        <v>0</v>
      </c>
      <c r="BT3" s="134">
        <f>'Balance Sheet'!BV137</f>
        <v>1.2692331580881962E-2</v>
      </c>
      <c r="BU3" s="134">
        <f>'Balance Sheet'!BW137</f>
        <v>1.0609074560449225E-2</v>
      </c>
      <c r="BV3" s="134">
        <f>'Balance Sheet'!BX137</f>
        <v>9.9456415168472558E-3</v>
      </c>
      <c r="BW3" s="134">
        <f>'Balance Sheet'!BY137</f>
        <v>0</v>
      </c>
      <c r="BX3" s="134">
        <f>'Balance Sheet'!BZ137</f>
        <v>7.7308872701223504E-3</v>
      </c>
      <c r="BY3" s="134">
        <f>'Balance Sheet'!CA137</f>
        <v>7.8571430942051008E-3</v>
      </c>
      <c r="BZ3" s="134">
        <f>'Balance Sheet'!CB137</f>
        <v>4.0497931293314434E-3</v>
      </c>
      <c r="CA3" s="134">
        <f>'Balance Sheet'!CC137</f>
        <v>6.4759262744028406E-3</v>
      </c>
      <c r="CB3" s="134">
        <f>'Balance Sheet'!CD137</f>
        <v>4.9502769612471409E-3</v>
      </c>
      <c r="CC3" s="134">
        <f>'Balance Sheet'!CE137</f>
        <v>7.0087396758759515E-3</v>
      </c>
      <c r="CD3" s="134">
        <f>'Balance Sheet'!CF137</f>
        <v>2.0312774174338064E-2</v>
      </c>
      <c r="CE3" s="134">
        <f>'Balance Sheet'!CG137</f>
        <v>1.6137924374569419E-2</v>
      </c>
      <c r="CF3" s="134">
        <f>'Balance Sheet'!CH137</f>
        <v>1.3457334944767836E-2</v>
      </c>
      <c r="CG3" s="134">
        <f>'Balance Sheet'!CI137</f>
        <v>1.2338836228722803E-2</v>
      </c>
      <c r="CH3" s="134">
        <f>'Balance Sheet'!CJ137</f>
        <v>2.820663575215486E-2</v>
      </c>
      <c r="CI3" s="134">
        <f>'Balance Sheet'!CK137</f>
        <v>1.6754941359719947E-2</v>
      </c>
      <c r="CJ3" s="134">
        <f>'Balance Sheet'!CL137</f>
        <v>1.4505662750503518E-2</v>
      </c>
      <c r="CK3" s="134">
        <f>'Balance Sheet'!CM137</f>
        <v>3.3615394655655984E-3</v>
      </c>
      <c r="CL3" s="134">
        <f>'Balance Sheet'!CN137</f>
        <v>2.3359379864678186E-3</v>
      </c>
      <c r="CM3" s="134">
        <f>'Balance Sheet'!CO137</f>
        <v>1.4269854430298209E-3</v>
      </c>
      <c r="CN3" s="134">
        <f>'Balance Sheet'!CP137</f>
        <v>5.8303718619989893E-4</v>
      </c>
      <c r="CO3" s="134">
        <f>'Balance Sheet'!CQ137</f>
        <v>1.0419934691860526E-3</v>
      </c>
      <c r="CP3" s="134">
        <f>'Balance Sheet'!CR137</f>
        <v>2.6335094358029155E-3</v>
      </c>
      <c r="CQ3" s="134">
        <f>'Balance Sheet'!CS137</f>
        <v>5.3232515312317077E-4</v>
      </c>
      <c r="CR3" s="134">
        <f>'Balance Sheet'!CT137</f>
        <v>2.3293433783178243E-3</v>
      </c>
      <c r="CS3" s="134">
        <f>'Balance Sheet'!CU137</f>
        <v>1.8360988542019216E-3</v>
      </c>
      <c r="CT3" s="134">
        <f>'Balance Sheet'!CV137</f>
        <v>8.8509078425743216E-4</v>
      </c>
      <c r="CU3" s="134">
        <f>'Balance Sheet'!CW137</f>
        <v>4.6500222498088292E-3</v>
      </c>
      <c r="CV3" s="134">
        <f>'Balance Sheet'!CX137</f>
        <v>6.3197882002289738E-3</v>
      </c>
      <c r="CW3" s="134">
        <f>'Balance Sheet'!CY137</f>
        <v>1.5184747196723138E-2</v>
      </c>
      <c r="CX3" s="134">
        <f>'Balance Sheet'!CZ137</f>
        <v>3.2683611301835093E-2</v>
      </c>
      <c r="CY3" s="134">
        <f>'Balance Sheet'!DA137</f>
        <v>2.7993200216814965E-2</v>
      </c>
      <c r="CZ3" s="134">
        <f>'Balance Sheet'!DB137</f>
        <v>2.9033563782050451E-2</v>
      </c>
      <c r="DA3" s="134">
        <f>'Balance Sheet'!DC137</f>
        <v>2.4069674575327941E-2</v>
      </c>
      <c r="DB3" s="134">
        <f>'Balance Sheet'!DD137</f>
        <v>4.7491728664698807E-2</v>
      </c>
      <c r="DC3" s="134">
        <f>'Balance Sheet'!DE137</f>
        <v>1.9711247532435566E-2</v>
      </c>
      <c r="DD3" s="134">
        <f>'Balance Sheet'!DF137</f>
        <v>5.1825697374582216E-2</v>
      </c>
      <c r="DE3" s="134">
        <f>'Balance Sheet'!DG137</f>
        <v>1.3238342684114276E-2</v>
      </c>
      <c r="DF3" s="134">
        <f>'Balance Sheet'!DH137</f>
        <v>2.0004295530809898E-2</v>
      </c>
      <c r="DG3" s="134">
        <f>'Balance Sheet'!DI137</f>
        <v>2.1140314710065371E-2</v>
      </c>
    </row>
    <row r="4" spans="1:112" s="133" customFormat="1" ht="15" customHeight="1">
      <c r="A4" s="133" t="str">
        <f>'Balance Sheet'!B138</f>
        <v>French assets (%)</v>
      </c>
      <c r="B4" s="134">
        <f>'Balance Sheet'!D138</f>
        <v>0.85532517878337511</v>
      </c>
      <c r="C4" s="134">
        <f>'Balance Sheet'!E138</f>
        <v>0.62563798801377846</v>
      </c>
      <c r="D4" s="134">
        <f>'Balance Sheet'!F138</f>
        <v>0.84284585939843581</v>
      </c>
      <c r="E4" s="134">
        <f>'Balance Sheet'!G138</f>
        <v>0.66030926272655099</v>
      </c>
      <c r="F4" s="134">
        <f>'Balance Sheet'!H138</f>
        <v>0.68374737923582474</v>
      </c>
      <c r="G4" s="134">
        <f>'Balance Sheet'!I138</f>
        <v>0.51749506155397762</v>
      </c>
      <c r="H4" s="134">
        <f>'Balance Sheet'!J138</f>
        <v>0.48841600332412766</v>
      </c>
      <c r="I4" s="134">
        <f>'Balance Sheet'!K138</f>
        <v>0.46680283579320198</v>
      </c>
      <c r="J4" s="134">
        <f>'Balance Sheet'!L138</f>
        <v>0.36164822774034855</v>
      </c>
      <c r="K4" s="134">
        <f>'Balance Sheet'!M138</f>
        <v>0.32682137234417924</v>
      </c>
      <c r="L4" s="134">
        <f>'Balance Sheet'!N138</f>
        <v>0.28168501925699085</v>
      </c>
      <c r="M4" s="134">
        <f>'Balance Sheet'!O138</f>
        <v>0.28431367133042262</v>
      </c>
      <c r="N4" s="134">
        <f>'Balance Sheet'!P138</f>
        <v>0.25935924829933016</v>
      </c>
      <c r="O4" s="134">
        <f>'Balance Sheet'!Q138</f>
        <v>0.30024647496452894</v>
      </c>
      <c r="P4" s="134">
        <f>'Balance Sheet'!R138</f>
        <v>0.3572621067321437</v>
      </c>
      <c r="Q4" s="134">
        <f>'Balance Sheet'!S138</f>
        <v>0.20914196822626421</v>
      </c>
      <c r="R4" s="134">
        <f>'Balance Sheet'!T138</f>
        <v>0.47098383192918386</v>
      </c>
      <c r="S4" s="134">
        <f>'Balance Sheet'!U138</f>
        <v>0.18355545969816298</v>
      </c>
      <c r="T4" s="134">
        <f>'Balance Sheet'!V138</f>
        <v>0.44514669323651546</v>
      </c>
      <c r="U4" s="134">
        <f>'Balance Sheet'!W138</f>
        <v>0.49154868214751601</v>
      </c>
      <c r="V4" s="134">
        <f>'Balance Sheet'!X138</f>
        <v>0.54219638881996879</v>
      </c>
      <c r="W4" s="134">
        <f>'Balance Sheet'!Y138</f>
        <v>0.27842952645941527</v>
      </c>
      <c r="X4" s="134">
        <f>'Balance Sheet'!Z138</f>
        <v>0.37483378239473802</v>
      </c>
      <c r="Y4" s="134">
        <f>'Balance Sheet'!AA138</f>
        <v>0.36810340080996512</v>
      </c>
      <c r="Z4" s="134">
        <f>'Balance Sheet'!AB138</f>
        <v>0.44902456899224824</v>
      </c>
      <c r="AA4" s="134">
        <f>'Balance Sheet'!AC138</f>
        <v>0.26216660204840175</v>
      </c>
      <c r="AB4" s="134">
        <f>'Balance Sheet'!AD138</f>
        <v>0.67535612381453969</v>
      </c>
      <c r="AC4" s="134">
        <f>'Balance Sheet'!AE138</f>
        <v>0.70084238803755727</v>
      </c>
      <c r="AD4" s="134">
        <f>'Balance Sheet'!AF138</f>
        <v>0.49012368165879544</v>
      </c>
      <c r="AE4" s="134">
        <f>'Balance Sheet'!AG138</f>
        <v>0.39056382180413118</v>
      </c>
      <c r="AF4" s="134">
        <f>'Balance Sheet'!AH138</f>
        <v>0.59167711632950171</v>
      </c>
      <c r="AG4" s="134">
        <f>'Balance Sheet'!AI138</f>
        <v>0.52158757433478098</v>
      </c>
      <c r="AH4" s="134">
        <f>'Balance Sheet'!AJ138</f>
        <v>0.50834079528178899</v>
      </c>
      <c r="AI4" s="134">
        <f>'Balance Sheet'!AK138</f>
        <v>0.39456461524985503</v>
      </c>
      <c r="AJ4" s="134">
        <f>'Balance Sheet'!AL138</f>
        <v>0.38674837986684968</v>
      </c>
      <c r="AK4" s="134">
        <f>'Balance Sheet'!AM138</f>
        <v>0.34603682773238231</v>
      </c>
      <c r="AL4" s="134">
        <f>'Balance Sheet'!AN138</f>
        <v>0.24559047329107511</v>
      </c>
      <c r="AM4" s="134">
        <f>'Balance Sheet'!AO138</f>
        <v>0.48577762325703316</v>
      </c>
      <c r="AN4" s="134">
        <f>'Balance Sheet'!AP138</f>
        <v>0.61615850681989415</v>
      </c>
      <c r="AO4" s="134">
        <f>'Balance Sheet'!AQ138</f>
        <v>0.4067863271138617</v>
      </c>
      <c r="AP4" s="134">
        <f>'Balance Sheet'!AR138</f>
        <v>0.46578222073624898</v>
      </c>
      <c r="AQ4" s="134">
        <f>'Balance Sheet'!AS138</f>
        <v>0.31942681646471183</v>
      </c>
      <c r="AR4" s="134">
        <f>'Balance Sheet'!AT138</f>
        <v>0.5294883815286251</v>
      </c>
      <c r="AS4" s="134">
        <f>'Balance Sheet'!AU138</f>
        <v>0.33002156251305781</v>
      </c>
      <c r="AT4" s="134">
        <f>'Balance Sheet'!AV138</f>
        <v>0.44607896181345646</v>
      </c>
      <c r="AU4" s="134">
        <f>'Balance Sheet'!AW138</f>
        <v>0.28314912806831455</v>
      </c>
      <c r="AV4" s="134">
        <f>'Balance Sheet'!AX138</f>
        <v>0.43207724648987678</v>
      </c>
      <c r="AW4" s="134">
        <f>'Balance Sheet'!AY138</f>
        <v>0.26438432536371981</v>
      </c>
      <c r="AX4" s="134">
        <f>'Balance Sheet'!AZ138</f>
        <v>0.38647491079176916</v>
      </c>
      <c r="AY4" s="134">
        <f>'Balance Sheet'!BA138</f>
        <v>0.20779662344868177</v>
      </c>
      <c r="AZ4" s="134">
        <f>'Balance Sheet'!BB138</f>
        <v>0.37208975076177642</v>
      </c>
      <c r="BA4" s="134">
        <f>'Balance Sheet'!BC138</f>
        <v>0.2587039106849458</v>
      </c>
      <c r="BB4" s="134">
        <f>'Balance Sheet'!BD138</f>
        <v>0.71622483870481113</v>
      </c>
      <c r="BC4" s="134">
        <f>'Balance Sheet'!BE138</f>
        <v>0.57398359452075531</v>
      </c>
      <c r="BD4" s="134">
        <f>'Balance Sheet'!BF138</f>
        <v>0.64583134764583816</v>
      </c>
      <c r="BE4" s="134">
        <f>'Balance Sheet'!BG138</f>
        <v>0.41863859345528459</v>
      </c>
      <c r="BF4" s="134">
        <f>'Balance Sheet'!BH138</f>
        <v>0.38547837700188831</v>
      </c>
      <c r="BG4" s="134">
        <f>'Balance Sheet'!BI138</f>
        <v>0.10844657934854578</v>
      </c>
      <c r="BH4" s="134">
        <f>'Balance Sheet'!BJ138</f>
        <v>0.10869374589003225</v>
      </c>
      <c r="BI4" s="134">
        <f>'Balance Sheet'!BK138</f>
        <v>2.7612966687559814E-2</v>
      </c>
      <c r="BJ4" s="134">
        <f>'Balance Sheet'!BL138</f>
        <v>0.11953547680477035</v>
      </c>
      <c r="BK4" s="134">
        <f>'Balance Sheet'!BM138</f>
        <v>0.25981924158275732</v>
      </c>
      <c r="BL4" s="134">
        <f>'Balance Sheet'!BN138</f>
        <v>0.39979486499389422</v>
      </c>
      <c r="BM4" s="134">
        <f>'Balance Sheet'!BO138</f>
        <v>0.36850952656482661</v>
      </c>
      <c r="BN4" s="134">
        <f>'Balance Sheet'!BP138</f>
        <v>0.42269646561512936</v>
      </c>
      <c r="BO4" s="134">
        <f>'Balance Sheet'!BQ138</f>
        <v>0.34644738018007282</v>
      </c>
      <c r="BP4" s="134">
        <f>'Balance Sheet'!BR138</f>
        <v>0.32221924962528203</v>
      </c>
      <c r="BQ4" s="134">
        <f>'Balance Sheet'!BS138</f>
        <v>0.34052620891719443</v>
      </c>
      <c r="BR4" s="134">
        <f>'Balance Sheet'!BT138</f>
        <v>0.3049527798240928</v>
      </c>
      <c r="BS4" s="134">
        <f>'Balance Sheet'!BU138</f>
        <v>0.29258292365152444</v>
      </c>
      <c r="BT4" s="134">
        <f>'Balance Sheet'!BV138</f>
        <v>0.32005723830772981</v>
      </c>
      <c r="BU4" s="134">
        <f>'Balance Sheet'!BW138</f>
        <v>0.31533542001426557</v>
      </c>
      <c r="BV4" s="134">
        <f>'Balance Sheet'!BX138</f>
        <v>0.30840765276796461</v>
      </c>
      <c r="BW4" s="134">
        <f>'Balance Sheet'!BY138</f>
        <v>0.31485767786885155</v>
      </c>
      <c r="BX4" s="134">
        <f>'Balance Sheet'!BZ138</f>
        <v>0.3624908767319952</v>
      </c>
      <c r="BY4" s="134">
        <f>'Balance Sheet'!CA138</f>
        <v>0.30496401790710648</v>
      </c>
      <c r="BZ4" s="134">
        <f>'Balance Sheet'!CB138</f>
        <v>0.32536726369992974</v>
      </c>
      <c r="CA4" s="134">
        <f>'Balance Sheet'!CC138</f>
        <v>0.34274192494506084</v>
      </c>
      <c r="CB4" s="134">
        <f>'Balance Sheet'!CD138</f>
        <v>0.46437480683380672</v>
      </c>
      <c r="CC4" s="134">
        <f>'Balance Sheet'!CE138</f>
        <v>0.34355200752316373</v>
      </c>
      <c r="CD4" s="134">
        <f>'Balance Sheet'!CF138</f>
        <v>0.22468204037038997</v>
      </c>
      <c r="CE4" s="134">
        <f>'Balance Sheet'!CG138</f>
        <v>0.25955174550476712</v>
      </c>
      <c r="CF4" s="134">
        <f>'Balance Sheet'!CH138</f>
        <v>0.29632702457020854</v>
      </c>
      <c r="CG4" s="134">
        <f>'Balance Sheet'!CI138</f>
        <v>0.28451462354784413</v>
      </c>
      <c r="CH4" s="134">
        <f>'Balance Sheet'!CJ138</f>
        <v>0.26958830896670438</v>
      </c>
      <c r="CI4" s="134">
        <f>'Balance Sheet'!CK138</f>
        <v>0.25080375780594527</v>
      </c>
      <c r="CJ4" s="134">
        <f>'Balance Sheet'!CL138</f>
        <v>0.26185115091582545</v>
      </c>
      <c r="CK4" s="134">
        <f>'Balance Sheet'!CM138</f>
        <v>0.34962188657005461</v>
      </c>
      <c r="CL4" s="134">
        <f>'Balance Sheet'!CN138</f>
        <v>0.24000714437134876</v>
      </c>
      <c r="CM4" s="134">
        <f>'Balance Sheet'!CO138</f>
        <v>0.47624226811042059</v>
      </c>
      <c r="CN4" s="134">
        <f>'Balance Sheet'!CP138</f>
        <v>0.39748033628562068</v>
      </c>
      <c r="CO4" s="134">
        <f>'Balance Sheet'!CQ138</f>
        <v>0.31019374702412295</v>
      </c>
      <c r="CP4" s="134">
        <f>'Balance Sheet'!CR138</f>
        <v>0.25296503492449324</v>
      </c>
      <c r="CQ4" s="134">
        <f>'Balance Sheet'!CS138</f>
        <v>0.21744591652090062</v>
      </c>
      <c r="CR4" s="134">
        <f>'Balance Sheet'!CT138</f>
        <v>0.21277038949167276</v>
      </c>
      <c r="CS4" s="134">
        <f>'Balance Sheet'!CU138</f>
        <v>0.20956950224890367</v>
      </c>
      <c r="CT4" s="134">
        <f>'Balance Sheet'!CV138</f>
        <v>0.18327549373611701</v>
      </c>
      <c r="CU4" s="134">
        <f>'Balance Sheet'!CW138</f>
        <v>0.14035478476624733</v>
      </c>
      <c r="CV4" s="134">
        <f>'Balance Sheet'!CX138</f>
        <v>0.19564135153337539</v>
      </c>
      <c r="CW4" s="134">
        <f>'Balance Sheet'!CY138</f>
        <v>0.19722824042423273</v>
      </c>
      <c r="CX4" s="134">
        <f>'Balance Sheet'!CZ138</f>
        <v>0.20873599437957399</v>
      </c>
      <c r="CY4" s="134">
        <f>'Balance Sheet'!DA138</f>
        <v>0.18987485303208626</v>
      </c>
      <c r="CZ4" s="134">
        <f>'Balance Sheet'!DB138</f>
        <v>0.21250231044587198</v>
      </c>
      <c r="DA4" s="134">
        <f>'Balance Sheet'!DC138</f>
        <v>0.22870014927550372</v>
      </c>
      <c r="DB4" s="134">
        <f>'Balance Sheet'!DD138</f>
        <v>0.21645492843397032</v>
      </c>
      <c r="DC4" s="134">
        <f>'Balance Sheet'!DE138</f>
        <v>0.23488808630023775</v>
      </c>
      <c r="DD4" s="134">
        <f>'Balance Sheet'!DF138</f>
        <v>0.21917265505967037</v>
      </c>
      <c r="DE4" s="134">
        <f>'Balance Sheet'!DG138</f>
        <v>0.2363326518867585</v>
      </c>
      <c r="DF4" s="134">
        <f>'Balance Sheet'!DH138</f>
        <v>0.21159159621149645</v>
      </c>
      <c r="DG4" s="134">
        <f>'Balance Sheet'!DI138</f>
        <v>0.20287677477044408</v>
      </c>
    </row>
    <row r="5" spans="1:112" s="133" customFormat="1" ht="15" customHeight="1">
      <c r="A5" s="133" t="str">
        <f>'Balance Sheet'!B139</f>
        <v>Credit to African governments (%)</v>
      </c>
      <c r="B5" s="134">
        <f>'Balance Sheet'!D139</f>
        <v>0</v>
      </c>
      <c r="C5" s="134">
        <f>'Balance Sheet'!E139</f>
        <v>0</v>
      </c>
      <c r="D5" s="134">
        <f>'Balance Sheet'!F139</f>
        <v>0</v>
      </c>
      <c r="E5" s="134">
        <f>'Balance Sheet'!G139</f>
        <v>0</v>
      </c>
      <c r="F5" s="134">
        <f>'Balance Sheet'!H139</f>
        <v>0</v>
      </c>
      <c r="G5" s="134">
        <f>'Balance Sheet'!I139</f>
        <v>0</v>
      </c>
      <c r="H5" s="134">
        <f>'Balance Sheet'!J139</f>
        <v>0</v>
      </c>
      <c r="I5" s="134">
        <f>'Balance Sheet'!K139</f>
        <v>0</v>
      </c>
      <c r="J5" s="134">
        <f>'Balance Sheet'!L139</f>
        <v>0</v>
      </c>
      <c r="K5" s="134">
        <f>'Balance Sheet'!M139</f>
        <v>0</v>
      </c>
      <c r="L5" s="134">
        <f>'Balance Sheet'!N139</f>
        <v>0</v>
      </c>
      <c r="M5" s="134">
        <f>'Balance Sheet'!O139</f>
        <v>0</v>
      </c>
      <c r="N5" s="134">
        <f>'Balance Sheet'!P139</f>
        <v>0</v>
      </c>
      <c r="O5" s="134">
        <f>'Balance Sheet'!Q139</f>
        <v>0</v>
      </c>
      <c r="P5" s="134">
        <f>'Balance Sheet'!R139</f>
        <v>0</v>
      </c>
      <c r="Q5" s="134">
        <f>'Balance Sheet'!S139</f>
        <v>0</v>
      </c>
      <c r="R5" s="134">
        <f>'Balance Sheet'!T139</f>
        <v>0</v>
      </c>
      <c r="S5" s="134">
        <f>'Balance Sheet'!U139</f>
        <v>0</v>
      </c>
      <c r="T5" s="134">
        <f>'Balance Sheet'!V139</f>
        <v>0</v>
      </c>
      <c r="U5" s="134">
        <f>'Balance Sheet'!W139</f>
        <v>0</v>
      </c>
      <c r="V5" s="134">
        <f>'Balance Sheet'!X139</f>
        <v>0</v>
      </c>
      <c r="W5" s="134">
        <f>'Balance Sheet'!Y139</f>
        <v>0</v>
      </c>
      <c r="X5" s="134">
        <f>'Balance Sheet'!Z139</f>
        <v>0</v>
      </c>
      <c r="Y5" s="134">
        <f>'Balance Sheet'!AA139</f>
        <v>0</v>
      </c>
      <c r="Z5" s="134">
        <f>'Balance Sheet'!AB139</f>
        <v>0</v>
      </c>
      <c r="AA5" s="134">
        <f>'Balance Sheet'!AC139</f>
        <v>0</v>
      </c>
      <c r="AB5" s="134">
        <f>'Balance Sheet'!AD139</f>
        <v>0</v>
      </c>
      <c r="AC5" s="134">
        <f>'Balance Sheet'!AE139</f>
        <v>0</v>
      </c>
      <c r="AD5" s="134">
        <f>'Balance Sheet'!AF139</f>
        <v>0</v>
      </c>
      <c r="AE5" s="134">
        <f>'Balance Sheet'!AG139</f>
        <v>0</v>
      </c>
      <c r="AF5" s="134">
        <f>'Balance Sheet'!AH139</f>
        <v>0</v>
      </c>
      <c r="AG5" s="134">
        <f>'Balance Sheet'!AI139</f>
        <v>0</v>
      </c>
      <c r="AH5" s="134">
        <f>'Balance Sheet'!AJ139</f>
        <v>0</v>
      </c>
      <c r="AI5" s="134">
        <f>'Balance Sheet'!AK139</f>
        <v>0</v>
      </c>
      <c r="AJ5" s="134">
        <f>'Balance Sheet'!AL139</f>
        <v>0</v>
      </c>
      <c r="AK5" s="134">
        <f>'Balance Sheet'!AM139</f>
        <v>0</v>
      </c>
      <c r="AL5" s="134">
        <f>'Balance Sheet'!AN139</f>
        <v>0</v>
      </c>
      <c r="AM5" s="134">
        <f>'Balance Sheet'!AO139</f>
        <v>0</v>
      </c>
      <c r="AN5" s="134">
        <f>'Balance Sheet'!AP139</f>
        <v>0</v>
      </c>
      <c r="AO5" s="134">
        <f>'Balance Sheet'!AQ139</f>
        <v>0</v>
      </c>
      <c r="AP5" s="134">
        <f>'Balance Sheet'!AR139</f>
        <v>0</v>
      </c>
      <c r="AQ5" s="134">
        <f>'Balance Sheet'!AS139</f>
        <v>0</v>
      </c>
      <c r="AR5" s="134">
        <f>'Balance Sheet'!AT139</f>
        <v>0</v>
      </c>
      <c r="AS5" s="134">
        <f>'Balance Sheet'!AU139</f>
        <v>0</v>
      </c>
      <c r="AT5" s="134">
        <f>'Balance Sheet'!AV139</f>
        <v>0</v>
      </c>
      <c r="AU5" s="134">
        <f>'Balance Sheet'!AW139</f>
        <v>0</v>
      </c>
      <c r="AV5" s="134">
        <f>'Balance Sheet'!AX139</f>
        <v>0</v>
      </c>
      <c r="AW5" s="134">
        <f>'Balance Sheet'!AY139</f>
        <v>0</v>
      </c>
      <c r="AX5" s="134">
        <f>'Balance Sheet'!AZ139</f>
        <v>0</v>
      </c>
      <c r="AY5" s="134">
        <f>'Balance Sheet'!BA139</f>
        <v>0</v>
      </c>
      <c r="AZ5" s="134">
        <f>'Balance Sheet'!BB139</f>
        <v>0</v>
      </c>
      <c r="BA5" s="134">
        <f>'Balance Sheet'!BC139</f>
        <v>0</v>
      </c>
      <c r="BB5" s="134">
        <f>'Balance Sheet'!BD139</f>
        <v>0</v>
      </c>
      <c r="BC5" s="134">
        <f>'Balance Sheet'!BE139</f>
        <v>0</v>
      </c>
      <c r="BD5" s="134">
        <f>'Balance Sheet'!BF139</f>
        <v>0</v>
      </c>
      <c r="BE5" s="134">
        <f>'Balance Sheet'!BG139</f>
        <v>0</v>
      </c>
      <c r="BF5" s="134">
        <f>'Balance Sheet'!BH139</f>
        <v>0</v>
      </c>
      <c r="BG5" s="134">
        <f>'Balance Sheet'!BI139</f>
        <v>0</v>
      </c>
      <c r="BH5" s="134">
        <f>'Balance Sheet'!BJ139</f>
        <v>1.1709715391274285E-2</v>
      </c>
      <c r="BI5" s="134">
        <f>'Balance Sheet'!BK139</f>
        <v>1.2015167755628142E-2</v>
      </c>
      <c r="BJ5" s="134">
        <f>'Balance Sheet'!BL139</f>
        <v>1.258950551149716E-2</v>
      </c>
      <c r="BK5" s="134">
        <f>'Balance Sheet'!BM139</f>
        <v>5.0942500968362663E-2</v>
      </c>
      <c r="BL5" s="134">
        <f>'Balance Sheet'!BN139</f>
        <v>7.3100176435307668E-2</v>
      </c>
      <c r="BM5" s="134">
        <f>'Balance Sheet'!BO139</f>
        <v>7.882127085640421E-2</v>
      </c>
      <c r="BN5" s="134">
        <f>'Balance Sheet'!BP139</f>
        <v>8.1292525546381805E-2</v>
      </c>
      <c r="BO5" s="134">
        <f>'Balance Sheet'!BQ139</f>
        <v>8.0277147603590948E-2</v>
      </c>
      <c r="BP5" s="134">
        <f>'Balance Sheet'!BR139</f>
        <v>7.7025653105338585E-2</v>
      </c>
      <c r="BQ5" s="134">
        <f>'Balance Sheet'!BS139</f>
        <v>7.2256502892780752E-2</v>
      </c>
      <c r="BR5" s="134">
        <f>'Balance Sheet'!BT139</f>
        <v>7.3043611241350725E-2</v>
      </c>
      <c r="BS5" s="134">
        <f>'Balance Sheet'!BU139</f>
        <v>6.5735373853668899E-2</v>
      </c>
      <c r="BT5" s="134">
        <f>'Balance Sheet'!BV139</f>
        <v>6.8744562578887586E-2</v>
      </c>
      <c r="BU5" s="134">
        <f>'Balance Sheet'!BW139</f>
        <v>5.0227997541594661E-2</v>
      </c>
      <c r="BV5" s="134">
        <f>'Balance Sheet'!BX139</f>
        <v>4.2129899295335123E-2</v>
      </c>
      <c r="BW5" s="134">
        <f>'Balance Sheet'!BY139</f>
        <v>4.1050535458787042E-2</v>
      </c>
      <c r="BX5" s="134">
        <f>'Balance Sheet'!BZ139</f>
        <v>4.1125653241622838E-2</v>
      </c>
      <c r="BY5" s="134">
        <f>'Balance Sheet'!CA139</f>
        <v>3.4714610435489658E-2</v>
      </c>
      <c r="BZ5" s="134">
        <f>'Balance Sheet'!CB139</f>
        <v>3.4471242231261474E-2</v>
      </c>
      <c r="CA5" s="134">
        <f>'Balance Sheet'!CC139</f>
        <v>2.9141756432073309E-2</v>
      </c>
      <c r="CB5" s="134">
        <f>'Balance Sheet'!CD139</f>
        <v>2.601219828254317E-2</v>
      </c>
      <c r="CC5" s="134">
        <f>'Balance Sheet'!CE139</f>
        <v>2.1541960669233803E-2</v>
      </c>
      <c r="CD5" s="134">
        <f>'Balance Sheet'!CF139</f>
        <v>1.4825612358805404E-2</v>
      </c>
      <c r="CE5" s="134">
        <f>'Balance Sheet'!CG139</f>
        <v>1.5147272067486348E-2</v>
      </c>
      <c r="CF5" s="134">
        <f>'Balance Sheet'!CH139</f>
        <v>1.2465627950482975E-2</v>
      </c>
      <c r="CG5" s="134">
        <f>'Balance Sheet'!CI139</f>
        <v>1.1022410172625386E-2</v>
      </c>
      <c r="CH5" s="134">
        <f>'Balance Sheet'!CJ139</f>
        <v>8.6422529331690295E-3</v>
      </c>
      <c r="CI5" s="134">
        <f>'Balance Sheet'!CK139</f>
        <v>8.0102776514116656E-3</v>
      </c>
      <c r="CJ5" s="134">
        <f>'Balance Sheet'!CL139</f>
        <v>8.1954989980959434E-3</v>
      </c>
      <c r="CK5" s="134">
        <f>'Balance Sheet'!CM139</f>
        <v>7.5298522204364348E-3</v>
      </c>
      <c r="CL5" s="134">
        <f>'Balance Sheet'!CN139</f>
        <v>6.5846226532224571E-3</v>
      </c>
      <c r="CM5" s="134">
        <f>'Balance Sheet'!CO139</f>
        <v>4.8014228933268592E-3</v>
      </c>
      <c r="CN5" s="134">
        <f>'Balance Sheet'!CP139</f>
        <v>4.320070243000588E-3</v>
      </c>
      <c r="CO5" s="134">
        <f>'Balance Sheet'!CQ139</f>
        <v>3.6445189655189758E-3</v>
      </c>
      <c r="CP5" s="134">
        <f>'Balance Sheet'!CR139</f>
        <v>3.4185241405714855E-3</v>
      </c>
      <c r="CQ5" s="134">
        <f>'Balance Sheet'!CS139</f>
        <v>3.0298358264451205E-3</v>
      </c>
      <c r="CR5" s="134">
        <f>'Balance Sheet'!CT139</f>
        <v>2.5077418406832573E-3</v>
      </c>
      <c r="CS5" s="134">
        <f>'Balance Sheet'!CU139</f>
        <v>1.7737696077683195E-3</v>
      </c>
      <c r="CT5" s="134">
        <f>'Balance Sheet'!CV139</f>
        <v>1.4543834816226381E-3</v>
      </c>
      <c r="CU5" s="134">
        <f>'Balance Sheet'!CW139</f>
        <v>1.3548592831421819E-3</v>
      </c>
      <c r="CV5" s="134">
        <f>'Balance Sheet'!CX139</f>
        <v>1.356248200009891E-3</v>
      </c>
      <c r="CW5" s="134">
        <f>'Balance Sheet'!CY139</f>
        <v>1.2172169926746063E-3</v>
      </c>
      <c r="CX5" s="134">
        <f>'Balance Sheet'!CZ139</f>
        <v>1.0817974617590772E-3</v>
      </c>
      <c r="CY5" s="134">
        <f>'Balance Sheet'!DA139</f>
        <v>9.9099642442340252E-4</v>
      </c>
      <c r="CZ5" s="134">
        <f>'Balance Sheet'!DB139</f>
        <v>9.5216605869547692E-4</v>
      </c>
      <c r="DA5" s="134">
        <f>'Balance Sheet'!DC139</f>
        <v>1.0687190213964168E-3</v>
      </c>
      <c r="DB5" s="134">
        <f>'Balance Sheet'!DD139</f>
        <v>9.4043777727441965E-4</v>
      </c>
      <c r="DC5" s="134">
        <f>'Balance Sheet'!DE139</f>
        <v>8.9463269290558233E-4</v>
      </c>
      <c r="DD5" s="134">
        <f>'Balance Sheet'!DF139</f>
        <v>7.9400110879177834E-4</v>
      </c>
      <c r="DE5" s="134">
        <f>'Balance Sheet'!DG139</f>
        <v>8.2381869169679861E-4</v>
      </c>
      <c r="DF5" s="134">
        <f>'Balance Sheet'!DH139</f>
        <v>8.2248276337179192E-4</v>
      </c>
      <c r="DG5" s="134">
        <f>'Balance Sheet'!DI139</f>
        <v>8.8489389359195161E-4</v>
      </c>
    </row>
    <row r="6" spans="1:112" s="133" customFormat="1" ht="15" customHeight="1">
      <c r="A6" s="133" t="str">
        <f>'Balance Sheet'!B140</f>
        <v>Credit to nonfinancial private sector (%)</v>
      </c>
      <c r="B6" s="134">
        <f>'Balance Sheet'!D140</f>
        <v>0.12683949078765103</v>
      </c>
      <c r="C6" s="134">
        <f>'Balance Sheet'!E140</f>
        <v>0.3593053699005504</v>
      </c>
      <c r="D6" s="134">
        <f>'Balance Sheet'!F140</f>
        <v>0.11859772494891435</v>
      </c>
      <c r="E6" s="134">
        <f>'Balance Sheet'!G140</f>
        <v>0.27081582513283498</v>
      </c>
      <c r="F6" s="134">
        <f>'Balance Sheet'!H140</f>
        <v>0.18234183703745088</v>
      </c>
      <c r="G6" s="134">
        <f>'Balance Sheet'!I140</f>
        <v>0.38607997062981486</v>
      </c>
      <c r="H6" s="134">
        <f>'Balance Sheet'!J140</f>
        <v>0.1198299857835908</v>
      </c>
      <c r="I6" s="134">
        <f>'Balance Sheet'!K140</f>
        <v>0.192660936449598</v>
      </c>
      <c r="J6" s="134">
        <f>'Balance Sheet'!L140</f>
        <v>0.17150309767752514</v>
      </c>
      <c r="K6" s="134">
        <f>'Balance Sheet'!M140</f>
        <v>0.35109431884032788</v>
      </c>
      <c r="L6" s="134">
        <f>'Balance Sheet'!N140</f>
        <v>0.43685828953067374</v>
      </c>
      <c r="M6" s="134">
        <f>'Balance Sheet'!O140</f>
        <v>0.35063216531785207</v>
      </c>
      <c r="N6" s="134">
        <f>'Balance Sheet'!P140</f>
        <v>0.41133867902050336</v>
      </c>
      <c r="O6" s="134">
        <f>'Balance Sheet'!Q140</f>
        <v>0.36041303634616007</v>
      </c>
      <c r="P6" s="134">
        <f>'Balance Sheet'!R140</f>
        <v>0.25675518057219265</v>
      </c>
      <c r="Q6" s="134">
        <f>'Balance Sheet'!S140</f>
        <v>0.38014355568895714</v>
      </c>
      <c r="R6" s="134">
        <f>'Balance Sheet'!T140</f>
        <v>0.203302352564314</v>
      </c>
      <c r="S6" s="134">
        <f>'Balance Sheet'!U140</f>
        <v>0.29725942159930729</v>
      </c>
      <c r="T6" s="134">
        <f>'Balance Sheet'!V140</f>
        <v>0.33860441371933936</v>
      </c>
      <c r="U6" s="134">
        <f>'Balance Sheet'!W140</f>
        <v>0.32118308570349791</v>
      </c>
      <c r="V6" s="134">
        <f>'Balance Sheet'!X140</f>
        <v>0.20944690123988052</v>
      </c>
      <c r="W6" s="134">
        <f>'Balance Sheet'!Y140</f>
        <v>0.50166657859440811</v>
      </c>
      <c r="X6" s="134">
        <f>'Balance Sheet'!Z140</f>
        <v>0.26430811558462874</v>
      </c>
      <c r="Y6" s="134">
        <f>'Balance Sheet'!AA140</f>
        <v>0.28329635999852643</v>
      </c>
      <c r="Z6" s="134">
        <f>'Balance Sheet'!AB140</f>
        <v>0.17536781067716503</v>
      </c>
      <c r="AA6" s="134">
        <f>'Balance Sheet'!AC140</f>
        <v>0.44276039593340549</v>
      </c>
      <c r="AB6" s="134">
        <f>'Balance Sheet'!AD140</f>
        <v>0.15340206780070276</v>
      </c>
      <c r="AC6" s="134">
        <f>'Balance Sheet'!AE140</f>
        <v>0.10260518526707135</v>
      </c>
      <c r="AD6" s="134">
        <f>'Balance Sheet'!AF140</f>
        <v>0.33592719092035678</v>
      </c>
      <c r="AE6" s="134">
        <f>'Balance Sheet'!AG140</f>
        <v>0.45399082332612012</v>
      </c>
      <c r="AF6" s="134">
        <f>'Balance Sheet'!AH140</f>
        <v>0.26577603620234497</v>
      </c>
      <c r="AG6" s="134">
        <f>'Balance Sheet'!AI140</f>
        <v>0.32966692398240599</v>
      </c>
      <c r="AH6" s="134">
        <f>'Balance Sheet'!AJ140</f>
        <v>0.36861274480036876</v>
      </c>
      <c r="AI6" s="134">
        <f>'Balance Sheet'!AK140</f>
        <v>0.46981866105303194</v>
      </c>
      <c r="AJ6" s="134">
        <f>'Balance Sheet'!AL140</f>
        <v>0.4848030522441234</v>
      </c>
      <c r="AK6" s="134">
        <f>'Balance Sheet'!AM140</f>
        <v>0.56761155047693956</v>
      </c>
      <c r="AL6" s="134">
        <f>'Balance Sheet'!AN140</f>
        <v>0.6903797837670349</v>
      </c>
      <c r="AM6" s="134">
        <f>'Balance Sheet'!AO140</f>
        <v>0.47122462829772394</v>
      </c>
      <c r="AN6" s="134">
        <f>'Balance Sheet'!AP140</f>
        <v>0.34781591760325159</v>
      </c>
      <c r="AO6" s="134">
        <f>'Balance Sheet'!AQ140</f>
        <v>0.54028080932874423</v>
      </c>
      <c r="AP6" s="134">
        <f>'Balance Sheet'!AR140</f>
        <v>0.50047775996040722</v>
      </c>
      <c r="AQ6" s="134">
        <f>'Balance Sheet'!AS140</f>
        <v>0.64980990140721728</v>
      </c>
      <c r="AR6" s="134">
        <f>'Balance Sheet'!AT140</f>
        <v>0.43634839873004527</v>
      </c>
      <c r="AS6" s="134">
        <f>'Balance Sheet'!AU140</f>
        <v>0.62840223073539458</v>
      </c>
      <c r="AT6" s="134">
        <f>'Balance Sheet'!AV140</f>
        <v>0.52126234387956372</v>
      </c>
      <c r="AU6" s="134">
        <f>'Balance Sheet'!AW140</f>
        <v>0.70093128647507297</v>
      </c>
      <c r="AV6" s="134">
        <f>'Balance Sheet'!AX140</f>
        <v>0.54928011286156031</v>
      </c>
      <c r="AW6" s="134">
        <f>'Balance Sheet'!AY140</f>
        <v>0.72226122829637351</v>
      </c>
      <c r="AX6" s="134">
        <f>'Balance Sheet'!AZ140</f>
        <v>0.59812931865905195</v>
      </c>
      <c r="AY6" s="134">
        <f>'Balance Sheet'!BA140</f>
        <v>0.78033792047191797</v>
      </c>
      <c r="AZ6" s="134">
        <f>'Balance Sheet'!BB140</f>
        <v>0.61226589518895547</v>
      </c>
      <c r="BA6" s="134">
        <f>'Balance Sheet'!BC140</f>
        <v>0.72414041840218779</v>
      </c>
      <c r="BB6" s="134">
        <f>'Balance Sheet'!BD140</f>
        <v>0.26398072448674498</v>
      </c>
      <c r="BC6" s="134">
        <f>'Balance Sheet'!BE140</f>
        <v>0.41027580948133524</v>
      </c>
      <c r="BD6" s="134">
        <f>'Balance Sheet'!BF140</f>
        <v>0.33191353207704194</v>
      </c>
      <c r="BE6" s="134">
        <f>'Balance Sheet'!BG140</f>
        <v>0.54496572795498077</v>
      </c>
      <c r="BF6" s="134">
        <f>'Balance Sheet'!BH140</f>
        <v>0.42334642539107975</v>
      </c>
      <c r="BG6" s="134">
        <f>'Balance Sheet'!BI140</f>
        <v>0.5885686885952095</v>
      </c>
      <c r="BH6" s="134">
        <f>'Balance Sheet'!BJ140</f>
        <v>0.51236821662862653</v>
      </c>
      <c r="BI6" s="134">
        <f>'Balance Sheet'!BK140</f>
        <v>0.64304252133940287</v>
      </c>
      <c r="BJ6" s="134">
        <f>'Balance Sheet'!BL140</f>
        <v>0.50420172821510822</v>
      </c>
      <c r="BK6" s="134">
        <f>'Balance Sheet'!BM140</f>
        <v>0.65112678916701883</v>
      </c>
      <c r="BL6" s="134">
        <f>'Balance Sheet'!BN140</f>
        <v>0.48428090176076005</v>
      </c>
      <c r="BM6" s="134">
        <f>'Balance Sheet'!BO140</f>
        <v>0.50365611307705949</v>
      </c>
      <c r="BN6" s="134">
        <f>'Balance Sheet'!BP140</f>
        <v>0.44786835170946682</v>
      </c>
      <c r="BO6" s="134">
        <f>'Balance Sheet'!BQ140</f>
        <v>0.52001781405723901</v>
      </c>
      <c r="BP6" s="134">
        <f>'Balance Sheet'!BR140</f>
        <v>0.55632893621585844</v>
      </c>
      <c r="BQ6" s="134">
        <f>'Balance Sheet'!BS140</f>
        <v>0.54618992938361854</v>
      </c>
      <c r="BR6" s="134">
        <f>'Balance Sheet'!BT140</f>
        <v>0.5882220655002669</v>
      </c>
      <c r="BS6" s="134">
        <f>'Balance Sheet'!BU140</f>
        <v>0.60498570859966871</v>
      </c>
      <c r="BT6" s="134">
        <f>'Balance Sheet'!BV140</f>
        <v>0.57442711320221973</v>
      </c>
      <c r="BU6" s="134">
        <f>'Balance Sheet'!BW140</f>
        <v>0.593659630002491</v>
      </c>
      <c r="BV6" s="134">
        <f>'Balance Sheet'!BX140</f>
        <v>0.60989698041142404</v>
      </c>
      <c r="BW6" s="134">
        <f>'Balance Sheet'!BY140</f>
        <v>0.62285258791868259</v>
      </c>
      <c r="BX6" s="134">
        <f>'Balance Sheet'!BZ140</f>
        <v>0.56783791032711228</v>
      </c>
      <c r="BY6" s="134">
        <f>'Balance Sheet'!CA140</f>
        <v>0.64158604764170613</v>
      </c>
      <c r="BZ6" s="134">
        <f>'Balance Sheet'!CB140</f>
        <v>0.62084255960865842</v>
      </c>
      <c r="CA6" s="134">
        <f>'Balance Sheet'!CC140</f>
        <v>0.61182561574036687</v>
      </c>
      <c r="CB6" s="134">
        <f>'Balance Sheet'!CD140</f>
        <v>0.48624863461840701</v>
      </c>
      <c r="CC6" s="134">
        <f>'Balance Sheet'!CE140</f>
        <v>0.59738047040347364</v>
      </c>
      <c r="CD6" s="134">
        <f>'Balance Sheet'!CF140</f>
        <v>0.73249236422426367</v>
      </c>
      <c r="CE6" s="134">
        <f>'Balance Sheet'!CG140</f>
        <v>0.67166922971477816</v>
      </c>
      <c r="CF6" s="134">
        <f>'Balance Sheet'!CH140</f>
        <v>0.64786370502186486</v>
      </c>
      <c r="CG6" s="134">
        <f>'Balance Sheet'!CI140</f>
        <v>0.67775092500387968</v>
      </c>
      <c r="CH6" s="134">
        <f>'Balance Sheet'!CJ140</f>
        <v>0.63921569401808875</v>
      </c>
      <c r="CI6" s="134">
        <f>'Balance Sheet'!CK140</f>
        <v>0.67362783665658965</v>
      </c>
      <c r="CJ6" s="134">
        <f>'Balance Sheet'!CL140</f>
        <v>0.6595784276599771</v>
      </c>
      <c r="CK6" s="134">
        <f>'Balance Sheet'!CM140</f>
        <v>0.63498163093453552</v>
      </c>
      <c r="CL6" s="134">
        <f>'Balance Sheet'!CN140</f>
        <v>0.70106807361927603</v>
      </c>
      <c r="CM6" s="134">
        <f>'Balance Sheet'!CO140</f>
        <v>0.45436177931273636</v>
      </c>
      <c r="CN6" s="134">
        <f>'Balance Sheet'!CP140</f>
        <v>0.46213102191028826</v>
      </c>
      <c r="CO6" s="134">
        <f>'Balance Sheet'!CQ140</f>
        <v>0.56651980964463355</v>
      </c>
      <c r="CP6" s="134">
        <f>'Balance Sheet'!CR140</f>
        <v>0.63312069670807225</v>
      </c>
      <c r="CQ6" s="134">
        <f>'Balance Sheet'!CS140</f>
        <v>0.62577785761003901</v>
      </c>
      <c r="CR6" s="134">
        <f>'Balance Sheet'!CT140</f>
        <v>0.64079971192710083</v>
      </c>
      <c r="CS6" s="134">
        <f>'Balance Sheet'!CU140</f>
        <v>0.65277311720632814</v>
      </c>
      <c r="CT6" s="134">
        <f>'Balance Sheet'!CV140</f>
        <v>0.71857073120307713</v>
      </c>
      <c r="CU6" s="134">
        <f>'Balance Sheet'!CW140</f>
        <v>0.74520683799374121</v>
      </c>
      <c r="CV6" s="134">
        <f>'Balance Sheet'!CX140</f>
        <v>0.71203133295057897</v>
      </c>
      <c r="CW6" s="134">
        <f>'Balance Sheet'!CY140</f>
        <v>0.69498068593058593</v>
      </c>
      <c r="CX6" s="134">
        <f>'Balance Sheet'!CZ140</f>
        <v>0.69343319103713696</v>
      </c>
      <c r="CY6" s="134">
        <f>'Balance Sheet'!DA140</f>
        <v>0.70565958319683053</v>
      </c>
      <c r="CZ6" s="134">
        <f>'Balance Sheet'!DB140</f>
        <v>0.73073870207331137</v>
      </c>
      <c r="DA6" s="134">
        <f>'Balance Sheet'!DC140</f>
        <v>0.71730810216845331</v>
      </c>
      <c r="DB6" s="134">
        <f>'Balance Sheet'!DD140</f>
        <v>0.68139931803354736</v>
      </c>
      <c r="DC6" s="134">
        <f>'Balance Sheet'!DE140</f>
        <v>0.72062988510955994</v>
      </c>
      <c r="DD6" s="134">
        <f>'Balance Sheet'!DF140</f>
        <v>0.67058686937213829</v>
      </c>
      <c r="DE6" s="134">
        <f>'Balance Sheet'!DG140</f>
        <v>0.72879862800702666</v>
      </c>
      <c r="DF6" s="134">
        <f>'Balance Sheet'!DH140</f>
        <v>0.74649781496517165</v>
      </c>
      <c r="DG6" s="134">
        <f>'Balance Sheet'!DI140</f>
        <v>0.74657940283770408</v>
      </c>
    </row>
    <row r="7" spans="1:112" s="133" customFormat="1" ht="15" customHeight="1">
      <c r="A7" s="133" t="s">
        <v>418</v>
      </c>
      <c r="B7" s="145">
        <f>SUM(B3:B6)</f>
        <v>0.98216466957102611</v>
      </c>
      <c r="C7" s="145">
        <f t="shared" ref="C7:BN7" si="0">SUM(C3:C6)</f>
        <v>0.98494335791432885</v>
      </c>
      <c r="D7" s="145">
        <f t="shared" si="0"/>
        <v>0.96144358434735011</v>
      </c>
      <c r="E7" s="145">
        <f t="shared" si="0"/>
        <v>0.96045875344440812</v>
      </c>
      <c r="F7" s="145">
        <f t="shared" si="0"/>
        <v>0.94267904316657936</v>
      </c>
      <c r="G7" s="145">
        <f t="shared" si="0"/>
        <v>0.94557331531836408</v>
      </c>
      <c r="H7" s="145">
        <f t="shared" si="0"/>
        <v>0.65690488670392044</v>
      </c>
      <c r="I7" s="145">
        <f t="shared" si="0"/>
        <v>0.65946377224279995</v>
      </c>
      <c r="J7" s="145">
        <f t="shared" si="0"/>
        <v>0.70930644132710174</v>
      </c>
      <c r="K7" s="145">
        <f t="shared" si="0"/>
        <v>0.67791569118450712</v>
      </c>
      <c r="L7" s="145">
        <f t="shared" si="0"/>
        <v>0.72228994641881306</v>
      </c>
      <c r="M7" s="145">
        <f t="shared" si="0"/>
        <v>0.70856386563902629</v>
      </c>
      <c r="N7" s="145">
        <f t="shared" si="0"/>
        <v>0.72948099266284028</v>
      </c>
      <c r="O7" s="145">
        <f t="shared" si="0"/>
        <v>0.74210011590609226</v>
      </c>
      <c r="P7" s="145">
        <f t="shared" si="0"/>
        <v>0.74319825634852088</v>
      </c>
      <c r="Q7" s="145">
        <f t="shared" si="0"/>
        <v>0.72607028343212865</v>
      </c>
      <c r="R7" s="145">
        <f t="shared" si="0"/>
        <v>0.78535887539899041</v>
      </c>
      <c r="S7" s="145">
        <f t="shared" si="0"/>
        <v>0.81636825771689703</v>
      </c>
      <c r="T7" s="145">
        <f t="shared" si="0"/>
        <v>0.81220197103663794</v>
      </c>
      <c r="U7" s="145">
        <f t="shared" si="0"/>
        <v>0.81447082523268377</v>
      </c>
      <c r="V7" s="145">
        <f t="shared" si="0"/>
        <v>0.81625838529531503</v>
      </c>
      <c r="W7" s="145">
        <f t="shared" si="0"/>
        <v>0.78123376905436048</v>
      </c>
      <c r="X7" s="145">
        <f t="shared" si="0"/>
        <v>0.79831709412905771</v>
      </c>
      <c r="Y7" s="145">
        <f t="shared" si="0"/>
        <v>0.79010938980140655</v>
      </c>
      <c r="Z7" s="145">
        <f t="shared" si="0"/>
        <v>0.80927907665973087</v>
      </c>
      <c r="AA7" s="145">
        <f t="shared" si="0"/>
        <v>0.8088944911222975</v>
      </c>
      <c r="AB7" s="145">
        <f t="shared" si="0"/>
        <v>0.83084801324216218</v>
      </c>
      <c r="AC7" s="145">
        <f t="shared" si="0"/>
        <v>0.80344757330462868</v>
      </c>
      <c r="AD7" s="145">
        <f t="shared" si="0"/>
        <v>0.82605087257915222</v>
      </c>
      <c r="AE7" s="145">
        <f t="shared" si="0"/>
        <v>0.84455464513025125</v>
      </c>
      <c r="AF7" s="145">
        <f t="shared" si="0"/>
        <v>0.85745315253184673</v>
      </c>
      <c r="AG7" s="145">
        <f t="shared" si="0"/>
        <v>0.86245129131919485</v>
      </c>
      <c r="AH7" s="145">
        <f t="shared" si="0"/>
        <v>0.87695354008215776</v>
      </c>
      <c r="AI7" s="145">
        <f t="shared" si="0"/>
        <v>0.89879131745247387</v>
      </c>
      <c r="AJ7" s="145">
        <f t="shared" si="0"/>
        <v>0.89610967680269404</v>
      </c>
      <c r="AK7" s="145">
        <f t="shared" si="0"/>
        <v>0.93487526384610409</v>
      </c>
      <c r="AL7" s="145">
        <f t="shared" si="0"/>
        <v>0.95098506114635462</v>
      </c>
      <c r="AM7" s="145">
        <f t="shared" si="0"/>
        <v>0.96652281844193855</v>
      </c>
      <c r="AN7" s="145">
        <f t="shared" si="0"/>
        <v>0.97128738972129569</v>
      </c>
      <c r="AO7" s="145">
        <f t="shared" si="0"/>
        <v>0.95410085800581113</v>
      </c>
      <c r="AP7" s="145">
        <f t="shared" si="0"/>
        <v>0.97427929471801922</v>
      </c>
      <c r="AQ7" s="145">
        <f t="shared" si="0"/>
        <v>0.97598802989189204</v>
      </c>
      <c r="AR7" s="145">
        <f t="shared" si="0"/>
        <v>0.97331140692567475</v>
      </c>
      <c r="AS7" s="145">
        <f t="shared" si="0"/>
        <v>0.98135522953710108</v>
      </c>
      <c r="AT7" s="145">
        <f t="shared" si="0"/>
        <v>0.97858166473640829</v>
      </c>
      <c r="AU7" s="145">
        <f t="shared" si="0"/>
        <v>0.98408041454338746</v>
      </c>
      <c r="AV7" s="145">
        <f t="shared" si="0"/>
        <v>0.98135735935143709</v>
      </c>
      <c r="AW7" s="145">
        <f t="shared" si="0"/>
        <v>0.98664555366009332</v>
      </c>
      <c r="AX7" s="145">
        <f t="shared" si="0"/>
        <v>0.98460422945082104</v>
      </c>
      <c r="AY7" s="145">
        <f t="shared" si="0"/>
        <v>0.98813454392059974</v>
      </c>
      <c r="AZ7" s="145">
        <f t="shared" si="0"/>
        <v>0.98435564595073188</v>
      </c>
      <c r="BA7" s="145">
        <f t="shared" si="0"/>
        <v>0.98284432908713359</v>
      </c>
      <c r="BB7" s="145">
        <f t="shared" si="0"/>
        <v>0.98020556319155605</v>
      </c>
      <c r="BC7" s="145">
        <f t="shared" si="0"/>
        <v>0.98425940400209055</v>
      </c>
      <c r="BD7" s="145">
        <f t="shared" si="0"/>
        <v>0.97928998667560796</v>
      </c>
      <c r="BE7" s="145">
        <f t="shared" si="0"/>
        <v>0.98342523686375793</v>
      </c>
      <c r="BF7" s="145">
        <f t="shared" si="0"/>
        <v>0.95357618255017962</v>
      </c>
      <c r="BG7" s="145">
        <f t="shared" si="0"/>
        <v>0.95743978758732462</v>
      </c>
      <c r="BH7" s="145">
        <f t="shared" si="0"/>
        <v>0.9526104240914175</v>
      </c>
      <c r="BI7" s="145">
        <f t="shared" si="0"/>
        <v>0.94019453279861409</v>
      </c>
      <c r="BJ7" s="145">
        <f t="shared" si="0"/>
        <v>0.93508527132270247</v>
      </c>
      <c r="BK7" s="145">
        <f t="shared" si="0"/>
        <v>0.96769140041384794</v>
      </c>
      <c r="BL7" s="145">
        <f t="shared" si="0"/>
        <v>0.9591668180834263</v>
      </c>
      <c r="BM7" s="145">
        <f t="shared" si="0"/>
        <v>0.95168004218338331</v>
      </c>
      <c r="BN7" s="145">
        <f t="shared" si="0"/>
        <v>0.95219804450811729</v>
      </c>
      <c r="BO7" s="145">
        <f t="shared" ref="BO7:DG7" si="1">SUM(BO3:BO6)</f>
        <v>0.94699036998908737</v>
      </c>
      <c r="BP7" s="145">
        <f t="shared" si="1"/>
        <v>0.95557383894647907</v>
      </c>
      <c r="BQ7" s="145">
        <f t="shared" si="1"/>
        <v>0.95897264119359371</v>
      </c>
      <c r="BR7" s="145">
        <f t="shared" si="1"/>
        <v>0.96621845656571037</v>
      </c>
      <c r="BS7" s="145">
        <f t="shared" si="1"/>
        <v>0.96330400610486211</v>
      </c>
      <c r="BT7" s="145">
        <f t="shared" si="1"/>
        <v>0.97592124566971905</v>
      </c>
      <c r="BU7" s="145">
        <f t="shared" si="1"/>
        <v>0.96983212211880043</v>
      </c>
      <c r="BV7" s="145">
        <f t="shared" si="1"/>
        <v>0.97038017399157095</v>
      </c>
      <c r="BW7" s="145">
        <f t="shared" si="1"/>
        <v>0.97876080124632114</v>
      </c>
      <c r="BX7" s="145">
        <f t="shared" si="1"/>
        <v>0.97918532757085264</v>
      </c>
      <c r="BY7" s="145">
        <f t="shared" si="1"/>
        <v>0.98912181907850738</v>
      </c>
      <c r="BZ7" s="145">
        <f t="shared" si="1"/>
        <v>0.98473085866918109</v>
      </c>
      <c r="CA7" s="145">
        <f t="shared" si="1"/>
        <v>0.99018522339190385</v>
      </c>
      <c r="CB7" s="145">
        <f t="shared" si="1"/>
        <v>0.98158591669600415</v>
      </c>
      <c r="CC7" s="145">
        <f t="shared" si="1"/>
        <v>0.96948317827174713</v>
      </c>
      <c r="CD7" s="145">
        <f t="shared" si="1"/>
        <v>0.99231279112779713</v>
      </c>
      <c r="CE7" s="145">
        <f t="shared" si="1"/>
        <v>0.96250617166160102</v>
      </c>
      <c r="CF7" s="145">
        <f t="shared" si="1"/>
        <v>0.97011369248732415</v>
      </c>
      <c r="CG7" s="145">
        <f t="shared" si="1"/>
        <v>0.98562679495307193</v>
      </c>
      <c r="CH7" s="145">
        <f t="shared" si="1"/>
        <v>0.94565289167011701</v>
      </c>
      <c r="CI7" s="145">
        <f t="shared" si="1"/>
        <v>0.94919681347366658</v>
      </c>
      <c r="CJ7" s="145">
        <f t="shared" si="1"/>
        <v>0.94413074032440203</v>
      </c>
      <c r="CK7" s="145">
        <f t="shared" si="1"/>
        <v>0.99549490919059225</v>
      </c>
      <c r="CL7" s="145">
        <f t="shared" si="1"/>
        <v>0.94999577863031504</v>
      </c>
      <c r="CM7" s="145">
        <f t="shared" si="1"/>
        <v>0.93683245575951357</v>
      </c>
      <c r="CN7" s="145">
        <f t="shared" si="1"/>
        <v>0.86451446562510936</v>
      </c>
      <c r="CO7" s="145">
        <f t="shared" si="1"/>
        <v>0.88140006910346158</v>
      </c>
      <c r="CP7" s="145">
        <f t="shared" si="1"/>
        <v>0.89213776520893995</v>
      </c>
      <c r="CQ7" s="145">
        <f t="shared" si="1"/>
        <v>0.84678593511050793</v>
      </c>
      <c r="CR7" s="145">
        <f t="shared" si="1"/>
        <v>0.85840718663777471</v>
      </c>
      <c r="CS7" s="145">
        <f t="shared" si="1"/>
        <v>0.86595248791720203</v>
      </c>
      <c r="CT7" s="145">
        <f t="shared" si="1"/>
        <v>0.90418569920507419</v>
      </c>
      <c r="CU7" s="145">
        <f t="shared" si="1"/>
        <v>0.89156650429293949</v>
      </c>
      <c r="CV7" s="145">
        <f t="shared" si="1"/>
        <v>0.91534872088419328</v>
      </c>
      <c r="CW7" s="145">
        <f t="shared" si="1"/>
        <v>0.9086108905442164</v>
      </c>
      <c r="CX7" s="145">
        <f t="shared" si="1"/>
        <v>0.93593459418030511</v>
      </c>
      <c r="CY7" s="145">
        <f t="shared" si="1"/>
        <v>0.92451863287015512</v>
      </c>
      <c r="CZ7" s="145">
        <f t="shared" si="1"/>
        <v>0.97322674235992923</v>
      </c>
      <c r="DA7" s="145">
        <f t="shared" si="1"/>
        <v>0.97114664504068138</v>
      </c>
      <c r="DB7" s="145">
        <f t="shared" si="1"/>
        <v>0.946286412909491</v>
      </c>
      <c r="DC7" s="145">
        <f t="shared" si="1"/>
        <v>0.97612385163513882</v>
      </c>
      <c r="DD7" s="145">
        <f t="shared" si="1"/>
        <v>0.94237922291518261</v>
      </c>
      <c r="DE7" s="145">
        <f t="shared" si="1"/>
        <v>0.97919344126959618</v>
      </c>
      <c r="DF7" s="145">
        <f t="shared" si="1"/>
        <v>0.9789161894708498</v>
      </c>
      <c r="DG7" s="145">
        <f t="shared" si="1"/>
        <v>0.97148138621180546</v>
      </c>
    </row>
    <row r="8" spans="1:112" s="133" customFormat="1" ht="15" customHeight="1">
      <c r="A8" s="133" t="s">
        <v>409</v>
      </c>
    </row>
    <row r="9" spans="1:112" s="90" customFormat="1" ht="15" customHeight="1"/>
    <row r="10" spans="1:112" s="90" customFormat="1" ht="15" customHeight="1"/>
    <row r="11" spans="1:112" s="90" customFormat="1" ht="15" customHeight="1"/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10"/>
  <sheetViews>
    <sheetView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C40" sqref="C40"/>
    </sheetView>
  </sheetViews>
  <sheetFormatPr baseColWidth="10" defaultColWidth="12.5" defaultRowHeight="15" customHeight="1" x14ac:dyDescent="0"/>
  <cols>
    <col min="1" max="1" width="43.6640625" customWidth="1"/>
    <col min="2" max="112" width="12.6640625" customWidth="1"/>
  </cols>
  <sheetData>
    <row r="1" spans="1:112" s="94" customFormat="1" ht="15" customHeight="1">
      <c r="A1" s="135" t="s">
        <v>420</v>
      </c>
    </row>
    <row r="2" spans="1:112" s="133" customFormat="1" ht="15" customHeight="1">
      <c r="B2" s="131">
        <v>547</v>
      </c>
      <c r="C2" s="131">
        <v>731</v>
      </c>
      <c r="D2" s="131">
        <v>912</v>
      </c>
      <c r="E2" s="131">
        <v>1096</v>
      </c>
      <c r="F2" s="131">
        <v>1277</v>
      </c>
      <c r="G2" s="131">
        <v>1461</v>
      </c>
      <c r="H2" s="131">
        <v>1643</v>
      </c>
      <c r="I2" s="131">
        <v>1827</v>
      </c>
      <c r="J2" s="131">
        <v>2008</v>
      </c>
      <c r="K2" s="131">
        <v>2192</v>
      </c>
      <c r="L2" s="131">
        <v>2373</v>
      </c>
      <c r="M2" s="131">
        <v>2557</v>
      </c>
      <c r="N2" s="131">
        <v>2738</v>
      </c>
      <c r="O2" s="131">
        <v>2922</v>
      </c>
      <c r="P2" s="131">
        <v>3104</v>
      </c>
      <c r="Q2" s="131">
        <v>3288</v>
      </c>
      <c r="R2" s="131">
        <v>3469</v>
      </c>
      <c r="S2" s="131">
        <v>3653</v>
      </c>
      <c r="T2" s="131">
        <v>3834</v>
      </c>
      <c r="U2" s="131">
        <v>4018</v>
      </c>
      <c r="V2" s="131">
        <v>4199</v>
      </c>
      <c r="W2" s="131">
        <v>4383</v>
      </c>
      <c r="X2" s="131">
        <v>4565</v>
      </c>
      <c r="Y2" s="131">
        <v>4749</v>
      </c>
      <c r="Z2" s="131">
        <v>4930</v>
      </c>
      <c r="AA2" s="131">
        <v>5114</v>
      </c>
      <c r="AB2" s="131">
        <v>5295</v>
      </c>
      <c r="AC2" s="131">
        <v>5479</v>
      </c>
      <c r="AD2" s="131">
        <v>5660</v>
      </c>
      <c r="AE2" s="131">
        <v>5844</v>
      </c>
      <c r="AF2" s="131">
        <v>6026</v>
      </c>
      <c r="AG2" s="131">
        <v>6210</v>
      </c>
      <c r="AH2" s="131">
        <v>6391</v>
      </c>
      <c r="AI2" s="131">
        <v>6575</v>
      </c>
      <c r="AJ2" s="131">
        <v>6756</v>
      </c>
      <c r="AK2" s="131">
        <v>6940</v>
      </c>
      <c r="AL2" s="131">
        <v>7121</v>
      </c>
      <c r="AM2" s="132">
        <v>7305</v>
      </c>
      <c r="AN2" s="132">
        <v>7487</v>
      </c>
      <c r="AO2" s="132">
        <v>7671</v>
      </c>
      <c r="AP2" s="132">
        <v>7852</v>
      </c>
      <c r="AQ2" s="132">
        <v>8036</v>
      </c>
      <c r="AR2" s="132">
        <v>8217</v>
      </c>
      <c r="AS2" s="132">
        <v>8401</v>
      </c>
      <c r="AT2" s="132">
        <v>8582</v>
      </c>
      <c r="AU2" s="132">
        <v>8766</v>
      </c>
      <c r="AV2" s="132">
        <v>8948</v>
      </c>
      <c r="AW2" s="132">
        <v>9132</v>
      </c>
      <c r="AX2" s="132">
        <v>9313</v>
      </c>
      <c r="AY2" s="132">
        <v>9497</v>
      </c>
      <c r="AZ2" s="132">
        <v>9678</v>
      </c>
      <c r="BA2" s="132">
        <v>9862</v>
      </c>
      <c r="BB2" s="132">
        <v>10043</v>
      </c>
      <c r="BC2" s="132">
        <v>10227</v>
      </c>
      <c r="BD2" s="132">
        <v>10409</v>
      </c>
      <c r="BE2" s="132">
        <v>10593</v>
      </c>
      <c r="BF2" s="132">
        <v>10774</v>
      </c>
      <c r="BG2" s="132">
        <v>10958</v>
      </c>
      <c r="BH2" s="132">
        <v>11139</v>
      </c>
      <c r="BI2" s="132">
        <v>11323</v>
      </c>
      <c r="BJ2" s="132">
        <v>11504</v>
      </c>
      <c r="BK2" s="132">
        <v>11688</v>
      </c>
      <c r="BL2" s="132">
        <v>11870</v>
      </c>
      <c r="BM2" s="132">
        <v>12054</v>
      </c>
      <c r="BN2" s="132">
        <v>12235</v>
      </c>
      <c r="BO2" s="132">
        <v>12419</v>
      </c>
      <c r="BP2" s="132">
        <v>12600</v>
      </c>
      <c r="BQ2" s="132">
        <v>12784</v>
      </c>
      <c r="BR2" s="132">
        <v>12965</v>
      </c>
      <c r="BS2" s="132">
        <v>13149</v>
      </c>
      <c r="BT2" s="132">
        <v>13331</v>
      </c>
      <c r="BU2" s="132">
        <v>13515</v>
      </c>
      <c r="BV2" s="132">
        <v>13696</v>
      </c>
      <c r="BW2" s="132">
        <v>13880</v>
      </c>
      <c r="BX2" s="132">
        <v>14061</v>
      </c>
      <c r="BY2" s="132">
        <v>14245</v>
      </c>
      <c r="BZ2" s="132">
        <v>14426</v>
      </c>
      <c r="CA2" s="132">
        <v>14610</v>
      </c>
      <c r="CB2" s="132">
        <v>14792</v>
      </c>
      <c r="CC2" s="132">
        <v>14976</v>
      </c>
      <c r="CD2" s="132">
        <v>15157</v>
      </c>
      <c r="CE2" s="132">
        <v>15341</v>
      </c>
      <c r="CF2" s="132">
        <v>15522</v>
      </c>
      <c r="CG2" s="132">
        <v>15706</v>
      </c>
      <c r="CH2" s="132">
        <v>15887</v>
      </c>
      <c r="CI2" s="132">
        <v>16071</v>
      </c>
      <c r="CJ2" s="132">
        <v>16253</v>
      </c>
      <c r="CK2" s="132">
        <v>16437</v>
      </c>
      <c r="CL2" s="132">
        <v>16618</v>
      </c>
      <c r="CM2" s="132">
        <v>16802</v>
      </c>
      <c r="CN2" s="132">
        <v>16983</v>
      </c>
      <c r="CO2" s="132">
        <v>17167</v>
      </c>
      <c r="CP2" s="132">
        <v>17348</v>
      </c>
      <c r="CQ2" s="132">
        <v>17532</v>
      </c>
      <c r="CR2" s="132">
        <v>17714</v>
      </c>
      <c r="CS2" s="132">
        <v>17898</v>
      </c>
      <c r="CT2" s="132">
        <v>18079</v>
      </c>
      <c r="CU2" s="132">
        <v>18263</v>
      </c>
      <c r="CV2" s="132">
        <v>18444</v>
      </c>
      <c r="CW2" s="132">
        <v>18628</v>
      </c>
      <c r="CX2" s="132">
        <v>18809</v>
      </c>
      <c r="CY2" s="132">
        <v>18993</v>
      </c>
      <c r="CZ2" s="132">
        <v>19175</v>
      </c>
      <c r="DA2" s="132">
        <v>19359</v>
      </c>
      <c r="DB2" s="132">
        <v>19540</v>
      </c>
      <c r="DC2" s="132">
        <v>19724</v>
      </c>
      <c r="DD2" s="132">
        <v>19905</v>
      </c>
      <c r="DE2" s="132">
        <v>20089</v>
      </c>
      <c r="DF2" s="132">
        <v>20270</v>
      </c>
      <c r="DG2" s="132">
        <v>20362</v>
      </c>
      <c r="DH2" s="133" t="s">
        <v>364</v>
      </c>
    </row>
    <row r="3" spans="1:112" s="133" customFormat="1" ht="15" customHeight="1">
      <c r="A3" s="133" t="str">
        <f>'Balance Sheet'!B157</f>
        <v>Foreign liabilities (%)</v>
      </c>
      <c r="B3" s="134">
        <f>'Balance Sheet'!D157</f>
        <v>0</v>
      </c>
      <c r="C3" s="134">
        <f>'Balance Sheet'!E157</f>
        <v>0</v>
      </c>
      <c r="D3" s="134">
        <f>'Balance Sheet'!F157</f>
        <v>0</v>
      </c>
      <c r="E3" s="134">
        <f>'Balance Sheet'!G157</f>
        <v>0</v>
      </c>
      <c r="F3" s="134">
        <f>'Balance Sheet'!H157</f>
        <v>0</v>
      </c>
      <c r="G3" s="134">
        <f>'Balance Sheet'!I157</f>
        <v>0</v>
      </c>
      <c r="H3" s="134">
        <f>'Balance Sheet'!J157</f>
        <v>0</v>
      </c>
      <c r="I3" s="134">
        <f>'Balance Sheet'!K157</f>
        <v>0</v>
      </c>
      <c r="J3" s="134">
        <f>'Balance Sheet'!L157</f>
        <v>0</v>
      </c>
      <c r="K3" s="134">
        <f>'Balance Sheet'!M157</f>
        <v>0</v>
      </c>
      <c r="L3" s="134">
        <f>'Balance Sheet'!N157</f>
        <v>0</v>
      </c>
      <c r="M3" s="134">
        <f>'Balance Sheet'!O157</f>
        <v>0</v>
      </c>
      <c r="N3" s="134">
        <f>'Balance Sheet'!P157</f>
        <v>0</v>
      </c>
      <c r="O3" s="134">
        <f>'Balance Sheet'!Q157</f>
        <v>0</v>
      </c>
      <c r="P3" s="134">
        <f>'Balance Sheet'!R157</f>
        <v>0</v>
      </c>
      <c r="Q3" s="134">
        <f>'Balance Sheet'!S157</f>
        <v>0</v>
      </c>
      <c r="R3" s="134">
        <f>'Balance Sheet'!T157</f>
        <v>0</v>
      </c>
      <c r="S3" s="134">
        <f>'Balance Sheet'!U157</f>
        <v>0</v>
      </c>
      <c r="T3" s="134">
        <f>'Balance Sheet'!V157</f>
        <v>0</v>
      </c>
      <c r="U3" s="134">
        <f>'Balance Sheet'!W157</f>
        <v>0</v>
      </c>
      <c r="V3" s="134">
        <f>'Balance Sheet'!X157</f>
        <v>0</v>
      </c>
      <c r="W3" s="134">
        <f>'Balance Sheet'!Y157</f>
        <v>0</v>
      </c>
      <c r="X3" s="134">
        <f>'Balance Sheet'!Z157</f>
        <v>0</v>
      </c>
      <c r="Y3" s="134">
        <f>'Balance Sheet'!AA157</f>
        <v>0</v>
      </c>
      <c r="Z3" s="134">
        <f>'Balance Sheet'!AB157</f>
        <v>0</v>
      </c>
      <c r="AA3" s="134">
        <f>'Balance Sheet'!AC157</f>
        <v>0</v>
      </c>
      <c r="AB3" s="134">
        <f>'Balance Sheet'!AD157</f>
        <v>0</v>
      </c>
      <c r="AC3" s="134">
        <f>'Balance Sheet'!AE157</f>
        <v>0</v>
      </c>
      <c r="AD3" s="134">
        <f>'Balance Sheet'!AF157</f>
        <v>0</v>
      </c>
      <c r="AE3" s="134">
        <f>'Balance Sheet'!AG157</f>
        <v>0</v>
      </c>
      <c r="AF3" s="134">
        <f>'Balance Sheet'!AH157</f>
        <v>0</v>
      </c>
      <c r="AG3" s="134">
        <f>'Balance Sheet'!AI157</f>
        <v>0</v>
      </c>
      <c r="AH3" s="134">
        <f>'Balance Sheet'!AJ157</f>
        <v>0</v>
      </c>
      <c r="AI3" s="134">
        <f>'Balance Sheet'!AK157</f>
        <v>2.6242236703570152E-2</v>
      </c>
      <c r="AJ3" s="134">
        <f>'Balance Sheet'!AL157</f>
        <v>2.1251785004458686E-2</v>
      </c>
      <c r="AK3" s="134">
        <f>'Balance Sheet'!AM157</f>
        <v>1.8691188747697322E-2</v>
      </c>
      <c r="AL3" s="134">
        <f>'Balance Sheet'!AN157</f>
        <v>1.5014804088244529E-2</v>
      </c>
      <c r="AM3" s="134">
        <f>'Balance Sheet'!AO157</f>
        <v>9.5205668871814492E-3</v>
      </c>
      <c r="AN3" s="134">
        <f>'Balance Sheet'!AP157</f>
        <v>7.3129652981499252E-3</v>
      </c>
      <c r="AO3" s="134">
        <f>'Balance Sheet'!AQ157</f>
        <v>7.0337215632052001E-3</v>
      </c>
      <c r="AP3" s="134">
        <f>'Balance Sheet'!AR157</f>
        <v>8.0193140213629457E-3</v>
      </c>
      <c r="AQ3" s="134">
        <f>'Balance Sheet'!AS157</f>
        <v>6.75131201996292E-3</v>
      </c>
      <c r="AR3" s="134">
        <f>'Balance Sheet'!AT157</f>
        <v>7.474626667004429E-3</v>
      </c>
      <c r="AS3" s="134">
        <f>'Balance Sheet'!AU157</f>
        <v>5.6170605043967736E-3</v>
      </c>
      <c r="AT3" s="134">
        <f>'Balance Sheet'!AV157</f>
        <v>5.4743718343613556E-3</v>
      </c>
      <c r="AU3" s="134">
        <f>'Balance Sheet'!AW157</f>
        <v>0</v>
      </c>
      <c r="AV3" s="134">
        <f>'Balance Sheet'!AX157</f>
        <v>0</v>
      </c>
      <c r="AW3" s="134">
        <f>'Balance Sheet'!AY157</f>
        <v>0</v>
      </c>
      <c r="AX3" s="134">
        <f>'Balance Sheet'!AZ157</f>
        <v>0</v>
      </c>
      <c r="AY3" s="134">
        <f>'Balance Sheet'!BA157</f>
        <v>0</v>
      </c>
      <c r="AZ3" s="134">
        <f>'Balance Sheet'!BB157</f>
        <v>0</v>
      </c>
      <c r="BA3" s="134">
        <f>'Balance Sheet'!BC157</f>
        <v>0</v>
      </c>
      <c r="BB3" s="134">
        <f>'Balance Sheet'!BD157</f>
        <v>0</v>
      </c>
      <c r="BC3" s="134">
        <f>'Balance Sheet'!BE157</f>
        <v>0</v>
      </c>
      <c r="BD3" s="134">
        <f>'Balance Sheet'!BF157</f>
        <v>0</v>
      </c>
      <c r="BE3" s="134">
        <f>'Balance Sheet'!BG157</f>
        <v>0</v>
      </c>
      <c r="BF3" s="134">
        <f>'Balance Sheet'!BH157</f>
        <v>0</v>
      </c>
      <c r="BG3" s="134">
        <f>'Balance Sheet'!BI157</f>
        <v>0</v>
      </c>
      <c r="BH3" s="134">
        <f>'Balance Sheet'!BJ157</f>
        <v>0</v>
      </c>
      <c r="BI3" s="134">
        <f>'Balance Sheet'!BK157</f>
        <v>0</v>
      </c>
      <c r="BJ3" s="134">
        <f>'Balance Sheet'!BL157</f>
        <v>0</v>
      </c>
      <c r="BK3" s="134">
        <f>'Balance Sheet'!BM157</f>
        <v>0</v>
      </c>
      <c r="BL3" s="134">
        <f>'Balance Sheet'!BN157</f>
        <v>0</v>
      </c>
      <c r="BM3" s="134">
        <f>'Balance Sheet'!BO157</f>
        <v>0</v>
      </c>
      <c r="BN3" s="134">
        <f>'Balance Sheet'!BP157</f>
        <v>0</v>
      </c>
      <c r="BO3" s="134">
        <f>'Balance Sheet'!BQ157</f>
        <v>0</v>
      </c>
      <c r="BP3" s="134">
        <f>'Balance Sheet'!BR157</f>
        <v>0</v>
      </c>
      <c r="BQ3" s="134">
        <f>'Balance Sheet'!BS157</f>
        <v>0</v>
      </c>
      <c r="BR3" s="134">
        <f>'Balance Sheet'!BT157</f>
        <v>0</v>
      </c>
      <c r="BS3" s="134">
        <f>'Balance Sheet'!BU157</f>
        <v>0</v>
      </c>
      <c r="BT3" s="134">
        <f>'Balance Sheet'!BV157</f>
        <v>0</v>
      </c>
      <c r="BU3" s="134">
        <f>'Balance Sheet'!BW157</f>
        <v>0</v>
      </c>
      <c r="BV3" s="134">
        <f>'Balance Sheet'!BX157</f>
        <v>0</v>
      </c>
      <c r="BW3" s="134">
        <f>'Balance Sheet'!BY157</f>
        <v>0</v>
      </c>
      <c r="BX3" s="134">
        <f>'Balance Sheet'!BZ157</f>
        <v>0</v>
      </c>
      <c r="BY3" s="134">
        <f>'Balance Sheet'!CA157</f>
        <v>0</v>
      </c>
      <c r="BZ3" s="134">
        <f>'Balance Sheet'!CB157</f>
        <v>0</v>
      </c>
      <c r="CA3" s="134">
        <f>'Balance Sheet'!CC157</f>
        <v>0</v>
      </c>
      <c r="CB3" s="134">
        <f>'Balance Sheet'!CD157</f>
        <v>0</v>
      </c>
      <c r="CC3" s="134">
        <f>'Balance Sheet'!CE157</f>
        <v>0</v>
      </c>
      <c r="CD3" s="134">
        <f>'Balance Sheet'!CF157</f>
        <v>0</v>
      </c>
      <c r="CE3" s="134">
        <f>'Balance Sheet'!CG157</f>
        <v>0</v>
      </c>
      <c r="CF3" s="134">
        <f>'Balance Sheet'!CH157</f>
        <v>0</v>
      </c>
      <c r="CG3" s="134">
        <f>'Balance Sheet'!CI157</f>
        <v>0</v>
      </c>
      <c r="CH3" s="134">
        <f>'Balance Sheet'!CJ157</f>
        <v>0</v>
      </c>
      <c r="CI3" s="134">
        <f>'Balance Sheet'!CK157</f>
        <v>0</v>
      </c>
      <c r="CJ3" s="134">
        <f>'Balance Sheet'!CL157</f>
        <v>0</v>
      </c>
      <c r="CK3" s="134">
        <f>'Balance Sheet'!CM157</f>
        <v>0</v>
      </c>
      <c r="CL3" s="134">
        <f>'Balance Sheet'!CN157</f>
        <v>0</v>
      </c>
      <c r="CM3" s="134">
        <f>'Balance Sheet'!CO157</f>
        <v>0</v>
      </c>
      <c r="CN3" s="134">
        <f>'Balance Sheet'!CP157</f>
        <v>0</v>
      </c>
      <c r="CO3" s="134">
        <f>'Balance Sheet'!CQ157</f>
        <v>0</v>
      </c>
      <c r="CP3" s="134">
        <f>'Balance Sheet'!CR157</f>
        <v>0</v>
      </c>
      <c r="CQ3" s="134">
        <f>'Balance Sheet'!CS157</f>
        <v>0</v>
      </c>
      <c r="CR3" s="134">
        <f>'Balance Sheet'!CT157</f>
        <v>0</v>
      </c>
      <c r="CS3" s="134">
        <f>'Balance Sheet'!CU157</f>
        <v>0</v>
      </c>
      <c r="CT3" s="134">
        <f>'Balance Sheet'!CV157</f>
        <v>0</v>
      </c>
      <c r="CU3" s="134">
        <f>'Balance Sheet'!CW157</f>
        <v>0</v>
      </c>
      <c r="CV3" s="134">
        <f>'Balance Sheet'!CX157</f>
        <v>0</v>
      </c>
      <c r="CW3" s="134">
        <f>'Balance Sheet'!CY157</f>
        <v>0</v>
      </c>
      <c r="CX3" s="134">
        <f>'Balance Sheet'!CZ157</f>
        <v>0</v>
      </c>
      <c r="CY3" s="134">
        <f>'Balance Sheet'!DA157</f>
        <v>0</v>
      </c>
      <c r="CZ3" s="134">
        <f>'Balance Sheet'!DB157</f>
        <v>0</v>
      </c>
      <c r="DA3" s="134">
        <f>'Balance Sheet'!DC157</f>
        <v>0</v>
      </c>
      <c r="DB3" s="134">
        <f>'Balance Sheet'!DD157</f>
        <v>0</v>
      </c>
      <c r="DC3" s="134">
        <f>'Balance Sheet'!DE157</f>
        <v>0</v>
      </c>
      <c r="DD3" s="134">
        <f>'Balance Sheet'!DF157</f>
        <v>0</v>
      </c>
      <c r="DE3" s="134">
        <f>'Balance Sheet'!DG157</f>
        <v>0</v>
      </c>
      <c r="DF3" s="134">
        <f>'Balance Sheet'!DH157</f>
        <v>0</v>
      </c>
      <c r="DG3" s="134">
        <f>'Balance Sheet'!DI157</f>
        <v>0</v>
      </c>
    </row>
    <row r="4" spans="1:112" s="133" customFormat="1" ht="15" customHeight="1">
      <c r="A4" s="133" t="str">
        <f>'Balance Sheet'!B158</f>
        <v>Notes in circulation (%)</v>
      </c>
      <c r="B4" s="134">
        <f>'Balance Sheet'!D158</f>
        <v>0.31086345299106416</v>
      </c>
      <c r="C4" s="134">
        <f>'Balance Sheet'!E158</f>
        <v>0.14563466408207554</v>
      </c>
      <c r="D4" s="134">
        <f>'Balance Sheet'!F158</f>
        <v>0.2566389427035175</v>
      </c>
      <c r="E4" s="134">
        <f>'Balance Sheet'!G158</f>
        <v>0.16326858163155109</v>
      </c>
      <c r="F4" s="134">
        <f>'Balance Sheet'!H158</f>
        <v>0.23876035351686872</v>
      </c>
      <c r="G4" s="134">
        <f>'Balance Sheet'!I158</f>
        <v>0.41954252676446602</v>
      </c>
      <c r="H4" s="134">
        <f>'Balance Sheet'!J158</f>
        <v>0.25799793747203592</v>
      </c>
      <c r="I4" s="134">
        <f>'Balance Sheet'!K158</f>
        <v>0.38880505186851316</v>
      </c>
      <c r="J4" s="134">
        <f>'Balance Sheet'!L158</f>
        <v>0.2963483260780358</v>
      </c>
      <c r="K4" s="134">
        <f>'Balance Sheet'!M158</f>
        <v>0.39647057693952881</v>
      </c>
      <c r="L4" s="134">
        <f>'Balance Sheet'!N158</f>
        <v>0.39416472814878739</v>
      </c>
      <c r="M4" s="134">
        <f>'Balance Sheet'!O158</f>
        <v>0.36571728864332786</v>
      </c>
      <c r="N4" s="134">
        <f>'Balance Sheet'!P158</f>
        <v>0.33810082417943321</v>
      </c>
      <c r="O4" s="134">
        <f>'Balance Sheet'!Q158</f>
        <v>0.34315817296879164</v>
      </c>
      <c r="P4" s="134">
        <f>'Balance Sheet'!R158</f>
        <v>0.33562841385286724</v>
      </c>
      <c r="Q4" s="134">
        <f>'Balance Sheet'!S158</f>
        <v>0.40438404863005367</v>
      </c>
      <c r="R4" s="134">
        <f>'Balance Sheet'!T158</f>
        <v>0.30609188391892855</v>
      </c>
      <c r="S4" s="134">
        <f>'Balance Sheet'!U158</f>
        <v>0.34810000940855751</v>
      </c>
      <c r="T4" s="134">
        <f>'Balance Sheet'!V158</f>
        <v>0.35207034338784005</v>
      </c>
      <c r="U4" s="134">
        <f>'Balance Sheet'!W158</f>
        <v>0.44076791931047543</v>
      </c>
      <c r="V4" s="134">
        <f>'Balance Sheet'!X158</f>
        <v>0.45201321519984961</v>
      </c>
      <c r="W4" s="134">
        <f>'Balance Sheet'!Y158</f>
        <v>0.42400964832815968</v>
      </c>
      <c r="X4" s="134">
        <f>'Balance Sheet'!Z158</f>
        <v>0.41141740075246258</v>
      </c>
      <c r="Y4" s="134">
        <f>'Balance Sheet'!AA158</f>
        <v>0.39126778678730845</v>
      </c>
      <c r="Z4" s="134">
        <f>'Balance Sheet'!AB158</f>
        <v>0.44834247483392431</v>
      </c>
      <c r="AA4" s="134">
        <f>'Balance Sheet'!AC158</f>
        <v>0.44325973605030883</v>
      </c>
      <c r="AB4" s="134">
        <f>'Balance Sheet'!AD158</f>
        <v>0.46008690941757152</v>
      </c>
      <c r="AC4" s="134">
        <f>'Balance Sheet'!AE158</f>
        <v>0.44370084775217195</v>
      </c>
      <c r="AD4" s="134">
        <f>'Balance Sheet'!AF158</f>
        <v>0.462638908418046</v>
      </c>
      <c r="AE4" s="134">
        <f>'Balance Sheet'!AG158</f>
        <v>0.45107458901152597</v>
      </c>
      <c r="AF4" s="134">
        <f>'Balance Sheet'!AH158</f>
        <v>0.49461227101761723</v>
      </c>
      <c r="AG4" s="134">
        <f>'Balance Sheet'!AI158</f>
        <v>0.54102847801737441</v>
      </c>
      <c r="AH4" s="134">
        <f>'Balance Sheet'!AJ158</f>
        <v>0.55679687216378126</v>
      </c>
      <c r="AI4" s="134">
        <f>'Balance Sheet'!AK158</f>
        <v>0.56913721693082919</v>
      </c>
      <c r="AJ4" s="134">
        <f>'Balance Sheet'!AL158</f>
        <v>0.57838241432533344</v>
      </c>
      <c r="AK4" s="134">
        <f>'Balance Sheet'!AM158</f>
        <v>0.62052383970164948</v>
      </c>
      <c r="AL4" s="134">
        <f>'Balance Sheet'!AN158</f>
        <v>0.66317489160046228</v>
      </c>
      <c r="AM4" s="134">
        <f>'Balance Sheet'!AO158</f>
        <v>0.75710519811438215</v>
      </c>
      <c r="AN4" s="134">
        <f>'Balance Sheet'!AP158</f>
        <v>0.79618227813801623</v>
      </c>
      <c r="AO4" s="134">
        <f>'Balance Sheet'!AQ158</f>
        <v>0.80985576744728593</v>
      </c>
      <c r="AP4" s="134">
        <f>'Balance Sheet'!AR158</f>
        <v>0.77934730604424218</v>
      </c>
      <c r="AQ4" s="134">
        <f>'Balance Sheet'!AS158</f>
        <v>0.80581822592039909</v>
      </c>
      <c r="AR4" s="134">
        <f>'Balance Sheet'!AT158</f>
        <v>0.79335828788436258</v>
      </c>
      <c r="AS4" s="134">
        <f>'Balance Sheet'!AU158</f>
        <v>0.81621620814085394</v>
      </c>
      <c r="AT4" s="134">
        <f>'Balance Sheet'!AV158</f>
        <v>0.78350715567436791</v>
      </c>
      <c r="AU4" s="134">
        <f>'Balance Sheet'!AW158</f>
        <v>0.81149110112313538</v>
      </c>
      <c r="AV4" s="134">
        <f>'Balance Sheet'!AX158</f>
        <v>0.8099757437852031</v>
      </c>
      <c r="AW4" s="134">
        <f>'Balance Sheet'!AY158</f>
        <v>0.84200890249525873</v>
      </c>
      <c r="AX4" s="134">
        <f>'Balance Sheet'!AZ158</f>
        <v>0.79636258249702896</v>
      </c>
      <c r="AY4" s="134">
        <f>'Balance Sheet'!BA158</f>
        <v>0.83534221898489636</v>
      </c>
      <c r="AZ4" s="134">
        <f>'Balance Sheet'!BB158</f>
        <v>0.78396941751097604</v>
      </c>
      <c r="BA4" s="134">
        <f>'Balance Sheet'!BC158</f>
        <v>0.81942820675240757</v>
      </c>
      <c r="BB4" s="134">
        <f>'Balance Sheet'!BD158</f>
        <v>0.76048073060975996</v>
      </c>
      <c r="BC4" s="134">
        <f>'Balance Sheet'!BE158</f>
        <v>0.84797548054889782</v>
      </c>
      <c r="BD4" s="134">
        <f>'Balance Sheet'!BF158</f>
        <v>0.73993785625386965</v>
      </c>
      <c r="BE4" s="134">
        <f>'Balance Sheet'!BG158</f>
        <v>0.80586448659155263</v>
      </c>
      <c r="BF4" s="134">
        <f>'Balance Sheet'!BH158</f>
        <v>0.73213966630551441</v>
      </c>
      <c r="BG4" s="134">
        <f>'Balance Sheet'!BI158</f>
        <v>0.80452067408384809</v>
      </c>
      <c r="BH4" s="134">
        <f>'Balance Sheet'!BJ158</f>
        <v>0.75202058072691658</v>
      </c>
      <c r="BI4" s="134">
        <f>'Balance Sheet'!BK158</f>
        <v>0.74350461233248277</v>
      </c>
      <c r="BJ4" s="134">
        <f>'Balance Sheet'!BL158</f>
        <v>0.6951849847048357</v>
      </c>
      <c r="BK4" s="134">
        <f>'Balance Sheet'!BM158</f>
        <v>0.48307010682335888</v>
      </c>
      <c r="BL4" s="134">
        <f>'Balance Sheet'!BN158</f>
        <v>0.4637256731093124</v>
      </c>
      <c r="BM4" s="134">
        <f>'Balance Sheet'!BO158</f>
        <v>0.52614142593637858</v>
      </c>
      <c r="BN4" s="134">
        <f>'Balance Sheet'!BP158</f>
        <v>0.46817668125067624</v>
      </c>
      <c r="BO4" s="134">
        <f>'Balance Sheet'!BQ158</f>
        <v>0.54054391326991458</v>
      </c>
      <c r="BP4" s="134">
        <f>'Balance Sheet'!BR158</f>
        <v>0.44610913405071417</v>
      </c>
      <c r="BQ4" s="134">
        <f>'Balance Sheet'!BS158</f>
        <v>0.49065009793634762</v>
      </c>
      <c r="BR4" s="134">
        <f>'Balance Sheet'!BT158</f>
        <v>0.463421092354868</v>
      </c>
      <c r="BS4" s="134">
        <f>'Balance Sheet'!BU158</f>
        <v>0.5139145361363433</v>
      </c>
      <c r="BT4" s="134">
        <f>'Balance Sheet'!BV158</f>
        <v>0.50154633929863179</v>
      </c>
      <c r="BU4" s="134">
        <f>'Balance Sheet'!BW158</f>
        <v>0.61501832288888658</v>
      </c>
      <c r="BV4" s="134">
        <f>'Balance Sheet'!BX158</f>
        <v>0.49503081667294363</v>
      </c>
      <c r="BW4" s="134">
        <f>'Balance Sheet'!BY158</f>
        <v>0.65936291574788808</v>
      </c>
      <c r="BX4" s="134">
        <f>'Balance Sheet'!BZ158</f>
        <v>0.59746849059435325</v>
      </c>
      <c r="BY4" s="134">
        <f>'Balance Sheet'!CA158</f>
        <v>0.67680924819946686</v>
      </c>
      <c r="BZ4" s="134">
        <f>'Balance Sheet'!CB158</f>
        <v>0.59405627007943351</v>
      </c>
      <c r="CA4" s="134">
        <f>'Balance Sheet'!CC158</f>
        <v>0.6661234893987481</v>
      </c>
      <c r="CB4" s="134">
        <f>'Balance Sheet'!CD158</f>
        <v>0.63288386288682597</v>
      </c>
      <c r="CC4" s="134">
        <f>'Balance Sheet'!CE158</f>
        <v>0.53648845939589507</v>
      </c>
      <c r="CD4" s="134">
        <f>'Balance Sheet'!CF158</f>
        <v>0.4408426100969865</v>
      </c>
      <c r="CE4" s="134">
        <f>'Balance Sheet'!CG158</f>
        <v>0.5643610303346337</v>
      </c>
      <c r="CF4" s="134">
        <f>'Balance Sheet'!CH158</f>
        <v>0.64734982958669918</v>
      </c>
      <c r="CG4" s="134">
        <f>'Balance Sheet'!CI158</f>
        <v>0.61320608899738516</v>
      </c>
      <c r="CH4" s="134">
        <f>'Balance Sheet'!CJ158</f>
        <v>0.68184341327675346</v>
      </c>
      <c r="CI4" s="134">
        <f>'Balance Sheet'!CK158</f>
        <v>0.63270136347067685</v>
      </c>
      <c r="CJ4" s="134">
        <f>'Balance Sheet'!CL158</f>
        <v>0.64674669172835408</v>
      </c>
      <c r="CK4" s="134">
        <f>'Balance Sheet'!CM158</f>
        <v>0.64879736512687447</v>
      </c>
      <c r="CL4" s="134">
        <f>'Balance Sheet'!CN158</f>
        <v>0.59849222487717335</v>
      </c>
      <c r="CM4" s="134">
        <f>'Balance Sheet'!CO158</f>
        <v>0.63263655991241718</v>
      </c>
      <c r="CN4" s="134">
        <f>'Balance Sheet'!CP158</f>
        <v>0.58627403797638222</v>
      </c>
      <c r="CO4" s="134">
        <f>'Balance Sheet'!CQ158</f>
        <v>0.57651886530943119</v>
      </c>
      <c r="CP4" s="134">
        <f>'Balance Sheet'!CR158</f>
        <v>0.55256724389724754</v>
      </c>
      <c r="CQ4" s="134">
        <f>'Balance Sheet'!CS158</f>
        <v>0.56606662863065771</v>
      </c>
      <c r="CR4" s="134">
        <f>'Balance Sheet'!CT158</f>
        <v>0.57075883590122967</v>
      </c>
      <c r="CS4" s="134">
        <f>'Balance Sheet'!CU158</f>
        <v>0.65994938303509665</v>
      </c>
      <c r="CT4" s="134">
        <f>'Balance Sheet'!CV158</f>
        <v>0.51254335221188052</v>
      </c>
      <c r="CU4" s="134">
        <f>'Balance Sheet'!CW158</f>
        <v>0.54069428760392724</v>
      </c>
      <c r="CV4" s="134">
        <f>'Balance Sheet'!CX158</f>
        <v>0.54523142459635787</v>
      </c>
      <c r="CW4" s="134">
        <f>'Balance Sheet'!CY158</f>
        <v>0.58448739888212364</v>
      </c>
      <c r="CX4" s="134">
        <f>'Balance Sheet'!CZ158</f>
        <v>0.59002385809735258</v>
      </c>
      <c r="CY4" s="134">
        <f>'Balance Sheet'!DA158</f>
        <v>0.5301372760704377</v>
      </c>
      <c r="CZ4" s="134">
        <f>'Balance Sheet'!DB158</f>
        <v>0.5810372200786813</v>
      </c>
      <c r="DA4" s="134">
        <f>'Balance Sheet'!DC158</f>
        <v>0.64187241715610677</v>
      </c>
      <c r="DB4" s="134">
        <f>'Balance Sheet'!DD158</f>
        <v>0.60797643827186354</v>
      </c>
      <c r="DC4" s="134">
        <f>'Balance Sheet'!DE158</f>
        <v>0.69454528686338945</v>
      </c>
      <c r="DD4" s="134">
        <f>'Balance Sheet'!DF158</f>
        <v>0.62886951447182515</v>
      </c>
      <c r="DE4" s="134">
        <f>'Balance Sheet'!DG158</f>
        <v>0.66853948265708407</v>
      </c>
      <c r="DF4" s="134">
        <f>'Balance Sheet'!DH158</f>
        <v>0.61318473433129828</v>
      </c>
      <c r="DG4" s="134">
        <f>'Balance Sheet'!DI158</f>
        <v>0.57820914431332571</v>
      </c>
    </row>
    <row r="5" spans="1:112" s="133" customFormat="1" ht="15" customHeight="1">
      <c r="A5" s="133" t="str">
        <f>'Balance Sheet'!B159</f>
        <v>Nongovernment deposits (%)</v>
      </c>
      <c r="B5" s="134">
        <f>'Balance Sheet'!D159</f>
        <v>2.114091610735374E-2</v>
      </c>
      <c r="C5" s="134">
        <f>'Balance Sheet'!E159</f>
        <v>2.8982881862220866E-2</v>
      </c>
      <c r="D5" s="134">
        <f>'Balance Sheet'!F159</f>
        <v>3.8820414186005604E-2</v>
      </c>
      <c r="E5" s="134">
        <f>'Balance Sheet'!G159</f>
        <v>0.10701563656042649</v>
      </c>
      <c r="F5" s="134">
        <f>'Balance Sheet'!H159</f>
        <v>0.15230447909152159</v>
      </c>
      <c r="G5" s="134">
        <f>'Balance Sheet'!I159</f>
        <v>0.16924663903760384</v>
      </c>
      <c r="H5" s="134">
        <f>'Balance Sheet'!J159</f>
        <v>0.10468735589209094</v>
      </c>
      <c r="I5" s="134">
        <f>'Balance Sheet'!K159</f>
        <v>8.7511546460274259E-2</v>
      </c>
      <c r="J5" s="134">
        <f>'Balance Sheet'!L159</f>
        <v>0.21318791774012016</v>
      </c>
      <c r="K5" s="134">
        <f>'Balance Sheet'!M159</f>
        <v>0.11217978355253211</v>
      </c>
      <c r="L5" s="134">
        <f>'Balance Sheet'!N159</f>
        <v>9.8076784032126524E-2</v>
      </c>
      <c r="M5" s="134">
        <f>'Balance Sheet'!O159</f>
        <v>0.1509917830288742</v>
      </c>
      <c r="N5" s="134">
        <f>'Balance Sheet'!P159</f>
        <v>0.15855834217249565</v>
      </c>
      <c r="O5" s="134">
        <f>'Balance Sheet'!Q159</f>
        <v>0.15234274263109102</v>
      </c>
      <c r="P5" s="134">
        <f>'Balance Sheet'!R159</f>
        <v>0.18795018730948529</v>
      </c>
      <c r="Q5" s="134">
        <f>'Balance Sheet'!S159</f>
        <v>0.11064319199373662</v>
      </c>
      <c r="R5" s="134">
        <f>'Balance Sheet'!T159</f>
        <v>0.28478204892691711</v>
      </c>
      <c r="S5" s="134">
        <f>'Balance Sheet'!U159</f>
        <v>0.21396025499970756</v>
      </c>
      <c r="T5" s="134">
        <f>'Balance Sheet'!V159</f>
        <v>0.2866136630284627</v>
      </c>
      <c r="U5" s="134">
        <f>'Balance Sheet'!W159</f>
        <v>0.20200221982257732</v>
      </c>
      <c r="V5" s="134">
        <f>'Balance Sheet'!X159</f>
        <v>0.17202543792594596</v>
      </c>
      <c r="W5" s="134">
        <f>'Balance Sheet'!Y159</f>
        <v>0.14523359017262355</v>
      </c>
      <c r="X5" s="134">
        <f>'Balance Sheet'!Z159</f>
        <v>0.19486889374156022</v>
      </c>
      <c r="Y5" s="134">
        <f>'Balance Sheet'!AA159</f>
        <v>0.2065085084519368</v>
      </c>
      <c r="Z5" s="134">
        <f>'Balance Sheet'!AB159</f>
        <v>0.13572260292497834</v>
      </c>
      <c r="AA5" s="134">
        <f>'Balance Sheet'!AC159</f>
        <v>0.18352670394932358</v>
      </c>
      <c r="AB5" s="134">
        <f>'Balance Sheet'!AD159</f>
        <v>0.17359730987103633</v>
      </c>
      <c r="AC5" s="134">
        <f>'Balance Sheet'!AE159</f>
        <v>0.19345783853776327</v>
      </c>
      <c r="AD5" s="134">
        <f>'Balance Sheet'!AF159</f>
        <v>0.21692016791292368</v>
      </c>
      <c r="AE5" s="134">
        <f>'Balance Sheet'!AG159</f>
        <v>0.25341427906646374</v>
      </c>
      <c r="AF5" s="134">
        <f>'Balance Sheet'!AH159</f>
        <v>0.21361839010412992</v>
      </c>
      <c r="AG5" s="134">
        <f>'Balance Sheet'!AI159</f>
        <v>0.17442670258848672</v>
      </c>
      <c r="AH5" s="134">
        <f>'Balance Sheet'!AJ159</f>
        <v>0.17257422516680432</v>
      </c>
      <c r="AI5" s="134">
        <f>'Balance Sheet'!AK159</f>
        <v>0.16206376759525815</v>
      </c>
      <c r="AJ5" s="134">
        <f>'Balance Sheet'!AL159</f>
        <v>0.16632660947527897</v>
      </c>
      <c r="AK5" s="134">
        <f>'Balance Sheet'!AM159</f>
        <v>0.16865471604437432</v>
      </c>
      <c r="AL5" s="134">
        <f>'Balance Sheet'!AN159</f>
        <v>0.14332590521792371</v>
      </c>
      <c r="AM5" s="134">
        <f>'Balance Sheet'!AO159</f>
        <v>0.11990637221444388</v>
      </c>
      <c r="AN5" s="134">
        <f>'Balance Sheet'!AP159</f>
        <v>0.10758212629083769</v>
      </c>
      <c r="AO5" s="134">
        <f>'Balance Sheet'!AQ159</f>
        <v>7.2155433258526094E-2</v>
      </c>
      <c r="AP5" s="134">
        <f>'Balance Sheet'!AR159</f>
        <v>8.8369377054459936E-2</v>
      </c>
      <c r="AQ5" s="134">
        <f>'Balance Sheet'!AS159</f>
        <v>8.7004500874191246E-2</v>
      </c>
      <c r="AR5" s="134">
        <f>'Balance Sheet'!AT159</f>
        <v>7.4431817329868671E-2</v>
      </c>
      <c r="AS5" s="134">
        <f>'Balance Sheet'!AU159</f>
        <v>8.1971996112640624E-2</v>
      </c>
      <c r="AT5" s="134">
        <f>'Balance Sheet'!AV159</f>
        <v>8.3797508241439903E-2</v>
      </c>
      <c r="AU5" s="134">
        <f>'Balance Sheet'!AW159</f>
        <v>6.2183715484926849E-2</v>
      </c>
      <c r="AV5" s="134">
        <f>'Balance Sheet'!AX159</f>
        <v>7.2675507532534767E-2</v>
      </c>
      <c r="AW5" s="134">
        <f>'Balance Sheet'!AY159</f>
        <v>5.2232120424290922E-2</v>
      </c>
      <c r="AX5" s="134">
        <f>'Balance Sheet'!AZ159</f>
        <v>6.7846505645991734E-2</v>
      </c>
      <c r="AY5" s="134">
        <f>'Balance Sheet'!BA159</f>
        <v>3.9692984297852792E-2</v>
      </c>
      <c r="AZ5" s="134">
        <f>'Balance Sheet'!BB159</f>
        <v>4.1570003538537299E-2</v>
      </c>
      <c r="BA5" s="134">
        <f>'Balance Sheet'!BC159</f>
        <v>3.504951460085845E-2</v>
      </c>
      <c r="BB5" s="134">
        <f>'Balance Sheet'!BD159</f>
        <v>5.7955783275615493E-2</v>
      </c>
      <c r="BC5" s="134">
        <f>'Balance Sheet'!BE159</f>
        <v>4.9487478187123832E-2</v>
      </c>
      <c r="BD5" s="134">
        <f>'Balance Sheet'!BF159</f>
        <v>6.2303793020705996E-2</v>
      </c>
      <c r="BE5" s="134">
        <f>'Balance Sheet'!BG159</f>
        <v>3.3938604005114545E-2</v>
      </c>
      <c r="BF5" s="134">
        <f>'Balance Sheet'!BH159</f>
        <v>4.198910862052524E-2</v>
      </c>
      <c r="BG5" s="134">
        <f>'Balance Sheet'!BI159</f>
        <v>3.7247179571240865E-2</v>
      </c>
      <c r="BH5" s="134">
        <f>'Balance Sheet'!BJ159</f>
        <v>6.4591427633723428E-2</v>
      </c>
      <c r="BI5" s="134">
        <f>'Balance Sheet'!BK159</f>
        <v>0.11605162411438442</v>
      </c>
      <c r="BJ5" s="134">
        <f>'Balance Sheet'!BL159</f>
        <v>0.12223307386148202</v>
      </c>
      <c r="BK5" s="134">
        <f>'Balance Sheet'!BM159</f>
        <v>0.1371644464804484</v>
      </c>
      <c r="BL5" s="134">
        <f>'Balance Sheet'!BN159</f>
        <v>0.21247814026180664</v>
      </c>
      <c r="BM5" s="134">
        <f>'Balance Sheet'!BO159</f>
        <v>0.19399272798989006</v>
      </c>
      <c r="BN5" s="134">
        <f>'Balance Sheet'!BP159</f>
        <v>0.19809824563065828</v>
      </c>
      <c r="BO5" s="134">
        <f>'Balance Sheet'!BQ159</f>
        <v>0.18162430644803715</v>
      </c>
      <c r="BP5" s="134">
        <f>'Balance Sheet'!BR159</f>
        <v>0.17613628425766281</v>
      </c>
      <c r="BQ5" s="134">
        <f>'Balance Sheet'!BS159</f>
        <v>0.1795986352958644</v>
      </c>
      <c r="BR5" s="134">
        <f>'Balance Sheet'!BT159</f>
        <v>0.17117877540300841</v>
      </c>
      <c r="BS5" s="134">
        <f>'Balance Sheet'!BU159</f>
        <v>0.13265872653753058</v>
      </c>
      <c r="BT5" s="134">
        <f>'Balance Sheet'!BV159</f>
        <v>0.13010865079467318</v>
      </c>
      <c r="BU5" s="134">
        <f>'Balance Sheet'!BW159</f>
        <v>0.11727049080291346</v>
      </c>
      <c r="BV5" s="134">
        <f>'Balance Sheet'!BX159</f>
        <v>0.11538280591923698</v>
      </c>
      <c r="BW5" s="134">
        <f>'Balance Sheet'!BY159</f>
        <v>0.12993687667294773</v>
      </c>
      <c r="BX5" s="134">
        <f>'Balance Sheet'!BZ159</f>
        <v>0.15519755922524031</v>
      </c>
      <c r="BY5" s="134">
        <f>'Balance Sheet'!CA159</f>
        <v>0.13723797761505396</v>
      </c>
      <c r="BZ5" s="134">
        <f>'Balance Sheet'!CB159</f>
        <v>0.14391176093861591</v>
      </c>
      <c r="CA5" s="134">
        <f>'Balance Sheet'!CC159</f>
        <v>0.17639362834567529</v>
      </c>
      <c r="CB5" s="134">
        <f>'Balance Sheet'!CD159</f>
        <v>0.18948747235561325</v>
      </c>
      <c r="CC5" s="134">
        <f>'Balance Sheet'!CE159</f>
        <v>0.28566393490034442</v>
      </c>
      <c r="CD5" s="134">
        <f>'Balance Sheet'!CF159</f>
        <v>0.27079748339852527</v>
      </c>
      <c r="CE5" s="134">
        <f>'Balance Sheet'!CG159</f>
        <v>0.28968067957588467</v>
      </c>
      <c r="CF5" s="134">
        <f>'Balance Sheet'!CH159</f>
        <v>0.21060902940719542</v>
      </c>
      <c r="CG5" s="134">
        <f>'Balance Sheet'!CI159</f>
        <v>0.18864148811264911</v>
      </c>
      <c r="CH5" s="134">
        <f>'Balance Sheet'!CJ159</f>
        <v>0.22939457690897566</v>
      </c>
      <c r="CI5" s="134">
        <f>'Balance Sheet'!CK159</f>
        <v>0.26102806900027015</v>
      </c>
      <c r="CJ5" s="134">
        <f>'Balance Sheet'!CL159</f>
        <v>0.26420791951159645</v>
      </c>
      <c r="CK5" s="134">
        <f>'Balance Sheet'!CM159</f>
        <v>0.29068163741972447</v>
      </c>
      <c r="CL5" s="134">
        <f>'Balance Sheet'!CN159</f>
        <v>0.29264938181338157</v>
      </c>
      <c r="CM5" s="134">
        <f>'Balance Sheet'!CO159</f>
        <v>0.24707421488116924</v>
      </c>
      <c r="CN5" s="134">
        <f>'Balance Sheet'!CP159</f>
        <v>0.22974542089901795</v>
      </c>
      <c r="CO5" s="134">
        <f>'Balance Sheet'!CQ159</f>
        <v>0.21609054838094893</v>
      </c>
      <c r="CP5" s="134">
        <f>'Balance Sheet'!CR159</f>
        <v>0.26942103714615445</v>
      </c>
      <c r="CQ5" s="134">
        <f>'Balance Sheet'!CS159</f>
        <v>0.22622018140404501</v>
      </c>
      <c r="CR5" s="134">
        <f>'Balance Sheet'!CT159</f>
        <v>0.23050446498655303</v>
      </c>
      <c r="CS5" s="134">
        <f>'Balance Sheet'!CU159</f>
        <v>0.18788817043959219</v>
      </c>
      <c r="CT5" s="134">
        <f>'Balance Sheet'!CV159</f>
        <v>0.28430486186342985</v>
      </c>
      <c r="CU5" s="134">
        <f>'Balance Sheet'!CW159</f>
        <v>0.26777239821189741</v>
      </c>
      <c r="CV5" s="134">
        <f>'Balance Sheet'!CX159</f>
        <v>0.30417782727415521</v>
      </c>
      <c r="CW5" s="134">
        <f>'Balance Sheet'!CY159</f>
        <v>0.27516633428227744</v>
      </c>
      <c r="CX5" s="134">
        <f>'Balance Sheet'!CZ159</f>
        <v>0.28927851502908175</v>
      </c>
      <c r="CY5" s="134">
        <f>'Balance Sheet'!DA159</f>
        <v>0.25246453876071773</v>
      </c>
      <c r="CZ5" s="134">
        <f>'Balance Sheet'!DB159</f>
        <v>0.25562020009643588</v>
      </c>
      <c r="DA5" s="134">
        <f>'Balance Sheet'!DC159</f>
        <v>0.26922021237788851</v>
      </c>
      <c r="DB5" s="134">
        <f>'Balance Sheet'!DD159</f>
        <v>0.24578404430174045</v>
      </c>
      <c r="DC5" s="134">
        <f>'Balance Sheet'!DE159</f>
        <v>0.22413348332004171</v>
      </c>
      <c r="DD5" s="134">
        <f>'Balance Sheet'!DF159</f>
        <v>0.22207523580521976</v>
      </c>
      <c r="DE5" s="134">
        <f>'Balance Sheet'!DG159</f>
        <v>0.22731824749123347</v>
      </c>
      <c r="DF5" s="134">
        <f>'Balance Sheet'!DH159</f>
        <v>0.23567587660121705</v>
      </c>
      <c r="DG5" s="134">
        <f>'Balance Sheet'!DI159</f>
        <v>0.25127555678618391</v>
      </c>
    </row>
    <row r="6" spans="1:112" s="133" customFormat="1" ht="15" customHeight="1">
      <c r="A6" s="133" t="str">
        <f>'Balance Sheet'!B160</f>
        <v>Government deposits (%)</v>
      </c>
      <c r="B6" s="134">
        <f>'Balance Sheet'!D160</f>
        <v>0</v>
      </c>
      <c r="C6" s="134">
        <f>'Balance Sheet'!E160</f>
        <v>0</v>
      </c>
      <c r="D6" s="134">
        <f>'Balance Sheet'!F160</f>
        <v>0</v>
      </c>
      <c r="E6" s="134">
        <f>'Balance Sheet'!G160</f>
        <v>0</v>
      </c>
      <c r="F6" s="134">
        <f>'Balance Sheet'!H160</f>
        <v>0</v>
      </c>
      <c r="G6" s="134">
        <f>'Balance Sheet'!I160</f>
        <v>0</v>
      </c>
      <c r="H6" s="134">
        <f>'Balance Sheet'!J160</f>
        <v>0</v>
      </c>
      <c r="I6" s="134">
        <f>'Balance Sheet'!K160</f>
        <v>0</v>
      </c>
      <c r="J6" s="134">
        <f>'Balance Sheet'!L160</f>
        <v>0</v>
      </c>
      <c r="K6" s="134">
        <f>'Balance Sheet'!M160</f>
        <v>0</v>
      </c>
      <c r="L6" s="134">
        <f>'Balance Sheet'!N160</f>
        <v>0</v>
      </c>
      <c r="M6" s="134">
        <f>'Balance Sheet'!O160</f>
        <v>0</v>
      </c>
      <c r="N6" s="134">
        <f>'Balance Sheet'!P160</f>
        <v>0</v>
      </c>
      <c r="O6" s="134">
        <f>'Balance Sheet'!Q160</f>
        <v>0</v>
      </c>
      <c r="P6" s="134">
        <f>'Balance Sheet'!R160</f>
        <v>0</v>
      </c>
      <c r="Q6" s="134">
        <f>'Balance Sheet'!S160</f>
        <v>0</v>
      </c>
      <c r="R6" s="134">
        <f>'Balance Sheet'!T160</f>
        <v>0</v>
      </c>
      <c r="S6" s="134">
        <f>'Balance Sheet'!U160</f>
        <v>0</v>
      </c>
      <c r="T6" s="134">
        <f>'Balance Sheet'!V160</f>
        <v>0</v>
      </c>
      <c r="U6" s="134">
        <f>'Balance Sheet'!W160</f>
        <v>0</v>
      </c>
      <c r="V6" s="134">
        <f>'Balance Sheet'!X160</f>
        <v>0</v>
      </c>
      <c r="W6" s="134">
        <f>'Balance Sheet'!Y160</f>
        <v>0</v>
      </c>
      <c r="X6" s="134">
        <f>'Balance Sheet'!Z160</f>
        <v>0</v>
      </c>
      <c r="Y6" s="134">
        <f>'Balance Sheet'!AA160</f>
        <v>0</v>
      </c>
      <c r="Z6" s="134">
        <f>'Balance Sheet'!AB160</f>
        <v>0</v>
      </c>
      <c r="AA6" s="134">
        <f>'Balance Sheet'!AC160</f>
        <v>0</v>
      </c>
      <c r="AB6" s="134">
        <f>'Balance Sheet'!AD160</f>
        <v>0</v>
      </c>
      <c r="AC6" s="134">
        <f>'Balance Sheet'!AE160</f>
        <v>0</v>
      </c>
      <c r="AD6" s="134">
        <f>'Balance Sheet'!AF160</f>
        <v>0</v>
      </c>
      <c r="AE6" s="134">
        <f>'Balance Sheet'!AG160</f>
        <v>0</v>
      </c>
      <c r="AF6" s="134">
        <f>'Balance Sheet'!AH160</f>
        <v>0</v>
      </c>
      <c r="AG6" s="134">
        <f>'Balance Sheet'!AI160</f>
        <v>0</v>
      </c>
      <c r="AH6" s="134">
        <f>'Balance Sheet'!AJ160</f>
        <v>0</v>
      </c>
      <c r="AI6" s="134">
        <f>'Balance Sheet'!AK160</f>
        <v>0</v>
      </c>
      <c r="AJ6" s="134">
        <f>'Balance Sheet'!AL160</f>
        <v>0</v>
      </c>
      <c r="AK6" s="134">
        <f>'Balance Sheet'!AM160</f>
        <v>0</v>
      </c>
      <c r="AL6" s="134">
        <f>'Balance Sheet'!AN160</f>
        <v>0</v>
      </c>
      <c r="AM6" s="134">
        <f>'Balance Sheet'!AO160</f>
        <v>0</v>
      </c>
      <c r="AN6" s="134">
        <f>'Balance Sheet'!AP160</f>
        <v>0</v>
      </c>
      <c r="AO6" s="134">
        <f>'Balance Sheet'!AQ160</f>
        <v>0</v>
      </c>
      <c r="AP6" s="134">
        <f>'Balance Sheet'!AR160</f>
        <v>0</v>
      </c>
      <c r="AQ6" s="134">
        <f>'Balance Sheet'!AS160</f>
        <v>0</v>
      </c>
      <c r="AR6" s="134">
        <f>'Balance Sheet'!AT160</f>
        <v>0</v>
      </c>
      <c r="AS6" s="134">
        <f>'Balance Sheet'!AU160</f>
        <v>0</v>
      </c>
      <c r="AT6" s="134">
        <f>'Balance Sheet'!AV160</f>
        <v>0</v>
      </c>
      <c r="AU6" s="134">
        <f>'Balance Sheet'!AW160</f>
        <v>8.6177549963098704E-4</v>
      </c>
      <c r="AV6" s="134">
        <f>'Balance Sheet'!AX160</f>
        <v>7.4012668416532478E-4</v>
      </c>
      <c r="AW6" s="134">
        <f>'Balance Sheet'!AY160</f>
        <v>5.1115221357925442E-3</v>
      </c>
      <c r="AX6" s="134">
        <f>'Balance Sheet'!AZ160</f>
        <v>2.174878852848822E-2</v>
      </c>
      <c r="AY6" s="134">
        <f>'Balance Sheet'!BA160</f>
        <v>4.2351967758309768E-3</v>
      </c>
      <c r="AZ6" s="134">
        <f>'Balance Sheet'!BB160</f>
        <v>3.0769034333863216E-2</v>
      </c>
      <c r="BA6" s="134">
        <f>'Balance Sheet'!BC160</f>
        <v>3.4960810643783521E-2</v>
      </c>
      <c r="BB6" s="134">
        <f>'Balance Sheet'!BD160</f>
        <v>4.3298920267349973E-2</v>
      </c>
      <c r="BC6" s="134">
        <f>'Balance Sheet'!BE160</f>
        <v>1.3266595569595712E-2</v>
      </c>
      <c r="BD6" s="134">
        <f>'Balance Sheet'!BF160</f>
        <v>6.088316258759946E-2</v>
      </c>
      <c r="BE6" s="134">
        <f>'Balance Sheet'!BG160</f>
        <v>1.9934451754510325E-2</v>
      </c>
      <c r="BF6" s="134">
        <f>'Balance Sheet'!BH160</f>
        <v>8.7470648571640983E-2</v>
      </c>
      <c r="BG6" s="134">
        <f>'Balance Sheet'!BI160</f>
        <v>5.5659805808805696E-2</v>
      </c>
      <c r="BH6" s="134">
        <f>'Balance Sheet'!BJ160</f>
        <v>8.1225588316843539E-2</v>
      </c>
      <c r="BI6" s="134">
        <f>'Balance Sheet'!BK160</f>
        <v>2.7191260468372638E-2</v>
      </c>
      <c r="BJ6" s="134">
        <f>'Balance Sheet'!BL160</f>
        <v>6.5456935854904225E-2</v>
      </c>
      <c r="BK6" s="134">
        <f>'Balance Sheet'!BM160</f>
        <v>6.3481442165625859E-2</v>
      </c>
      <c r="BL6" s="134">
        <f>'Balance Sheet'!BN160</f>
        <v>9.6841223656281533E-2</v>
      </c>
      <c r="BM6" s="134">
        <f>'Balance Sheet'!BO160</f>
        <v>5.2124760197595529E-2</v>
      </c>
      <c r="BN6" s="134">
        <f>'Balance Sheet'!BP160</f>
        <v>0.120888294272057</v>
      </c>
      <c r="BO6" s="134">
        <f>'Balance Sheet'!BQ160</f>
        <v>6.625075564242934E-2</v>
      </c>
      <c r="BP6" s="134">
        <f>'Balance Sheet'!BR160</f>
        <v>0.11010861745256731</v>
      </c>
      <c r="BQ6" s="134">
        <f>'Balance Sheet'!BS160</f>
        <v>3.6729195152367292E-2</v>
      </c>
      <c r="BR6" s="134">
        <f>'Balance Sheet'!BT160</f>
        <v>0.10620772669014997</v>
      </c>
      <c r="BS6" s="134">
        <f>'Balance Sheet'!BU160</f>
        <v>7.5064067222819705E-2</v>
      </c>
      <c r="BT6" s="134">
        <f>'Balance Sheet'!BV160</f>
        <v>0.1213916931977376</v>
      </c>
      <c r="BU6" s="134">
        <f>'Balance Sheet'!BW160</f>
        <v>5.1790866373987561E-2</v>
      </c>
      <c r="BV6" s="134">
        <f>'Balance Sheet'!BX160</f>
        <v>0.19704464463746066</v>
      </c>
      <c r="BW6" s="134">
        <f>'Balance Sheet'!BY160</f>
        <v>5.0792260026324726E-2</v>
      </c>
      <c r="BX6" s="134">
        <f>'Balance Sheet'!BZ160</f>
        <v>9.3661586969153041E-2</v>
      </c>
      <c r="BY6" s="134">
        <f>'Balance Sheet'!CA160</f>
        <v>3.876549338768117E-2</v>
      </c>
      <c r="BZ6" s="134">
        <f>'Balance Sheet'!CB160</f>
        <v>0.11873850193797843</v>
      </c>
      <c r="CA6" s="134">
        <f>'Balance Sheet'!CC160</f>
        <v>3.223033705070278E-2</v>
      </c>
      <c r="CB6" s="134">
        <f>'Balance Sheet'!CD160</f>
        <v>5.8463800012445881E-2</v>
      </c>
      <c r="CC6" s="134">
        <f>'Balance Sheet'!CE160</f>
        <v>4.2934216048798553E-2</v>
      </c>
      <c r="CD6" s="134">
        <f>'Balance Sheet'!CF160</f>
        <v>7.8159623595624644E-2</v>
      </c>
      <c r="CE6" s="134">
        <f>'Balance Sheet'!CG160</f>
        <v>2.9122008595214362E-2</v>
      </c>
      <c r="CF6" s="134">
        <f>'Balance Sheet'!CH160</f>
        <v>5.3089098301433699E-2</v>
      </c>
      <c r="CG6" s="134">
        <f>'Balance Sheet'!CI160</f>
        <v>2.7465953883007019E-2</v>
      </c>
      <c r="CH6" s="134">
        <f>'Balance Sheet'!CJ160</f>
        <v>3.1995450761677029E-2</v>
      </c>
      <c r="CI6" s="134">
        <f>'Balance Sheet'!CK160</f>
        <v>5.7222595168995562E-2</v>
      </c>
      <c r="CJ6" s="134">
        <f>'Balance Sheet'!CL160</f>
        <v>3.8910530466437998E-2</v>
      </c>
      <c r="CK6" s="134">
        <f>'Balance Sheet'!CM160</f>
        <v>5.8573713844709985E-3</v>
      </c>
      <c r="CL6" s="134">
        <f>'Balance Sheet'!CN160</f>
        <v>4.8489358674422434E-3</v>
      </c>
      <c r="CM6" s="134">
        <f>'Balance Sheet'!CO160</f>
        <v>2.8745934521448753E-2</v>
      </c>
      <c r="CN6" s="134">
        <f>'Balance Sheet'!CP160</f>
        <v>2.2214465779409821E-2</v>
      </c>
      <c r="CO6" s="134">
        <f>'Balance Sheet'!CQ160</f>
        <v>4.7721456522977011E-2</v>
      </c>
      <c r="CP6" s="134">
        <f>'Balance Sheet'!CR160</f>
        <v>1.183881955168834E-2</v>
      </c>
      <c r="CQ6" s="134">
        <f>'Balance Sheet'!CS160</f>
        <v>1.8788859784145094E-2</v>
      </c>
      <c r="CR6" s="134">
        <f>'Balance Sheet'!CT160</f>
        <v>1.6709346996364106E-2</v>
      </c>
      <c r="CS6" s="134">
        <f>'Balance Sheet'!CU160</f>
        <v>1.6470740769408444E-2</v>
      </c>
      <c r="CT6" s="134">
        <f>'Balance Sheet'!CV160</f>
        <v>8.9863214813556067E-2</v>
      </c>
      <c r="CU6" s="134">
        <f>'Balance Sheet'!CW160</f>
        <v>5.2638589217591181E-2</v>
      </c>
      <c r="CV6" s="134">
        <f>'Balance Sheet'!CX160</f>
        <v>1.4987340625112235E-2</v>
      </c>
      <c r="CW6" s="134">
        <f>'Balance Sheet'!CY160</f>
        <v>1.9419642482804016E-2</v>
      </c>
      <c r="CX6" s="134">
        <f>'Balance Sheet'!CZ160</f>
        <v>1.4575972208616384E-2</v>
      </c>
      <c r="CY6" s="134">
        <f>'Balance Sheet'!DA160</f>
        <v>0.10550877854334793</v>
      </c>
      <c r="CZ6" s="134">
        <f>'Balance Sheet'!DB160</f>
        <v>0.1176754823060233</v>
      </c>
      <c r="DA6" s="134">
        <f>'Balance Sheet'!DC160</f>
        <v>3.2035786465040773E-2</v>
      </c>
      <c r="DB6" s="134">
        <f>'Balance Sheet'!DD160</f>
        <v>6.8728637883827451E-2</v>
      </c>
      <c r="DC6" s="134">
        <f>'Balance Sheet'!DE160</f>
        <v>3.3181109728898373E-2</v>
      </c>
      <c r="DD6" s="134">
        <f>'Balance Sheet'!DF160</f>
        <v>7.042095856923003E-2</v>
      </c>
      <c r="DE6" s="134">
        <f>'Balance Sheet'!DG160</f>
        <v>5.7458825291933989E-2</v>
      </c>
      <c r="DF6" s="134">
        <f>'Balance Sheet'!DH160</f>
        <v>0.109801148245639</v>
      </c>
      <c r="DG6" s="134">
        <f>'Balance Sheet'!DI160</f>
        <v>0.12788552851067531</v>
      </c>
    </row>
    <row r="7" spans="1:112" s="133" customFormat="1" ht="15" customHeight="1">
      <c r="A7" s="133" t="str">
        <f>'Balance Sheet'!B161</f>
        <v>Capital (%)</v>
      </c>
      <c r="B7" s="134">
        <f>'Balance Sheet'!D161</f>
        <v>0.34503196886806908</v>
      </c>
      <c r="C7" s="134">
        <f>'Balance Sheet'!E161</f>
        <v>0.26307473219864796</v>
      </c>
      <c r="D7" s="134">
        <f>'Balance Sheet'!F161</f>
        <v>0.27467991983851092</v>
      </c>
      <c r="E7" s="134">
        <f>'Balance Sheet'!G161</f>
        <v>0.21675122353464671</v>
      </c>
      <c r="F7" s="134">
        <f>'Balance Sheet'!H161</f>
        <v>0.18430214219933516</v>
      </c>
      <c r="G7" s="134">
        <f>'Balance Sheet'!I161</f>
        <v>0.20321749903824946</v>
      </c>
      <c r="H7" s="134">
        <f>'Balance Sheet'!J161</f>
        <v>0.41571623381102957</v>
      </c>
      <c r="I7" s="134">
        <f>'Balance Sheet'!K161</f>
        <v>0.41143354804262333</v>
      </c>
      <c r="J7" s="134">
        <f>'Balance Sheet'!L161</f>
        <v>0.34671113228214046</v>
      </c>
      <c r="K7" s="134">
        <f>'Balance Sheet'!M161</f>
        <v>0.38535032741481773</v>
      </c>
      <c r="L7" s="134">
        <f>'Balance Sheet'!N161</f>
        <v>0.33983706331621411</v>
      </c>
      <c r="M7" s="134">
        <f>'Balance Sheet'!O161</f>
        <v>0.35257146444250731</v>
      </c>
      <c r="N7" s="134">
        <f>'Balance Sheet'!P161</f>
        <v>0.32568701589626131</v>
      </c>
      <c r="O7" s="134">
        <f>'Balance Sheet'!Q161</f>
        <v>0.31014260776741848</v>
      </c>
      <c r="P7" s="134">
        <f>'Balance Sheet'!R161</f>
        <v>0.29733319909259659</v>
      </c>
      <c r="Q7" s="134">
        <f>'Balance Sheet'!S161</f>
        <v>0.31617817958317135</v>
      </c>
      <c r="R7" s="134">
        <f>'Balance Sheet'!T161</f>
        <v>0.24651935791559393</v>
      </c>
      <c r="S7" s="134">
        <f>'Balance Sheet'!U161</f>
        <v>0.2107859693530848</v>
      </c>
      <c r="T7" s="134">
        <f>'Balance Sheet'!V161</f>
        <v>0.21155272366116987</v>
      </c>
      <c r="U7" s="134">
        <f>'Balance Sheet'!W161</f>
        <v>0.20868688580038783</v>
      </c>
      <c r="V7" s="134">
        <f>'Balance Sheet'!X161</f>
        <v>0.19240226869121316</v>
      </c>
      <c r="W7" s="134">
        <f>'Balance Sheet'!Y161</f>
        <v>0.22753280010741006</v>
      </c>
      <c r="X7" s="134">
        <f>'Balance Sheet'!Z161</f>
        <v>0.20427088865868495</v>
      </c>
      <c r="Y7" s="134">
        <f>'Balance Sheet'!AA161</f>
        <v>0.20806444348937242</v>
      </c>
      <c r="Z7" s="134">
        <f>'Balance Sheet'!AB161</f>
        <v>0.18877571264034965</v>
      </c>
      <c r="AA7" s="134">
        <f>'Balance Sheet'!AC161</f>
        <v>0.18903180570998224</v>
      </c>
      <c r="AB7" s="134">
        <f>'Balance Sheet'!AD161</f>
        <v>0.16718573015357463</v>
      </c>
      <c r="AC7" s="134">
        <f>'Balance Sheet'!AE161</f>
        <v>0.19412995981433151</v>
      </c>
      <c r="AD7" s="134">
        <f>'Balance Sheet'!AF161</f>
        <v>0.17176878945292912</v>
      </c>
      <c r="AE7" s="134">
        <f>'Balance Sheet'!AG161</f>
        <v>0.15347950041038236</v>
      </c>
      <c r="AF7" s="134">
        <f>'Balance Sheet'!AH161</f>
        <v>0.14041851145240331</v>
      </c>
      <c r="AG7" s="134">
        <f>'Balance Sheet'!AI161</f>
        <v>0.13436151602409549</v>
      </c>
      <c r="AH7" s="134">
        <f>'Balance Sheet'!AJ161</f>
        <v>0.1196236971758468</v>
      </c>
      <c r="AI7" s="134">
        <f>'Balance Sheet'!AK161</f>
        <v>9.7989653352200778E-2</v>
      </c>
      <c r="AJ7" s="134">
        <f>'Balance Sheet'!AL161</f>
        <v>7.9355089629958853E-2</v>
      </c>
      <c r="AK7" s="134">
        <f>'Balance Sheet'!AM161</f>
        <v>6.2448384790215909E-2</v>
      </c>
      <c r="AL7" s="134">
        <f>'Balance Sheet'!AN161</f>
        <v>5.0165362723005834E-2</v>
      </c>
      <c r="AM7" s="134">
        <f>'Balance Sheet'!AO161</f>
        <v>3.1808786076537837E-2</v>
      </c>
      <c r="AN7" s="134">
        <f>'Balance Sheet'!AP161</f>
        <v>2.4433056509186663E-2</v>
      </c>
      <c r="AO7" s="134">
        <f>'Balance Sheet'!AQ161</f>
        <v>2.3500086410522737E-2</v>
      </c>
      <c r="AP7" s="134">
        <f>'Balance Sheet'!AR161</f>
        <v>2.6793010039093564E-2</v>
      </c>
      <c r="AQ7" s="134">
        <f>'Balance Sheet'!AS161</f>
        <v>2.2556539156098069E-2</v>
      </c>
      <c r="AR7" s="134">
        <f>'Balance Sheet'!AT161</f>
        <v>2.4973176857026113E-2</v>
      </c>
      <c r="AS7" s="134">
        <f>'Balance Sheet'!AU161</f>
        <v>1.8766936683559426E-2</v>
      </c>
      <c r="AT7" s="134">
        <f>'Balance Sheet'!AV161</f>
        <v>1.8290205262575101E-2</v>
      </c>
      <c r="AU7" s="134">
        <f>'Balance Sheet'!AW161</f>
        <v>1.275130209071744E-2</v>
      </c>
      <c r="AV7" s="134">
        <f>'Balance Sheet'!AX161</f>
        <v>1.3632627070229624E-2</v>
      </c>
      <c r="AW7" s="134">
        <f>'Balance Sheet'!AY161</f>
        <v>1.0628834869892145E-2</v>
      </c>
      <c r="AX7" s="134">
        <f>'Balance Sheet'!AZ161</f>
        <v>1.1117751334685361E-2</v>
      </c>
      <c r="AY7" s="134">
        <f>'Balance Sheet'!BA161</f>
        <v>7.2764893900844948E-3</v>
      </c>
      <c r="AZ7" s="134">
        <f>'Balance Sheet'!BB161</f>
        <v>8.1573196032274382E-3</v>
      </c>
      <c r="BA7" s="134">
        <f>'Balance Sheet'!BC161</f>
        <v>7.3887443491827756E-3</v>
      </c>
      <c r="BB7" s="134">
        <f>'Balance Sheet'!BD161</f>
        <v>8.299973676354053E-3</v>
      </c>
      <c r="BC7" s="134">
        <f>'Balance Sheet'!BE161</f>
        <v>6.8542046599045989E-3</v>
      </c>
      <c r="BD7" s="134">
        <f>'Balance Sheet'!BF161</f>
        <v>7.3249194742223186E-3</v>
      </c>
      <c r="BE7" s="134">
        <f>'Balance Sheet'!BG161</f>
        <v>6.3162296071794946E-3</v>
      </c>
      <c r="BF7" s="134">
        <f>'Balance Sheet'!BH161</f>
        <v>3.999799942120575E-2</v>
      </c>
      <c r="BG7" s="134">
        <f>'Balance Sheet'!BI161</f>
        <v>3.5969313395208265E-2</v>
      </c>
      <c r="BH7" s="134">
        <f>'Balance Sheet'!BJ161</f>
        <v>4.0984003869459988E-2</v>
      </c>
      <c r="BI7" s="134">
        <f>'Balance Sheet'!BK161</f>
        <v>4.2053087144698499E-2</v>
      </c>
      <c r="BJ7" s="134">
        <f>'Balance Sheet'!BL161</f>
        <v>4.406326929024007E-2</v>
      </c>
      <c r="BK7" s="134">
        <f>'Balance Sheet'!BM161</f>
        <v>4.0525488705755827E-2</v>
      </c>
      <c r="BL7" s="134">
        <f>'Balance Sheet'!BN161</f>
        <v>6.3859571626568357E-2</v>
      </c>
      <c r="BM7" s="134">
        <f>'Balance Sheet'!BO161</f>
        <v>6.6740047362089286E-2</v>
      </c>
      <c r="BN7" s="134">
        <f>'Balance Sheet'!BP161</f>
        <v>6.8209650259623528E-2</v>
      </c>
      <c r="BO7" s="134">
        <f>'Balance Sheet'!BQ161</f>
        <v>6.7353811615107076E-2</v>
      </c>
      <c r="BP7" s="134">
        <f>'Balance Sheet'!BR161</f>
        <v>6.4598850805588692E-2</v>
      </c>
      <c r="BQ7" s="134">
        <f>'Balance Sheet'!BS161</f>
        <v>6.0591964534763669E-2</v>
      </c>
      <c r="BR7" s="134">
        <f>'Balance Sheet'!BT161</f>
        <v>6.1238442411628194E-2</v>
      </c>
      <c r="BS7" s="134">
        <f>'Balance Sheet'!BU161</f>
        <v>5.5105410605976742E-2</v>
      </c>
      <c r="BT7" s="134">
        <f>'Balance Sheet'!BV161</f>
        <v>5.7627988185944307E-2</v>
      </c>
      <c r="BU7" s="134">
        <f>'Balance Sheet'!BW161</f>
        <v>4.2105707569366504E-2</v>
      </c>
      <c r="BV7" s="134">
        <f>'Balance Sheet'!BX161</f>
        <v>3.5314284786394201E-2</v>
      </c>
      <c r="BW7" s="134">
        <f>'Balance Sheet'!BY161</f>
        <v>3.4409536316790945E-2</v>
      </c>
      <c r="BX7" s="134">
        <f>'Balance Sheet'!BZ161</f>
        <v>3.4472501831068342E-2</v>
      </c>
      <c r="BY7" s="134">
        <f>'Balance Sheet'!CA161</f>
        <v>2.9098613091234127E-2</v>
      </c>
      <c r="BZ7" s="134">
        <f>'Balance Sheet'!CB161</f>
        <v>2.8894616067367065E-2</v>
      </c>
      <c r="CA7" s="134">
        <f>'Balance Sheet'!CC161</f>
        <v>2.4427314164786589E-2</v>
      </c>
      <c r="CB7" s="134">
        <f>'Balance Sheet'!CD161</f>
        <v>2.180404400282052E-2</v>
      </c>
      <c r="CC7" s="134">
        <f>'Balance Sheet'!CE161</f>
        <v>1.8056984390059039E-2</v>
      </c>
      <c r="CD7" s="134">
        <f>'Balance Sheet'!CF161</f>
        <v>1.2427181306590755E-2</v>
      </c>
      <c r="CE7" s="134">
        <f>'Balance Sheet'!CG161</f>
        <v>1.2696804133767208E-2</v>
      </c>
      <c r="CF7" s="134">
        <f>'Balance Sheet'!CH161</f>
        <v>1.0448986179592763E-2</v>
      </c>
      <c r="CG7" s="134">
        <f>'Balance Sheet'!CI161</f>
        <v>9.239246672294834E-3</v>
      </c>
      <c r="CH7" s="134">
        <f>'Balance Sheet'!CJ161</f>
        <v>7.2441421978849804E-3</v>
      </c>
      <c r="CI7" s="134">
        <f>'Balance Sheet'!CK161</f>
        <v>6.714405468122314E-3</v>
      </c>
      <c r="CJ7" s="134">
        <f>'Balance Sheet'!CL161</f>
        <v>6.8696624114032634E-3</v>
      </c>
      <c r="CK7" s="134">
        <f>'Balance Sheet'!CM161</f>
        <v>6.3117014319898548E-3</v>
      </c>
      <c r="CL7" s="134">
        <f>'Balance Sheet'!CN161</f>
        <v>5.5193875009472843E-3</v>
      </c>
      <c r="CM7" s="134">
        <f>'Balance Sheet'!CO161</f>
        <v>2.8612292122681144E-3</v>
      </c>
      <c r="CN7" s="134">
        <f>'Balance Sheet'!CP161</f>
        <v>2.709771929749037E-3</v>
      </c>
      <c r="CO7" s="134">
        <f>'Balance Sheet'!CQ161</f>
        <v>2.2860311603039767E-3</v>
      </c>
      <c r="CP7" s="134">
        <f>'Balance Sheet'!CR161</f>
        <v>2.144275494663248E-3</v>
      </c>
      <c r="CQ7" s="134">
        <f>'Balance Sheet'!CS161</f>
        <v>1.9004700599047689E-3</v>
      </c>
      <c r="CR7" s="134">
        <f>'Balance Sheet'!CT161</f>
        <v>1.5729856530810056E-3</v>
      </c>
      <c r="CS7" s="134">
        <f>'Balance Sheet'!CU161</f>
        <v>9.8995466995385447E-4</v>
      </c>
      <c r="CT7" s="134">
        <f>'Balance Sheet'!CV161</f>
        <v>8.117027787771931E-4</v>
      </c>
      <c r="CU7" s="134">
        <f>'Balance Sheet'!CW161</f>
        <v>7.5615754639320773E-4</v>
      </c>
      <c r="CV7" s="134">
        <f>'Balance Sheet'!CX161</f>
        <v>7.5693271174351274E-4</v>
      </c>
      <c r="CW7" s="134">
        <f>'Balance Sheet'!CY161</f>
        <v>6.793383164004895E-4</v>
      </c>
      <c r="CX7" s="134">
        <f>'Balance Sheet'!CZ161</f>
        <v>6.0375961786642094E-4</v>
      </c>
      <c r="CY7" s="134">
        <f>'Balance Sheet'!DA161</f>
        <v>5.5308284930152048E-4</v>
      </c>
      <c r="CZ7" s="134">
        <f>'Balance Sheet'!DB161</f>
        <v>5.3141131872186484E-4</v>
      </c>
      <c r="DA7" s="134">
        <f>'Balance Sheet'!DC161</f>
        <v>5.964604380894517E-4</v>
      </c>
      <c r="DB7" s="134">
        <f>'Balance Sheet'!DD161</f>
        <v>5.2486567320196023E-4</v>
      </c>
      <c r="DC7" s="134">
        <f>'Balance Sheet'!DE161</f>
        <v>4.9930149764002192E-4</v>
      </c>
      <c r="DD7" s="134">
        <f>'Balance Sheet'!DF161</f>
        <v>4.4313822409060223E-4</v>
      </c>
      <c r="DE7" s="134">
        <f>'Balance Sheet'!DG161</f>
        <v>4.5977965014013444E-4</v>
      </c>
      <c r="DF7" s="134">
        <f>'Balance Sheet'!DH161</f>
        <v>4.5903405810140713E-4</v>
      </c>
      <c r="DG7" s="134">
        <f>'Balance Sheet'!DI161</f>
        <v>4.9386619763246381E-4</v>
      </c>
    </row>
    <row r="8" spans="1:112" s="133" customFormat="1" ht="15" customHeight="1">
      <c r="A8" s="133" t="str">
        <f>'Balance Sheet'!B162</f>
        <v>Reserve (%)</v>
      </c>
      <c r="B8" s="134">
        <f>'Balance Sheet'!D162</f>
        <v>0</v>
      </c>
      <c r="C8" s="134">
        <f>'Balance Sheet'!E162</f>
        <v>0</v>
      </c>
      <c r="D8" s="134">
        <f>'Balance Sheet'!F162</f>
        <v>1.3733995991925547E-3</v>
      </c>
      <c r="E8" s="134">
        <f>'Balance Sheet'!G162</f>
        <v>1.09644545680303E-2</v>
      </c>
      <c r="F8" s="134">
        <f>'Balance Sheet'!H162</f>
        <v>1.0244514438411664E-2</v>
      </c>
      <c r="G8" s="134">
        <f>'Balance Sheet'!I162</f>
        <v>1.5962294244873245E-2</v>
      </c>
      <c r="H8" s="134">
        <f>'Balance Sheet'!J162</f>
        <v>8.8377075359808988E-3</v>
      </c>
      <c r="I8" s="134">
        <f>'Balance Sheet'!K162</f>
        <v>1.5775680633942732E-2</v>
      </c>
      <c r="J8" s="134">
        <f>'Balance Sheet'!L162</f>
        <v>1.3868623499043178E-2</v>
      </c>
      <c r="K8" s="134">
        <f>'Balance Sheet'!M162</f>
        <v>1.6610426829162108E-2</v>
      </c>
      <c r="L8" s="134">
        <f>'Balance Sheet'!N162</f>
        <v>1.7666488064829237E-2</v>
      </c>
      <c r="M8" s="134">
        <f>'Balance Sheet'!O162</f>
        <v>2.3178273049147029E-2</v>
      </c>
      <c r="N8" s="134">
        <f>'Balance Sheet'!P162</f>
        <v>2.2125205362419825E-2</v>
      </c>
      <c r="O8" s="134">
        <f>'Balance Sheet'!Q162</f>
        <v>2.8248072099748549E-2</v>
      </c>
      <c r="P8" s="134">
        <f>'Balance Sheet'!R162</f>
        <v>2.8271839697130489E-2</v>
      </c>
      <c r="Q8" s="134">
        <f>'Balance Sheet'!S162</f>
        <v>3.7477236841350639E-2</v>
      </c>
      <c r="R8" s="134">
        <f>'Balance Sheet'!T162</f>
        <v>2.9825848990802505E-2</v>
      </c>
      <c r="S8" s="134">
        <f>'Balance Sheet'!U162</f>
        <v>3.1565590976400569E-2</v>
      </c>
      <c r="T8" s="134">
        <f>'Balance Sheet'!V162</f>
        <v>3.283726606736849E-2</v>
      </c>
      <c r="U8" s="134">
        <f>'Balance Sheet'!W162</f>
        <v>4.3720364468821819E-2</v>
      </c>
      <c r="V8" s="134">
        <f>'Balance Sheet'!X162</f>
        <v>4.1497855548286923E-2</v>
      </c>
      <c r="W8" s="134">
        <f>'Balance Sheet'!Y162</f>
        <v>6.129746187119766E-2</v>
      </c>
      <c r="X8" s="134">
        <f>'Balance Sheet'!Z162</f>
        <v>5.6211099383934517E-2</v>
      </c>
      <c r="Y8" s="134">
        <f>'Balance Sheet'!AA162</f>
        <v>6.855318346180754E-2</v>
      </c>
      <c r="Z8" s="134">
        <f>'Balance Sheet'!AB162</f>
        <v>6.3371013773116894E-2</v>
      </c>
      <c r="AA8" s="134">
        <f>'Balance Sheet'!AC162</f>
        <v>7.2927984516117483E-2</v>
      </c>
      <c r="AB8" s="134">
        <f>'Balance Sheet'!AD162</f>
        <v>6.5831327847154772E-2</v>
      </c>
      <c r="AC8" s="134">
        <f>'Balance Sheet'!AE162</f>
        <v>8.5448147988195847E-2</v>
      </c>
      <c r="AD8" s="134">
        <f>'Balance Sheet'!AF162</f>
        <v>7.5908149605714473E-2</v>
      </c>
      <c r="AE8" s="134">
        <f>'Balance Sheet'!AG162</f>
        <v>7.3632324174743191E-2</v>
      </c>
      <c r="AF8" s="134">
        <f>'Balance Sheet'!AH162</f>
        <v>6.8418918300998402E-2</v>
      </c>
      <c r="AG8" s="134">
        <f>'Balance Sheet'!AI162</f>
        <v>7.1887601808575882E-2</v>
      </c>
      <c r="AH8" s="134">
        <f>'Balance Sheet'!AJ162</f>
        <v>6.4604121233308179E-2</v>
      </c>
      <c r="AI8" s="134">
        <f>'Balance Sheet'!AK162</f>
        <v>5.779010979597593E-2</v>
      </c>
      <c r="AJ8" s="134">
        <f>'Balance Sheet'!AL162</f>
        <v>4.7304456647354463E-2</v>
      </c>
      <c r="AK8" s="134">
        <f>'Balance Sheet'!AM162</f>
        <v>4.0192385159509014E-2</v>
      </c>
      <c r="AL8" s="134">
        <f>'Balance Sheet'!AN162</f>
        <v>3.277531649921174E-2</v>
      </c>
      <c r="AM8" s="134">
        <f>'Balance Sheet'!AO162</f>
        <v>2.6090763622684254E-2</v>
      </c>
      <c r="AN8" s="134">
        <f>'Balance Sheet'!AP162</f>
        <v>2.0979823009763109E-2</v>
      </c>
      <c r="AO8" s="134">
        <f>'Balance Sheet'!AQ162</f>
        <v>2.8946138963321353E-2</v>
      </c>
      <c r="AP8" s="134">
        <f>'Balance Sheet'!AR162</f>
        <v>3.3945007264550908E-2</v>
      </c>
      <c r="AQ8" s="134">
        <f>'Balance Sheet'!AS162</f>
        <v>3.2909978974535188E-2</v>
      </c>
      <c r="AR8" s="134">
        <f>'Balance Sheet'!AT162</f>
        <v>3.7272886799299937E-2</v>
      </c>
      <c r="AS8" s="134">
        <f>'Balance Sheet'!AU162</f>
        <v>3.1838298411674758E-2</v>
      </c>
      <c r="AT8" s="134">
        <f>'Balance Sheet'!AV162</f>
        <v>3.9175327239075609E-2</v>
      </c>
      <c r="AU8" s="134">
        <f>'Balance Sheet'!AW162</f>
        <v>2.7311690872617048E-2</v>
      </c>
      <c r="AV8" s="134">
        <f>'Balance Sheet'!AX162</f>
        <v>3.6012288098137564E-2</v>
      </c>
      <c r="AW8" s="134">
        <f>'Balance Sheet'!AY162</f>
        <v>2.8077395612028516E-2</v>
      </c>
      <c r="AX8" s="134">
        <f>'Balance Sheet'!AZ162</f>
        <v>3.1415368409666786E-2</v>
      </c>
      <c r="AY8" s="134">
        <f>'Balance Sheet'!BA162</f>
        <v>2.0561135794192983E-2</v>
      </c>
      <c r="AZ8" s="134">
        <f>'Balance Sheet'!BB162</f>
        <v>2.6596444329380534E-2</v>
      </c>
      <c r="BA8" s="134">
        <f>'Balance Sheet'!BC162</f>
        <v>2.4090551468562531E-2</v>
      </c>
      <c r="BB8" s="134">
        <f>'Balance Sheet'!BD162</f>
        <v>2.9943256098121859E-2</v>
      </c>
      <c r="BC8" s="134">
        <f>'Balance Sheet'!BE162</f>
        <v>2.4727452577972348E-2</v>
      </c>
      <c r="BD8" s="134">
        <f>'Balance Sheet'!BF162</f>
        <v>2.8176023700587197E-2</v>
      </c>
      <c r="BE8" s="134">
        <f>'Balance Sheet'!BG162</f>
        <v>2.3222195348911016E-2</v>
      </c>
      <c r="BF8" s="134">
        <f>'Balance Sheet'!BH162</f>
        <v>2.1000560644129709E-2</v>
      </c>
      <c r="BG8" s="134">
        <f>'Balance Sheet'!BI162</f>
        <v>1.8885338222273701E-2</v>
      </c>
      <c r="BH8" s="134">
        <f>'Balance Sheet'!BJ162</f>
        <v>2.4127130804812151E-2</v>
      </c>
      <c r="BI8" s="134">
        <f>'Balance Sheet'!BK162</f>
        <v>2.4756496156842514E-2</v>
      </c>
      <c r="BJ8" s="134">
        <f>'Balance Sheet'!BL162</f>
        <v>2.5939882917234657E-2</v>
      </c>
      <c r="BK8" s="134">
        <f>'Balance Sheet'!BM162</f>
        <v>0.17438044839575578</v>
      </c>
      <c r="BL8" s="134">
        <f>'Balance Sheet'!BN162</f>
        <v>9.6561253574843867E-2</v>
      </c>
      <c r="BM8" s="134">
        <f>'Balance Sheet'!BO162</f>
        <v>0.10165633214419047</v>
      </c>
      <c r="BN8" s="134">
        <f>'Balance Sheet'!BP162</f>
        <v>0.10389478486001319</v>
      </c>
      <c r="BO8" s="134">
        <f>'Balance Sheet'!BQ162</f>
        <v>0.10259119846852049</v>
      </c>
      <c r="BP8" s="134">
        <f>'Balance Sheet'!BR162</f>
        <v>9.8394929179450238E-2</v>
      </c>
      <c r="BQ8" s="134">
        <f>'Balance Sheet'!BS162</f>
        <v>9.2291766570033809E-2</v>
      </c>
      <c r="BR8" s="134">
        <f>'Balance Sheet'!BT162</f>
        <v>9.3276461252940812E-2</v>
      </c>
      <c r="BS8" s="134">
        <f>'Balance Sheet'!BU162</f>
        <v>8.3934820919608702E-2</v>
      </c>
      <c r="BT8" s="134">
        <f>'Balance Sheet'!BV162</f>
        <v>8.841458910978757E-2</v>
      </c>
      <c r="BU8" s="134">
        <f>'Balance Sheet'!BW162</f>
        <v>6.4599840305207934E-2</v>
      </c>
      <c r="BV8" s="134">
        <f>'Balance Sheet'!BX162</f>
        <v>5.464794230296903E-2</v>
      </c>
      <c r="BW8" s="134">
        <f>'Balance Sheet'!BY162</f>
        <v>5.324786744757716E-2</v>
      </c>
      <c r="BX8" s="134">
        <f>'Balance Sheet'!BZ162</f>
        <v>5.4008756117627794E-2</v>
      </c>
      <c r="BY8" s="134">
        <f>'Balance Sheet'!CA162</f>
        <v>4.5589377455316833E-2</v>
      </c>
      <c r="BZ8" s="134">
        <f>'Balance Sheet'!CB162</f>
        <v>4.6089194608649006E-2</v>
      </c>
      <c r="CA8" s="134">
        <f>'Balance Sheet'!CC162</f>
        <v>3.8963495264398088E-2</v>
      </c>
      <c r="CB8" s="134">
        <f>'Balance Sheet'!CD162</f>
        <v>3.5105006834212395E-2</v>
      </c>
      <c r="CC8" s="134">
        <f>'Balance Sheet'!CE162</f>
        <v>2.9072155621053159E-2</v>
      </c>
      <c r="CD8" s="134">
        <f>'Balance Sheet'!CF162</f>
        <v>2.0158716565038929E-2</v>
      </c>
      <c r="CE8" s="134">
        <f>'Balance Sheet'!CG162</f>
        <v>2.2364870836979987E-2</v>
      </c>
      <c r="CF8" s="134">
        <f>'Balance Sheet'!CH162</f>
        <v>1.9113345720500056E-2</v>
      </c>
      <c r="CG8" s="134">
        <f>'Balance Sheet'!CI162</f>
        <v>1.7631250089685691E-2</v>
      </c>
      <c r="CH8" s="134">
        <f>'Balance Sheet'!CJ162</f>
        <v>1.4387189981996781E-2</v>
      </c>
      <c r="CI8" s="134">
        <f>'Balance Sheet'!CK162</f>
        <v>1.3335109174725723E-2</v>
      </c>
      <c r="CJ8" s="134">
        <f>'Balance Sheet'!CL162</f>
        <v>1.296480364058261E-2</v>
      </c>
      <c r="CK8" s="134">
        <f>'Balance Sheet'!CM162</f>
        <v>1.2535320971224395E-2</v>
      </c>
      <c r="CL8" s="134">
        <f>'Balance Sheet'!CN162</f>
        <v>1.139994900195785E-2</v>
      </c>
      <c r="CM8" s="134">
        <f>'Balance Sheet'!CO162</f>
        <v>5.9096896344332369E-3</v>
      </c>
      <c r="CN8" s="134">
        <f>'Balance Sheet'!CP162</f>
        <v>4.8137643021841465E-3</v>
      </c>
      <c r="CO8" s="134">
        <f>'Balance Sheet'!CQ162</f>
        <v>4.5781163528677482E-3</v>
      </c>
      <c r="CP8" s="134">
        <f>'Balance Sheet'!CR162</f>
        <v>4.3902444440463654E-3</v>
      </c>
      <c r="CQ8" s="134">
        <f>'Balance Sheet'!CS162</f>
        <v>3.8910709665521321E-3</v>
      </c>
      <c r="CR8" s="134">
        <f>'Balance Sheet'!CT162</f>
        <v>3.3045603619967809E-3</v>
      </c>
      <c r="CS8" s="134">
        <f>'Balance Sheet'!CU162</f>
        <v>2.0797169739568151E-3</v>
      </c>
      <c r="CT8" s="134">
        <f>'Balance Sheet'!CV162</f>
        <v>1.8743372110475041E-3</v>
      </c>
      <c r="CU8" s="134">
        <f>'Balance Sheet'!CW162</f>
        <v>1.7460753517341563E-3</v>
      </c>
      <c r="CV8" s="134">
        <f>'Balance Sheet'!CX162</f>
        <v>1.8550342739717238E-3</v>
      </c>
      <c r="CW8" s="134">
        <f>'Balance Sheet'!CY162</f>
        <v>1.6648717002492727E-3</v>
      </c>
      <c r="CX8" s="134">
        <f>'Balance Sheet'!CZ162</f>
        <v>1.5882306093544078E-3</v>
      </c>
      <c r="CY8" s="134">
        <f>'Balance Sheet'!DA162</f>
        <v>1.4549219337885117E-3</v>
      </c>
      <c r="CZ8" s="134">
        <f>'Balance Sheet'!DB162</f>
        <v>1.4533229136719126E-3</v>
      </c>
      <c r="DA8" s="134">
        <f>'Balance Sheet'!DC162</f>
        <v>1.7048236363665591E-3</v>
      </c>
      <c r="DB8" s="134">
        <f>'Balance Sheet'!DD162</f>
        <v>1.5699766419292589E-3</v>
      </c>
      <c r="DC8" s="134">
        <f>'Balance Sheet'!DE162</f>
        <v>1.564673406504316E-3</v>
      </c>
      <c r="DD8" s="134">
        <f>'Balance Sheet'!DF162</f>
        <v>1.5277076079831661E-3</v>
      </c>
      <c r="DE8" s="134">
        <f>'Balance Sheet'!DG162</f>
        <v>1.5850784954432415E-3</v>
      </c>
      <c r="DF8" s="134">
        <f>'Balance Sheet'!DH162</f>
        <v>1.6567142413430359E-3</v>
      </c>
      <c r="DG8" s="134">
        <f>'Balance Sheet'!DI162</f>
        <v>1.8951735265635369E-3</v>
      </c>
    </row>
    <row r="9" spans="1:112" s="133" customFormat="1" ht="15" customHeight="1">
      <c r="A9" s="133" t="str">
        <f>'Balance Sheet'!B163</f>
        <v>Amortization, profit and loss(%)</v>
      </c>
      <c r="B9" s="134">
        <f>'Balance Sheet'!D163</f>
        <v>4.3057459480296658E-3</v>
      </c>
      <c r="C9" s="134">
        <f>'Balance Sheet'!E163</f>
        <v>1.4878652737191659E-2</v>
      </c>
      <c r="D9" s="134">
        <f>'Balance Sheet'!F163</f>
        <v>5.3191387418438263E-2</v>
      </c>
      <c r="E9" s="134">
        <f>'Balance Sheet'!G163</f>
        <v>2.5043666123490026E-2</v>
      </c>
      <c r="F9" s="134">
        <f>'Balance Sheet'!H163</f>
        <v>3.6704199199967501E-2</v>
      </c>
      <c r="G9" s="134">
        <f>'Balance Sheet'!I163</f>
        <v>3.5209370403317543E-2</v>
      </c>
      <c r="H9" s="134">
        <f>'Balance Sheet'!J163</f>
        <v>2.7681360681503033E-2</v>
      </c>
      <c r="I9" s="134">
        <f>'Balance Sheet'!K163</f>
        <v>2.4613317215895783E-2</v>
      </c>
      <c r="J9" s="134">
        <f>'Balance Sheet'!L163</f>
        <v>2.4762921295026739E-2</v>
      </c>
      <c r="K9" s="134">
        <f>'Balance Sheet'!M163</f>
        <v>2.8159680107691317E-2</v>
      </c>
      <c r="L9" s="134">
        <f>'Balance Sheet'!N163</f>
        <v>1.6230570459503445E-2</v>
      </c>
      <c r="M9" s="134">
        <f>'Balance Sheet'!O163</f>
        <v>1.4577712533017598E-2</v>
      </c>
      <c r="N9" s="134">
        <f>'Balance Sheet'!P163</f>
        <v>2.1940057475823546E-2</v>
      </c>
      <c r="O9" s="134">
        <f>'Balance Sheet'!Q163</f>
        <v>2.1283973579604789E-2</v>
      </c>
      <c r="P9" s="134">
        <f>'Balance Sheet'!R163</f>
        <v>2.1942917419641324E-2</v>
      </c>
      <c r="Q9" s="134">
        <f>'Balance Sheet'!S163</f>
        <v>1.9176285550439542E-2</v>
      </c>
      <c r="R9" s="134">
        <f>'Balance Sheet'!T163</f>
        <v>2.1786987179305047E-2</v>
      </c>
      <c r="S9" s="134">
        <f>'Balance Sheet'!U163</f>
        <v>2.0670183407127146E-2</v>
      </c>
      <c r="T9" s="134">
        <f>'Balance Sheet'!V163</f>
        <v>2.7191071056864902E-2</v>
      </c>
      <c r="U9" s="134">
        <f>'Balance Sheet'!W163</f>
        <v>2.3641085162610025E-2</v>
      </c>
      <c r="V9" s="134">
        <f>'Balance Sheet'!X163</f>
        <v>2.7031407307343307E-2</v>
      </c>
      <c r="W9" s="134">
        <f>'Balance Sheet'!Y163</f>
        <v>2.6168958416278761E-2</v>
      </c>
      <c r="X9" s="134">
        <f>'Balance Sheet'!Z163</f>
        <v>2.8176382154641324E-2</v>
      </c>
      <c r="Y9" s="134">
        <f>'Balance Sheet'!AA163</f>
        <v>2.4754629107639928E-2</v>
      </c>
      <c r="Z9" s="134">
        <f>'Balance Sheet'!AB163</f>
        <v>2.6905111199009974E-2</v>
      </c>
      <c r="AA9" s="134">
        <f>'Balance Sheet'!AC163</f>
        <v>2.6520092421090193E-2</v>
      </c>
      <c r="AB9" s="134">
        <f>'Balance Sheet'!AD163</f>
        <v>2.7261704732736949E-2</v>
      </c>
      <c r="AC9" s="134">
        <f>'Balance Sheet'!AE163</f>
        <v>1.9809656551522843E-2</v>
      </c>
      <c r="AD9" s="134">
        <f>'Balance Sheet'!AF163</f>
        <v>2.5651013159310024E-2</v>
      </c>
      <c r="AE9" s="134">
        <f>'Balance Sheet'!AG163</f>
        <v>2.347730436685664E-2</v>
      </c>
      <c r="AF9" s="134">
        <f>'Balance Sheet'!AH163</f>
        <v>2.6648473685475585E-2</v>
      </c>
      <c r="AG9" s="134">
        <f>'Balance Sheet'!AI163</f>
        <v>2.0018064323596207E-2</v>
      </c>
      <c r="AH9" s="134">
        <f>'Balance Sheet'!AJ163</f>
        <v>2.5604194138568549E-2</v>
      </c>
      <c r="AI9" s="134">
        <f>'Balance Sheet'!AK163</f>
        <v>1.7248848554776829E-2</v>
      </c>
      <c r="AJ9" s="134">
        <f>'Balance Sheet'!AL163</f>
        <v>1.8928875311046128E-2</v>
      </c>
      <c r="AK9" s="134">
        <f>'Balance Sheet'!AM163</f>
        <v>7.2067340723645269E-3</v>
      </c>
      <c r="AL9" s="134">
        <f>'Balance Sheet'!AN163</f>
        <v>2.2387902336368566E-2</v>
      </c>
      <c r="AM9" s="134">
        <f>'Balance Sheet'!AO163</f>
        <v>1.7271120566458444E-2</v>
      </c>
      <c r="AN9" s="134">
        <f>'Balance Sheet'!AP163</f>
        <v>2.0937095580027383E-2</v>
      </c>
      <c r="AO9" s="134">
        <f>'Balance Sheet'!AQ163</f>
        <v>1.098974279461395E-2</v>
      </c>
      <c r="AP9" s="134">
        <f>'Balance Sheet'!AR163</f>
        <v>1.2804690519874351E-2</v>
      </c>
      <c r="AQ9" s="134">
        <f>'Balance Sheet'!AS163</f>
        <v>9.6005859254129772E-3</v>
      </c>
      <c r="AR9" s="134">
        <f>'Balance Sheet'!AT163</f>
        <v>1.332372923222158E-2</v>
      </c>
      <c r="AS9" s="134">
        <f>'Balance Sheet'!AU163</f>
        <v>1.1436997193145601E-2</v>
      </c>
      <c r="AT9" s="134">
        <f>'Balance Sheet'!AV163</f>
        <v>1.6145835991303429E-3</v>
      </c>
      <c r="AU9" s="134">
        <f>'Balance Sheet'!AW163</f>
        <v>7.2938546908622275E-3</v>
      </c>
      <c r="AV9" s="134">
        <f>'Balance Sheet'!AX163</f>
        <v>9.0550324247561109E-4</v>
      </c>
      <c r="AW9" s="134">
        <f>'Balance Sheet'!AY163</f>
        <v>7.5585015340487536E-3</v>
      </c>
      <c r="AX9" s="134">
        <f>'Balance Sheet'!AZ163</f>
        <v>1.0725547641413834E-2</v>
      </c>
      <c r="AY9" s="134">
        <f>'Balance Sheet'!BA163</f>
        <v>2.3895922297192885E-2</v>
      </c>
      <c r="AZ9" s="134">
        <f>'Balance Sheet'!BB163</f>
        <v>2.4656978211339893E-2</v>
      </c>
      <c r="BA9" s="134">
        <f>'Balance Sheet'!BC163</f>
        <v>3.2835469278265347E-2</v>
      </c>
      <c r="BB9" s="134">
        <f>'Balance Sheet'!BD163</f>
        <v>3.0545806686445718E-2</v>
      </c>
      <c r="BC9" s="134">
        <f>'Balance Sheet'!BE163</f>
        <v>2.9917346245077924E-2</v>
      </c>
      <c r="BD9" s="134">
        <f>'Balance Sheet'!BF163</f>
        <v>2.8361762098773825E-2</v>
      </c>
      <c r="BE9" s="134">
        <f>'Balance Sheet'!BG163</f>
        <v>4.2741016635802181E-2</v>
      </c>
      <c r="BF9" s="134">
        <f>'Balance Sheet'!BH163</f>
        <v>0</v>
      </c>
      <c r="BG9" s="134">
        <f>'Balance Sheet'!BI163</f>
        <v>7.2550335013432396E-3</v>
      </c>
      <c r="BH9" s="134">
        <f>'Balance Sheet'!BJ163</f>
        <v>5.6640632816120674E-3</v>
      </c>
      <c r="BI9" s="134">
        <f>'Balance Sheet'!BK163</f>
        <v>5.8118125191817102E-3</v>
      </c>
      <c r="BJ9" s="134">
        <f>'Balance Sheet'!BL163</f>
        <v>7.6409815016498855E-3</v>
      </c>
      <c r="BK9" s="134">
        <f>'Balance Sheet'!BM163</f>
        <v>7.7299408103514624E-3</v>
      </c>
      <c r="BL9" s="134">
        <f>'Balance Sheet'!BN163</f>
        <v>1.0895381834002274E-2</v>
      </c>
      <c r="BM9" s="134">
        <f>'Balance Sheet'!BO163</f>
        <v>3.3132905636373768E-4</v>
      </c>
      <c r="BN9" s="134">
        <f>'Balance Sheet'!BP163</f>
        <v>5.2971937705365859E-4</v>
      </c>
      <c r="BO9" s="134">
        <f>'Balance Sheet'!BQ163</f>
        <v>8.3025780020436603E-4</v>
      </c>
      <c r="BP9" s="134">
        <f>'Balance Sheet'!BR163</f>
        <v>1.3080252052592449E-3</v>
      </c>
      <c r="BQ9" s="134">
        <f>'Balance Sheet'!BS163</f>
        <v>1.5617463370550932E-3</v>
      </c>
      <c r="BR9" s="134">
        <f>'Balance Sheet'!BT163</f>
        <v>2.1649421886908377E-3</v>
      </c>
      <c r="BS9" s="134">
        <f>'Balance Sheet'!BU163</f>
        <v>2.9529865172944932E-3</v>
      </c>
      <c r="BT9" s="134">
        <f>'Balance Sheet'!BV163</f>
        <v>0</v>
      </c>
      <c r="BU9" s="134">
        <f>'Balance Sheet'!BW163</f>
        <v>1.1601866790613656E-3</v>
      </c>
      <c r="BV9" s="134">
        <f>'Balance Sheet'!BX163</f>
        <v>0</v>
      </c>
      <c r="BW9" s="134">
        <f>'Balance Sheet'!BY163</f>
        <v>2.1991238232765406E-3</v>
      </c>
      <c r="BX9" s="134">
        <f>'Balance Sheet'!BZ163</f>
        <v>0</v>
      </c>
      <c r="BY9" s="134">
        <f>'Balance Sheet'!CA163</f>
        <v>2.5960091330408997E-3</v>
      </c>
      <c r="BZ9" s="134">
        <f>'Balance Sheet'!CB163</f>
        <v>0</v>
      </c>
      <c r="CA9" s="134">
        <f>'Balance Sheet'!CC163</f>
        <v>2.4335746960855663E-3</v>
      </c>
      <c r="CB9" s="134">
        <f>'Balance Sheet'!CD163</f>
        <v>1.7624046937865236E-3</v>
      </c>
      <c r="CC9" s="134">
        <f>'Balance Sheet'!CE163</f>
        <v>4.1872678153778526E-3</v>
      </c>
      <c r="CD9" s="134">
        <f>'Balance Sheet'!CF163</f>
        <v>3.7779543376852522E-3</v>
      </c>
      <c r="CE9" s="134">
        <f>'Balance Sheet'!CG163</f>
        <v>1.9035162901612961E-3</v>
      </c>
      <c r="CF9" s="134">
        <f>'Balance Sheet'!CH163</f>
        <v>1.7175075195363292E-3</v>
      </c>
      <c r="CG9" s="134">
        <f>'Balance Sheet'!CI163</f>
        <v>1.5034020731959489E-3</v>
      </c>
      <c r="CH9" s="134">
        <f>'Balance Sheet'!CJ163</f>
        <v>1.7255630588040392E-3</v>
      </c>
      <c r="CI9" s="134">
        <f>'Balance Sheet'!CK163</f>
        <v>1.0814107355780085E-3</v>
      </c>
      <c r="CJ9" s="134">
        <f>'Balance Sheet'!CL163</f>
        <v>0</v>
      </c>
      <c r="CK9" s="134">
        <f>'Balance Sheet'!CM163</f>
        <v>6.9157744436924807E-4</v>
      </c>
      <c r="CL9" s="134">
        <f>'Balance Sheet'!CN163</f>
        <v>6.0677000024151164E-4</v>
      </c>
      <c r="CM9" s="134">
        <f>'Balance Sheet'!CO163</f>
        <v>6.2851596641344001E-4</v>
      </c>
      <c r="CN9" s="134">
        <f>'Balance Sheet'!CP163</f>
        <v>0</v>
      </c>
      <c r="CO9" s="134">
        <f>'Balance Sheet'!CQ163</f>
        <v>3.1342181710892613E-4</v>
      </c>
      <c r="CP9" s="134">
        <f>'Balance Sheet'!CR163</f>
        <v>0</v>
      </c>
      <c r="CQ9" s="134">
        <f>'Balance Sheet'!CS163</f>
        <v>3.22499771291159E-4</v>
      </c>
      <c r="CR9" s="134">
        <f>'Balance Sheet'!CT163</f>
        <v>0</v>
      </c>
      <c r="CS9" s="134">
        <f>'Balance Sheet'!CU163</f>
        <v>1.9518910260438437E-4</v>
      </c>
      <c r="CT9" s="134">
        <f>'Balance Sheet'!CV163</f>
        <v>0</v>
      </c>
      <c r="CU9" s="134">
        <f>'Balance Sheet'!CW163</f>
        <v>3.3275564142935343E-4</v>
      </c>
      <c r="CV9" s="134">
        <f>'Balance Sheet'!CX163</f>
        <v>0</v>
      </c>
      <c r="CW9" s="134">
        <f>'Balance Sheet'!CY163</f>
        <v>3.8558697865754692E-4</v>
      </c>
      <c r="CX9" s="134">
        <f>'Balance Sheet'!CZ163</f>
        <v>0</v>
      </c>
      <c r="CY9" s="134">
        <f>'Balance Sheet'!DA163</f>
        <v>3.8446041053561791E-4</v>
      </c>
      <c r="CZ9" s="134">
        <f>'Balance Sheet'!DB163</f>
        <v>4.3716732698081696E-4</v>
      </c>
      <c r="DA9" s="134">
        <f>'Balance Sheet'!DC163</f>
        <v>5.2871370912037027E-4</v>
      </c>
      <c r="DB9" s="134">
        <f>'Balance Sheet'!DD163</f>
        <v>4.987189964595853E-4</v>
      </c>
      <c r="DC9" s="134">
        <f>'Balance Sheet'!DE163</f>
        <v>5.0626644496406875E-4</v>
      </c>
      <c r="DD9" s="134">
        <f>'Balance Sheet'!DF163</f>
        <v>0</v>
      </c>
      <c r="DE9" s="134">
        <f>'Balance Sheet'!DG163</f>
        <v>4.9551128069606624E-4</v>
      </c>
      <c r="DF9" s="134">
        <f>'Balance Sheet'!DH163</f>
        <v>4.9470774520711199E-4</v>
      </c>
      <c r="DG9" s="134">
        <f>'Balance Sheet'!DI163</f>
        <v>0</v>
      </c>
    </row>
    <row r="10" spans="1:112" ht="15" customHeight="1">
      <c r="A10" s="90"/>
      <c r="B10" s="144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7"/>
  <sheetViews>
    <sheetView topLeftCell="A2" workbookViewId="0">
      <pane xSplit="1" ySplit="2" topLeftCell="B11" activePane="bottomRight" state="frozen"/>
      <selection activeCell="A2" sqref="A2"/>
      <selection pane="topRight" activeCell="B2" sqref="B2"/>
      <selection pane="bottomLeft" activeCell="A4" sqref="A4"/>
      <selection pane="bottomRight" activeCell="A2" sqref="A2"/>
    </sheetView>
  </sheetViews>
  <sheetFormatPr baseColWidth="10" defaultColWidth="8.83203125" defaultRowHeight="14" x14ac:dyDescent="0"/>
  <cols>
    <col min="1" max="1" width="19.1640625" style="59" customWidth="1"/>
    <col min="2" max="20" width="11.6640625" bestFit="1" customWidth="1"/>
    <col min="21" max="29" width="12.6640625" bestFit="1" customWidth="1"/>
  </cols>
  <sheetData>
    <row r="1" spans="1:59" s="67" customFormat="1" ht="18">
      <c r="A1" s="73" t="s">
        <v>368</v>
      </c>
    </row>
    <row r="2" spans="1:59" s="94" customFormat="1" ht="18">
      <c r="A2" s="135" t="s">
        <v>424</v>
      </c>
    </row>
    <row r="3" spans="1:59" s="130" customFormat="1">
      <c r="A3" s="133" t="s">
        <v>423</v>
      </c>
      <c r="B3" s="131">
        <f>'Balance Sheet'!D6</f>
        <v>547</v>
      </c>
      <c r="C3" s="131">
        <f>'Balance Sheet'!E6</f>
        <v>731</v>
      </c>
      <c r="D3" s="131">
        <f>'Balance Sheet'!F6</f>
        <v>912</v>
      </c>
      <c r="E3" s="131">
        <f>'Balance Sheet'!G6</f>
        <v>1096</v>
      </c>
      <c r="F3" s="131">
        <f>'Balance Sheet'!H6</f>
        <v>1277</v>
      </c>
      <c r="G3" s="131">
        <f>'Balance Sheet'!I6</f>
        <v>1461</v>
      </c>
      <c r="H3" s="131">
        <f>'Balance Sheet'!J6</f>
        <v>1643</v>
      </c>
      <c r="I3" s="131">
        <f>'Balance Sheet'!K6</f>
        <v>1827</v>
      </c>
      <c r="J3" s="131">
        <f>'Balance Sheet'!L6</f>
        <v>2008</v>
      </c>
      <c r="K3" s="131">
        <f>'Balance Sheet'!M6</f>
        <v>2192</v>
      </c>
      <c r="L3" s="131">
        <f>'Balance Sheet'!N6</f>
        <v>2373</v>
      </c>
      <c r="M3" s="131">
        <f>'Balance Sheet'!O6</f>
        <v>2557</v>
      </c>
      <c r="N3" s="131">
        <f>'Balance Sheet'!P6</f>
        <v>2738</v>
      </c>
      <c r="O3" s="131">
        <f>'Balance Sheet'!Q6</f>
        <v>2922</v>
      </c>
      <c r="P3" s="131">
        <f>'Balance Sheet'!R6</f>
        <v>3104</v>
      </c>
      <c r="Q3" s="131">
        <f>'Balance Sheet'!S6</f>
        <v>3288</v>
      </c>
      <c r="R3" s="131">
        <f>'Balance Sheet'!T6</f>
        <v>3469</v>
      </c>
      <c r="S3" s="131">
        <f>'Balance Sheet'!U6</f>
        <v>3653</v>
      </c>
      <c r="T3" s="131">
        <f>'Balance Sheet'!V6</f>
        <v>3834</v>
      </c>
      <c r="U3" s="131">
        <f>'Balance Sheet'!W6</f>
        <v>4018</v>
      </c>
      <c r="V3" s="131">
        <f>'Balance Sheet'!X6</f>
        <v>4199</v>
      </c>
      <c r="W3" s="131">
        <f>'Balance Sheet'!Y6</f>
        <v>4383</v>
      </c>
      <c r="X3" s="131">
        <f>'Balance Sheet'!Z6</f>
        <v>4565</v>
      </c>
      <c r="Y3" s="131">
        <f>'Balance Sheet'!AA6</f>
        <v>4749</v>
      </c>
      <c r="Z3" s="131">
        <f>'Balance Sheet'!AB6</f>
        <v>4930</v>
      </c>
      <c r="AA3" s="131">
        <f>'Balance Sheet'!AC6</f>
        <v>5114</v>
      </c>
      <c r="AB3" s="131">
        <f>'Balance Sheet'!AD6</f>
        <v>5295</v>
      </c>
      <c r="AC3" s="131">
        <f>'Balance Sheet'!AE6</f>
        <v>5479</v>
      </c>
      <c r="AD3" s="131">
        <f>'Balance Sheet'!AF6</f>
        <v>5660</v>
      </c>
      <c r="AE3" s="131">
        <f>'Balance Sheet'!AG6</f>
        <v>5844</v>
      </c>
      <c r="AF3" s="131">
        <f>'Balance Sheet'!AH6</f>
        <v>6026</v>
      </c>
      <c r="AG3" s="131">
        <f>'Balance Sheet'!AI6</f>
        <v>6210</v>
      </c>
      <c r="AH3" s="131">
        <f>'Balance Sheet'!AJ6</f>
        <v>6391</v>
      </c>
      <c r="AI3" s="131">
        <f>'Balance Sheet'!AK6</f>
        <v>6575</v>
      </c>
      <c r="AJ3" s="131">
        <f>'Balance Sheet'!AL6</f>
        <v>6756</v>
      </c>
      <c r="AK3" s="131">
        <f>'Balance Sheet'!AM6</f>
        <v>6940</v>
      </c>
      <c r="AL3" s="131">
        <f>'Balance Sheet'!AN6</f>
        <v>7121</v>
      </c>
      <c r="AM3" s="131">
        <f>'Balance Sheet'!AO6</f>
        <v>7305</v>
      </c>
      <c r="AN3" s="131">
        <f>'Balance Sheet'!AP6</f>
        <v>7487</v>
      </c>
      <c r="AO3" s="131">
        <f>'Balance Sheet'!AQ6</f>
        <v>7671</v>
      </c>
      <c r="AP3" s="131">
        <f>'Balance Sheet'!AR6</f>
        <v>7852</v>
      </c>
      <c r="AQ3" s="131">
        <f>'Balance Sheet'!AS6</f>
        <v>8036</v>
      </c>
      <c r="AR3" s="131">
        <f>'Balance Sheet'!AT6</f>
        <v>8217</v>
      </c>
      <c r="AS3" s="131">
        <f>'Balance Sheet'!AU6</f>
        <v>8401</v>
      </c>
      <c r="AT3" s="131">
        <f>'Balance Sheet'!AV6</f>
        <v>8582</v>
      </c>
      <c r="AU3" s="131">
        <f>'Balance Sheet'!AW6</f>
        <v>8766</v>
      </c>
      <c r="AV3" s="131">
        <f>'Balance Sheet'!AX6</f>
        <v>8948</v>
      </c>
      <c r="AW3" s="131">
        <f>'Balance Sheet'!AY6</f>
        <v>9132</v>
      </c>
      <c r="AX3" s="131">
        <f>'Balance Sheet'!AZ6</f>
        <v>9313</v>
      </c>
      <c r="AY3" s="131">
        <f>'Balance Sheet'!BA6</f>
        <v>9497</v>
      </c>
      <c r="AZ3" s="131">
        <f>'Balance Sheet'!BB6</f>
        <v>9678</v>
      </c>
      <c r="BA3" s="131">
        <f>'Balance Sheet'!BC6</f>
        <v>9862</v>
      </c>
      <c r="BB3" s="131">
        <f>'Balance Sheet'!BD6</f>
        <v>10043</v>
      </c>
      <c r="BC3" s="131">
        <f>'Balance Sheet'!BE6</f>
        <v>10227</v>
      </c>
      <c r="BD3" s="131">
        <f>'Balance Sheet'!BF6</f>
        <v>10409</v>
      </c>
      <c r="BE3" s="131">
        <f>'Balance Sheet'!BG6</f>
        <v>10593</v>
      </c>
      <c r="BF3" s="131">
        <f>'Balance Sheet'!BH6</f>
        <v>10774</v>
      </c>
      <c r="BG3" s="131">
        <f>'Balance Sheet'!BI6</f>
        <v>10958</v>
      </c>
    </row>
    <row r="4" spans="1:59" s="133" customFormat="1">
      <c r="A4" s="130" t="s">
        <v>421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</row>
    <row r="5" spans="1:59" s="133" customFormat="1">
      <c r="A5" s="133" t="s">
        <v>413</v>
      </c>
      <c r="B5" s="146">
        <f>'Balance Sheet'!D122/1000000</f>
        <v>0</v>
      </c>
      <c r="C5" s="146">
        <f>'Balance Sheet'!E122/1000000</f>
        <v>0</v>
      </c>
      <c r="D5" s="146">
        <f>'Balance Sheet'!F122/1000000</f>
        <v>0</v>
      </c>
      <c r="E5" s="146">
        <f>'Balance Sheet'!G122/1000000</f>
        <v>0.20300000000000001</v>
      </c>
      <c r="F5" s="146">
        <f>'Balance Sheet'!H122/1000000</f>
        <v>0.62334999999999996</v>
      </c>
      <c r="G5" s="146">
        <f>'Balance Sheet'!I122/1000000</f>
        <v>0.31</v>
      </c>
      <c r="H5" s="146">
        <f>'Balance Sheet'!J122/1000000</f>
        <v>0.69</v>
      </c>
      <c r="I5" s="146">
        <f>'Balance Sheet'!K122/1000000</f>
        <v>0</v>
      </c>
      <c r="J5" s="146">
        <f>'Balance Sheet'!L122/1000000</f>
        <v>2.9950997000000004</v>
      </c>
      <c r="K5" s="146">
        <f>'Balance Sheet'!M122/1000000</f>
        <v>0</v>
      </c>
      <c r="L5" s="146">
        <f>'Balance Sheet'!N122/1000000</f>
        <v>6.6000000000000003E-2</v>
      </c>
      <c r="M5" s="146">
        <f>'Balance Sheet'!O122/1000000</f>
        <v>1.25</v>
      </c>
      <c r="N5" s="146">
        <f>'Balance Sheet'!P122/1000000</f>
        <v>1.0805</v>
      </c>
      <c r="O5" s="146">
        <f>'Balance Sheet'!Q122/1000000</f>
        <v>1.5720000000000001</v>
      </c>
      <c r="P5" s="146">
        <f>'Balance Sheet'!R122/1000000</f>
        <v>2.6009267500000002</v>
      </c>
      <c r="Q5" s="146">
        <f>'Balance Sheet'!S122/1000000</f>
        <v>2.5898750000000001</v>
      </c>
      <c r="R5" s="146">
        <f>'Balance Sheet'!T122/1000000</f>
        <v>2.6972999999999998</v>
      </c>
      <c r="S5" s="146">
        <f>'Balance Sheet'!U122/1000000</f>
        <v>9.5299999999999994</v>
      </c>
      <c r="T5" s="146">
        <f>'Balance Sheet'!V122/1000000</f>
        <v>0.80510000000000004</v>
      </c>
      <c r="U5" s="146">
        <f>'Balance Sheet'!W122/1000000</f>
        <v>0.05</v>
      </c>
      <c r="V5" s="146">
        <f>'Balance Sheet'!X122/1000000</f>
        <v>2.0150000000000001</v>
      </c>
      <c r="W5" s="146">
        <f>'Balance Sheet'!Y122/1000000</f>
        <v>0.03</v>
      </c>
      <c r="X5" s="146">
        <f>'Balance Sheet'!Z122/1000000</f>
        <v>4.6754150000000001</v>
      </c>
      <c r="Y5" s="146">
        <f>'Balance Sheet'!AA122/1000000</f>
        <v>4</v>
      </c>
      <c r="Z5" s="146">
        <f>'Balance Sheet'!AB122/1000000</f>
        <v>5.8763924999999997</v>
      </c>
      <c r="AA5" s="146">
        <f>'Balance Sheet'!AC122/1000000</f>
        <v>3.3</v>
      </c>
      <c r="AB5" s="146">
        <f>'Balance Sheet'!AD122/1000000</f>
        <v>7.4999999999999997E-2</v>
      </c>
      <c r="AC5" s="146">
        <f>'Balance Sheet'!AE122/1000000</f>
        <v>0</v>
      </c>
      <c r="AD5" s="146">
        <f>'Balance Sheet'!AF122/1000000</f>
        <v>0</v>
      </c>
      <c r="AE5" s="146">
        <f>'Balance Sheet'!AG122/1000000</f>
        <v>0</v>
      </c>
      <c r="AF5" s="146">
        <f>'Balance Sheet'!AH122/1000000</f>
        <v>0</v>
      </c>
      <c r="AG5" s="146">
        <f>'Balance Sheet'!AI122/1000000</f>
        <v>0.5</v>
      </c>
      <c r="AH5" s="146">
        <f>'Balance Sheet'!AJ122/1000000</f>
        <v>0</v>
      </c>
      <c r="AI5" s="146">
        <f>'Balance Sheet'!AK122/1000000</f>
        <v>2.1068372000000002</v>
      </c>
      <c r="AJ5" s="146">
        <f>'Balance Sheet'!AL122/1000000</f>
        <v>1.8568370199999999</v>
      </c>
      <c r="AK5" s="146">
        <f>'Balance Sheet'!AM122/1000000</f>
        <v>2.0394653000000003</v>
      </c>
      <c r="AL5" s="146">
        <f>'Balance Sheet'!AN122/1000000</f>
        <v>1.7958372</v>
      </c>
      <c r="AM5" s="146">
        <f>'Balance Sheet'!AO122/1000000</f>
        <v>1.7958372</v>
      </c>
      <c r="AN5" s="146">
        <f>'Balance Sheet'!AP122/1000000</f>
        <v>1.7958372</v>
      </c>
      <c r="AO5" s="146">
        <f>'Balance Sheet'!AQ122/1000000</f>
        <v>1.7958372</v>
      </c>
      <c r="AP5" s="146">
        <f>'Balance Sheet'!AR122/1000000</f>
        <v>1.7958372</v>
      </c>
      <c r="AQ5" s="146">
        <f>'Balance Sheet'!AS122/1000000</f>
        <v>1.7958372</v>
      </c>
      <c r="AR5" s="146">
        <f>'Balance Sheet'!AT122/1000000</f>
        <v>1.7958372</v>
      </c>
      <c r="AS5" s="146">
        <f>'Balance Sheet'!AU122/1000000</f>
        <v>7.3314371999999999</v>
      </c>
      <c r="AT5" s="146">
        <f>'Balance Sheet'!AV122/1000000</f>
        <v>3.6873372</v>
      </c>
      <c r="AU5" s="146">
        <f>'Balance Sheet'!AW122/1000000</f>
        <v>0</v>
      </c>
      <c r="AV5" s="146">
        <f>'Balance Sheet'!AX122/1000000</f>
        <v>0</v>
      </c>
      <c r="AW5" s="146">
        <f>'Balance Sheet'!AY122/1000000</f>
        <v>0</v>
      </c>
      <c r="AX5" s="146">
        <f>'Balance Sheet'!AZ122/1000000</f>
        <v>0</v>
      </c>
      <c r="AY5" s="146">
        <f>'Balance Sheet'!BA122/1000000</f>
        <v>0</v>
      </c>
      <c r="AZ5" s="146">
        <f>'Balance Sheet'!BB122/1000000</f>
        <v>0</v>
      </c>
      <c r="BA5" s="146">
        <f>'Balance Sheet'!BC122/1000000</f>
        <v>0</v>
      </c>
      <c r="BB5" s="146">
        <f>'Balance Sheet'!BD122/1000000</f>
        <v>0</v>
      </c>
      <c r="BC5" s="146">
        <f>'Balance Sheet'!BE122/1000000</f>
        <v>0</v>
      </c>
      <c r="BD5" s="146">
        <f>'Balance Sheet'!BF122/1000000</f>
        <v>1.2656305299999999</v>
      </c>
      <c r="BE5" s="146">
        <f>'Balance Sheet'!BG122/1000000</f>
        <v>18.82855756</v>
      </c>
      <c r="BF5" s="146">
        <f>'Balance Sheet'!BH122/1000000</f>
        <v>126.66379266</v>
      </c>
      <c r="BG5" s="146">
        <f>'Balance Sheet'!BI122/1000000</f>
        <v>253.40651036000003</v>
      </c>
    </row>
    <row r="6" spans="1:59" s="133" customFormat="1">
      <c r="A6" s="133" t="s">
        <v>414</v>
      </c>
      <c r="B6" s="139">
        <f>('Balance Sheet'!D123+'Balance Sheet'!D124)/1000000</f>
        <v>3.71846056</v>
      </c>
      <c r="C6" s="139">
        <f>('Balance Sheet'!E123+'Balance Sheet'!E124)/1000000</f>
        <v>3.5672638499999998</v>
      </c>
      <c r="D6" s="139">
        <f>('Balance Sheet'!F123+'Balance Sheet'!F124)/1000000</f>
        <v>4.6026982599999995</v>
      </c>
      <c r="E6" s="139">
        <f>('Balance Sheet'!G123+'Balance Sheet'!G124)/1000000</f>
        <v>4.5695884800000002</v>
      </c>
      <c r="F6" s="139">
        <f>('Balance Sheet'!H123+'Balance Sheet'!H124)/1000000</f>
        <v>5.5648895700000001</v>
      </c>
      <c r="G6" s="139">
        <f>('Balance Sheet'!I123+'Balance Sheet'!I124)/1000000</f>
        <v>3.8197625499999996</v>
      </c>
      <c r="H6" s="139">
        <f>('Balance Sheet'!J123+'Balance Sheet'!J124)/1000000</f>
        <v>6.9259078799999996</v>
      </c>
      <c r="I6" s="139">
        <f>('Balance Sheet'!K123+'Balance Sheet'!K124)/1000000</f>
        <v>6.68832848</v>
      </c>
      <c r="J6" s="139">
        <f>('Balance Sheet'!L123+'Balance Sheet'!L124)/1000000</f>
        <v>6.1489698600000002</v>
      </c>
      <c r="K6" s="139">
        <f>('Balance Sheet'!M123+'Balance Sheet'!M124)/1000000</f>
        <v>4.9996376099999997</v>
      </c>
      <c r="L6" s="139">
        <f>('Balance Sheet'!N123+'Balance Sheet'!N124)/1000000</f>
        <v>4.9621055200000006</v>
      </c>
      <c r="M6" s="139">
        <f>('Balance Sheet'!O123+'Balance Sheet'!O124)/1000000</f>
        <v>4.8275143200000006</v>
      </c>
      <c r="N6" s="139">
        <f>('Balance Sheet'!P123+'Balance Sheet'!P124)/1000000</f>
        <v>4.7673197400000005</v>
      </c>
      <c r="O6" s="139">
        <f>('Balance Sheet'!Q123+'Balance Sheet'!Q124)/1000000</f>
        <v>5.7954807800000001</v>
      </c>
      <c r="P6" s="139">
        <f>('Balance Sheet'!R123+'Balance Sheet'!R124)/1000000</f>
        <v>7.1931072900000004</v>
      </c>
      <c r="Q6" s="139">
        <f>('Balance Sheet'!S123+'Balance Sheet'!S124)/1000000</f>
        <v>3.95988235</v>
      </c>
      <c r="R6" s="139">
        <f>('Balance Sheet'!T123+'Balance Sheet'!T124)/1000000</f>
        <v>11.437417059999998</v>
      </c>
      <c r="S6" s="139">
        <f>('Balance Sheet'!U123+'Balance Sheet'!U124)/1000000</f>
        <v>5.2131304699999994</v>
      </c>
      <c r="T6" s="139">
        <f>('Balance Sheet'!V123+'Balance Sheet'!V124)/1000000</f>
        <v>12.596721199999999</v>
      </c>
      <c r="U6" s="139">
        <f>('Balance Sheet'!W123+'Balance Sheet'!W124)/1000000</f>
        <v>14.132618260000001</v>
      </c>
      <c r="V6" s="139">
        <f>('Balance Sheet'!X123+'Balance Sheet'!X124)/1000000</f>
        <v>16.908211919999999</v>
      </c>
      <c r="W6" s="139">
        <f>('Balance Sheet'!Y123+'Balance Sheet'!Y124)/1000000</f>
        <v>7.3421377400000001</v>
      </c>
      <c r="X6" s="139">
        <f>('Balance Sheet'!Z123+'Balance Sheet'!Z124)/1000000</f>
        <v>11.009903119999999</v>
      </c>
      <c r="Y6" s="139">
        <f>('Balance Sheet'!AA123+'Balance Sheet'!AA124)/1000000</f>
        <v>10.615078519999999</v>
      </c>
      <c r="Z6" s="139">
        <f>('Balance Sheet'!AB123+'Balance Sheet'!AB124)/1000000</f>
        <v>14.27168451</v>
      </c>
      <c r="AA6" s="139">
        <f>('Balance Sheet'!AC123+'Balance Sheet'!AC124)/1000000</f>
        <v>8.3213489200000001</v>
      </c>
      <c r="AB6" s="139">
        <f>('Balance Sheet'!AD123+'Balance Sheet'!AD124)/1000000</f>
        <v>24.237336160000002</v>
      </c>
      <c r="AC6" s="139">
        <f>('Balance Sheet'!AE123+'Balance Sheet'!AE124)/1000000</f>
        <v>21.661027140000002</v>
      </c>
      <c r="AD6" s="139">
        <f>('Balance Sheet'!AF123+'Balance Sheet'!AF124)/1000000</f>
        <v>17.120351719999999</v>
      </c>
      <c r="AE6" s="139">
        <f>('Balance Sheet'!AG123+'Balance Sheet'!AG124)/1000000</f>
        <v>15.26837737</v>
      </c>
      <c r="AF6" s="139">
        <f>('Balance Sheet'!AH123+'Balance Sheet'!AH124)/1000000</f>
        <v>25.282013469999999</v>
      </c>
      <c r="AG6" s="139">
        <f>('Balance Sheet'!AI123+'Balance Sheet'!AI124)/1000000</f>
        <v>23.291828930000001</v>
      </c>
      <c r="AH6" s="139">
        <f>('Balance Sheet'!AJ123+'Balance Sheet'!AJ124)/1000000</f>
        <v>25.496994689999998</v>
      </c>
      <c r="AI6" s="139">
        <f>('Balance Sheet'!AK123+'Balance Sheet'!AK124)/1000000</f>
        <v>24.159567980000002</v>
      </c>
      <c r="AJ6" s="139">
        <f>('Balance Sheet'!AL123+'Balance Sheet'!AL124)/1000000</f>
        <v>29.24185821</v>
      </c>
      <c r="AK6" s="139">
        <f>('Balance Sheet'!AM123+'Balance Sheet'!AM124)/1000000</f>
        <v>33.24699227</v>
      </c>
      <c r="AL6" s="139">
        <f>('Balance Sheet'!AN123+'Balance Sheet'!AN124)/1000000</f>
        <v>29.373710460000002</v>
      </c>
      <c r="AM6" s="139">
        <f>('Balance Sheet'!AO123+'Balance Sheet'!AO124)/1000000</f>
        <v>91.630838489999988</v>
      </c>
      <c r="AN6" s="139">
        <f>('Balance Sheet'!AP123+'Balance Sheet'!AP124)/1000000</f>
        <v>151.30939674000001</v>
      </c>
      <c r="AO6" s="139">
        <f>('Balance Sheet'!AQ123+'Balance Sheet'!AQ124)/1000000</f>
        <v>103.85995694</v>
      </c>
      <c r="AP6" s="139">
        <f>('Balance Sheet'!AR123+'Balance Sheet'!AR124)/1000000</f>
        <v>104.30680690000001</v>
      </c>
      <c r="AQ6" s="139">
        <f>('Balance Sheet'!AS123+'Balance Sheet'!AS124)/1000000</f>
        <v>84.966975009999985</v>
      </c>
      <c r="AR6" s="139">
        <f>('Balance Sheet'!AT123+'Balance Sheet'!AT124)/1000000</f>
        <v>127.21370242</v>
      </c>
      <c r="AS6" s="139">
        <f>('Balance Sheet'!AU123+'Balance Sheet'!AU124)/1000000</f>
        <v>105.51159246</v>
      </c>
      <c r="AT6" s="139">
        <f>('Balance Sheet'!AV123+'Balance Sheet'!AV124)/1000000</f>
        <v>146.33371974000002</v>
      </c>
      <c r="AU6" s="139">
        <f>('Balance Sheet'!AW123+'Balance Sheet'!AW124)/1000000</f>
        <v>133.23304210999999</v>
      </c>
      <c r="AV6" s="139">
        <f>('Balance Sheet'!AX123+'Balance Sheet'!AX124)/1000000</f>
        <v>190.16609679000001</v>
      </c>
      <c r="AW6" s="139">
        <f>('Balance Sheet'!AY123+'Balance Sheet'!AY124)/1000000</f>
        <v>149.24551671</v>
      </c>
      <c r="AX6" s="139">
        <f>('Balance Sheet'!AZ123+'Balance Sheet'!AZ124)/1000000</f>
        <v>208.57180511999996</v>
      </c>
      <c r="AY6" s="139">
        <f>('Balance Sheet'!BA123+'Balance Sheet'!BA124)/1000000</f>
        <v>171.34357982999998</v>
      </c>
      <c r="AZ6" s="139">
        <f>('Balance Sheet'!BB123+'Balance Sheet'!BB124)/1000000</f>
        <v>273.68530512000001</v>
      </c>
      <c r="BA6" s="139">
        <f>('Balance Sheet'!BC123+'Balance Sheet'!BC124)/1000000</f>
        <v>210.07946557</v>
      </c>
      <c r="BB6" s="139">
        <f>('Balance Sheet'!BD123+'Balance Sheet'!BD124)/1000000</f>
        <v>517.75453751999999</v>
      </c>
      <c r="BC6" s="139">
        <f>('Balance Sheet'!BE123+'Balance Sheet'!BE124)/1000000</f>
        <v>502.45093895000002</v>
      </c>
      <c r="BD6" s="139">
        <f>('Balance Sheet'!BF123+'Balance Sheet'!BF124)/1000000</f>
        <v>529.01442800999996</v>
      </c>
      <c r="BE6" s="139">
        <f>('Balance Sheet'!BG123+'Balance Sheet'!BG124)/1000000</f>
        <v>397.67895040999997</v>
      </c>
      <c r="BF6" s="139">
        <f>('Balance Sheet'!BH123+'Balance Sheet'!BH124)/1000000</f>
        <v>337.31045028</v>
      </c>
      <c r="BG6" s="139">
        <f>('Balance Sheet'!BI123+'Balance Sheet'!BI124)/1000000</f>
        <v>105.52412372999999</v>
      </c>
    </row>
    <row r="7" spans="1:59">
      <c r="A7" s="133" t="s">
        <v>357</v>
      </c>
      <c r="B7" s="147">
        <f>'Balance Sheet'!D125/1000000</f>
        <v>0</v>
      </c>
      <c r="C7" s="147">
        <f>'Balance Sheet'!E125/1000000</f>
        <v>0</v>
      </c>
      <c r="D7" s="147">
        <f>'Balance Sheet'!F125/1000000</f>
        <v>0</v>
      </c>
      <c r="E7" s="147">
        <f>'Balance Sheet'!G125/1000000</f>
        <v>0</v>
      </c>
      <c r="F7" s="147">
        <f>'Balance Sheet'!H125/1000000</f>
        <v>0</v>
      </c>
      <c r="G7" s="147">
        <f>'Balance Sheet'!I125/1000000</f>
        <v>0</v>
      </c>
      <c r="H7" s="147">
        <f>'Balance Sheet'!J125/1000000</f>
        <v>0</v>
      </c>
      <c r="I7" s="147">
        <f>'Balance Sheet'!K125/1000000</f>
        <v>0</v>
      </c>
      <c r="J7" s="147">
        <f>'Balance Sheet'!L125/1000000</f>
        <v>0</v>
      </c>
      <c r="K7" s="147">
        <f>'Balance Sheet'!M125/1000000</f>
        <v>0</v>
      </c>
      <c r="L7" s="147">
        <f>'Balance Sheet'!N125/1000000</f>
        <v>0</v>
      </c>
      <c r="M7" s="147">
        <f>'Balance Sheet'!O125/1000000</f>
        <v>0</v>
      </c>
      <c r="N7" s="147">
        <f>'Balance Sheet'!P125/1000000</f>
        <v>0</v>
      </c>
      <c r="O7" s="147">
        <f>'Balance Sheet'!Q125/1000000</f>
        <v>0</v>
      </c>
      <c r="P7" s="147">
        <f>'Balance Sheet'!R125/1000000</f>
        <v>0</v>
      </c>
      <c r="Q7" s="147">
        <f>'Balance Sheet'!S125/1000000</f>
        <v>0</v>
      </c>
      <c r="R7" s="147">
        <f>'Balance Sheet'!T125/1000000</f>
        <v>0</v>
      </c>
      <c r="S7" s="147">
        <f>'Balance Sheet'!U125/1000000</f>
        <v>0</v>
      </c>
      <c r="T7" s="147">
        <f>'Balance Sheet'!V125/1000000</f>
        <v>0</v>
      </c>
      <c r="U7" s="147">
        <f>'Balance Sheet'!W125/1000000</f>
        <v>0</v>
      </c>
      <c r="V7" s="147">
        <f>'Balance Sheet'!X125/1000000</f>
        <v>0</v>
      </c>
      <c r="W7" s="147">
        <f>'Balance Sheet'!Y125/1000000</f>
        <v>0</v>
      </c>
      <c r="X7" s="147">
        <f>'Balance Sheet'!Z125/1000000</f>
        <v>0</v>
      </c>
      <c r="Y7" s="147">
        <f>'Balance Sheet'!AA125/1000000</f>
        <v>0</v>
      </c>
      <c r="Z7" s="147">
        <f>'Balance Sheet'!AB125/1000000</f>
        <v>0</v>
      </c>
      <c r="AA7" s="147">
        <f>'Balance Sheet'!AC125/1000000</f>
        <v>0</v>
      </c>
      <c r="AB7" s="147">
        <f>'Balance Sheet'!AD125/1000000</f>
        <v>0</v>
      </c>
      <c r="AC7" s="147">
        <f>'Balance Sheet'!AE125/1000000</f>
        <v>0</v>
      </c>
      <c r="AD7" s="147">
        <f>'Balance Sheet'!AF125/1000000</f>
        <v>0</v>
      </c>
      <c r="AE7" s="147">
        <f>'Balance Sheet'!AG125/1000000</f>
        <v>0</v>
      </c>
      <c r="AF7" s="147">
        <f>'Balance Sheet'!AH125/1000000</f>
        <v>0</v>
      </c>
      <c r="AG7" s="147">
        <f>'Balance Sheet'!AI125/1000000</f>
        <v>0</v>
      </c>
      <c r="AH7" s="147">
        <f>'Balance Sheet'!AJ125/1000000</f>
        <v>0</v>
      </c>
      <c r="AI7" s="147">
        <f>'Balance Sheet'!AK125/1000000</f>
        <v>0</v>
      </c>
      <c r="AJ7" s="147">
        <f>'Balance Sheet'!AL125/1000000</f>
        <v>0</v>
      </c>
      <c r="AK7" s="147">
        <f>'Balance Sheet'!AM125/1000000</f>
        <v>0</v>
      </c>
      <c r="AL7" s="147">
        <f>'Balance Sheet'!AN125/1000000</f>
        <v>0</v>
      </c>
      <c r="AM7" s="147">
        <f>'Balance Sheet'!AO125/1000000</f>
        <v>0</v>
      </c>
      <c r="AN7" s="147">
        <f>'Balance Sheet'!AP125/1000000</f>
        <v>0</v>
      </c>
      <c r="AO7" s="147">
        <f>'Balance Sheet'!AQ125/1000000</f>
        <v>0</v>
      </c>
      <c r="AP7" s="147">
        <f>'Balance Sheet'!AR125/1000000</f>
        <v>0</v>
      </c>
      <c r="AQ7" s="147">
        <f>'Balance Sheet'!AS125/1000000</f>
        <v>0</v>
      </c>
      <c r="AR7" s="147">
        <f>'Balance Sheet'!AT125/1000000</f>
        <v>0</v>
      </c>
      <c r="AS7" s="147">
        <f>'Balance Sheet'!AU125/1000000</f>
        <v>0</v>
      </c>
      <c r="AT7" s="147">
        <f>'Balance Sheet'!AV125/1000000</f>
        <v>0</v>
      </c>
      <c r="AU7" s="147">
        <f>'Balance Sheet'!AW125/1000000</f>
        <v>0</v>
      </c>
      <c r="AV7" s="147">
        <f>'Balance Sheet'!AX125/1000000</f>
        <v>0</v>
      </c>
      <c r="AW7" s="147">
        <f>'Balance Sheet'!AY125/1000000</f>
        <v>0</v>
      </c>
      <c r="AX7" s="147">
        <f>'Balance Sheet'!AZ125/1000000</f>
        <v>0</v>
      </c>
      <c r="AY7" s="147">
        <f>'Balance Sheet'!BA125/1000000</f>
        <v>0</v>
      </c>
      <c r="AZ7" s="147">
        <f>'Balance Sheet'!BB125/1000000</f>
        <v>0</v>
      </c>
      <c r="BA7" s="147">
        <f>'Balance Sheet'!BC125/1000000</f>
        <v>0</v>
      </c>
      <c r="BB7" s="147">
        <f>'Balance Sheet'!BD125/1000000</f>
        <v>0</v>
      </c>
      <c r="BC7" s="147">
        <f>'Balance Sheet'!BE125/1000000</f>
        <v>0</v>
      </c>
      <c r="BD7" s="147">
        <f>'Balance Sheet'!BF125/1000000</f>
        <v>0</v>
      </c>
      <c r="BE7" s="147">
        <f>'Balance Sheet'!BG125/1000000</f>
        <v>0</v>
      </c>
      <c r="BF7" s="147">
        <f>'Balance Sheet'!BH125/1000000</f>
        <v>0</v>
      </c>
      <c r="BG7" s="147">
        <f>'Balance Sheet'!BI125/1000000</f>
        <v>0</v>
      </c>
    </row>
    <row r="8" spans="1:59">
      <c r="A8" s="133" t="s">
        <v>358</v>
      </c>
      <c r="B8" s="147">
        <f>'Balance Sheet'!D127/1000000</f>
        <v>0.55142494999999991</v>
      </c>
      <c r="C8" s="147">
        <f>'Balance Sheet'!E127/1000000</f>
        <v>2.0486880300000001</v>
      </c>
      <c r="D8" s="147">
        <f>'Balance Sheet'!F127/1000000</f>
        <v>0.64765050000000002</v>
      </c>
      <c r="E8" s="147">
        <f>'Balance Sheet'!G127/1000000</f>
        <v>1.8741473800000001</v>
      </c>
      <c r="F8" s="147">
        <f>'Balance Sheet'!H127/1000000</f>
        <v>1.48404545</v>
      </c>
      <c r="G8" s="147">
        <f>'Balance Sheet'!I127/1000000</f>
        <v>2.8497543700000003</v>
      </c>
      <c r="H8" s="147">
        <f>'Balance Sheet'!J127/1000000</f>
        <v>1.6992306499999998</v>
      </c>
      <c r="I8" s="147">
        <f>'Balance Sheet'!K127/1000000</f>
        <v>2.7604365900000003</v>
      </c>
      <c r="J8" s="147">
        <f>'Balance Sheet'!L127/1000000</f>
        <v>2.9160031699999993</v>
      </c>
      <c r="K8" s="147">
        <f>'Balance Sheet'!M127/1000000</f>
        <v>5.3709595200000004</v>
      </c>
      <c r="L8" s="147">
        <f>'Balance Sheet'!N127/1000000</f>
        <v>7.6956060199999996</v>
      </c>
      <c r="M8" s="147">
        <f>'Balance Sheet'!O127/1000000</f>
        <v>5.9535715999999992</v>
      </c>
      <c r="N8" s="147">
        <f>'Balance Sheet'!P127/1000000</f>
        <v>7.5608755700000003</v>
      </c>
      <c r="O8" s="147">
        <f>'Balance Sheet'!Q127/1000000</f>
        <v>6.9568404599999996</v>
      </c>
      <c r="P8" s="147">
        <f>'Balance Sheet'!R127/1000000</f>
        <v>5.1695030799999993</v>
      </c>
      <c r="Q8" s="147">
        <f>'Balance Sheet'!S127/1000000</f>
        <v>7.1976168599999992</v>
      </c>
      <c r="R8" s="147">
        <f>'Balance Sheet'!T127/1000000</f>
        <v>4.9370140500000002</v>
      </c>
      <c r="S8" s="147">
        <f>'Balance Sheet'!U127/1000000</f>
        <v>8.4424192599999994</v>
      </c>
      <c r="T8" s="147">
        <f>'Balance Sheet'!V127/1000000</f>
        <v>9.5817973300000006</v>
      </c>
      <c r="U8" s="147">
        <f>'Balance Sheet'!W127/1000000</f>
        <v>9.234401609999999</v>
      </c>
      <c r="V8" s="147">
        <f>'Balance Sheet'!X127/1000000</f>
        <v>6.5315311300000003</v>
      </c>
      <c r="W8" s="147">
        <f>'Balance Sheet'!Y127/1000000</f>
        <v>13.22885962</v>
      </c>
      <c r="X8" s="147">
        <f>'Balance Sheet'!Z127/1000000</f>
        <v>7.7634591200000003</v>
      </c>
      <c r="Y8" s="147">
        <f>'Balance Sheet'!AA127/1000000</f>
        <v>8.1694792799999991</v>
      </c>
      <c r="Z8" s="147">
        <f>'Balance Sheet'!AB127/1000000</f>
        <v>5.5738466000000004</v>
      </c>
      <c r="AA8" s="147">
        <f>'Balance Sheet'!AC127/1000000</f>
        <v>14.053520599999999</v>
      </c>
      <c r="AB8" s="147">
        <f>'Balance Sheet'!AD127/1000000</f>
        <v>5.5053287500000003</v>
      </c>
      <c r="AC8" s="147">
        <f>'Balance Sheet'!AE127/1000000</f>
        <v>3.1712318500000003</v>
      </c>
      <c r="AD8" s="147">
        <f>'Balance Sheet'!AF127/1000000</f>
        <v>11.734164</v>
      </c>
      <c r="AE8" s="147">
        <f>'Balance Sheet'!AG127/1000000</f>
        <v>17.747939840000001</v>
      </c>
      <c r="AF8" s="147">
        <f>'Balance Sheet'!AH127/1000000</f>
        <v>11.35645294</v>
      </c>
      <c r="AG8" s="147">
        <f>'Balance Sheet'!AI127/1000000</f>
        <v>14.721488729999999</v>
      </c>
      <c r="AH8" s="147">
        <f>'Balance Sheet'!AJ127/1000000</f>
        <v>18.488614890000001</v>
      </c>
      <c r="AI8" s="147">
        <f>'Balance Sheet'!AK127/1000000</f>
        <v>28.767445030000001</v>
      </c>
      <c r="AJ8" s="147">
        <f>'Balance Sheet'!AL127/1000000</f>
        <v>36.655724630000002</v>
      </c>
      <c r="AK8" s="147">
        <f>'Balance Sheet'!AM127/1000000</f>
        <v>54.535746830000008</v>
      </c>
      <c r="AL8" s="147">
        <f>'Balance Sheet'!AN127/1000000</f>
        <v>82.572485830000005</v>
      </c>
      <c r="AM8" s="147">
        <f>'Balance Sheet'!AO127/1000000</f>
        <v>88.885748830000011</v>
      </c>
      <c r="AN8" s="147">
        <f>'Balance Sheet'!AP127/1000000</f>
        <v>85.412789219999993</v>
      </c>
      <c r="AO8" s="147">
        <f>'Balance Sheet'!AQ127/1000000</f>
        <v>137.9435292</v>
      </c>
      <c r="AP8" s="147">
        <f>'Balance Sheet'!AR127/1000000</f>
        <v>112.07649141999998</v>
      </c>
      <c r="AQ8" s="147">
        <f>'Balance Sheet'!AS127/1000000</f>
        <v>172.84829829</v>
      </c>
      <c r="AR8" s="147">
        <f>'Balance Sheet'!AT127/1000000</f>
        <v>104.83609704000001</v>
      </c>
      <c r="AS8" s="147">
        <f>'Balance Sheet'!AU127/1000000</f>
        <v>200.90723638</v>
      </c>
      <c r="AT8" s="147">
        <f>'Balance Sheet'!AV127/1000000</f>
        <v>170.99720962000001</v>
      </c>
      <c r="AU8" s="147">
        <f>'Balance Sheet'!AW127/1000000</f>
        <v>329.81633475000001</v>
      </c>
      <c r="AV8" s="147">
        <f>'Balance Sheet'!AX127/1000000</f>
        <v>241.74949260999998</v>
      </c>
      <c r="AW8" s="147">
        <f>'Balance Sheet'!AY127/1000000</f>
        <v>407.71800698999999</v>
      </c>
      <c r="AX8" s="147">
        <f>'Balance Sheet'!AZ127/1000000</f>
        <v>322.79692213999999</v>
      </c>
      <c r="AY8" s="147">
        <f>'Balance Sheet'!BA127/1000000</f>
        <v>643.44593551000003</v>
      </c>
      <c r="AZ8" s="147">
        <f>'Balance Sheet'!BB127/1000000</f>
        <v>450.34343998000003</v>
      </c>
      <c r="BA8" s="147">
        <f>'Balance Sheet'!BC127/1000000</f>
        <v>588.03530140999999</v>
      </c>
      <c r="BB8" s="147">
        <f>'Balance Sheet'!BD127/1000000</f>
        <v>190.83004461000002</v>
      </c>
      <c r="BC8" s="147">
        <f>'Balance Sheet'!BE127/1000000</f>
        <v>359.14522238999996</v>
      </c>
      <c r="BD8" s="147">
        <f>'Balance Sheet'!BF127/1000000</f>
        <v>271.87755435000003</v>
      </c>
      <c r="BE8" s="147">
        <f>'Balance Sheet'!BG127/1000000</f>
        <v>517.68136548000007</v>
      </c>
      <c r="BF8" s="147">
        <f>'Balance Sheet'!BH127/1000000</f>
        <v>370.44664991000002</v>
      </c>
      <c r="BG8" s="147">
        <f>'Balance Sheet'!BI127/1000000</f>
        <v>572.70773768999993</v>
      </c>
    </row>
    <row r="9" spans="1:59">
      <c r="A9" s="133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</row>
    <row r="10" spans="1:59">
      <c r="A10" s="130" t="s">
        <v>422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</row>
    <row r="11" spans="1:59">
      <c r="A11" s="140" t="s">
        <v>361</v>
      </c>
      <c r="B11" s="139">
        <f>'Balance Sheet'!D143/1000000</f>
        <v>0</v>
      </c>
      <c r="C11" s="139">
        <f>'Balance Sheet'!E143/1000000</f>
        <v>0</v>
      </c>
      <c r="D11" s="139">
        <f>'Balance Sheet'!F143/1000000</f>
        <v>0</v>
      </c>
      <c r="E11" s="139">
        <f>'Balance Sheet'!G143/1000000</f>
        <v>0</v>
      </c>
      <c r="F11" s="139">
        <f>'Balance Sheet'!H143/1000000</f>
        <v>0</v>
      </c>
      <c r="G11" s="139">
        <f>'Balance Sheet'!I143/1000000</f>
        <v>0</v>
      </c>
      <c r="H11" s="139">
        <f>'Balance Sheet'!J143/1000000</f>
        <v>0</v>
      </c>
      <c r="I11" s="139">
        <f>'Balance Sheet'!K143/1000000</f>
        <v>0</v>
      </c>
      <c r="J11" s="139">
        <f>'Balance Sheet'!L143/1000000</f>
        <v>0</v>
      </c>
      <c r="K11" s="139">
        <f>'Balance Sheet'!M143/1000000</f>
        <v>0</v>
      </c>
      <c r="L11" s="139">
        <f>'Balance Sheet'!N143/1000000</f>
        <v>0</v>
      </c>
      <c r="M11" s="139">
        <f>'Balance Sheet'!O143/1000000</f>
        <v>0</v>
      </c>
      <c r="N11" s="139">
        <f>'Balance Sheet'!P143/1000000</f>
        <v>0</v>
      </c>
      <c r="O11" s="139">
        <f>'Balance Sheet'!Q143/1000000</f>
        <v>0</v>
      </c>
      <c r="P11" s="139">
        <f>'Balance Sheet'!R143/1000000</f>
        <v>0</v>
      </c>
      <c r="Q11" s="139">
        <f>'Balance Sheet'!S143/1000000</f>
        <v>0</v>
      </c>
      <c r="R11" s="139">
        <f>'Balance Sheet'!T143/1000000</f>
        <v>0</v>
      </c>
      <c r="S11" s="139">
        <f>'Balance Sheet'!U143/1000000</f>
        <v>0</v>
      </c>
      <c r="T11" s="139">
        <f>'Balance Sheet'!V143/1000000</f>
        <v>0</v>
      </c>
      <c r="U11" s="139">
        <f>'Balance Sheet'!W143/1000000</f>
        <v>0</v>
      </c>
      <c r="V11" s="139">
        <f>'Balance Sheet'!X143/1000000</f>
        <v>0</v>
      </c>
      <c r="W11" s="139">
        <f>'Balance Sheet'!Y143/1000000</f>
        <v>0</v>
      </c>
      <c r="X11" s="139">
        <f>'Balance Sheet'!Z143/1000000</f>
        <v>0</v>
      </c>
      <c r="Y11" s="139">
        <f>'Balance Sheet'!AA143/1000000</f>
        <v>0</v>
      </c>
      <c r="Z11" s="139">
        <f>'Balance Sheet'!AB143/1000000</f>
        <v>0</v>
      </c>
      <c r="AA11" s="139">
        <f>'Balance Sheet'!AC143/1000000</f>
        <v>0</v>
      </c>
      <c r="AB11" s="139">
        <f>'Balance Sheet'!AD143/1000000</f>
        <v>0</v>
      </c>
      <c r="AC11" s="139">
        <f>'Balance Sheet'!AE143/1000000</f>
        <v>0</v>
      </c>
      <c r="AD11" s="139">
        <f>'Balance Sheet'!AF143/1000000</f>
        <v>0</v>
      </c>
      <c r="AE11" s="139">
        <f>'Balance Sheet'!AG143/1000000</f>
        <v>0</v>
      </c>
      <c r="AF11" s="139">
        <f>'Balance Sheet'!AH143/1000000</f>
        <v>0</v>
      </c>
      <c r="AG11" s="139">
        <f>'Balance Sheet'!AI143/1000000</f>
        <v>0</v>
      </c>
      <c r="AH11" s="139">
        <f>'Balance Sheet'!AJ143/1000000</f>
        <v>0</v>
      </c>
      <c r="AI11" s="139">
        <f>'Balance Sheet'!AK143/1000000</f>
        <v>1.6068372</v>
      </c>
      <c r="AJ11" s="139">
        <f>'Balance Sheet'!AL143/1000000</f>
        <v>1.6068372</v>
      </c>
      <c r="AK11" s="139">
        <f>'Balance Sheet'!AM143/1000000</f>
        <v>1.7958372</v>
      </c>
      <c r="AL11" s="139">
        <f>'Balance Sheet'!AN143/1000000</f>
        <v>1.7958372</v>
      </c>
      <c r="AM11" s="139">
        <f>'Balance Sheet'!AO143/1000000</f>
        <v>1.7958372</v>
      </c>
      <c r="AN11" s="139">
        <f>'Balance Sheet'!AP143/1000000</f>
        <v>1.7958372</v>
      </c>
      <c r="AO11" s="139">
        <f>'Balance Sheet'!AQ143/1000000</f>
        <v>1.7958372</v>
      </c>
      <c r="AP11" s="139">
        <f>'Balance Sheet'!AR143/1000000</f>
        <v>1.7958372</v>
      </c>
      <c r="AQ11" s="139">
        <f>'Balance Sheet'!AS143/1000000</f>
        <v>1.7958372</v>
      </c>
      <c r="AR11" s="139">
        <f>'Balance Sheet'!AT143/1000000</f>
        <v>1.7958372</v>
      </c>
      <c r="AS11" s="139">
        <f>'Balance Sheet'!AU143/1000000</f>
        <v>1.7958372</v>
      </c>
      <c r="AT11" s="139">
        <f>'Balance Sheet'!AV143/1000000</f>
        <v>1.7958372</v>
      </c>
      <c r="AU11" s="139">
        <f>'Balance Sheet'!AW143/1000000</f>
        <v>0</v>
      </c>
      <c r="AV11" s="139">
        <f>'Balance Sheet'!AX143/1000000</f>
        <v>0</v>
      </c>
      <c r="AW11" s="139">
        <f>'Balance Sheet'!AY143/1000000</f>
        <v>0</v>
      </c>
      <c r="AX11" s="139">
        <f>'Balance Sheet'!AZ143/1000000</f>
        <v>0</v>
      </c>
      <c r="AY11" s="139">
        <f>'Balance Sheet'!BA143/1000000</f>
        <v>0</v>
      </c>
      <c r="AZ11" s="139">
        <f>'Balance Sheet'!BB143/1000000</f>
        <v>0</v>
      </c>
      <c r="BA11" s="139">
        <f>'Balance Sheet'!BC143/1000000</f>
        <v>0</v>
      </c>
      <c r="BB11" s="139">
        <f>'Balance Sheet'!BD143/1000000</f>
        <v>0</v>
      </c>
      <c r="BC11" s="139">
        <f>'Balance Sheet'!BE143/1000000</f>
        <v>0</v>
      </c>
      <c r="BD11" s="139">
        <f>'Balance Sheet'!BF143/1000000</f>
        <v>0</v>
      </c>
      <c r="BE11" s="139">
        <f>'Balance Sheet'!BG143/1000000</f>
        <v>0</v>
      </c>
      <c r="BF11" s="139">
        <f>'Balance Sheet'!BH143/1000000</f>
        <v>0</v>
      </c>
      <c r="BG11" s="139">
        <f>'Balance Sheet'!BI143/1000000</f>
        <v>0</v>
      </c>
    </row>
    <row r="12" spans="1:59">
      <c r="A12" s="140" t="s">
        <v>280</v>
      </c>
      <c r="B12" s="139">
        <f>'Balance Sheet'!D145/1000000</f>
        <v>1.3514550000000001</v>
      </c>
      <c r="C12" s="139">
        <f>'Balance Sheet'!E145/1000000</f>
        <v>0.83038000000000001</v>
      </c>
      <c r="D12" s="139">
        <f>'Balance Sheet'!F145/1000000</f>
        <v>1.4014800000000001</v>
      </c>
      <c r="E12" s="139">
        <f>'Balance Sheet'!G145/1000000</f>
        <v>1.12988</v>
      </c>
      <c r="F12" s="139">
        <f>'Balance Sheet'!H145/1000000</f>
        <v>1.943225</v>
      </c>
      <c r="G12" s="139">
        <f>'Balance Sheet'!I145/1000000</f>
        <v>3.0967500000000001</v>
      </c>
      <c r="H12" s="139">
        <f>'Balance Sheet'!J145/1000000</f>
        <v>3.6585000000000001</v>
      </c>
      <c r="I12" s="139">
        <f>'Balance Sheet'!K145/1000000</f>
        <v>5.5707800000000001</v>
      </c>
      <c r="J12" s="139">
        <f>'Balance Sheet'!L145/1000000</f>
        <v>5.0387000000000004</v>
      </c>
      <c r="K12" s="139">
        <f>'Balance Sheet'!M145/1000000</f>
        <v>6.0651149999999996</v>
      </c>
      <c r="L12" s="139">
        <f>'Balance Sheet'!N145/1000000</f>
        <v>6.9435250000000002</v>
      </c>
      <c r="M12" s="139">
        <f>'Balance Sheet'!O145/1000000</f>
        <v>6.2097100000000003</v>
      </c>
      <c r="N12" s="139">
        <f>'Balance Sheet'!P145/1000000</f>
        <v>6.2146800000000004</v>
      </c>
      <c r="O12" s="139">
        <f>'Balance Sheet'!Q145/1000000</f>
        <v>6.62378</v>
      </c>
      <c r="P12" s="139">
        <f>'Balance Sheet'!R145/1000000</f>
        <v>6.7575349999999998</v>
      </c>
      <c r="Q12" s="139">
        <f>'Balance Sheet'!S145/1000000</f>
        <v>7.6565849999999998</v>
      </c>
      <c r="R12" s="139">
        <f>'Balance Sheet'!T145/1000000</f>
        <v>7.4331649999999998</v>
      </c>
      <c r="S12" s="139">
        <f>'Balance Sheet'!U145/1000000</f>
        <v>9.8863350000000008</v>
      </c>
      <c r="T12" s="139">
        <f>'Balance Sheet'!V145/1000000</f>
        <v>9.9628549999999994</v>
      </c>
      <c r="U12" s="139">
        <f>'Balance Sheet'!W145/1000000</f>
        <v>12.672610000000001</v>
      </c>
      <c r="V12" s="139">
        <f>'Balance Sheet'!X145/1000000</f>
        <v>14.095879999999999</v>
      </c>
      <c r="W12" s="139">
        <f>'Balance Sheet'!Y145/1000000</f>
        <v>11.18106</v>
      </c>
      <c r="X12" s="139">
        <f>'Balance Sheet'!Z145/1000000</f>
        <v>12.084465</v>
      </c>
      <c r="Y12" s="139">
        <f>'Balance Sheet'!AA145/1000000</f>
        <v>11.283075</v>
      </c>
      <c r="Z12" s="139">
        <f>'Balance Sheet'!AB145/1000000</f>
        <v>14.250005</v>
      </c>
      <c r="AA12" s="139">
        <f>'Balance Sheet'!AC145/1000000</f>
        <v>14.069369999999999</v>
      </c>
      <c r="AB12" s="139">
        <f>'Balance Sheet'!AD145/1000000</f>
        <v>16.511704999999999</v>
      </c>
      <c r="AC12" s="139">
        <f>'Balance Sheet'!AE145/1000000</f>
        <v>13.713520000000001</v>
      </c>
      <c r="AD12" s="139">
        <f>'Balance Sheet'!AF145/1000000</f>
        <v>16.16029</v>
      </c>
      <c r="AE12" s="139">
        <f>'Balance Sheet'!AG145/1000000</f>
        <v>17.633935000000001</v>
      </c>
      <c r="AF12" s="139">
        <f>'Balance Sheet'!AH145/1000000</f>
        <v>21.13449</v>
      </c>
      <c r="AG12" s="139">
        <f>'Balance Sheet'!AI145/1000000</f>
        <v>24.159974999999999</v>
      </c>
      <c r="AH12" s="139">
        <f>'Balance Sheet'!AJ145/1000000</f>
        <v>27.927420000000001</v>
      </c>
      <c r="AI12" s="139">
        <f>'Balance Sheet'!AK145/1000000</f>
        <v>34.848815000000002</v>
      </c>
      <c r="AJ12" s="139">
        <f>'Balance Sheet'!AL145/1000000</f>
        <v>43.731214999999999</v>
      </c>
      <c r="AK12" s="139">
        <f>'Balance Sheet'!AM145/1000000</f>
        <v>59.619525000000003</v>
      </c>
      <c r="AL12" s="139">
        <f>'Balance Sheet'!AN145/1000000</f>
        <v>79.318659999999994</v>
      </c>
      <c r="AM12" s="139">
        <f>'Balance Sheet'!AO145/1000000</f>
        <v>142.81057999999999</v>
      </c>
      <c r="AN12" s="139">
        <f>'Balance Sheet'!AP145/1000000</f>
        <v>195.51764499999999</v>
      </c>
      <c r="AO12" s="139">
        <f>'Balance Sheet'!AQ145/1000000</f>
        <v>206.77092500000001</v>
      </c>
      <c r="AP12" s="139">
        <f>'Balance Sheet'!AR145/1000000</f>
        <v>174.52626000000001</v>
      </c>
      <c r="AQ12" s="139">
        <f>'Balance Sheet'!AS145/1000000</f>
        <v>214.34623999999999</v>
      </c>
      <c r="AR12" s="139">
        <f>'Balance Sheet'!AT145/1000000</f>
        <v>190.6105</v>
      </c>
      <c r="AS12" s="139">
        <f>'Balance Sheet'!AU145/1000000</f>
        <v>260.95346999999998</v>
      </c>
      <c r="AT12" s="139">
        <f>'Balance Sheet'!AV145/1000000</f>
        <v>257.02516000000003</v>
      </c>
      <c r="AU12" s="139">
        <f>'Balance Sheet'!AW145/1000000</f>
        <v>381.83917000000002</v>
      </c>
      <c r="AV12" s="139">
        <f>'Balance Sheet'!AX145/1000000</f>
        <v>356.48701</v>
      </c>
      <c r="AW12" s="139">
        <f>'Balance Sheet'!AY145/1000000</f>
        <v>475.31582500000002</v>
      </c>
      <c r="AX12" s="139">
        <f>'Balance Sheet'!AZ145/1000000</f>
        <v>429.77895000000001</v>
      </c>
      <c r="AY12" s="139">
        <f>'Balance Sheet'!BA145/1000000</f>
        <v>688.80101999999999</v>
      </c>
      <c r="AZ12" s="139">
        <f>'Balance Sheet'!BB145/1000000</f>
        <v>576.63751500000001</v>
      </c>
      <c r="BA12" s="139">
        <f>'Balance Sheet'!BC145/1000000</f>
        <v>665.413365</v>
      </c>
      <c r="BB12" s="139">
        <f>'Balance Sheet'!BD145/1000000</f>
        <v>549.74684999999999</v>
      </c>
      <c r="BC12" s="139">
        <f>'Balance Sheet'!BE145/1000000</f>
        <v>742.29660999999999</v>
      </c>
      <c r="BD12" s="139">
        <f>'Balance Sheet'!BF145/1000000</f>
        <v>606.09910500000001</v>
      </c>
      <c r="BE12" s="139">
        <f>'Balance Sheet'!BG145/1000000</f>
        <v>765.51791500000002</v>
      </c>
      <c r="BF12" s="139">
        <f>'Balance Sheet'!BH145/1000000</f>
        <v>640.65425000000005</v>
      </c>
      <c r="BG12" s="139">
        <f>'Balance Sheet'!BI145/1000000</f>
        <v>782.84017500000004</v>
      </c>
    </row>
    <row r="13" spans="1:59">
      <c r="A13" s="140" t="s">
        <v>359</v>
      </c>
      <c r="B13" s="139">
        <f>'Balance Sheet'!D146/1000000</f>
        <v>9.1908509999999999E-2</v>
      </c>
      <c r="C13" s="139">
        <f>'Balance Sheet'!E146/1000000</f>
        <v>0.16525465</v>
      </c>
      <c r="D13" s="139">
        <f>'Balance Sheet'!F146/1000000</f>
        <v>0.21199446</v>
      </c>
      <c r="E13" s="139">
        <f>'Balance Sheet'!G146/1000000</f>
        <v>0.74058846</v>
      </c>
      <c r="F13" s="139">
        <f>'Balance Sheet'!H146/1000000</f>
        <v>1.2395771200000001</v>
      </c>
      <c r="G13" s="139">
        <f>'Balance Sheet'!I146/1000000</f>
        <v>1.24925245</v>
      </c>
      <c r="H13" s="139">
        <f>'Balance Sheet'!J146/1000000</f>
        <v>1.4845029199999999</v>
      </c>
      <c r="I13" s="139">
        <f>'Balance Sheet'!K146/1000000</f>
        <v>1.2538612099999999</v>
      </c>
      <c r="J13" s="139">
        <f>'Balance Sheet'!L146/1000000</f>
        <v>3.6247546099999997</v>
      </c>
      <c r="K13" s="139">
        <f>'Balance Sheet'!M146/1000000</f>
        <v>1.7161003300000002</v>
      </c>
      <c r="L13" s="139">
        <f>'Balance Sheet'!N146/1000000</f>
        <v>1.72770051</v>
      </c>
      <c r="M13" s="139">
        <f>'Balance Sheet'!O146/1000000</f>
        <v>2.5637704700000001</v>
      </c>
      <c r="N13" s="139">
        <f>'Balance Sheet'!P146/1000000</f>
        <v>2.91448375</v>
      </c>
      <c r="O13" s="139">
        <f>'Balance Sheet'!Q146/1000000</f>
        <v>2.9405821899999998</v>
      </c>
      <c r="P13" s="139">
        <f>'Balance Sheet'!R146/1000000</f>
        <v>3.7841848799999998</v>
      </c>
      <c r="Q13" s="139">
        <f>'Balance Sheet'!S146/1000000</f>
        <v>2.0949120200000002</v>
      </c>
      <c r="R13" s="139">
        <f>'Balance Sheet'!T146/1000000</f>
        <v>6.9156749</v>
      </c>
      <c r="S13" s="139">
        <f>'Balance Sheet'!U146/1000000</f>
        <v>6.0766524000000004</v>
      </c>
      <c r="T13" s="139">
        <f>'Balance Sheet'!V146/1000000</f>
        <v>8.1105677299999996</v>
      </c>
      <c r="U13" s="139">
        <f>'Balance Sheet'!W146/1000000</f>
        <v>5.8078077800000001</v>
      </c>
      <c r="V13" s="139">
        <f>'Balance Sheet'!X146/1000000</f>
        <v>5.3645553899999996</v>
      </c>
      <c r="W13" s="139">
        <f>'Balance Sheet'!Y146/1000000</f>
        <v>3.8297842799999997</v>
      </c>
      <c r="X13" s="139">
        <f>'Balance Sheet'!Z146/1000000</f>
        <v>5.7238374500000004</v>
      </c>
      <c r="Y13" s="139">
        <f>'Balance Sheet'!AA146/1000000</f>
        <v>5.9551311600000005</v>
      </c>
      <c r="Z13" s="139">
        <f>'Balance Sheet'!AB146/1000000</f>
        <v>4.3137732400000006</v>
      </c>
      <c r="AA13" s="139">
        <f>'Balance Sheet'!AC146/1000000</f>
        <v>5.8252642699999999</v>
      </c>
      <c r="AB13" s="139">
        <f>'Balance Sheet'!AD146/1000000</f>
        <v>6.2301002499999996</v>
      </c>
      <c r="AC13" s="139">
        <f>'Balance Sheet'!AE146/1000000</f>
        <v>5.9792266600000001</v>
      </c>
      <c r="AD13" s="139">
        <f>'Balance Sheet'!AF146/1000000</f>
        <v>7.5771681900000001</v>
      </c>
      <c r="AE13" s="139">
        <f>'Balance Sheet'!AG146/1000000</f>
        <v>9.9067671599999994</v>
      </c>
      <c r="AF13" s="139">
        <f>'Balance Sheet'!AH146/1000000</f>
        <v>9.1277875500000007</v>
      </c>
      <c r="AG13" s="139">
        <f>'Balance Sheet'!AI146/1000000</f>
        <v>7.7891367000000002</v>
      </c>
      <c r="AH13" s="139">
        <f>'Balance Sheet'!AJ146/1000000</f>
        <v>8.6558547799999985</v>
      </c>
      <c r="AI13" s="139">
        <f>'Balance Sheet'!AK146/1000000</f>
        <v>9.9233191699999992</v>
      </c>
      <c r="AJ13" s="139">
        <f>'Balance Sheet'!AL146/1000000</f>
        <v>12.57587461</v>
      </c>
      <c r="AK13" s="139">
        <f>'Balance Sheet'!AM146/1000000</f>
        <v>16.204234899999999</v>
      </c>
      <c r="AL13" s="139">
        <f>'Balance Sheet'!AN146/1000000</f>
        <v>17.142414300000002</v>
      </c>
      <c r="AM13" s="139">
        <f>'Balance Sheet'!AO146/1000000</f>
        <v>22.617594760000003</v>
      </c>
      <c r="AN13" s="139">
        <f>'Balance Sheet'!AP146/1000000</f>
        <v>26.418829649999999</v>
      </c>
      <c r="AO13" s="139">
        <f>'Balance Sheet'!AQ146/1000000</f>
        <v>18.422596070000001</v>
      </c>
      <c r="AP13" s="139">
        <f>'Balance Sheet'!AR146/1000000</f>
        <v>19.789350339999999</v>
      </c>
      <c r="AQ13" s="139">
        <f>'Balance Sheet'!AS146/1000000</f>
        <v>23.1430452</v>
      </c>
      <c r="AR13" s="139">
        <f>'Balance Sheet'!AT146/1000000</f>
        <v>17.882823100000003</v>
      </c>
      <c r="AS13" s="139">
        <f>'Balance Sheet'!AU146/1000000</f>
        <v>26.20736591</v>
      </c>
      <c r="AT13" s="139">
        <f>'Balance Sheet'!AV146/1000000</f>
        <v>27.48930601</v>
      </c>
      <c r="AU13" s="139">
        <f>'Balance Sheet'!AW146/1000000</f>
        <v>29.259936769999999</v>
      </c>
      <c r="AV13" s="139">
        <f>'Balance Sheet'!AX146/1000000</f>
        <v>31.985987949999998</v>
      </c>
      <c r="AW13" s="139">
        <f>'Balance Sheet'!AY146/1000000</f>
        <v>29.485143609999998</v>
      </c>
      <c r="AX13" s="139">
        <f>'Balance Sheet'!AZ146/1000000</f>
        <v>36.615231049999998</v>
      </c>
      <c r="AY13" s="139">
        <f>'Balance Sheet'!BA146/1000000</f>
        <v>32.72978122</v>
      </c>
      <c r="AZ13" s="139">
        <f>'Balance Sheet'!BB146/1000000</f>
        <v>30.576222749999999</v>
      </c>
      <c r="BA13" s="139">
        <f>'Balance Sheet'!BC146/1000000</f>
        <v>28.46181674</v>
      </c>
      <c r="BB13" s="139">
        <f>'Balance Sheet'!BD146/1000000</f>
        <v>41.895879819999998</v>
      </c>
      <c r="BC13" s="139">
        <f>'Balance Sheet'!BE146/1000000</f>
        <v>43.320105520000006</v>
      </c>
      <c r="BD13" s="139">
        <f>'Balance Sheet'!BF146/1000000</f>
        <v>51.034384670000001</v>
      </c>
      <c r="BE13" s="139">
        <f>'Balance Sheet'!BG146/1000000</f>
        <v>32.239427110000001</v>
      </c>
      <c r="BF13" s="139">
        <f>'Balance Sheet'!BH146/1000000</f>
        <v>36.742307689999997</v>
      </c>
      <c r="BG13" s="139">
        <f>'Balance Sheet'!BI146/1000000</f>
        <v>36.243429799999994</v>
      </c>
    </row>
    <row r="14" spans="1:59">
      <c r="A14" s="140" t="s">
        <v>362</v>
      </c>
      <c r="B14" s="139">
        <f>'Balance Sheet'!D147/1000000</f>
        <v>0</v>
      </c>
      <c r="C14" s="139">
        <f>'Balance Sheet'!E147/1000000</f>
        <v>0</v>
      </c>
      <c r="D14" s="139">
        <f>'Balance Sheet'!F147/1000000</f>
        <v>0</v>
      </c>
      <c r="E14" s="139">
        <f>'Balance Sheet'!G147/1000000</f>
        <v>0</v>
      </c>
      <c r="F14" s="139">
        <f>'Balance Sheet'!H147/1000000</f>
        <v>0</v>
      </c>
      <c r="G14" s="139">
        <f>'Balance Sheet'!I147/1000000</f>
        <v>0</v>
      </c>
      <c r="H14" s="139">
        <f>'Balance Sheet'!J147/1000000</f>
        <v>0</v>
      </c>
      <c r="I14" s="139">
        <f>'Balance Sheet'!K147/1000000</f>
        <v>0</v>
      </c>
      <c r="J14" s="139">
        <f>'Balance Sheet'!L147/1000000</f>
        <v>0</v>
      </c>
      <c r="K14" s="139">
        <f>'Balance Sheet'!M147/1000000</f>
        <v>0</v>
      </c>
      <c r="L14" s="139">
        <f>'Balance Sheet'!N147/1000000</f>
        <v>0</v>
      </c>
      <c r="M14" s="139">
        <f>'Balance Sheet'!O147/1000000</f>
        <v>0</v>
      </c>
      <c r="N14" s="139">
        <f>'Balance Sheet'!P147/1000000</f>
        <v>0</v>
      </c>
      <c r="O14" s="139">
        <f>'Balance Sheet'!Q147/1000000</f>
        <v>0</v>
      </c>
      <c r="P14" s="139">
        <f>'Balance Sheet'!R147/1000000</f>
        <v>0</v>
      </c>
      <c r="Q14" s="139">
        <f>'Balance Sheet'!S147/1000000</f>
        <v>0</v>
      </c>
      <c r="R14" s="139">
        <f>'Balance Sheet'!T147/1000000</f>
        <v>0</v>
      </c>
      <c r="S14" s="139">
        <f>'Balance Sheet'!U147/1000000</f>
        <v>0</v>
      </c>
      <c r="T14" s="139">
        <f>'Balance Sheet'!V147/1000000</f>
        <v>0</v>
      </c>
      <c r="U14" s="139">
        <f>'Balance Sheet'!W147/1000000</f>
        <v>0</v>
      </c>
      <c r="V14" s="139">
        <f>'Balance Sheet'!X147/1000000</f>
        <v>0</v>
      </c>
      <c r="W14" s="139">
        <f>'Balance Sheet'!Y147/1000000</f>
        <v>0</v>
      </c>
      <c r="X14" s="139">
        <f>'Balance Sheet'!Z147/1000000</f>
        <v>0</v>
      </c>
      <c r="Y14" s="139">
        <f>'Balance Sheet'!AA147/1000000</f>
        <v>0</v>
      </c>
      <c r="Z14" s="139">
        <f>'Balance Sheet'!AB147/1000000</f>
        <v>0</v>
      </c>
      <c r="AA14" s="139">
        <f>'Balance Sheet'!AC147/1000000</f>
        <v>0</v>
      </c>
      <c r="AB14" s="139">
        <f>'Balance Sheet'!AD147/1000000</f>
        <v>0</v>
      </c>
      <c r="AC14" s="139">
        <f>'Balance Sheet'!AE147/1000000</f>
        <v>0</v>
      </c>
      <c r="AD14" s="139">
        <f>'Balance Sheet'!AF147/1000000</f>
        <v>0</v>
      </c>
      <c r="AE14" s="139">
        <f>'Balance Sheet'!AG147/1000000</f>
        <v>0</v>
      </c>
      <c r="AF14" s="139">
        <f>'Balance Sheet'!AH147/1000000</f>
        <v>0</v>
      </c>
      <c r="AG14" s="139">
        <f>'Balance Sheet'!AI147/1000000</f>
        <v>0</v>
      </c>
      <c r="AH14" s="139">
        <f>'Balance Sheet'!AJ147/1000000</f>
        <v>0</v>
      </c>
      <c r="AI14" s="139">
        <f>'Balance Sheet'!AK147/1000000</f>
        <v>0</v>
      </c>
      <c r="AJ14" s="139">
        <f>'Balance Sheet'!AL147/1000000</f>
        <v>0</v>
      </c>
      <c r="AK14" s="139">
        <f>'Balance Sheet'!AM147/1000000</f>
        <v>0</v>
      </c>
      <c r="AL14" s="139">
        <f>'Balance Sheet'!AN147/1000000</f>
        <v>0</v>
      </c>
      <c r="AM14" s="139">
        <f>'Balance Sheet'!AO147/1000000</f>
        <v>0</v>
      </c>
      <c r="AN14" s="139">
        <f>'Balance Sheet'!AP147/1000000</f>
        <v>0</v>
      </c>
      <c r="AO14" s="139">
        <f>'Balance Sheet'!AQ147/1000000</f>
        <v>0</v>
      </c>
      <c r="AP14" s="139">
        <f>'Balance Sheet'!AR147/1000000</f>
        <v>0</v>
      </c>
      <c r="AQ14" s="139">
        <f>'Balance Sheet'!AS147/1000000</f>
        <v>0</v>
      </c>
      <c r="AR14" s="139">
        <f>'Balance Sheet'!AT147/1000000</f>
        <v>0</v>
      </c>
      <c r="AS14" s="139">
        <f>'Balance Sheet'!AU147/1000000</f>
        <v>0</v>
      </c>
      <c r="AT14" s="139">
        <f>'Balance Sheet'!AV147/1000000</f>
        <v>0</v>
      </c>
      <c r="AU14" s="139">
        <f>'Balance Sheet'!AW147/1000000</f>
        <v>0.40550000000000003</v>
      </c>
      <c r="AV14" s="139">
        <f>'Balance Sheet'!AX147/1000000</f>
        <v>0.32574500000000001</v>
      </c>
      <c r="AW14" s="139">
        <f>'Balance Sheet'!AY147/1000000</f>
        <v>2.8854651699999998</v>
      </c>
      <c r="AX14" s="139">
        <f>'Balance Sheet'!AZ147/1000000</f>
        <v>11.737331339999999</v>
      </c>
      <c r="AY14" s="139">
        <f>'Balance Sheet'!BA147/1000000</f>
        <v>3.4922308399999999</v>
      </c>
      <c r="AZ14" s="139">
        <f>'Balance Sheet'!BB147/1000000</f>
        <v>22.63172402</v>
      </c>
      <c r="BA14" s="139">
        <f>'Balance Sheet'!BC147/1000000</f>
        <v>28.38978505</v>
      </c>
      <c r="BB14" s="139">
        <f>'Balance Sheet'!BD147/1000000</f>
        <v>31.300523559999998</v>
      </c>
      <c r="BC14" s="139">
        <f>'Balance Sheet'!BE147/1000000</f>
        <v>11.613247250000001</v>
      </c>
      <c r="BD14" s="139">
        <f>'Balance Sheet'!BF147/1000000</f>
        <v>49.87071555</v>
      </c>
      <c r="BE14" s="139">
        <f>'Balance Sheet'!BG147/1000000</f>
        <v>18.936409530000002</v>
      </c>
      <c r="BF14" s="139">
        <f>'Balance Sheet'!BH147/1000000</f>
        <v>76.540645639999994</v>
      </c>
      <c r="BG14" s="139">
        <f>'Balance Sheet'!BI147/1000000</f>
        <v>54.159866270000002</v>
      </c>
    </row>
    <row r="15" spans="1:59">
      <c r="A15" s="140" t="s">
        <v>149</v>
      </c>
      <c r="B15" s="139">
        <f>'Balance Sheet'!D149/1000000</f>
        <v>1.5</v>
      </c>
      <c r="C15" s="139">
        <f>'Balance Sheet'!E149/1000000</f>
        <v>1.5</v>
      </c>
      <c r="D15" s="139">
        <f>'Balance Sheet'!F149/1000000</f>
        <v>1.5</v>
      </c>
      <c r="E15" s="139">
        <f>'Balance Sheet'!G149/1000000</f>
        <v>1.5</v>
      </c>
      <c r="F15" s="139">
        <f>'Balance Sheet'!H149/1000000</f>
        <v>1.5</v>
      </c>
      <c r="G15" s="139">
        <f>'Balance Sheet'!I149/1000000</f>
        <v>1.5</v>
      </c>
      <c r="H15" s="139">
        <f>'Balance Sheet'!J149/1000000</f>
        <v>5.8949999999999996</v>
      </c>
      <c r="I15" s="139">
        <f>'Balance Sheet'!K149/1000000</f>
        <v>5.8949999999999996</v>
      </c>
      <c r="J15" s="139">
        <f>'Balance Sheet'!L149/1000000</f>
        <v>5.8949999999999996</v>
      </c>
      <c r="K15" s="139">
        <f>'Balance Sheet'!M149/1000000</f>
        <v>5.8949999999999996</v>
      </c>
      <c r="L15" s="139">
        <f>'Balance Sheet'!N149/1000000</f>
        <v>5.9865000000000004</v>
      </c>
      <c r="M15" s="139">
        <f>'Balance Sheet'!O149/1000000</f>
        <v>5.9865000000000004</v>
      </c>
      <c r="N15" s="139">
        <f>'Balance Sheet'!P149/1000000</f>
        <v>5.9865000000000004</v>
      </c>
      <c r="O15" s="139">
        <f>'Balance Sheet'!Q149/1000000</f>
        <v>5.9865000000000004</v>
      </c>
      <c r="P15" s="139">
        <f>'Balance Sheet'!R149/1000000</f>
        <v>5.9865000000000004</v>
      </c>
      <c r="Q15" s="139">
        <f>'Balance Sheet'!S149/1000000</f>
        <v>5.9865000000000004</v>
      </c>
      <c r="R15" s="139">
        <f>'Balance Sheet'!T149/1000000</f>
        <v>5.9865000000000004</v>
      </c>
      <c r="S15" s="139">
        <f>'Balance Sheet'!U149/1000000</f>
        <v>5.9865000000000004</v>
      </c>
      <c r="T15" s="139">
        <f>'Balance Sheet'!V149/1000000</f>
        <v>5.9865000000000004</v>
      </c>
      <c r="U15" s="139">
        <f>'Balance Sheet'!W149/1000000</f>
        <v>6</v>
      </c>
      <c r="V15" s="139">
        <f>'Balance Sheet'!X149/1000000</f>
        <v>6</v>
      </c>
      <c r="W15" s="139">
        <f>'Balance Sheet'!Y149/1000000</f>
        <v>6</v>
      </c>
      <c r="X15" s="139">
        <f>'Balance Sheet'!Z149/1000000</f>
        <v>6</v>
      </c>
      <c r="Y15" s="139">
        <f>'Balance Sheet'!AA149/1000000</f>
        <v>6</v>
      </c>
      <c r="Z15" s="139">
        <f>'Balance Sheet'!AB149/1000000</f>
        <v>6</v>
      </c>
      <c r="AA15" s="139">
        <f>'Balance Sheet'!AC149/1000000</f>
        <v>6</v>
      </c>
      <c r="AB15" s="139">
        <f>'Balance Sheet'!AD149/1000000</f>
        <v>6</v>
      </c>
      <c r="AC15" s="139">
        <f>'Balance Sheet'!AE149/1000000</f>
        <v>6</v>
      </c>
      <c r="AD15" s="139">
        <f>'Balance Sheet'!AF149/1000000</f>
        <v>6</v>
      </c>
      <c r="AE15" s="139">
        <f>'Balance Sheet'!AG149/1000000</f>
        <v>6</v>
      </c>
      <c r="AF15" s="139">
        <f>'Balance Sheet'!AH149/1000000</f>
        <v>6</v>
      </c>
      <c r="AG15" s="139">
        <f>'Balance Sheet'!AI149/1000000</f>
        <v>6</v>
      </c>
      <c r="AH15" s="139">
        <f>'Balance Sheet'!AJ149/1000000</f>
        <v>6</v>
      </c>
      <c r="AI15" s="139">
        <f>'Balance Sheet'!AK149/1000000</f>
        <v>6</v>
      </c>
      <c r="AJ15" s="139">
        <f>'Balance Sheet'!AL149/1000000</f>
        <v>6</v>
      </c>
      <c r="AK15" s="139">
        <f>'Balance Sheet'!AM149/1000000</f>
        <v>6</v>
      </c>
      <c r="AL15" s="139">
        <f>'Balance Sheet'!AN149/1000000</f>
        <v>6</v>
      </c>
      <c r="AM15" s="139">
        <f>'Balance Sheet'!AO149/1000000</f>
        <v>6</v>
      </c>
      <c r="AN15" s="139">
        <f>'Balance Sheet'!AP149/1000000</f>
        <v>6</v>
      </c>
      <c r="AO15" s="139">
        <f>'Balance Sheet'!AQ149/1000000</f>
        <v>6</v>
      </c>
      <c r="AP15" s="139">
        <f>'Balance Sheet'!AR149/1000000</f>
        <v>6</v>
      </c>
      <c r="AQ15" s="139">
        <f>'Balance Sheet'!AS149/1000000</f>
        <v>6</v>
      </c>
      <c r="AR15" s="139">
        <f>'Balance Sheet'!AT149/1000000</f>
        <v>6</v>
      </c>
      <c r="AS15" s="139">
        <f>'Balance Sheet'!AU149/1000000</f>
        <v>6</v>
      </c>
      <c r="AT15" s="139">
        <f>'Balance Sheet'!AV149/1000000</f>
        <v>6</v>
      </c>
      <c r="AU15" s="139">
        <f>'Balance Sheet'!AW149/1000000</f>
        <v>6</v>
      </c>
      <c r="AV15" s="139">
        <f>'Balance Sheet'!AX149/1000000</f>
        <v>6</v>
      </c>
      <c r="AW15" s="139">
        <f>'Balance Sheet'!AY149/1000000</f>
        <v>6</v>
      </c>
      <c r="AX15" s="139">
        <f>'Balance Sheet'!AZ149/1000000</f>
        <v>6</v>
      </c>
      <c r="AY15" s="139">
        <f>'Balance Sheet'!BA149/1000000</f>
        <v>6</v>
      </c>
      <c r="AZ15" s="139">
        <f>'Balance Sheet'!BB149/1000000</f>
        <v>6</v>
      </c>
      <c r="BA15" s="139">
        <f>'Balance Sheet'!BC149/1000000</f>
        <v>6</v>
      </c>
      <c r="BB15" s="139">
        <f>'Balance Sheet'!BD149/1000000</f>
        <v>6</v>
      </c>
      <c r="BC15" s="139">
        <f>'Balance Sheet'!BE149/1000000</f>
        <v>6</v>
      </c>
      <c r="BD15" s="139">
        <f>'Balance Sheet'!BF149/1000000</f>
        <v>6</v>
      </c>
      <c r="BE15" s="139">
        <f>'Balance Sheet'!BG149/1000000</f>
        <v>6</v>
      </c>
      <c r="BF15" s="139">
        <f>'Balance Sheet'!BH149/1000000</f>
        <v>35</v>
      </c>
      <c r="BG15" s="139">
        <f>'Balance Sheet'!BI149/1000000</f>
        <v>35</v>
      </c>
    </row>
    <row r="16" spans="1:59">
      <c r="A16" s="140" t="s">
        <v>360</v>
      </c>
      <c r="B16" s="139">
        <f>'Balance Sheet'!D150/1000000</f>
        <v>0</v>
      </c>
      <c r="C16" s="139">
        <f>'Balance Sheet'!E150/1000000</f>
        <v>0</v>
      </c>
      <c r="D16" s="139">
        <f>'Balance Sheet'!F150/1000000</f>
        <v>7.4999999999999997E-3</v>
      </c>
      <c r="E16" s="139">
        <f>'Balance Sheet'!G150/1000000</f>
        <v>7.5878149999999991E-2</v>
      </c>
      <c r="F16" s="139">
        <f>'Balance Sheet'!H150/1000000</f>
        <v>8.3378149999999998E-2</v>
      </c>
      <c r="G16" s="139">
        <f>'Balance Sheet'!I150/1000000</f>
        <v>0.11782175</v>
      </c>
      <c r="H16" s="139">
        <f>'Balance Sheet'!J150/1000000</f>
        <v>0.12532175000000001</v>
      </c>
      <c r="I16" s="139">
        <f>'Balance Sheet'!K150/1000000</f>
        <v>0.22603318999999999</v>
      </c>
      <c r="J16" s="139">
        <f>'Balance Sheet'!L150/1000000</f>
        <v>0.23580303</v>
      </c>
      <c r="K16" s="139">
        <f>'Balance Sheet'!M150/1000000</f>
        <v>0.25410245999999997</v>
      </c>
      <c r="L16" s="139">
        <f>'Balance Sheet'!N150/1000000</f>
        <v>0.31120923</v>
      </c>
      <c r="M16" s="139">
        <f>'Balance Sheet'!O150/1000000</f>
        <v>0.39355633000000001</v>
      </c>
      <c r="N16" s="139">
        <f>'Balance Sheet'!P150/1000000</f>
        <v>0.40668658999999996</v>
      </c>
      <c r="O16" s="139">
        <f>'Balance Sheet'!Q150/1000000</f>
        <v>0.54525588999999997</v>
      </c>
      <c r="P16" s="139">
        <f>'Balance Sheet'!R150/1000000</f>
        <v>0.56922458999999992</v>
      </c>
      <c r="Q16" s="139">
        <f>'Balance Sheet'!S150/1000000</f>
        <v>0.70959190999999999</v>
      </c>
      <c r="R16" s="139">
        <f>'Balance Sheet'!T150/1000000</f>
        <v>0.72429381000000004</v>
      </c>
      <c r="S16" s="139">
        <f>'Balance Sheet'!U150/1000000</f>
        <v>0.89648950999999999</v>
      </c>
      <c r="T16" s="139">
        <f>'Balance Sheet'!V150/1000000</f>
        <v>0.92922601000000005</v>
      </c>
      <c r="U16" s="139">
        <f>'Balance Sheet'!W150/1000000</f>
        <v>1.25701328</v>
      </c>
      <c r="V16" s="139">
        <f>'Balance Sheet'!X150/1000000</f>
        <v>1.2940966600000001</v>
      </c>
      <c r="W16" s="139">
        <f>'Balance Sheet'!Y150/1000000</f>
        <v>1.6164033100000001</v>
      </c>
      <c r="X16" s="139">
        <f>'Balance Sheet'!Z150/1000000</f>
        <v>1.65107519</v>
      </c>
      <c r="Y16" s="139">
        <f>'Balance Sheet'!AA150/1000000</f>
        <v>1.9768831899999999</v>
      </c>
      <c r="Z16" s="139">
        <f>'Balance Sheet'!AB150/1000000</f>
        <v>2.0141684399999997</v>
      </c>
      <c r="AA16" s="139">
        <f>'Balance Sheet'!AC150/1000000</f>
        <v>2.3147845700000005</v>
      </c>
      <c r="AB16" s="139">
        <f>'Balance Sheet'!AD150/1000000</f>
        <v>2.3625698599999998</v>
      </c>
      <c r="AC16" s="139">
        <f>'Balance Sheet'!AE150/1000000</f>
        <v>2.6409570599999999</v>
      </c>
      <c r="AD16" s="139">
        <f>'Balance Sheet'!AF150/1000000</f>
        <v>2.6515230099999996</v>
      </c>
      <c r="AE16" s="139">
        <f>'Balance Sheet'!AG150/1000000</f>
        <v>2.87852087</v>
      </c>
      <c r="AF16" s="139">
        <f>'Balance Sheet'!AH150/1000000</f>
        <v>2.9234999400000001</v>
      </c>
      <c r="AG16" s="139">
        <f>'Balance Sheet'!AI150/1000000</f>
        <v>3.2101871399999999</v>
      </c>
      <c r="AH16" s="139">
        <f>'Balance Sheet'!AJ150/1000000</f>
        <v>3.2403673900000003</v>
      </c>
      <c r="AI16" s="139">
        <f>'Balance Sheet'!AK150/1000000</f>
        <v>3.5385435800000002</v>
      </c>
      <c r="AJ16" s="139">
        <f>'Balance Sheet'!AL150/1000000</f>
        <v>3.5766671200000002</v>
      </c>
      <c r="AK16" s="139">
        <f>'Balance Sheet'!AM150/1000000</f>
        <v>3.8616581000000001</v>
      </c>
      <c r="AL16" s="139">
        <f>'Balance Sheet'!AN150/1000000</f>
        <v>3.9200732999999999</v>
      </c>
      <c r="AM16" s="139">
        <f>'Balance Sheet'!AO150/1000000</f>
        <v>4.9214258399999995</v>
      </c>
      <c r="AN16" s="139">
        <f>'Balance Sheet'!AP150/1000000</f>
        <v>5.1519930800000004</v>
      </c>
      <c r="AO16" s="139">
        <f>'Balance Sheet'!AQ150/1000000</f>
        <v>7.3904763899999999</v>
      </c>
      <c r="AP16" s="139">
        <f>'Balance Sheet'!AR150/1000000</f>
        <v>7.6016111399999993</v>
      </c>
      <c r="AQ16" s="139">
        <f>'Balance Sheet'!AS150/1000000</f>
        <v>8.7539969000000006</v>
      </c>
      <c r="AR16" s="139">
        <f>'Balance Sheet'!AT150/1000000</f>
        <v>8.95510099</v>
      </c>
      <c r="AS16" s="139">
        <f>'Balance Sheet'!AU150/1000000</f>
        <v>10.179060849999999</v>
      </c>
      <c r="AT16" s="139">
        <f>'Balance Sheet'!AV150/1000000</f>
        <v>12.85124798</v>
      </c>
      <c r="AU16" s="139">
        <f>'Balance Sheet'!AW150/1000000</f>
        <v>12.85124798</v>
      </c>
      <c r="AV16" s="139">
        <f>'Balance Sheet'!AX150/1000000</f>
        <v>15.84974983</v>
      </c>
      <c r="AW16" s="139">
        <f>'Balance Sheet'!AY150/1000000</f>
        <v>15.84974983</v>
      </c>
      <c r="AX16" s="139">
        <f>'Balance Sheet'!AZ150/1000000</f>
        <v>16.954166789999999</v>
      </c>
      <c r="AY16" s="139">
        <f>'Balance Sheet'!BA150/1000000</f>
        <v>16.954166789999999</v>
      </c>
      <c r="AZ16" s="139">
        <f>'Balance Sheet'!BB150/1000000</f>
        <v>19.562635</v>
      </c>
      <c r="BA16" s="139">
        <f>'Balance Sheet'!BC150/1000000</f>
        <v>19.562635</v>
      </c>
      <c r="BB16" s="139">
        <f>'Balance Sheet'!BD150/1000000</f>
        <v>21.64579595</v>
      </c>
      <c r="BC16" s="139">
        <f>'Balance Sheet'!BE150/1000000</f>
        <v>21.64579595</v>
      </c>
      <c r="BD16" s="139">
        <f>'Balance Sheet'!BF150/1000000</f>
        <v>23.079590539999998</v>
      </c>
      <c r="BE16" s="139">
        <f>'Balance Sheet'!BG150/1000000</f>
        <v>22.059548299999999</v>
      </c>
      <c r="BF16" s="139">
        <f>'Balance Sheet'!BH150/1000000</f>
        <v>18.376409650000003</v>
      </c>
      <c r="BG16" s="139">
        <f>'Balance Sheet'!BI150/1000000</f>
        <v>18.376409650000003</v>
      </c>
    </row>
    <row r="17" spans="1:59">
      <c r="A17" s="140" t="s">
        <v>352</v>
      </c>
      <c r="B17" s="139">
        <f>'Balance Sheet'!D152/1000000</f>
        <v>1.87189E-2</v>
      </c>
      <c r="C17" s="139">
        <f>'Balance Sheet'!E152/1000000</f>
        <v>8.4835130000000009E-2</v>
      </c>
      <c r="D17" s="139">
        <f>'Balance Sheet'!F152/1000000</f>
        <v>0.29047293000000002</v>
      </c>
      <c r="E17" s="139">
        <f>'Balance Sheet'!G152/1000000</f>
        <v>0.17331158999999999</v>
      </c>
      <c r="F17" s="139">
        <f>'Balance Sheet'!H152/1000000</f>
        <v>0.29872847999999996</v>
      </c>
      <c r="G17" s="139">
        <f>'Balance Sheet'!I152/1000000</f>
        <v>0.25988930999999998</v>
      </c>
      <c r="H17" s="139">
        <f>'Balance Sheet'!J152/1000000</f>
        <v>0.39253127000000004</v>
      </c>
      <c r="I17" s="139">
        <f>'Balance Sheet'!K152/1000000</f>
        <v>0.35265842000000003</v>
      </c>
      <c r="J17" s="139">
        <f>'Balance Sheet'!L152/1000000</f>
        <v>0.42103470999999998</v>
      </c>
      <c r="K17" s="139">
        <f>'Balance Sheet'!M152/1000000</f>
        <v>0.43078026000000003</v>
      </c>
      <c r="L17" s="139">
        <f>'Balance Sheet'!N152/1000000</f>
        <v>0.28591440000000001</v>
      </c>
      <c r="M17" s="139">
        <f>'Balance Sheet'!O152/1000000</f>
        <v>0.24752280000000002</v>
      </c>
      <c r="N17" s="139">
        <f>'Balance Sheet'!P152/1000000</f>
        <v>0.40328335999999998</v>
      </c>
      <c r="O17" s="139">
        <f>'Balance Sheet'!Q152/1000000</f>
        <v>0.41083199999999997</v>
      </c>
      <c r="P17" s="139">
        <f>'Balance Sheet'!R152/1000000</f>
        <v>0.44179820999999997</v>
      </c>
      <c r="Q17" s="139">
        <f>'Balance Sheet'!S152/1000000</f>
        <v>0.36308271999999997</v>
      </c>
      <c r="R17" s="139">
        <f>'Balance Sheet'!T152/1000000</f>
        <v>0.52907731000000002</v>
      </c>
      <c r="S17" s="139">
        <f>'Balance Sheet'!U152/1000000</f>
        <v>0.58705070999999998</v>
      </c>
      <c r="T17" s="139">
        <f>'Balance Sheet'!V152/1000000</f>
        <v>0.76945048999999999</v>
      </c>
      <c r="U17" s="139">
        <f>'Balance Sheet'!W152/1000000</f>
        <v>0.67970975</v>
      </c>
      <c r="V17" s="139">
        <f>'Balance Sheet'!X152/1000000</f>
        <v>0.84296534000000001</v>
      </c>
      <c r="W17" s="139">
        <f>'Balance Sheet'!Y152/1000000</f>
        <v>0.69007084000000007</v>
      </c>
      <c r="X17" s="139">
        <f>'Balance Sheet'!Z152/1000000</f>
        <v>0.82761814</v>
      </c>
      <c r="Y17" s="139">
        <f>'Balance Sheet'!AA152/1000000</f>
        <v>0.71385466999999991</v>
      </c>
      <c r="Z17" s="139">
        <f>'Balance Sheet'!AB152/1000000</f>
        <v>0.85514531999999999</v>
      </c>
      <c r="AA17" s="139">
        <f>'Balance Sheet'!AC152/1000000</f>
        <v>0.84176603999999999</v>
      </c>
      <c r="AB17" s="139">
        <f>'Balance Sheet'!AD152/1000000</f>
        <v>0.97837434000000001</v>
      </c>
      <c r="AC17" s="139">
        <f>'Balance Sheet'!AE152/1000000</f>
        <v>0.61225963999999988</v>
      </c>
      <c r="AD17" s="139">
        <f>'Balance Sheet'!AF152/1000000</f>
        <v>0.89600723999999998</v>
      </c>
      <c r="AE17" s="139">
        <f>'Balance Sheet'!AG152/1000000</f>
        <v>0.91780222</v>
      </c>
      <c r="AF17" s="139">
        <f>'Balance Sheet'!AH152/1000000</f>
        <v>1.1386735299999999</v>
      </c>
      <c r="AG17" s="139">
        <f>'Balance Sheet'!AI152/1000000</f>
        <v>0.89391955000000001</v>
      </c>
      <c r="AH17" s="139">
        <f>'Balance Sheet'!AJ152/1000000</f>
        <v>1.2842368900000001</v>
      </c>
      <c r="AI17" s="139">
        <f>'Balance Sheet'!AK152/1000000</f>
        <v>1.0561634600000001</v>
      </c>
      <c r="AJ17" s="139">
        <f>'Balance Sheet'!AL152/1000000</f>
        <v>1.4312031200000002</v>
      </c>
      <c r="AK17" s="139">
        <f>'Balance Sheet'!AM152/1000000</f>
        <v>0.69241830000000004</v>
      </c>
      <c r="AL17" s="139">
        <f>'Balance Sheet'!AN152/1000000</f>
        <v>2.6776924699999998</v>
      </c>
      <c r="AM17" s="139">
        <f>'Balance Sheet'!AO152/1000000</f>
        <v>3.2578018900000001</v>
      </c>
      <c r="AN17" s="139">
        <f>'Balance Sheet'!AP152/1000000</f>
        <v>5.1415005499999999</v>
      </c>
      <c r="AO17" s="139">
        <f>'Balance Sheet'!AQ152/1000000</f>
        <v>2.8058814600000002</v>
      </c>
      <c r="AP17" s="139">
        <f>'Balance Sheet'!AR152/1000000</f>
        <v>2.8674696499999999</v>
      </c>
      <c r="AQ17" s="139">
        <f>'Balance Sheet'!AS152/1000000</f>
        <v>2.5537390800000002</v>
      </c>
      <c r="AR17" s="139">
        <f>'Balance Sheet'!AT152/1000000</f>
        <v>3.2011295899999999</v>
      </c>
      <c r="AS17" s="139">
        <f>'Balance Sheet'!AU152/1000000</f>
        <v>3.6565361899999997</v>
      </c>
      <c r="AT17" s="139">
        <f>'Balance Sheet'!AV152/1000000</f>
        <v>0.52965516000000001</v>
      </c>
      <c r="AU17" s="139">
        <f>'Balance Sheet'!AW152/1000000</f>
        <v>3.4320517100000001</v>
      </c>
      <c r="AV17" s="139">
        <f>'Balance Sheet'!AX152/1000000</f>
        <v>0.39853063</v>
      </c>
      <c r="AW17" s="139">
        <f>'Balance Sheet'!AY152/1000000</f>
        <v>4.2667902700000004</v>
      </c>
      <c r="AX17" s="139">
        <f>'Balance Sheet'!AZ152/1000000</f>
        <v>5.7883364999999998</v>
      </c>
      <c r="AY17" s="139">
        <f>'Balance Sheet'!BA152/1000000</f>
        <v>19.703943219999999</v>
      </c>
      <c r="AZ17" s="139">
        <f>'Balance Sheet'!BB152/1000000</f>
        <v>18.13608838</v>
      </c>
      <c r="BA17" s="139">
        <f>'Balance Sheet'!BC152/1000000</f>
        <v>26.663910179999998</v>
      </c>
      <c r="BB17" s="139">
        <f>'Balance Sheet'!BD152/1000000</f>
        <v>22.081376070000001</v>
      </c>
      <c r="BC17" s="139">
        <f>'Balance Sheet'!BE152/1000000</f>
        <v>26.18889957</v>
      </c>
      <c r="BD17" s="139">
        <f>'Balance Sheet'!BF152/1000000</f>
        <v>23.231732879999999</v>
      </c>
      <c r="BE17" s="139">
        <f>'Balance Sheet'!BG152/1000000</f>
        <v>40.601136400000001</v>
      </c>
      <c r="BF17" s="139">
        <f>'Balance Sheet'!BH152/1000000</f>
        <v>0</v>
      </c>
      <c r="BG17" s="139">
        <f>'Balance Sheet'!BI152/1000000</f>
        <v>7.0595223699999998</v>
      </c>
    </row>
  </sheetData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workbookViewId="0">
      <pane xSplit="1" ySplit="2" topLeftCell="I10" activePane="bottomRight" state="frozen"/>
      <selection pane="topRight" activeCell="B1" sqref="B1"/>
      <selection pane="bottomLeft" activeCell="A2" sqref="A2"/>
      <selection pane="bottomRight" activeCell="B16" sqref="B16"/>
    </sheetView>
  </sheetViews>
  <sheetFormatPr baseColWidth="10" defaultColWidth="12.5" defaultRowHeight="15" customHeight="1" x14ac:dyDescent="0"/>
  <cols>
    <col min="1" max="1" width="33.83203125" style="59" customWidth="1"/>
    <col min="2" max="4" width="12.6640625" customWidth="1"/>
    <col min="5" max="5" width="12.6640625" style="91" customWidth="1"/>
    <col min="6" max="20" width="12.6640625" customWidth="1"/>
    <col min="21" max="22" width="12.6640625" style="91" customWidth="1"/>
    <col min="23" max="23" width="12.6640625" customWidth="1"/>
    <col min="24" max="24" width="10" customWidth="1"/>
  </cols>
  <sheetData>
    <row r="1" spans="1:23" s="67" customFormat="1" ht="15" customHeight="1">
      <c r="A1" s="73" t="s">
        <v>369</v>
      </c>
      <c r="E1" s="91"/>
      <c r="U1" s="91"/>
      <c r="V1" s="91"/>
    </row>
    <row r="2" spans="1:23" s="133" customFormat="1" ht="15" customHeight="1">
      <c r="A2" s="133" t="s">
        <v>411</v>
      </c>
      <c r="B2" s="132">
        <f>'Balance Sheet'!BH6</f>
        <v>10774</v>
      </c>
      <c r="C2" s="132">
        <f>'Balance Sheet'!BI6</f>
        <v>10958</v>
      </c>
      <c r="D2" s="132">
        <f>'Balance Sheet'!BJ6</f>
        <v>11139</v>
      </c>
      <c r="E2" s="132">
        <v>11323</v>
      </c>
      <c r="F2" s="132">
        <f>'Balance Sheet'!BL6</f>
        <v>11504</v>
      </c>
      <c r="G2" s="132">
        <f>'Balance Sheet'!BM6</f>
        <v>11688</v>
      </c>
      <c r="H2" s="132">
        <f>'Balance Sheet'!BN6</f>
        <v>11870</v>
      </c>
      <c r="I2" s="132">
        <f>'Balance Sheet'!BO6</f>
        <v>12054</v>
      </c>
      <c r="J2" s="132">
        <f>'Balance Sheet'!BP6</f>
        <v>12235</v>
      </c>
      <c r="K2" s="132">
        <f>'Balance Sheet'!BQ6</f>
        <v>12419</v>
      </c>
      <c r="L2" s="132">
        <f>'Balance Sheet'!BR6</f>
        <v>12600</v>
      </c>
      <c r="M2" s="132">
        <f>'Balance Sheet'!BS6</f>
        <v>12784</v>
      </c>
      <c r="N2" s="132">
        <f>'Balance Sheet'!BT6</f>
        <v>12965</v>
      </c>
      <c r="O2" s="132">
        <f>'Balance Sheet'!BU6</f>
        <v>13149</v>
      </c>
      <c r="P2" s="132">
        <f>'Balance Sheet'!BV6</f>
        <v>13331</v>
      </c>
      <c r="Q2" s="132">
        <f>'Balance Sheet'!BW6</f>
        <v>13515</v>
      </c>
      <c r="R2" s="132">
        <f>'Balance Sheet'!BX6</f>
        <v>13696</v>
      </c>
      <c r="S2" s="132">
        <f>'Balance Sheet'!BY6</f>
        <v>13880</v>
      </c>
      <c r="T2" s="141">
        <f>'Balance Sheet'!BZ6</f>
        <v>14061</v>
      </c>
      <c r="U2" s="141">
        <v>14245</v>
      </c>
      <c r="V2" s="141">
        <v>10774</v>
      </c>
      <c r="W2" s="141">
        <f>'Balance Sheet'!CC6</f>
        <v>14610</v>
      </c>
    </row>
    <row r="3" spans="1:23" s="133" customFormat="1" ht="15" customHeight="1">
      <c r="A3" s="130" t="s">
        <v>421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41"/>
      <c r="U3" s="141"/>
      <c r="V3" s="141"/>
      <c r="W3" s="141"/>
    </row>
    <row r="4" spans="1:23" s="133" customFormat="1" ht="15" customHeight="1">
      <c r="A4" s="133" t="s">
        <v>413</v>
      </c>
      <c r="B4" s="139">
        <f>'Balance Sheet'!BH122/1000000</f>
        <v>126.66379266</v>
      </c>
      <c r="C4" s="139">
        <f>'Balance Sheet'!BI122/1000000</f>
        <v>253.40651036000003</v>
      </c>
      <c r="D4" s="139">
        <f>'Balance Sheet'!BJ122/1000000</f>
        <v>273.13964131</v>
      </c>
      <c r="E4" s="139">
        <f>'Balance Sheet'!BK122/1000000</f>
        <v>214.33231916</v>
      </c>
      <c r="F4" s="139">
        <f>'Balance Sheet'!BL122/1000000</f>
        <v>237.30762143000001</v>
      </c>
      <c r="G4" s="139">
        <f>'Balance Sheet'!BM122/1000000</f>
        <v>5.0116706999999998</v>
      </c>
      <c r="H4" s="139">
        <f>'Balance Sheet'!BN122/1000000</f>
        <v>1.5587913</v>
      </c>
      <c r="I4" s="139">
        <f>'Balance Sheet'!BO122/1000000</f>
        <v>0.51927719000000006</v>
      </c>
      <c r="J4" s="139">
        <f>'Balance Sheet'!BP122/1000000</f>
        <v>0.24974592000000001</v>
      </c>
      <c r="K4" s="139">
        <f>'Balance Sheet'!BQ122/1000000</f>
        <v>0.18412332000000001</v>
      </c>
      <c r="L4" s="139">
        <f>'Balance Sheet'!BR122/1000000</f>
        <v>0</v>
      </c>
      <c r="M4" s="139">
        <f>'Balance Sheet'!BS122/1000000</f>
        <v>0</v>
      </c>
      <c r="N4" s="139">
        <f>'Balance Sheet'!BT122/1000000</f>
        <v>0</v>
      </c>
      <c r="O4" s="139">
        <f>'Balance Sheet'!BU122/1000000</f>
        <v>0</v>
      </c>
      <c r="P4" s="139">
        <f>'Balance Sheet'!BV122/1000000</f>
        <v>11.012297999999999</v>
      </c>
      <c r="Q4" s="139">
        <f>'Balance Sheet'!BW122/1000000</f>
        <v>12.598143070000001</v>
      </c>
      <c r="R4" s="139">
        <f>'Balance Sheet'!BX122/1000000</f>
        <v>14.081612550000001</v>
      </c>
      <c r="S4" s="139">
        <f>'Balance Sheet'!BY122/1000000</f>
        <v>0</v>
      </c>
      <c r="T4" s="139">
        <f>'Balance Sheet'!BZ122/1000000</f>
        <v>11.21312185</v>
      </c>
      <c r="U4" s="139">
        <f>'Balance Sheet'!CA122/1000000</f>
        <v>13.500889320000001</v>
      </c>
      <c r="V4" s="139">
        <f>'Balance Sheet'!CB122/1000000</f>
        <v>7.00786804</v>
      </c>
      <c r="W4" s="139">
        <f>'Balance Sheet'!CC122/1000000</f>
        <v>13.255502079999999</v>
      </c>
    </row>
    <row r="5" spans="1:23" s="133" customFormat="1" ht="15" customHeight="1">
      <c r="A5" s="133" t="s">
        <v>414</v>
      </c>
      <c r="B5" s="139">
        <f>('Balance Sheet'!BH123+'Balance Sheet'!BH124)/1000000</f>
        <v>337.31045028</v>
      </c>
      <c r="C5" s="139">
        <f>('Balance Sheet'!BI123+'Balance Sheet'!BI124)/1000000</f>
        <v>105.52412372999999</v>
      </c>
      <c r="D5" s="139">
        <f>('Balance Sheet'!BJ123+'Balance Sheet'!BJ124)/1000000</f>
        <v>92.823559119999999</v>
      </c>
      <c r="E5" s="139">
        <f>('Balance Sheet'!BK123+'Balance Sheet'!BK124)/1000000</f>
        <v>22.981757100000003</v>
      </c>
      <c r="F5" s="139">
        <f>('Balance Sheet'!BL123+'Balance Sheet'!BL124)/1000000</f>
        <v>94.948508259999997</v>
      </c>
      <c r="G5" s="139">
        <f>('Balance Sheet'!BM123+'Balance Sheet'!BM124)/1000000</f>
        <v>224.39392456000002</v>
      </c>
      <c r="H5" s="139">
        <f>('Balance Sheet'!BN123+'Balance Sheet'!BN124)/1000000</f>
        <v>313.02657911</v>
      </c>
      <c r="I5" s="139">
        <f>('Balance Sheet'!BO123+'Balance Sheet'!BO124)/1000000</f>
        <v>276.07826269999998</v>
      </c>
      <c r="J5" s="139">
        <f>('Balance Sheet'!BP123+'Balance Sheet'!BP124)/1000000</f>
        <v>309.85092579000002</v>
      </c>
      <c r="K5" s="139">
        <f>('Balance Sheet'!BQ123+'Balance Sheet'!BQ124)/1000000</f>
        <v>257.18468775000002</v>
      </c>
      <c r="L5" s="139">
        <f>('Balance Sheet'!BR123+'Balance Sheet'!BR124)/1000000</f>
        <v>249.40014071999997</v>
      </c>
      <c r="M5" s="139">
        <f>('Balance Sheet'!BS123+'Balance Sheet'!BS124)/1000000</f>
        <v>280.99947867000003</v>
      </c>
      <c r="N5" s="139">
        <f>('Balance Sheet'!BT123+'Balance Sheet'!BT124)/1000000</f>
        <v>248.98802763</v>
      </c>
      <c r="O5" s="139">
        <f>('Balance Sheet'!BU123+'Balance Sheet'!BU124)/1000000</f>
        <v>265.47567692000001</v>
      </c>
      <c r="P5" s="139">
        <f>('Balance Sheet'!BV123+'Balance Sheet'!BV124)/1000000</f>
        <v>277.69253134000002</v>
      </c>
      <c r="Q5" s="139">
        <f>('Balance Sheet'!BW123+'Balance Sheet'!BW124)/1000000</f>
        <v>374.45685895999998</v>
      </c>
      <c r="R5" s="139">
        <f>('Balance Sheet'!BX123+'Balance Sheet'!BX124)/1000000</f>
        <v>436.66133214000001</v>
      </c>
      <c r="S5" s="139">
        <f>('Balance Sheet'!BY123+'Balance Sheet'!BY124)/1000000</f>
        <v>457.51514198000001</v>
      </c>
      <c r="T5" s="139">
        <f>('Balance Sheet'!BZ123+'Balance Sheet'!BZ124)/1000000</f>
        <v>525.76815937000003</v>
      </c>
      <c r="U5" s="139">
        <f>('Balance Sheet'!CA123+'Balance Sheet'!CA124)/1000000</f>
        <v>524.01813267</v>
      </c>
      <c r="V5" s="139">
        <f>('Balance Sheet'!CB123+'Balance Sheet'!CB124)/1000000</f>
        <v>563.02403004999996</v>
      </c>
      <c r="W5" s="139">
        <f>('Balance Sheet'!CC123+'Balance Sheet'!CC124)/1000000</f>
        <v>701.5546667000001</v>
      </c>
    </row>
    <row r="6" spans="1:23" s="133" customFormat="1" ht="15" customHeight="1">
      <c r="A6" s="133" t="s">
        <v>357</v>
      </c>
      <c r="B6" s="139">
        <f>'Balance Sheet'!BH125/1000000</f>
        <v>0</v>
      </c>
      <c r="C6" s="139">
        <f>'Balance Sheet'!BI125/1000000</f>
        <v>0</v>
      </c>
      <c r="D6" s="139">
        <f>'Balance Sheet'!BJ125/1000000</f>
        <v>10</v>
      </c>
      <c r="E6" s="139">
        <f>'Balance Sheet'!BK125/1000000</f>
        <v>10</v>
      </c>
      <c r="F6" s="139">
        <f>'Balance Sheet'!BL125/1000000</f>
        <v>10</v>
      </c>
      <c r="G6" s="139">
        <f>'Balance Sheet'!BM125/1000000</f>
        <v>43.9966942</v>
      </c>
      <c r="H6" s="139">
        <f>'Balance Sheet'!BN125/1000000</f>
        <v>57.235097709999998</v>
      </c>
      <c r="I6" s="139">
        <f>'Balance Sheet'!BO125/1000000</f>
        <v>59.050955139999999</v>
      </c>
      <c r="J6" s="139">
        <f>'Balance Sheet'!BP125/1000000</f>
        <v>59.590193790000001</v>
      </c>
      <c r="K6" s="139">
        <f>'Balance Sheet'!BQ125/1000000</f>
        <v>59.593618890000002</v>
      </c>
      <c r="L6" s="139">
        <f>'Balance Sheet'!BR125/1000000</f>
        <v>59.61843914</v>
      </c>
      <c r="M6" s="139">
        <f>'Balance Sheet'!BS125/1000000</f>
        <v>59.625482890000001</v>
      </c>
      <c r="N6" s="139">
        <f>'Balance Sheet'!BT125/1000000</f>
        <v>59.638691289999997</v>
      </c>
      <c r="O6" s="139">
        <f>'Balance Sheet'!BU125/1000000</f>
        <v>59.645117540000001</v>
      </c>
      <c r="P6" s="139">
        <f>'Balance Sheet'!BV125/1000000</f>
        <v>59.645117540000001</v>
      </c>
      <c r="Q6" s="139">
        <f>'Balance Sheet'!BW125/1000000</f>
        <v>59.645117540000001</v>
      </c>
      <c r="R6" s="139">
        <f>'Balance Sheet'!BX125/1000000</f>
        <v>59.649939889999999</v>
      </c>
      <c r="S6" s="139">
        <f>'Balance Sheet'!BY125/1000000</f>
        <v>59.649939889999999</v>
      </c>
      <c r="T6" s="139">
        <f>'Balance Sheet'!BZ125/1000000</f>
        <v>59.649939889999999</v>
      </c>
      <c r="U6" s="139">
        <f>'Balance Sheet'!CA125/1000000</f>
        <v>59.649939889999999</v>
      </c>
      <c r="V6" s="139">
        <f>'Balance Sheet'!CB125/1000000</f>
        <v>59.649939889999999</v>
      </c>
      <c r="W6" s="139">
        <f>'Balance Sheet'!CC125/1000000</f>
        <v>59.649939889999999</v>
      </c>
    </row>
    <row r="7" spans="1:23" s="133" customFormat="1" ht="15" customHeight="1">
      <c r="A7" s="133" t="s">
        <v>358</v>
      </c>
      <c r="B7" s="139">
        <f>'Balance Sheet'!BH127/1000000</f>
        <v>370.44664991000002</v>
      </c>
      <c r="C7" s="139">
        <f>'Balance Sheet'!BI127/1000000</f>
        <v>572.70773768999993</v>
      </c>
      <c r="D7" s="139">
        <f>'Balance Sheet'!BJ127/1000000</f>
        <v>437.55821513000001</v>
      </c>
      <c r="E7" s="139">
        <f>'Balance Sheet'!BK127/1000000</f>
        <v>535.19229561999998</v>
      </c>
      <c r="F7" s="139">
        <f>'Balance Sheet'!BL127/1000000</f>
        <v>400.49367130000002</v>
      </c>
      <c r="G7" s="139">
        <f>'Balance Sheet'!BM127/1000000</f>
        <v>562.34824918000004</v>
      </c>
      <c r="H7" s="139">
        <f>'Balance Sheet'!BN127/1000000</f>
        <v>379.17644091999995</v>
      </c>
      <c r="I7" s="139">
        <f>'Balance Sheet'!BO127/1000000</f>
        <v>377.32675730999995</v>
      </c>
      <c r="J7" s="139">
        <f>'Balance Sheet'!BP127/1000000</f>
        <v>328.30277680999995</v>
      </c>
      <c r="K7" s="139">
        <f>'Balance Sheet'!BQ127/1000000</f>
        <v>386.03443635000002</v>
      </c>
      <c r="L7" s="139">
        <f>'Balance Sheet'!BR127/1000000</f>
        <v>430.60281203000005</v>
      </c>
      <c r="M7" s="139">
        <f>'Balance Sheet'!BS127/1000000</f>
        <v>450.71152056000005</v>
      </c>
      <c r="N7" s="139">
        <f>'Balance Sheet'!BT127/1000000</f>
        <v>480.27190301999997</v>
      </c>
      <c r="O7" s="139">
        <f>'Balance Sheet'!BU127/1000000</f>
        <v>548.93494299999998</v>
      </c>
      <c r="P7" s="139">
        <f>'Balance Sheet'!BV127/1000000</f>
        <v>498.39247498000003</v>
      </c>
      <c r="Q7" s="139">
        <f>'Balance Sheet'!BW127/1000000</f>
        <v>704.96336989999998</v>
      </c>
      <c r="R7" s="139">
        <f>'Balance Sheet'!BX127/1000000</f>
        <v>863.5273007799999</v>
      </c>
      <c r="S7" s="139">
        <f>'Balance Sheet'!BY127/1000000</f>
        <v>905.05809520999992</v>
      </c>
      <c r="T7" s="139">
        <f>'Balance Sheet'!BZ127/1000000</f>
        <v>823.60995020000007</v>
      </c>
      <c r="U7" s="139">
        <f>'Balance Sheet'!CA127/1000000</f>
        <v>1102.43406727</v>
      </c>
      <c r="V7" s="139">
        <f>'Balance Sheet'!CB127/1000000</f>
        <v>1074.3222165699999</v>
      </c>
      <c r="W7" s="139">
        <f>'Balance Sheet'!CC127/1000000</f>
        <v>1252.33910616</v>
      </c>
    </row>
    <row r="8" spans="1:23" s="133" customFormat="1" ht="15" customHeight="1"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</row>
    <row r="9" spans="1:23" s="133" customFormat="1" ht="15" customHeight="1">
      <c r="A9" s="130" t="s">
        <v>422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</row>
    <row r="10" spans="1:23" s="133" customFormat="1" ht="15" customHeight="1">
      <c r="A10" s="140" t="s">
        <v>361</v>
      </c>
      <c r="B10" s="139">
        <f>'Balance Sheet'!BH143/1000000</f>
        <v>0</v>
      </c>
      <c r="C10" s="139">
        <f>'Balance Sheet'!BI143/1000000</f>
        <v>0</v>
      </c>
      <c r="D10" s="139">
        <f>'Balance Sheet'!BJ143/1000000</f>
        <v>0</v>
      </c>
      <c r="E10" s="139">
        <f>'Balance Sheet'!BK143/1000000</f>
        <v>0</v>
      </c>
      <c r="F10" s="139">
        <f>'Balance Sheet'!BL143/1000000</f>
        <v>0</v>
      </c>
      <c r="G10" s="139">
        <f>'Balance Sheet'!BM143/1000000</f>
        <v>0</v>
      </c>
      <c r="H10" s="139">
        <f>'Balance Sheet'!BN143/1000000</f>
        <v>0</v>
      </c>
      <c r="I10" s="139">
        <f>'Balance Sheet'!BO143/1000000</f>
        <v>0</v>
      </c>
      <c r="J10" s="139">
        <f>'Balance Sheet'!BP143/1000000</f>
        <v>0</v>
      </c>
      <c r="K10" s="139">
        <f>'Balance Sheet'!BQ143/1000000</f>
        <v>0</v>
      </c>
      <c r="L10" s="139">
        <f>'Balance Sheet'!BR143/1000000</f>
        <v>0</v>
      </c>
      <c r="M10" s="139">
        <f>'Balance Sheet'!BS143/1000000</f>
        <v>0</v>
      </c>
      <c r="N10" s="139">
        <f>'Balance Sheet'!BT143/1000000</f>
        <v>0</v>
      </c>
      <c r="O10" s="139">
        <f>'Balance Sheet'!BU143/1000000</f>
        <v>0</v>
      </c>
      <c r="P10" s="139">
        <f>'Balance Sheet'!BV143/1000000</f>
        <v>0</v>
      </c>
      <c r="Q10" s="139">
        <f>'Balance Sheet'!BW143/1000000</f>
        <v>0</v>
      </c>
      <c r="R10" s="139">
        <f>'Balance Sheet'!BX143/1000000</f>
        <v>0</v>
      </c>
      <c r="S10" s="139">
        <f>'Balance Sheet'!BY143/1000000</f>
        <v>0</v>
      </c>
      <c r="T10" s="139">
        <f>'Balance Sheet'!BZ143/1000000</f>
        <v>0</v>
      </c>
      <c r="U10" s="139">
        <f>'Balance Sheet'!CA143/1000000</f>
        <v>0</v>
      </c>
      <c r="V10" s="139">
        <f>'Balance Sheet'!CB143/1000000</f>
        <v>0</v>
      </c>
      <c r="W10" s="139">
        <f>'Balance Sheet'!CC143/1000000</f>
        <v>0</v>
      </c>
    </row>
    <row r="11" spans="1:23" s="133" customFormat="1" ht="15" customHeight="1">
      <c r="A11" s="140" t="s">
        <v>280</v>
      </c>
      <c r="B11" s="139">
        <f>'Balance Sheet'!BH145/1000000</f>
        <v>640.65425000000005</v>
      </c>
      <c r="C11" s="139">
        <f>'Balance Sheet'!BI145/1000000</f>
        <v>782.84017500000004</v>
      </c>
      <c r="D11" s="139">
        <f>'Balance Sheet'!BJ145/1000000</f>
        <v>642.21934999999996</v>
      </c>
      <c r="E11" s="139">
        <f>'Balance Sheet'!BK145/1000000</f>
        <v>618.80502000000001</v>
      </c>
      <c r="F11" s="139">
        <f>'Balance Sheet'!BL145/1000000</f>
        <v>552.19403499999999</v>
      </c>
      <c r="G11" s="139">
        <f>'Balance Sheet'!BM145/1000000</f>
        <v>417.20542499999999</v>
      </c>
      <c r="H11" s="139">
        <f>'Balance Sheet'!BN145/1000000</f>
        <v>363.08235500000001</v>
      </c>
      <c r="I11" s="139">
        <f>'Balance Sheet'!BO145/1000000</f>
        <v>394.17219999999998</v>
      </c>
      <c r="J11" s="139">
        <f>'Balance Sheet'!BP145/1000000</f>
        <v>343.18947500000002</v>
      </c>
      <c r="K11" s="139">
        <f>'Balance Sheet'!BQ145/1000000</f>
        <v>401.27195499999999</v>
      </c>
      <c r="L11" s="139">
        <f>'Balance Sheet'!BR145/1000000</f>
        <v>345.29185000000001</v>
      </c>
      <c r="M11" s="139">
        <f>'Balance Sheet'!BS145/1000000</f>
        <v>404.88049999999998</v>
      </c>
      <c r="N11" s="139">
        <f>'Balance Sheet'!BT145/1000000</f>
        <v>378.37432999999999</v>
      </c>
      <c r="O11" s="139">
        <f>'Balance Sheet'!BU145/1000000</f>
        <v>466.30133999999998</v>
      </c>
      <c r="P11" s="139">
        <f>'Balance Sheet'!BV145/1000000</f>
        <v>435.15863999999999</v>
      </c>
      <c r="Q11" s="139">
        <f>'Balance Sheet'!BW145/1000000</f>
        <v>730.32655</v>
      </c>
      <c r="R11" s="139">
        <f>'Balance Sheet'!BX145/1000000</f>
        <v>700.89316499999995</v>
      </c>
      <c r="S11" s="139">
        <f>'Balance Sheet'!BY145/1000000</f>
        <v>958.110725</v>
      </c>
      <c r="T11" s="139">
        <f>'Balance Sheet'!BZ145/1000000</f>
        <v>866.58707500000003</v>
      </c>
      <c r="U11" s="139">
        <f>'Balance Sheet'!CA145/1000000</f>
        <v>1162.957915</v>
      </c>
      <c r="V11" s="139">
        <f>'Balance Sheet'!CB145/1000000</f>
        <v>1027.9705200000001</v>
      </c>
      <c r="W11" s="139">
        <f>'Balance Sheet'!CC145/1000000</f>
        <v>1363.4808250000001</v>
      </c>
    </row>
    <row r="12" spans="1:23" s="133" customFormat="1" ht="15" customHeight="1">
      <c r="A12" s="140" t="s">
        <v>359</v>
      </c>
      <c r="B12" s="139">
        <f>'Balance Sheet'!BH146/1000000</f>
        <v>36.742307689999997</v>
      </c>
      <c r="C12" s="139">
        <f>'Balance Sheet'!BI146/1000000</f>
        <v>36.243429799999994</v>
      </c>
      <c r="D12" s="139">
        <f>'Balance Sheet'!BJ146/1000000</f>
        <v>55.160544450000003</v>
      </c>
      <c r="E12" s="139">
        <f>'Balance Sheet'!BK146/1000000</f>
        <v>96.587602000000004</v>
      </c>
      <c r="F12" s="139">
        <f>'Balance Sheet'!BL146/1000000</f>
        <v>97.091242980000004</v>
      </c>
      <c r="G12" s="139">
        <f>'Balance Sheet'!BM146/1000000</f>
        <v>118.46262143000001</v>
      </c>
      <c r="H12" s="139">
        <f>'Balance Sheet'!BN146/1000000</f>
        <v>166.36358093999999</v>
      </c>
      <c r="I12" s="139">
        <f>'Balance Sheet'!BO146/1000000</f>
        <v>145.33457471</v>
      </c>
      <c r="J12" s="139">
        <f>'Balance Sheet'!BP146/1000000</f>
        <v>145.21277038999997</v>
      </c>
      <c r="K12" s="139">
        <f>'Balance Sheet'!BQ146/1000000</f>
        <v>134.82852869999999</v>
      </c>
      <c r="L12" s="139">
        <f>'Balance Sheet'!BR146/1000000</f>
        <v>136.33081862999998</v>
      </c>
      <c r="M12" s="139">
        <f>'Balance Sheet'!BS146/1000000</f>
        <v>148.20334402</v>
      </c>
      <c r="N12" s="139">
        <f>'Balance Sheet'!BT146/1000000</f>
        <v>139.76414868000001</v>
      </c>
      <c r="O12" s="139">
        <f>'Balance Sheet'!BU146/1000000</f>
        <v>120.36814995</v>
      </c>
      <c r="P12" s="139">
        <f>'Balance Sheet'!BV146/1000000</f>
        <v>112.88668482999999</v>
      </c>
      <c r="Q12" s="139">
        <f>'Balance Sheet'!BW146/1000000</f>
        <v>139.257238</v>
      </c>
      <c r="R12" s="139">
        <f>'Balance Sheet'!BX146/1000000</f>
        <v>163.36562756000001</v>
      </c>
      <c r="S12" s="139">
        <f>'Balance Sheet'!BY146/1000000</f>
        <v>188.80939788999999</v>
      </c>
      <c r="T12" s="139">
        <f>'Balance Sheet'!BZ146/1000000</f>
        <v>225.10341718999999</v>
      </c>
      <c r="U12" s="139">
        <f>'Balance Sheet'!CA146/1000000</f>
        <v>235.81532422999999</v>
      </c>
      <c r="V12" s="139">
        <f>'Balance Sheet'!CB146/1000000</f>
        <v>249.02867821999999</v>
      </c>
      <c r="W12" s="139">
        <f>'Balance Sheet'!CC146/1000000</f>
        <v>361.05817274000003</v>
      </c>
    </row>
    <row r="13" spans="1:23" s="133" customFormat="1" ht="15" customHeight="1">
      <c r="A13" s="140" t="s">
        <v>362</v>
      </c>
      <c r="B13" s="139">
        <f>'Balance Sheet'!BH147/1000000</f>
        <v>76.540645639999994</v>
      </c>
      <c r="C13" s="139">
        <f>'Balance Sheet'!BI147/1000000</f>
        <v>54.159866270000002</v>
      </c>
      <c r="D13" s="139">
        <f>'Balance Sheet'!BJ147/1000000</f>
        <v>69.36597995999999</v>
      </c>
      <c r="E13" s="139">
        <f>'Balance Sheet'!BK147/1000000</f>
        <v>22.630778879999998</v>
      </c>
      <c r="F13" s="139">
        <f>'Balance Sheet'!BL147/1000000</f>
        <v>51.993254060000005</v>
      </c>
      <c r="G13" s="139">
        <f>'Balance Sheet'!BM147/1000000</f>
        <v>54.826000790000002</v>
      </c>
      <c r="H13" s="139">
        <f>'Balance Sheet'!BN147/1000000</f>
        <v>75.823577569999998</v>
      </c>
      <c r="I13" s="139">
        <f>'Balance Sheet'!BO147/1000000</f>
        <v>39.050586759999995</v>
      </c>
      <c r="J13" s="139">
        <f>'Balance Sheet'!BP147/1000000</f>
        <v>88.615242719999998</v>
      </c>
      <c r="K13" s="139">
        <f>'Balance Sheet'!BQ147/1000000</f>
        <v>49.181148069999999</v>
      </c>
      <c r="L13" s="139">
        <f>'Balance Sheet'!BR147/1000000</f>
        <v>85.224904219999999</v>
      </c>
      <c r="M13" s="139">
        <f>'Balance Sheet'!BS147/1000000</f>
        <v>30.308635339999999</v>
      </c>
      <c r="N13" s="139">
        <f>'Balance Sheet'!BT147/1000000</f>
        <v>86.716548060000008</v>
      </c>
      <c r="O13" s="139">
        <f>'Balance Sheet'!BU147/1000000</f>
        <v>68.109525360000006</v>
      </c>
      <c r="P13" s="139">
        <f>'Balance Sheet'!BV147/1000000</f>
        <v>105.32355633</v>
      </c>
      <c r="Q13" s="139">
        <f>'Balance Sheet'!BW147/1000000</f>
        <v>61.501004689999995</v>
      </c>
      <c r="R13" s="139">
        <f>'Balance Sheet'!BX147/1000000</f>
        <v>278.987166</v>
      </c>
      <c r="S13" s="139">
        <f>'Balance Sheet'!BY147/1000000</f>
        <v>73.805499089999998</v>
      </c>
      <c r="T13" s="139">
        <f>'Balance Sheet'!BZ147/1000000</f>
        <v>135.84970918000002</v>
      </c>
      <c r="U13" s="139">
        <f>'Balance Sheet'!CA147/1000000</f>
        <v>66.610551619999995</v>
      </c>
      <c r="V13" s="139">
        <f>'Balance Sheet'!CB147/1000000</f>
        <v>205.4682119</v>
      </c>
      <c r="W13" s="139">
        <f>'Balance Sheet'!CC147/1000000</f>
        <v>65.971921499999993</v>
      </c>
    </row>
    <row r="14" spans="1:23" s="133" customFormat="1" ht="15" customHeight="1">
      <c r="A14" s="140" t="s">
        <v>149</v>
      </c>
      <c r="B14" s="139">
        <f>'Balance Sheet'!BH149/1000000</f>
        <v>35</v>
      </c>
      <c r="C14" s="139">
        <f>'Balance Sheet'!BI149/1000000</f>
        <v>35</v>
      </c>
      <c r="D14" s="139">
        <f>'Balance Sheet'!BJ149/1000000</f>
        <v>35</v>
      </c>
      <c r="E14" s="139">
        <f>'Balance Sheet'!BK149/1000000</f>
        <v>35</v>
      </c>
      <c r="F14" s="139">
        <f>'Balance Sheet'!BL149/1000000</f>
        <v>35</v>
      </c>
      <c r="G14" s="139">
        <f>'Balance Sheet'!BM149/1000000</f>
        <v>35</v>
      </c>
      <c r="H14" s="139">
        <f>'Balance Sheet'!BN149/1000000</f>
        <v>50</v>
      </c>
      <c r="I14" s="139">
        <f>'Balance Sheet'!BO149/1000000</f>
        <v>50</v>
      </c>
      <c r="J14" s="139">
        <f>'Balance Sheet'!BP149/1000000</f>
        <v>50</v>
      </c>
      <c r="K14" s="139">
        <f>'Balance Sheet'!BQ149/1000000</f>
        <v>50</v>
      </c>
      <c r="L14" s="139">
        <f>'Balance Sheet'!BR149/1000000</f>
        <v>50</v>
      </c>
      <c r="M14" s="139">
        <f>'Balance Sheet'!BS149/1000000</f>
        <v>50</v>
      </c>
      <c r="N14" s="139">
        <f>'Balance Sheet'!BT149/1000000</f>
        <v>50</v>
      </c>
      <c r="O14" s="139">
        <f>'Balance Sheet'!BU149/1000000</f>
        <v>50</v>
      </c>
      <c r="P14" s="139">
        <f>'Balance Sheet'!BV149/1000000</f>
        <v>50</v>
      </c>
      <c r="Q14" s="139">
        <f>'Balance Sheet'!BW149/1000000</f>
        <v>50</v>
      </c>
      <c r="R14" s="139">
        <f>'Balance Sheet'!BX149/1000000</f>
        <v>50</v>
      </c>
      <c r="S14" s="139">
        <f>'Balance Sheet'!BY149/1000000</f>
        <v>50</v>
      </c>
      <c r="T14" s="139">
        <f>'Balance Sheet'!BZ149/1000000</f>
        <v>50</v>
      </c>
      <c r="U14" s="139">
        <f>'Balance Sheet'!CA149/1000000</f>
        <v>50</v>
      </c>
      <c r="V14" s="139">
        <f>'Balance Sheet'!CB149/1000000</f>
        <v>50</v>
      </c>
      <c r="W14" s="139">
        <f>'Balance Sheet'!CC149/1000000</f>
        <v>50</v>
      </c>
    </row>
    <row r="15" spans="1:23" s="133" customFormat="1" ht="15" customHeight="1">
      <c r="A15" s="140" t="s">
        <v>360</v>
      </c>
      <c r="B15" s="139">
        <f>'Balance Sheet'!BH150/1000000</f>
        <v>18.376409650000003</v>
      </c>
      <c r="C15" s="139">
        <f>'Balance Sheet'!BI150/1000000</f>
        <v>18.376409650000003</v>
      </c>
      <c r="D15" s="139">
        <f>'Balance Sheet'!BJ150/1000000</f>
        <v>20.60436996</v>
      </c>
      <c r="E15" s="139">
        <f>'Balance Sheet'!BK150/1000000</f>
        <v>20.60436996</v>
      </c>
      <c r="F15" s="139">
        <f>'Balance Sheet'!BL150/1000000</f>
        <v>20.60436996</v>
      </c>
      <c r="G15" s="139">
        <f>'Balance Sheet'!BM150/1000000</f>
        <v>150.60436996000001</v>
      </c>
      <c r="H15" s="139">
        <f>'Balance Sheet'!BN150/1000000</f>
        <v>75.604369960000014</v>
      </c>
      <c r="I15" s="139">
        <f>'Balance Sheet'!BO150/1000000</f>
        <v>76.158420740000011</v>
      </c>
      <c r="J15" s="139">
        <f>'Balance Sheet'!BP150/1000000</f>
        <v>76.158420740000011</v>
      </c>
      <c r="K15" s="139">
        <f>'Balance Sheet'!BQ150/1000000</f>
        <v>76.158420740000011</v>
      </c>
      <c r="L15" s="139">
        <f>'Balance Sheet'!BR150/1000000</f>
        <v>76.158420740000011</v>
      </c>
      <c r="M15" s="139">
        <f>'Balance Sheet'!BS150/1000000</f>
        <v>76.158420740000011</v>
      </c>
      <c r="N15" s="139">
        <f>'Balance Sheet'!BT150/1000000</f>
        <v>76.158420740000011</v>
      </c>
      <c r="O15" s="139">
        <f>'Balance Sheet'!BU150/1000000</f>
        <v>76.158420740000011</v>
      </c>
      <c r="P15" s="139">
        <f>'Balance Sheet'!BV150/1000000</f>
        <v>76.711500689999994</v>
      </c>
      <c r="Q15" s="139">
        <f>'Balance Sheet'!BW150/1000000</f>
        <v>76.711500689999994</v>
      </c>
      <c r="R15" s="139">
        <f>'Balance Sheet'!BX150/1000000</f>
        <v>77.373706749999997</v>
      </c>
      <c r="S15" s="139">
        <f>'Balance Sheet'!BY150/1000000</f>
        <v>77.373706749999997</v>
      </c>
      <c r="T15" s="139">
        <f>'Balance Sheet'!BZ150/1000000</f>
        <v>78.335997169999999</v>
      </c>
      <c r="U15" s="139">
        <f>'Balance Sheet'!CA150/1000000</f>
        <v>78.335997169999999</v>
      </c>
      <c r="V15" s="139">
        <f>'Balance Sheet'!CB150/1000000</f>
        <v>79.753948800000003</v>
      </c>
      <c r="W15" s="139">
        <f>'Balance Sheet'!CC150/1000000</f>
        <v>79.753948800000003</v>
      </c>
    </row>
    <row r="16" spans="1:23" s="133" customFormat="1" ht="15" customHeight="1">
      <c r="A16" s="140" t="s">
        <v>352</v>
      </c>
      <c r="B16" s="139">
        <f>'Balance Sheet'!BH152/1000000</f>
        <v>0</v>
      </c>
      <c r="C16" s="139">
        <f>'Balance Sheet'!BI152/1000000</f>
        <v>7.0595223699999998</v>
      </c>
      <c r="D16" s="139">
        <f>'Balance Sheet'!BJ152/1000000</f>
        <v>4.8370631500000005</v>
      </c>
      <c r="E16" s="139">
        <f>'Balance Sheet'!BK152/1000000</f>
        <v>4.8370631500000005</v>
      </c>
      <c r="F16" s="139">
        <f>'Balance Sheet'!BL152/1000000</f>
        <v>6.0693261500000002</v>
      </c>
      <c r="G16" s="139">
        <f>'Balance Sheet'!BM152/1000000</f>
        <v>6.6759942199999998</v>
      </c>
      <c r="H16" s="139">
        <f>'Balance Sheet'!BN152/1000000</f>
        <v>8.5307351400000009</v>
      </c>
      <c r="I16" s="139">
        <f>'Balance Sheet'!BO152/1000000</f>
        <v>0.24822357</v>
      </c>
      <c r="J16" s="139">
        <f>'Balance Sheet'!BP152/1000000</f>
        <v>0.38830237000000001</v>
      </c>
      <c r="K16" s="139">
        <f>'Balance Sheet'!BQ152/1000000</f>
        <v>0.61634062000000001</v>
      </c>
      <c r="L16" s="139">
        <f>'Balance Sheet'!BR152/1000000</f>
        <v>1.0124214200000001</v>
      </c>
      <c r="M16" s="139">
        <f>'Balance Sheet'!BS152/1000000</f>
        <v>1.28874047</v>
      </c>
      <c r="N16" s="139">
        <f>'Balance Sheet'!BT152/1000000</f>
        <v>1.76763329</v>
      </c>
      <c r="O16" s="139">
        <f>'Balance Sheet'!BU152/1000000</f>
        <v>2.6793979800000001</v>
      </c>
      <c r="P16" s="139">
        <f>'Balance Sheet'!BV152/1000000</f>
        <v>0</v>
      </c>
      <c r="Q16" s="139">
        <f>'Balance Sheet'!BW152/1000000</f>
        <v>1.3777071399999998</v>
      </c>
      <c r="R16" s="139">
        <f>'Balance Sheet'!BX152/1000000</f>
        <v>0</v>
      </c>
      <c r="S16" s="139">
        <f>'Balance Sheet'!BY152/1000000</f>
        <v>3.19551505</v>
      </c>
      <c r="T16" s="139">
        <f>'Balance Sheet'!BZ152/1000000</f>
        <v>0</v>
      </c>
      <c r="U16" s="139">
        <f>'Balance Sheet'!CA152/1000000</f>
        <v>4.4607093899999999</v>
      </c>
      <c r="V16" s="139">
        <f>'Balance Sheet'!CB152/1000000</f>
        <v>0</v>
      </c>
      <c r="W16" s="139">
        <f>'Balance Sheet'!CC152/1000000</f>
        <v>4.9812572099999999</v>
      </c>
    </row>
  </sheetData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pane xSplit="1" ySplit="2" topLeftCell="B11" activePane="bottomRight" state="frozen"/>
      <selection pane="topRight" activeCell="B1" sqref="B1"/>
      <selection pane="bottomLeft" activeCell="A3" sqref="A3"/>
      <selection pane="bottomRight" activeCell="B7" sqref="B7"/>
    </sheetView>
  </sheetViews>
  <sheetFormatPr baseColWidth="10" defaultColWidth="8.83203125" defaultRowHeight="14" x14ac:dyDescent="0"/>
  <cols>
    <col min="1" max="1" width="34.5" customWidth="1"/>
    <col min="2" max="2" width="12.6640625" style="91" customWidth="1"/>
    <col min="3" max="12" width="12.6640625" customWidth="1"/>
    <col min="13" max="14" width="12.6640625" style="91" customWidth="1"/>
    <col min="15" max="15" width="12.6640625" customWidth="1"/>
  </cols>
  <sheetData>
    <row r="1" spans="1:16" s="67" customFormat="1" ht="18">
      <c r="A1" s="73" t="s">
        <v>370</v>
      </c>
      <c r="B1" s="73"/>
      <c r="M1" s="91"/>
      <c r="N1" s="91"/>
    </row>
    <row r="2" spans="1:16" s="133" customFormat="1">
      <c r="A2" s="133" t="s">
        <v>411</v>
      </c>
      <c r="B2" s="141">
        <v>14426</v>
      </c>
      <c r="C2" s="132">
        <f>'Balance Sheet'!CC6</f>
        <v>14610</v>
      </c>
      <c r="D2" s="132">
        <f>'Balance Sheet'!CD6</f>
        <v>14792</v>
      </c>
      <c r="E2" s="132">
        <f>'Balance Sheet'!CE6</f>
        <v>14976</v>
      </c>
      <c r="F2" s="132">
        <f>'Balance Sheet'!CF6</f>
        <v>15157</v>
      </c>
      <c r="G2" s="132">
        <f>'Balance Sheet'!CG6</f>
        <v>15341</v>
      </c>
      <c r="H2" s="132">
        <f>'Balance Sheet'!CH6</f>
        <v>15522</v>
      </c>
      <c r="I2" s="132">
        <f>'Balance Sheet'!CI6</f>
        <v>15706</v>
      </c>
      <c r="J2" s="132">
        <f>'Balance Sheet'!CJ6</f>
        <v>15887</v>
      </c>
      <c r="K2" s="132">
        <f>'Balance Sheet'!CK6</f>
        <v>16071</v>
      </c>
      <c r="L2" s="132">
        <f>'Balance Sheet'!CL6</f>
        <v>16253</v>
      </c>
      <c r="M2" s="132">
        <v>16436</v>
      </c>
      <c r="N2" s="132">
        <v>16618</v>
      </c>
      <c r="O2" s="132">
        <f>'Balance Sheet'!CO6</f>
        <v>16802</v>
      </c>
      <c r="P2" s="132"/>
    </row>
    <row r="3" spans="1:16" s="133" customFormat="1">
      <c r="A3" s="130" t="s">
        <v>421</v>
      </c>
      <c r="B3" s="14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s="133" customFormat="1">
      <c r="A4" s="133" t="s">
        <v>413</v>
      </c>
      <c r="B4" s="139">
        <f>'Balance Sheet'!CB122/1000000</f>
        <v>7.00786804</v>
      </c>
      <c r="C4" s="139">
        <f>'Balance Sheet'!CC122/1000000</f>
        <v>13.255502079999999</v>
      </c>
      <c r="D4" s="139">
        <f>'Balance Sheet'!CD122/1000000</f>
        <v>11.351740439999999</v>
      </c>
      <c r="E4" s="139">
        <f>'Balance Sheet'!CE122/1000000</f>
        <v>19.40728176</v>
      </c>
      <c r="F4" s="139">
        <f>'Balance Sheet'!CF122/1000000</f>
        <v>81.727198120000011</v>
      </c>
      <c r="G4" s="139">
        <f>'Balance Sheet'!CG122/1000000</f>
        <v>63.551127530000002</v>
      </c>
      <c r="H4" s="139">
        <f>'Balance Sheet'!CH122/1000000</f>
        <v>64.395409819999998</v>
      </c>
      <c r="I4" s="139">
        <f>'Balance Sheet'!CI122/1000000</f>
        <v>66.774038329999996</v>
      </c>
      <c r="J4" s="139">
        <f>'Balance Sheet'!CJ122/1000000</f>
        <v>194.68582325999998</v>
      </c>
      <c r="K4" s="139">
        <f>'Balance Sheet'!CK122/1000000</f>
        <v>124.76861458</v>
      </c>
      <c r="L4" s="139">
        <f>'Balance Sheet'!CL122/1000000</f>
        <v>105.57769714</v>
      </c>
      <c r="M4" s="139">
        <f>'Balance Sheet'!CM122/1000000</f>
        <v>26.62942395</v>
      </c>
      <c r="N4" s="139">
        <f>'Balance Sheet'!CN122/1000000</f>
        <v>21.161206620000002</v>
      </c>
      <c r="O4" s="139">
        <f>'Balance Sheet'!CO122/1000000</f>
        <v>24.93658035</v>
      </c>
    </row>
    <row r="5" spans="1:16" s="133" customFormat="1">
      <c r="A5" s="133" t="s">
        <v>414</v>
      </c>
      <c r="B5" s="139">
        <f>('Balance Sheet'!CB123+'Balance Sheet'!CB124)/1000000</f>
        <v>563.02403004999996</v>
      </c>
      <c r="C5" s="139">
        <f>('Balance Sheet'!CC123+'Balance Sheet'!CC124)/1000000</f>
        <v>701.5546667000001</v>
      </c>
      <c r="D5" s="139">
        <f>('Balance Sheet'!CD123+'Balance Sheet'!CD124)/1000000</f>
        <v>1064.8822915000001</v>
      </c>
      <c r="E5" s="139">
        <f>('Balance Sheet'!CE123+'Balance Sheet'!CE124)/1000000</f>
        <v>951.29950854999993</v>
      </c>
      <c r="F5" s="139">
        <f>('Balance Sheet'!CF123+'Balance Sheet'!CF124)/1000000</f>
        <v>903.99437663000003</v>
      </c>
      <c r="G5" s="139">
        <f>('Balance Sheet'!CG123+'Balance Sheet'!CG124)/1000000</f>
        <v>1022.11447373</v>
      </c>
      <c r="H5" s="139">
        <f>('Balance Sheet'!CH123+'Balance Sheet'!CH124)/1000000</f>
        <v>1417.9702196800001</v>
      </c>
      <c r="I5" s="139">
        <f>('Balance Sheet'!CI123+'Balance Sheet'!CI124)/1000000</f>
        <v>1539.7068269699998</v>
      </c>
      <c r="J5" s="139">
        <f>('Balance Sheet'!CJ123+'Balance Sheet'!CJ124)/1000000</f>
        <v>1860.7331385999998</v>
      </c>
      <c r="K5" s="139">
        <f>('Balance Sheet'!CK123+'Balance Sheet'!CK124)/1000000</f>
        <v>1867.65424725</v>
      </c>
      <c r="L5" s="139">
        <f>('Balance Sheet'!CL123+'Balance Sheet'!CL124)/1000000</f>
        <v>1905.8516651499999</v>
      </c>
      <c r="M5" s="139">
        <f>('Balance Sheet'!CM123+'Balance Sheet'!CM124)/1000000</f>
        <v>2769.6326445199998</v>
      </c>
      <c r="N5" s="139">
        <f>('Balance Sheet'!CN123+'Balance Sheet'!CN124)/1000000</f>
        <v>2174.2190082699999</v>
      </c>
      <c r="O5" s="139">
        <f>('Balance Sheet'!CO123+'Balance Sheet'!CO124)/1000000</f>
        <v>8322.3368835399997</v>
      </c>
    </row>
    <row r="6" spans="1:16" s="133" customFormat="1">
      <c r="A6" s="133" t="s">
        <v>357</v>
      </c>
      <c r="B6" s="139">
        <f>'Balance Sheet'!CB125/1000000</f>
        <v>59.649939889999999</v>
      </c>
      <c r="C6" s="139">
        <f>'Balance Sheet'!CC125/1000000</f>
        <v>59.649939889999999</v>
      </c>
      <c r="D6" s="139">
        <f>'Balance Sheet'!CD125/1000000</f>
        <v>59.649939889999999</v>
      </c>
      <c r="E6" s="139">
        <f>'Balance Sheet'!CE125/1000000</f>
        <v>59.649939889999999</v>
      </c>
      <c r="F6" s="139">
        <f>'Balance Sheet'!CF125/1000000</f>
        <v>59.649939889999999</v>
      </c>
      <c r="G6" s="139">
        <f>'Balance Sheet'!CG125/1000000</f>
        <v>59.649939889999999</v>
      </c>
      <c r="H6" s="139">
        <f>'Balance Sheet'!CH125/1000000</f>
        <v>59.649939889999999</v>
      </c>
      <c r="I6" s="139">
        <f>'Balance Sheet'!CI125/1000000</f>
        <v>59.649939889999999</v>
      </c>
      <c r="J6" s="139">
        <f>'Balance Sheet'!CJ125/1000000</f>
        <v>59.649939889999999</v>
      </c>
      <c r="K6" s="139">
        <f>'Balance Sheet'!CK125/1000000</f>
        <v>59.649939889999999</v>
      </c>
      <c r="L6" s="139">
        <f>'Balance Sheet'!CL125/1000000</f>
        <v>59.649939889999999</v>
      </c>
      <c r="M6" s="139">
        <f>'Balance Sheet'!CM125/1000000</f>
        <v>59.649939889999999</v>
      </c>
      <c r="N6" s="139">
        <f>'Balance Sheet'!CN125/1000000</f>
        <v>59.649939889999999</v>
      </c>
      <c r="O6" s="139">
        <f>'Balance Sheet'!CO125/1000000</f>
        <v>83.904897810000008</v>
      </c>
    </row>
    <row r="7" spans="1:16" s="133" customFormat="1">
      <c r="A7" s="133" t="s">
        <v>358</v>
      </c>
      <c r="B7" s="139">
        <f>'Balance Sheet'!CB127/1000000</f>
        <v>1074.3222165699999</v>
      </c>
      <c r="C7" s="139">
        <f>'Balance Sheet'!CC127/1000000</f>
        <v>1252.33910616</v>
      </c>
      <c r="D7" s="139">
        <f>'Balance Sheet'!CD127/1000000</f>
        <v>1115.0423163600001</v>
      </c>
      <c r="E7" s="139">
        <f>'Balance Sheet'!CE127/1000000</f>
        <v>1654.1534774000002</v>
      </c>
      <c r="F7" s="139">
        <f>'Balance Sheet'!CF127/1000000</f>
        <v>2947.1379959500005</v>
      </c>
      <c r="G7" s="139">
        <f>'Balance Sheet'!CG127/1000000</f>
        <v>2645.0326501</v>
      </c>
      <c r="H7" s="139">
        <f>'Balance Sheet'!CH127/1000000</f>
        <v>3100.1271027000003</v>
      </c>
      <c r="I7" s="139">
        <f>'Balance Sheet'!CI127/1000000</f>
        <v>3667.7823909399999</v>
      </c>
      <c r="J7" s="139">
        <f>'Balance Sheet'!CJ127/1000000</f>
        <v>4411.9488309100007</v>
      </c>
      <c r="K7" s="139">
        <f>'Balance Sheet'!CK127/1000000</f>
        <v>5016.2880381200011</v>
      </c>
      <c r="L7" s="139">
        <f>'Balance Sheet'!CL127/1000000</f>
        <v>4800.6611399499998</v>
      </c>
      <c r="M7" s="139">
        <f>'Balance Sheet'!CM127/1000000</f>
        <v>5030.1938215600003</v>
      </c>
      <c r="N7" s="139">
        <f>'Balance Sheet'!CN127/1000000</f>
        <v>6350.9589922700006</v>
      </c>
      <c r="O7" s="139">
        <f>'Balance Sheet'!CO127/1000000</f>
        <v>7939.9751925599994</v>
      </c>
    </row>
    <row r="8" spans="1:16" s="133" customFormat="1"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</row>
    <row r="9" spans="1:16" s="133" customFormat="1">
      <c r="A9" s="130" t="s">
        <v>422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</row>
    <row r="10" spans="1:16" s="133" customFormat="1">
      <c r="A10" s="140" t="s">
        <v>361</v>
      </c>
      <c r="B10" s="139">
        <f>'Balance Sheet'!CB143/1000000</f>
        <v>0</v>
      </c>
      <c r="C10" s="139">
        <f>'Balance Sheet'!CC143/1000000</f>
        <v>0</v>
      </c>
      <c r="D10" s="139">
        <f>'Balance Sheet'!CD143/1000000</f>
        <v>0</v>
      </c>
      <c r="E10" s="139">
        <f>'Balance Sheet'!CE143/1000000</f>
        <v>0</v>
      </c>
      <c r="F10" s="139">
        <f>'Balance Sheet'!CF143/1000000</f>
        <v>0</v>
      </c>
      <c r="G10" s="139">
        <f>'Balance Sheet'!CG143/1000000</f>
        <v>0</v>
      </c>
      <c r="H10" s="139">
        <f>'Balance Sheet'!CH143/1000000</f>
        <v>0</v>
      </c>
      <c r="I10" s="139">
        <f>'Balance Sheet'!CI143/1000000</f>
        <v>0</v>
      </c>
      <c r="J10" s="139">
        <f>'Balance Sheet'!CJ143/1000000</f>
        <v>0</v>
      </c>
      <c r="K10" s="139">
        <f>'Balance Sheet'!CK143/1000000</f>
        <v>0</v>
      </c>
      <c r="L10" s="139">
        <f>'Balance Sheet'!CL143/1000000</f>
        <v>0</v>
      </c>
      <c r="M10" s="139">
        <f>'Balance Sheet'!CM143/1000000</f>
        <v>0</v>
      </c>
      <c r="N10" s="139">
        <f>'Balance Sheet'!CN143/1000000</f>
        <v>0</v>
      </c>
      <c r="O10" s="139">
        <f>'Balance Sheet'!CO143/1000000</f>
        <v>0</v>
      </c>
    </row>
    <row r="11" spans="1:16" s="133" customFormat="1">
      <c r="A11" s="140" t="s">
        <v>280</v>
      </c>
      <c r="B11" s="139">
        <f>'Balance Sheet'!CB145/1000000</f>
        <v>1027.9705200000001</v>
      </c>
      <c r="C11" s="139">
        <f>'Balance Sheet'!CC145/1000000</f>
        <v>1363.4808250000001</v>
      </c>
      <c r="D11" s="139">
        <f>'Balance Sheet'!CD145/1000000</f>
        <v>1451.29927</v>
      </c>
      <c r="E11" s="139">
        <f>'Balance Sheet'!CE145/1000000</f>
        <v>1485.54279</v>
      </c>
      <c r="F11" s="139">
        <f>'Balance Sheet'!CF145/1000000</f>
        <v>1773.7031400000001</v>
      </c>
      <c r="G11" s="139">
        <f>'Balance Sheet'!CG145/1000000</f>
        <v>2222.4530850000001</v>
      </c>
      <c r="H11" s="139">
        <f>'Balance Sheet'!CH145/1000000</f>
        <v>3097.66813</v>
      </c>
      <c r="I11" s="139">
        <f>'Balance Sheet'!CI145/1000000</f>
        <v>3318.4853199999998</v>
      </c>
      <c r="J11" s="139">
        <f>'Balance Sheet'!CJ145/1000000</f>
        <v>4706.1708250000001</v>
      </c>
      <c r="K11" s="139">
        <f>'Balance Sheet'!CK145/1000000</f>
        <v>4711.5218649999997</v>
      </c>
      <c r="L11" s="139">
        <f>'Balance Sheet'!CL145/1000000</f>
        <v>4707.2669150000002</v>
      </c>
      <c r="M11" s="139">
        <f>'Balance Sheet'!CM145/1000000</f>
        <v>5139.6392249999999</v>
      </c>
      <c r="N11" s="139">
        <f>'Balance Sheet'!CN145/1000000</f>
        <v>5421.7268199999999</v>
      </c>
      <c r="O11" s="139">
        <f>'Balance Sheet'!CO145/1000000</f>
        <v>11055.3281995</v>
      </c>
    </row>
    <row r="12" spans="1:16" s="133" customFormat="1">
      <c r="A12" s="140" t="s">
        <v>359</v>
      </c>
      <c r="B12" s="139">
        <f>'Balance Sheet'!CB146/1000000</f>
        <v>249.02867821999999</v>
      </c>
      <c r="C12" s="139">
        <f>'Balance Sheet'!CC146/1000000</f>
        <v>361.05817274000003</v>
      </c>
      <c r="D12" s="139">
        <f>'Balance Sheet'!CD146/1000000</f>
        <v>434.52368819999998</v>
      </c>
      <c r="E12" s="139">
        <f>'Balance Sheet'!CE146/1000000</f>
        <v>791.00676151000005</v>
      </c>
      <c r="F12" s="139">
        <f>'Balance Sheet'!CF146/1000000</f>
        <v>1089.5370266099999</v>
      </c>
      <c r="G12" s="139">
        <f>'Balance Sheet'!CG146/1000000</f>
        <v>1140.7621812699999</v>
      </c>
      <c r="H12" s="139">
        <f>'Balance Sheet'!CH146/1000000</f>
        <v>1007.79647799</v>
      </c>
      <c r="I12" s="139">
        <f>'Balance Sheet'!CI146/1000000</f>
        <v>1020.87050386</v>
      </c>
      <c r="J12" s="139">
        <f>'Balance Sheet'!CJ146/1000000</f>
        <v>1583.31083683</v>
      </c>
      <c r="K12" s="139">
        <f>'Balance Sheet'!CK146/1000000</f>
        <v>1943.7913769100001</v>
      </c>
      <c r="L12" s="139">
        <f>'Balance Sheet'!CL146/1000000</f>
        <v>1923.0051179300001</v>
      </c>
      <c r="M12" s="139">
        <f>'Balance Sheet'!CM146/1000000</f>
        <v>2302.72011875</v>
      </c>
      <c r="N12" s="139">
        <f>'Balance Sheet'!CN146/1000000</f>
        <v>2651.1037842800001</v>
      </c>
      <c r="O12" s="139">
        <f>'Balance Sheet'!CO146/1000000</f>
        <v>4317.62359027</v>
      </c>
    </row>
    <row r="13" spans="1:16" s="133" customFormat="1">
      <c r="A13" s="140" t="s">
        <v>362</v>
      </c>
      <c r="B13" s="139">
        <f>'Balance Sheet'!CB147/1000000</f>
        <v>205.4682119</v>
      </c>
      <c r="C13" s="139">
        <f>'Balance Sheet'!CC147/1000000</f>
        <v>65.971921499999993</v>
      </c>
      <c r="D13" s="139">
        <f>'Balance Sheet'!CD147/1000000</f>
        <v>134.06641447999999</v>
      </c>
      <c r="E13" s="139">
        <f>'Balance Sheet'!CE147/1000000</f>
        <v>118.88534409</v>
      </c>
      <c r="F13" s="139">
        <f>'Balance Sheet'!CF147/1000000</f>
        <v>314.47044051</v>
      </c>
      <c r="G13" s="139">
        <f>'Balance Sheet'!CG147/1000000</f>
        <v>114.68243618000001</v>
      </c>
      <c r="H13" s="139">
        <f>'Balance Sheet'!CH147/1000000</f>
        <v>254.03947037999998</v>
      </c>
      <c r="I13" s="139">
        <f>'Balance Sheet'!CI147/1000000</f>
        <v>148.63740983000002</v>
      </c>
      <c r="J13" s="139">
        <f>'Balance Sheet'!CJ147/1000000</f>
        <v>220.83671115000001</v>
      </c>
      <c r="K13" s="139">
        <f>'Balance Sheet'!CK147/1000000</f>
        <v>426.11810860000003</v>
      </c>
      <c r="L13" s="139">
        <f>'Balance Sheet'!CL147/1000000</f>
        <v>283.20555026</v>
      </c>
      <c r="M13" s="139">
        <f>'Balance Sheet'!CM147/1000000</f>
        <v>46.400890850000003</v>
      </c>
      <c r="N13" s="139">
        <f>'Balance Sheet'!CN147/1000000</f>
        <v>43.926394610000003</v>
      </c>
      <c r="O13" s="139">
        <f>'Balance Sheet'!CO147/1000000</f>
        <v>502.33540182999997</v>
      </c>
    </row>
    <row r="14" spans="1:16" s="133" customFormat="1">
      <c r="A14" s="140" t="s">
        <v>149</v>
      </c>
      <c r="B14" s="139">
        <f>'Balance Sheet'!CB149/1000000</f>
        <v>50</v>
      </c>
      <c r="C14" s="139">
        <f>'Balance Sheet'!CC149/1000000</f>
        <v>50</v>
      </c>
      <c r="D14" s="139">
        <f>'Balance Sheet'!CD149/1000000</f>
        <v>50</v>
      </c>
      <c r="E14" s="139">
        <f>'Balance Sheet'!CE149/1000000</f>
        <v>50</v>
      </c>
      <c r="F14" s="139">
        <f>'Balance Sheet'!CF149/1000000</f>
        <v>50</v>
      </c>
      <c r="G14" s="139">
        <f>'Balance Sheet'!CG149/1000000</f>
        <v>50</v>
      </c>
      <c r="H14" s="139">
        <f>'Balance Sheet'!CH149/1000000</f>
        <v>50</v>
      </c>
      <c r="I14" s="139">
        <f>'Balance Sheet'!CI149/1000000</f>
        <v>50</v>
      </c>
      <c r="J14" s="139">
        <f>'Balance Sheet'!CJ149/1000000</f>
        <v>50</v>
      </c>
      <c r="K14" s="139">
        <f>'Balance Sheet'!CK149/1000000</f>
        <v>50</v>
      </c>
      <c r="L14" s="139">
        <f>'Balance Sheet'!CL149/1000000</f>
        <v>50</v>
      </c>
      <c r="M14" s="139">
        <f>'Balance Sheet'!CM149/1000000</f>
        <v>50</v>
      </c>
      <c r="N14" s="139">
        <f>'Balance Sheet'!CN149/1000000</f>
        <v>50</v>
      </c>
      <c r="O14" s="139">
        <f>'Balance Sheet'!CO149/1000000</f>
        <v>50</v>
      </c>
    </row>
    <row r="15" spans="1:16" s="133" customFormat="1">
      <c r="A15" s="140" t="s">
        <v>360</v>
      </c>
      <c r="B15" s="139">
        <f>'Balance Sheet'!CB150/1000000</f>
        <v>79.753948800000003</v>
      </c>
      <c r="C15" s="139">
        <f>'Balance Sheet'!CC150/1000000</f>
        <v>79.753948800000003</v>
      </c>
      <c r="D15" s="139">
        <f>'Balance Sheet'!CD150/1000000</f>
        <v>80.501137379999989</v>
      </c>
      <c r="E15" s="139">
        <f>'Balance Sheet'!CE150/1000000</f>
        <v>80.501137379999989</v>
      </c>
      <c r="F15" s="139">
        <f>'Balance Sheet'!CF150/1000000</f>
        <v>81.107356799999991</v>
      </c>
      <c r="G15" s="139">
        <f>'Balance Sheet'!CG150/1000000</f>
        <v>88.072835499999997</v>
      </c>
      <c r="H15" s="139">
        <f>'Balance Sheet'!CH150/1000000</f>
        <v>91.46028806999999</v>
      </c>
      <c r="I15" s="139">
        <f>'Balance Sheet'!CI150/1000000</f>
        <v>95.414976539999998</v>
      </c>
      <c r="J15" s="139">
        <f>'Balance Sheet'!CJ150/1000000</f>
        <v>99.30223337000001</v>
      </c>
      <c r="K15" s="139">
        <f>'Balance Sheet'!CK150/1000000</f>
        <v>99.30223337000001</v>
      </c>
      <c r="L15" s="139">
        <f>'Balance Sheet'!CL150/1000000</f>
        <v>94.362742039999986</v>
      </c>
      <c r="M15" s="139">
        <f>'Balance Sheet'!CM150/1000000</f>
        <v>99.30223337000001</v>
      </c>
      <c r="N15" s="139">
        <f>'Balance Sheet'!CN150/1000000</f>
        <v>103.27186667000001</v>
      </c>
      <c r="O15" s="139">
        <f>'Balance Sheet'!CO150/1000000</f>
        <v>103.27186667000001</v>
      </c>
    </row>
    <row r="16" spans="1:16" s="133" customFormat="1">
      <c r="A16" s="140" t="s">
        <v>352</v>
      </c>
      <c r="B16" s="139">
        <f>'Balance Sheet'!CB152/1000000</f>
        <v>0</v>
      </c>
      <c r="C16" s="139">
        <f>'Balance Sheet'!CC152/1000000</f>
        <v>4.9812572099999999</v>
      </c>
      <c r="D16" s="139">
        <f>'Balance Sheet'!CD152/1000000</f>
        <v>4.04146289</v>
      </c>
      <c r="E16" s="139">
        <f>'Balance Sheet'!CE152/1000000</f>
        <v>11.59459333</v>
      </c>
      <c r="F16" s="139">
        <f>'Balance Sheet'!CF152/1000000</f>
        <v>15.20036702</v>
      </c>
      <c r="G16" s="139">
        <f>'Balance Sheet'!CG152/1000000</f>
        <v>7.4960449499999999</v>
      </c>
      <c r="H16" s="139">
        <f>'Balance Sheet'!CH152/1000000</f>
        <v>8.2185366599999998</v>
      </c>
      <c r="I16" s="139">
        <f>'Balance Sheet'!CI152/1000000</f>
        <v>8.1359559200000007</v>
      </c>
      <c r="J16" s="139">
        <f>'Balance Sheet'!CJ152/1000000</f>
        <v>11.910057890000001</v>
      </c>
      <c r="K16" s="139">
        <f>'Balance Sheet'!CK152/1000000</f>
        <v>8.0529150400000002</v>
      </c>
      <c r="L16" s="139">
        <f>'Balance Sheet'!CL152/1000000</f>
        <v>0</v>
      </c>
      <c r="M16" s="139">
        <f>'Balance Sheet'!CM152/1000000</f>
        <v>5.4785342100000003</v>
      </c>
      <c r="N16" s="139">
        <f>'Balance Sheet'!CN152/1000000</f>
        <v>5.4967149900000001</v>
      </c>
      <c r="O16" s="139">
        <f>'Balance Sheet'!CO152/1000000</f>
        <v>10.983320800000001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ColWidth="8.83203125" defaultRowHeight="14" x14ac:dyDescent="0"/>
  <cols>
    <col min="1" max="1" width="28.5" customWidth="1"/>
    <col min="2" max="2" width="17.5" style="91" customWidth="1"/>
    <col min="3" max="3" width="14.6640625" customWidth="1"/>
    <col min="4" max="23" width="12.6640625" customWidth="1"/>
  </cols>
  <sheetData>
    <row r="1" spans="1:24" s="67" customFormat="1" ht="18">
      <c r="A1" s="73" t="s">
        <v>371</v>
      </c>
      <c r="B1" s="73"/>
    </row>
    <row r="2" spans="1:24" s="133" customFormat="1">
      <c r="A2" s="133" t="s">
        <v>411</v>
      </c>
      <c r="B2" s="141">
        <v>16618</v>
      </c>
      <c r="C2" s="132">
        <f>'Balance Sheet'!CO6</f>
        <v>16802</v>
      </c>
      <c r="D2" s="132">
        <f>'Balance Sheet'!CP6</f>
        <v>16983</v>
      </c>
      <c r="E2" s="132">
        <f>'Balance Sheet'!CQ6</f>
        <v>17167</v>
      </c>
      <c r="F2" s="132">
        <f>'Balance Sheet'!CR6</f>
        <v>17348</v>
      </c>
      <c r="G2" s="132">
        <f>'Balance Sheet'!CS6</f>
        <v>17532</v>
      </c>
      <c r="H2" s="132">
        <f>'Balance Sheet'!CT6</f>
        <v>17714</v>
      </c>
      <c r="I2" s="132">
        <f>'Balance Sheet'!CU6</f>
        <v>17898</v>
      </c>
      <c r="J2" s="132">
        <f>'Balance Sheet'!CV6</f>
        <v>18079</v>
      </c>
      <c r="K2" s="132">
        <f>'Balance Sheet'!CW6</f>
        <v>18263</v>
      </c>
      <c r="L2" s="132">
        <f>'Balance Sheet'!CX6</f>
        <v>18444</v>
      </c>
      <c r="M2" s="132">
        <f>'Balance Sheet'!CY6</f>
        <v>18628</v>
      </c>
      <c r="N2" s="132">
        <f>'Balance Sheet'!CZ6</f>
        <v>18809</v>
      </c>
      <c r="O2" s="132">
        <f>'Balance Sheet'!DA6</f>
        <v>18993</v>
      </c>
      <c r="P2" s="132">
        <f>'Balance Sheet'!DB6</f>
        <v>19175</v>
      </c>
      <c r="Q2" s="132">
        <f>'Balance Sheet'!DC6</f>
        <v>19359</v>
      </c>
      <c r="R2" s="132">
        <f>'Balance Sheet'!DD6</f>
        <v>19540</v>
      </c>
      <c r="S2" s="132">
        <f>'Balance Sheet'!DE6</f>
        <v>19724</v>
      </c>
      <c r="T2" s="132">
        <f>'Balance Sheet'!DF6</f>
        <v>19905</v>
      </c>
      <c r="U2" s="132">
        <f>'Balance Sheet'!DG6</f>
        <v>20089</v>
      </c>
      <c r="V2" s="132">
        <f>'Balance Sheet'!DH6</f>
        <v>20270</v>
      </c>
      <c r="W2" s="132">
        <f>'Balance Sheet'!DI6</f>
        <v>20362</v>
      </c>
      <c r="X2" s="132"/>
    </row>
    <row r="3" spans="1:24" s="133" customFormat="1">
      <c r="A3" s="130" t="s">
        <v>421</v>
      </c>
      <c r="B3" s="14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</row>
    <row r="4" spans="1:24" s="133" customFormat="1">
      <c r="A4" s="133" t="s">
        <v>413</v>
      </c>
      <c r="B4" s="139">
        <f>'Balance Sheet'!CN122/1000000</f>
        <v>21.161206620000002</v>
      </c>
      <c r="C4" s="139">
        <f>'Balance Sheet'!CO122/1000000</f>
        <v>24.93658035</v>
      </c>
      <c r="D4" s="139">
        <f>'Balance Sheet'!CP122/1000000</f>
        <v>11.323814840000001</v>
      </c>
      <c r="E4" s="139">
        <f>'Balance Sheet'!CQ122/1000000</f>
        <v>23.98899728</v>
      </c>
      <c r="F4" s="139">
        <f>'Balance Sheet'!CR122/1000000</f>
        <v>64.637349630000003</v>
      </c>
      <c r="G4" s="139">
        <f>'Balance Sheet'!CS122/1000000</f>
        <v>14.74161958</v>
      </c>
      <c r="H4" s="139">
        <f>'Balance Sheet'!CT122/1000000</f>
        <v>77.935979319999987</v>
      </c>
      <c r="I4" s="139">
        <f>'Balance Sheet'!CU122/1000000</f>
        <v>97.613524720000001</v>
      </c>
      <c r="J4" s="139">
        <f>'Balance Sheet'!CV122/1000000</f>
        <v>57.387860000000003</v>
      </c>
      <c r="K4" s="139">
        <f>'Balance Sheet'!CW122/1000000</f>
        <v>323.64729699999998</v>
      </c>
      <c r="L4" s="139">
        <f>'Balance Sheet'!CX122/1000000</f>
        <v>439.41461099999998</v>
      </c>
      <c r="M4" s="139">
        <f>'Balance Sheet'!CY122/1000000</f>
        <v>1176.3883080000001</v>
      </c>
      <c r="N4" s="139">
        <f>'Balance Sheet'!CZ122/1000000</f>
        <v>2849.0181689999999</v>
      </c>
      <c r="O4" s="139">
        <f>'Balance Sheet'!DA122/1000000</f>
        <v>2663.738593</v>
      </c>
      <c r="P4" s="139">
        <f>'Balance Sheet'!DB122/1000000</f>
        <v>2875.4034609999999</v>
      </c>
      <c r="Q4" s="139">
        <f>'Balance Sheet'!DC122/1000000</f>
        <v>2123.8205539999999</v>
      </c>
      <c r="R4" s="139">
        <f>'Balance Sheet'!DD122/1000000</f>
        <v>4762.1059279999999</v>
      </c>
      <c r="S4" s="139">
        <f>'Balance Sheet'!DE122/1000000</f>
        <v>2077.6887449999999</v>
      </c>
      <c r="T4" s="139">
        <f>'Balance Sheet'!DF122/1000000</f>
        <v>6155.1010310000001</v>
      </c>
      <c r="U4" s="139">
        <f>'Balance Sheet'!DG122/1000000</f>
        <v>1515.3505729999999</v>
      </c>
      <c r="V4" s="139">
        <f>'Balance Sheet'!DH122/1000000</f>
        <v>2293.5467490000001</v>
      </c>
      <c r="W4" s="139">
        <f>'Balance Sheet'!DI122/1000000</f>
        <v>2252.8454029999998</v>
      </c>
    </row>
    <row r="5" spans="1:24" s="133" customFormat="1">
      <c r="A5" s="133" t="s">
        <v>414</v>
      </c>
      <c r="B5" s="139">
        <f>('Balance Sheet'!CN123+'Balance Sheet'!CN124)/1000000</f>
        <v>2174.2190082699999</v>
      </c>
      <c r="C5" s="139">
        <f>('Balance Sheet'!CO123+'Balance Sheet'!CO124)/1000000</f>
        <v>8322.3368835399997</v>
      </c>
      <c r="D5" s="139">
        <f>('Balance Sheet'!CP123+'Balance Sheet'!CP124)/1000000</f>
        <v>7719.90850185</v>
      </c>
      <c r="E5" s="139">
        <f>('Balance Sheet'!CQ123+'Balance Sheet'!CQ124)/1000000</f>
        <v>7141.3470176999999</v>
      </c>
      <c r="F5" s="139">
        <f>('Balance Sheet'!CR123+'Balance Sheet'!CR124)/1000000</f>
        <v>6208.8212725900003</v>
      </c>
      <c r="G5" s="139">
        <f>('Balance Sheet'!CS123+'Balance Sheet'!CS124)/1000000</f>
        <v>6021.7048955299997</v>
      </c>
      <c r="H5" s="139">
        <f>('Balance Sheet'!CT123+'Balance Sheet'!CT124)/1000000</f>
        <v>7118.9455490699993</v>
      </c>
      <c r="I5" s="139">
        <f>('Balance Sheet'!CU123+'Balance Sheet'!CU124)/1000000</f>
        <v>11141.457738790001</v>
      </c>
      <c r="J5" s="139">
        <f>('Balance Sheet'!CV123+'Balance Sheet'!CV124)/1000000</f>
        <v>11883.287639</v>
      </c>
      <c r="K5" s="139">
        <f>('Balance Sheet'!CW123+'Balance Sheet'!CW124)/1000000</f>
        <v>9768.8665280000005</v>
      </c>
      <c r="L5" s="139">
        <f>('Balance Sheet'!CX123+'Balance Sheet'!CX124)/1000000</f>
        <v>13602.935044</v>
      </c>
      <c r="M5" s="139">
        <f>('Balance Sheet'!CY123+'Balance Sheet'!CY124)/1000000</f>
        <v>15279.608743999999</v>
      </c>
      <c r="N5" s="139">
        <f>('Balance Sheet'!CZ123+'Balance Sheet'!CZ124)/1000000</f>
        <v>18195.438534000001</v>
      </c>
      <c r="O5" s="139">
        <f>('Balance Sheet'!DA123+'Balance Sheet'!DA124)/1000000</f>
        <v>18067.851118999999</v>
      </c>
      <c r="P5" s="139">
        <f>('Balance Sheet'!DB123+'Balance Sheet'!DB124)/1000000</f>
        <v>21045.638197</v>
      </c>
      <c r="Q5" s="139">
        <f>('Balance Sheet'!DC123+'Balance Sheet'!DC124)/1000000</f>
        <v>20179.669493000001</v>
      </c>
      <c r="R5" s="139">
        <f>('Balance Sheet'!DD123+'Balance Sheet'!DD124)/1000000</f>
        <v>21704.438369</v>
      </c>
      <c r="S5" s="139">
        <f>('Balance Sheet'!DE123+'Balance Sheet'!DE124)/1000000</f>
        <v>24758.673059000001</v>
      </c>
      <c r="T5" s="139">
        <f>('Balance Sheet'!DF123+'Balance Sheet'!DF124)/1000000</f>
        <v>26030.133764999999</v>
      </c>
      <c r="U5" s="139">
        <f>('Balance Sheet'!DG123+'Balance Sheet'!DG124)/1000000</f>
        <v>27052.239695</v>
      </c>
      <c r="V5" s="139">
        <f>('Balance Sheet'!DH123+'Balance Sheet'!DH124)/1000000</f>
        <v>24259.550498000001</v>
      </c>
      <c r="W5" s="139">
        <f>('Balance Sheet'!DI123+'Balance Sheet'!DI124)/1000000</f>
        <v>21619.829964</v>
      </c>
    </row>
    <row r="6" spans="1:24" s="133" customFormat="1">
      <c r="A6" s="133" t="s">
        <v>357</v>
      </c>
      <c r="B6" s="139">
        <f>'Balance Sheet'!CN125/1000000</f>
        <v>59.649939889999999</v>
      </c>
      <c r="C6" s="139">
        <f>'Balance Sheet'!CO125/1000000</f>
        <v>83.904897810000008</v>
      </c>
      <c r="D6" s="139">
        <f>'Balance Sheet'!CP125/1000000</f>
        <v>83.904897810000008</v>
      </c>
      <c r="E6" s="139">
        <f>'Balance Sheet'!CQ125/1000000</f>
        <v>83.904897810000008</v>
      </c>
      <c r="F6" s="139">
        <f>'Balance Sheet'!CR125/1000000</f>
        <v>83.904897810000008</v>
      </c>
      <c r="G6" s="139">
        <f>'Balance Sheet'!CS125/1000000</f>
        <v>83.904897000000005</v>
      </c>
      <c r="H6" s="139">
        <f>'Balance Sheet'!CT125/1000000</f>
        <v>83.904897000000005</v>
      </c>
      <c r="I6" s="139">
        <f>'Balance Sheet'!CU125/1000000</f>
        <v>94.299880999999999</v>
      </c>
      <c r="J6" s="139">
        <f>'Balance Sheet'!CV125/1000000</f>
        <v>94.299880999999999</v>
      </c>
      <c r="K6" s="139">
        <f>'Balance Sheet'!CW125/1000000</f>
        <v>94.299880999999999</v>
      </c>
      <c r="L6" s="139">
        <f>'Balance Sheet'!CX125/1000000</f>
        <v>94.299880999999999</v>
      </c>
      <c r="M6" s="139">
        <f>'Balance Sheet'!CY125/1000000</f>
        <v>94.299880000000002</v>
      </c>
      <c r="N6" s="139">
        <f>'Balance Sheet'!CZ125/1000000</f>
        <v>94.299880000000002</v>
      </c>
      <c r="O6" s="139">
        <f>'Balance Sheet'!DA125/1000000</f>
        <v>94.299880000000002</v>
      </c>
      <c r="P6" s="139">
        <f>'Balance Sheet'!DB125/1000000</f>
        <v>94.299880000000002</v>
      </c>
      <c r="Q6" s="139">
        <f>'Balance Sheet'!DC125/1000000</f>
        <v>94.299880000000002</v>
      </c>
      <c r="R6" s="139">
        <f>'Balance Sheet'!DD125/1000000</f>
        <v>94.299880000000002</v>
      </c>
      <c r="S6" s="139">
        <f>'Balance Sheet'!DE125/1000000</f>
        <v>94.299880000000002</v>
      </c>
      <c r="T6" s="139">
        <f>'Balance Sheet'!DF125/1000000</f>
        <v>94.299880000000002</v>
      </c>
      <c r="U6" s="139">
        <f>'Balance Sheet'!DG125/1000000</f>
        <v>94.299880000000002</v>
      </c>
      <c r="V6" s="139">
        <f>'Balance Sheet'!DH125/1000000</f>
        <v>94.299880000000002</v>
      </c>
      <c r="W6" s="139">
        <f>'Balance Sheet'!DI125/1000000</f>
        <v>94.299880000000002</v>
      </c>
    </row>
    <row r="7" spans="1:24" s="133" customFormat="1">
      <c r="A7" s="133" t="s">
        <v>358</v>
      </c>
      <c r="B7" s="139">
        <f>'Balance Sheet'!CN127/1000000</f>
        <v>6350.9589922700006</v>
      </c>
      <c r="C7" s="139">
        <f>'Balance Sheet'!CO127/1000000</f>
        <v>7939.9751925599994</v>
      </c>
      <c r="D7" s="139">
        <f>'Balance Sheet'!CP127/1000000</f>
        <v>8975.5615041299989</v>
      </c>
      <c r="E7" s="139">
        <f>'Balance Sheet'!CQ127/1000000</f>
        <v>13042.54064399</v>
      </c>
      <c r="F7" s="139">
        <f>'Balance Sheet'!CR127/1000000</f>
        <v>15539.433151349998</v>
      </c>
      <c r="G7" s="139">
        <f>'Balance Sheet'!CS127/1000000</f>
        <v>17329.59463657</v>
      </c>
      <c r="H7" s="139">
        <f>'Balance Sheet'!CT127/1000000</f>
        <v>21440.09919786</v>
      </c>
      <c r="I7" s="139">
        <f>'Balance Sheet'!CU127/1000000</f>
        <v>34703.733226099997</v>
      </c>
      <c r="J7" s="139">
        <f>'Balance Sheet'!CV127/1000000</f>
        <v>46590.968131000001</v>
      </c>
      <c r="K7" s="139">
        <f>'Balance Sheet'!CW127/1000000</f>
        <v>51867.317157999998</v>
      </c>
      <c r="L7" s="139">
        <f>'Balance Sheet'!CX127/1000000</f>
        <v>49507.508997999998</v>
      </c>
      <c r="M7" s="139">
        <f>'Balance Sheet'!CY127/1000000</f>
        <v>53841.341092000002</v>
      </c>
      <c r="N7" s="139">
        <f>'Balance Sheet'!CZ127/1000000</f>
        <v>60446.311822999996</v>
      </c>
      <c r="O7" s="139">
        <f>'Balance Sheet'!DA127/1000000</f>
        <v>67148.1878</v>
      </c>
      <c r="P7" s="139">
        <f>'Balance Sheet'!DB127/1000000</f>
        <v>72370.330035999999</v>
      </c>
      <c r="Q7" s="139">
        <f>'Balance Sheet'!DC127/1000000</f>
        <v>63292.658409999996</v>
      </c>
      <c r="R7" s="139">
        <f>'Balance Sheet'!DD127/1000000</f>
        <v>68325.492100999996</v>
      </c>
      <c r="S7" s="139">
        <f>'Balance Sheet'!DE127/1000000</f>
        <v>75958.896013000005</v>
      </c>
      <c r="T7" s="139">
        <f>'Balance Sheet'!DF127/1000000</f>
        <v>79642.535269999993</v>
      </c>
      <c r="U7" s="139">
        <f>'Balance Sheet'!DG127/1000000</f>
        <v>83423.238459999993</v>
      </c>
      <c r="V7" s="139">
        <f>'Balance Sheet'!DH127/1000000</f>
        <v>85587.999538000004</v>
      </c>
      <c r="W7" s="139">
        <f>'Balance Sheet'!DI127/1000000</f>
        <v>79560.214628999995</v>
      </c>
    </row>
    <row r="8" spans="1:24" s="133" customFormat="1"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</row>
    <row r="9" spans="1:24" s="133" customFormat="1">
      <c r="A9" s="130" t="s">
        <v>422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</row>
    <row r="10" spans="1:24" s="133" customFormat="1">
      <c r="A10" s="140" t="s">
        <v>361</v>
      </c>
      <c r="B10" s="139">
        <f>'Balance Sheet'!CN143/1000000</f>
        <v>0</v>
      </c>
      <c r="C10" s="139">
        <f>'Balance Sheet'!CO143/1000000</f>
        <v>0</v>
      </c>
      <c r="D10" s="139">
        <f>'Balance Sheet'!CP143/1000000</f>
        <v>0</v>
      </c>
      <c r="E10" s="139">
        <f>'Balance Sheet'!CQ143/1000000</f>
        <v>0</v>
      </c>
      <c r="F10" s="139">
        <f>'Balance Sheet'!CR143/1000000</f>
        <v>0</v>
      </c>
      <c r="G10" s="139">
        <f>'Balance Sheet'!CS143/1000000</f>
        <v>0</v>
      </c>
      <c r="H10" s="139">
        <f>'Balance Sheet'!CT143/1000000</f>
        <v>0</v>
      </c>
      <c r="I10" s="139">
        <f>'Balance Sheet'!CU143/1000000</f>
        <v>0</v>
      </c>
      <c r="J10" s="139">
        <f>'Balance Sheet'!CV143/1000000</f>
        <v>0</v>
      </c>
      <c r="K10" s="139">
        <f>'Balance Sheet'!CW143/1000000</f>
        <v>0</v>
      </c>
      <c r="L10" s="139">
        <f>'Balance Sheet'!CX143/1000000</f>
        <v>0</v>
      </c>
      <c r="M10" s="139">
        <f>'Balance Sheet'!CY143/1000000</f>
        <v>0</v>
      </c>
      <c r="N10" s="139">
        <f>'Balance Sheet'!CZ143/1000000</f>
        <v>0</v>
      </c>
      <c r="O10" s="139">
        <f>'Balance Sheet'!DA143/1000000</f>
        <v>0</v>
      </c>
      <c r="P10" s="139">
        <f>'Balance Sheet'!DB143/1000000</f>
        <v>0</v>
      </c>
      <c r="Q10" s="139">
        <f>'Balance Sheet'!DC143/1000000</f>
        <v>0</v>
      </c>
      <c r="R10" s="139">
        <f>'Balance Sheet'!DD143/1000000</f>
        <v>0</v>
      </c>
      <c r="S10" s="139">
        <f>'Balance Sheet'!DE143/1000000</f>
        <v>0</v>
      </c>
      <c r="T10" s="139">
        <f>'Balance Sheet'!DF143/1000000</f>
        <v>0</v>
      </c>
      <c r="U10" s="139">
        <f>'Balance Sheet'!DG143/1000000</f>
        <v>0</v>
      </c>
      <c r="V10" s="139">
        <f>'Balance Sheet'!DH143/1000000</f>
        <v>0</v>
      </c>
      <c r="W10" s="139">
        <f>'Balance Sheet'!DI143/1000000</f>
        <v>0</v>
      </c>
    </row>
    <row r="11" spans="1:24" s="133" customFormat="1">
      <c r="A11" s="140" t="s">
        <v>280</v>
      </c>
      <c r="B11" s="139">
        <f>'Balance Sheet'!CN145/1000000</f>
        <v>5421.7268199999999</v>
      </c>
      <c r="C11" s="139">
        <f>'Balance Sheet'!CO145/1000000</f>
        <v>11055.3281995</v>
      </c>
      <c r="D11" s="139">
        <f>'Balance Sheet'!CP145/1000000</f>
        <v>11386.681345000001</v>
      </c>
      <c r="E11" s="139">
        <f>'Balance Sheet'!CQ145/1000000</f>
        <v>13272.7410495</v>
      </c>
      <c r="F11" s="139">
        <f>'Balance Sheet'!CR145/1000000</f>
        <v>13562.314093999999</v>
      </c>
      <c r="G11" s="139">
        <f>'Balance Sheet'!CS145/1000000</f>
        <v>15676.018402</v>
      </c>
      <c r="H11" s="139">
        <f>'Balance Sheet'!CT145/1000000</f>
        <v>19096.647255</v>
      </c>
      <c r="I11" s="139">
        <f>'Balance Sheet'!CU145/1000000</f>
        <v>35085.248959999997</v>
      </c>
      <c r="J11" s="139">
        <f>'Balance Sheet'!CV145/1000000</f>
        <v>33232.484920000003</v>
      </c>
      <c r="K11" s="139">
        <f>'Balance Sheet'!CW145/1000000</f>
        <v>37632.990830000002</v>
      </c>
      <c r="L11" s="139">
        <f>'Balance Sheet'!CX145/1000000</f>
        <v>37909.918299999998</v>
      </c>
      <c r="M11" s="139">
        <f>'Balance Sheet'!CY145/1000000</f>
        <v>45281.237370000003</v>
      </c>
      <c r="N11" s="139">
        <f>'Balance Sheet'!CZ145/1000000</f>
        <v>51432.158960000001</v>
      </c>
      <c r="O11" s="139">
        <f>'Balance Sheet'!DA145/1000000</f>
        <v>50446.076580000001</v>
      </c>
      <c r="P11" s="139">
        <f>'Balance Sheet'!DB145/1000000</f>
        <v>57544.31134</v>
      </c>
      <c r="Q11" s="139">
        <f>'Balance Sheet'!DC145/1000000</f>
        <v>56636.487889999997</v>
      </c>
      <c r="R11" s="139">
        <f>'Balance Sheet'!DD145/1000000</f>
        <v>60963.209430000003</v>
      </c>
      <c r="S11" s="139">
        <f>'Balance Sheet'!DE145/1000000</f>
        <v>73209.416249999995</v>
      </c>
      <c r="T11" s="139">
        <f>'Balance Sheet'!DF145/1000000</f>
        <v>74687.955839999995</v>
      </c>
      <c r="U11" s="139">
        <f>'Balance Sheet'!DG145/1000000</f>
        <v>76525.567609999998</v>
      </c>
      <c r="V11" s="139">
        <f>'Balance Sheet'!DH145/1000000</f>
        <v>70303.2932</v>
      </c>
      <c r="W11" s="139">
        <f>'Balance Sheet'!DI145/1000000</f>
        <v>61617.616889999998</v>
      </c>
    </row>
    <row r="12" spans="1:24" s="133" customFormat="1">
      <c r="A12" s="140" t="s">
        <v>359</v>
      </c>
      <c r="B12" s="139">
        <f>'Balance Sheet'!CN146/1000000</f>
        <v>2651.1037842800001</v>
      </c>
      <c r="C12" s="139">
        <f>'Balance Sheet'!CO146/1000000</f>
        <v>4317.62359027</v>
      </c>
      <c r="D12" s="139">
        <f>'Balance Sheet'!CP146/1000000</f>
        <v>4462.1418121800007</v>
      </c>
      <c r="E12" s="139">
        <f>'Balance Sheet'!CQ146/1000000</f>
        <v>4974.8829821300005</v>
      </c>
      <c r="F12" s="139">
        <f>'Balance Sheet'!CR146/1000000</f>
        <v>6612.7204782099998</v>
      </c>
      <c r="G12" s="139">
        <f>'Balance Sheet'!CS146/1000000</f>
        <v>6264.6896093699997</v>
      </c>
      <c r="H12" s="139">
        <f>'Balance Sheet'!CT146/1000000</f>
        <v>7712.2984028800001</v>
      </c>
      <c r="I12" s="139">
        <f>'Balance Sheet'!CU146/1000000</f>
        <v>9988.8012716900012</v>
      </c>
      <c r="J12" s="139">
        <f>'Balance Sheet'!CV146/1000000</f>
        <v>18433.869044999999</v>
      </c>
      <c r="K12" s="139">
        <f>'Balance Sheet'!CW146/1000000</f>
        <v>18637.289938999998</v>
      </c>
      <c r="L12" s="139">
        <f>'Balance Sheet'!CX146/1000000</f>
        <v>21149.471693</v>
      </c>
      <c r="M12" s="139">
        <f>'Balance Sheet'!CY146/1000000</f>
        <v>21317.606029999999</v>
      </c>
      <c r="N12" s="139">
        <f>'Balance Sheet'!CZ146/1000000</f>
        <v>25216.299924999999</v>
      </c>
      <c r="O12" s="139">
        <f>'Balance Sheet'!DA146/1000000</f>
        <v>24023.67468</v>
      </c>
      <c r="P12" s="139">
        <f>'Balance Sheet'!DB146/1000000</f>
        <v>25315.914145999999</v>
      </c>
      <c r="Q12" s="139">
        <f>'Balance Sheet'!DC146/1000000</f>
        <v>23755.012508</v>
      </c>
      <c r="R12" s="139">
        <f>'Balance Sheet'!DD146/1000000</f>
        <v>24645.336931000002</v>
      </c>
      <c r="S12" s="139">
        <f>'Balance Sheet'!DE146/1000000</f>
        <v>23625.070656</v>
      </c>
      <c r="T12" s="139">
        <f>'Balance Sheet'!DF146/1000000</f>
        <v>26374.860003999998</v>
      </c>
      <c r="U12" s="139">
        <f>'Balance Sheet'!DG146/1000000</f>
        <v>26020.389772999999</v>
      </c>
      <c r="V12" s="139">
        <f>'Balance Sheet'!DH146/1000000</f>
        <v>27020.878579</v>
      </c>
      <c r="W12" s="139">
        <f>'Balance Sheet'!DI146/1000000</f>
        <v>26777.509737</v>
      </c>
    </row>
    <row r="13" spans="1:24" s="133" customFormat="1">
      <c r="A13" s="140" t="s">
        <v>362</v>
      </c>
      <c r="B13" s="139">
        <f>'Balance Sheet'!CN147/1000000</f>
        <v>43.926394610000003</v>
      </c>
      <c r="C13" s="139">
        <f>'Balance Sheet'!CO147/1000000</f>
        <v>502.33540182999997</v>
      </c>
      <c r="D13" s="139">
        <f>'Balance Sheet'!CP147/1000000</f>
        <v>431.45189227999998</v>
      </c>
      <c r="E13" s="139">
        <f>'Balance Sheet'!CQ147/1000000</f>
        <v>1098.6536140399999</v>
      </c>
      <c r="F13" s="139">
        <f>'Balance Sheet'!CR147/1000000</f>
        <v>290.574208</v>
      </c>
      <c r="G13" s="139">
        <f>'Balance Sheet'!CS147/1000000</f>
        <v>520.31774499999995</v>
      </c>
      <c r="H13" s="139">
        <f>'Balance Sheet'!CT147/1000000</f>
        <v>559.06713200000002</v>
      </c>
      <c r="I13" s="139">
        <f>'Balance Sheet'!CU147/1000000</f>
        <v>875.64297399999998</v>
      </c>
      <c r="J13" s="139">
        <f>'Balance Sheet'!CV147/1000000</f>
        <v>5826.5860210000001</v>
      </c>
      <c r="K13" s="139">
        <f>'Balance Sheet'!CW147/1000000</f>
        <v>3663.7108819999999</v>
      </c>
      <c r="L13" s="139">
        <f>'Balance Sheet'!CX147/1000000</f>
        <v>1042.0691710000001</v>
      </c>
      <c r="M13" s="139">
        <f>'Balance Sheet'!CY147/1000000</f>
        <v>1504.4728809999999</v>
      </c>
      <c r="N13" s="139">
        <f>'Balance Sheet'!CZ147/1000000</f>
        <v>1270.582044</v>
      </c>
      <c r="O13" s="139">
        <f>'Balance Sheet'!DA147/1000000</f>
        <v>10039.859791999999</v>
      </c>
      <c r="P13" s="139">
        <f>'Balance Sheet'!DB147/1000000</f>
        <v>11654.252699999999</v>
      </c>
      <c r="Q13" s="139">
        <f>'Balance Sheet'!DC147/1000000</f>
        <v>2826.7212979999999</v>
      </c>
      <c r="R13" s="139">
        <f>'Balance Sheet'!DD147/1000000</f>
        <v>6891.5801359999996</v>
      </c>
      <c r="S13" s="139">
        <f>'Balance Sheet'!DE147/1000000</f>
        <v>3497.4964479999999</v>
      </c>
      <c r="T13" s="139">
        <f>'Balance Sheet'!DF147/1000000</f>
        <v>8363.5751500000006</v>
      </c>
      <c r="U13" s="139">
        <f>'Balance Sheet'!DG147/1000000</f>
        <v>6577.1272060000001</v>
      </c>
      <c r="V13" s="139">
        <f>'Balance Sheet'!DH147/1000000</f>
        <v>12588.999508000001</v>
      </c>
      <c r="W13" s="139">
        <f>'Balance Sheet'!DI147/1000000</f>
        <v>13628.289312000001</v>
      </c>
    </row>
    <row r="14" spans="1:24" s="133" customFormat="1">
      <c r="A14" s="140" t="s">
        <v>149</v>
      </c>
      <c r="B14" s="139">
        <f>'Balance Sheet'!CN149/1000000</f>
        <v>50</v>
      </c>
      <c r="C14" s="139">
        <f>'Balance Sheet'!CO149/1000000</f>
        <v>50</v>
      </c>
      <c r="D14" s="139">
        <f>'Balance Sheet'!CP149/1000000</f>
        <v>52.6295</v>
      </c>
      <c r="E14" s="139">
        <f>'Balance Sheet'!CQ149/1000000</f>
        <v>52.6295</v>
      </c>
      <c r="F14" s="139">
        <f>'Balance Sheet'!CR149/1000000</f>
        <v>52.6295</v>
      </c>
      <c r="G14" s="139">
        <f>'Balance Sheet'!CS149/1000000</f>
        <v>52.6295</v>
      </c>
      <c r="H14" s="139">
        <f>'Balance Sheet'!CT149/1000000</f>
        <v>52.6295</v>
      </c>
      <c r="I14" s="139">
        <f>'Balance Sheet'!CU149/1000000</f>
        <v>52.6295</v>
      </c>
      <c r="J14" s="139">
        <f>'Balance Sheet'!CV149/1000000</f>
        <v>52.6295</v>
      </c>
      <c r="K14" s="139">
        <f>'Balance Sheet'!CW149/1000000</f>
        <v>52.6295</v>
      </c>
      <c r="L14" s="139">
        <f>'Balance Sheet'!CX149/1000000</f>
        <v>52.6295</v>
      </c>
      <c r="M14" s="139">
        <f>'Balance Sheet'!CY149/1000000</f>
        <v>52.6295</v>
      </c>
      <c r="N14" s="139">
        <f>'Balance Sheet'!CZ149/1000000</f>
        <v>52.6295</v>
      </c>
      <c r="O14" s="139">
        <f>'Balance Sheet'!DA149/1000000</f>
        <v>52.6295</v>
      </c>
      <c r="P14" s="139">
        <f>'Balance Sheet'!DB149/1000000</f>
        <v>52.6295</v>
      </c>
      <c r="Q14" s="139">
        <f>'Balance Sheet'!DC149/1000000</f>
        <v>52.6295</v>
      </c>
      <c r="R14" s="139">
        <f>'Balance Sheet'!DD149/1000000</f>
        <v>52.6295</v>
      </c>
      <c r="S14" s="139">
        <f>'Balance Sheet'!DE149/1000000</f>
        <v>52.6295</v>
      </c>
      <c r="T14" s="139">
        <f>'Balance Sheet'!DF149/1000000</f>
        <v>52.6295</v>
      </c>
      <c r="U14" s="139">
        <f>'Balance Sheet'!DG149/1000000</f>
        <v>52.6295</v>
      </c>
      <c r="V14" s="139">
        <f>'Balance Sheet'!DH149/1000000</f>
        <v>52.6295</v>
      </c>
      <c r="W14" s="139">
        <f>'Balance Sheet'!DI149/1000000</f>
        <v>52.6295</v>
      </c>
    </row>
    <row r="15" spans="1:24" s="133" customFormat="1">
      <c r="A15" s="140" t="s">
        <v>360</v>
      </c>
      <c r="B15" s="139">
        <f>'Balance Sheet'!CN150/1000000</f>
        <v>103.27186667000001</v>
      </c>
      <c r="C15" s="139">
        <f>'Balance Sheet'!CO150/1000000</f>
        <v>103.27186667000001</v>
      </c>
      <c r="D15" s="139">
        <f>'Balance Sheet'!CP150/1000000</f>
        <v>93.493480230000003</v>
      </c>
      <c r="E15" s="139">
        <f>'Balance Sheet'!CQ150/1000000</f>
        <v>105.39837723000001</v>
      </c>
      <c r="F15" s="139">
        <f>'Balance Sheet'!CR150/1000000</f>
        <v>107.75498322999999</v>
      </c>
      <c r="G15" s="139">
        <f>'Balance Sheet'!CS150/1000000</f>
        <v>107.75498322999999</v>
      </c>
      <c r="H15" s="139">
        <f>'Balance Sheet'!CT150/1000000</f>
        <v>110.56512768</v>
      </c>
      <c r="I15" s="139">
        <f>'Balance Sheet'!CU150/1000000</f>
        <v>110.56512768</v>
      </c>
      <c r="J15" s="139">
        <f>'Balance Sheet'!CV150/1000000</f>
        <v>121.529004</v>
      </c>
      <c r="K15" s="139">
        <f>'Balance Sheet'!CW150/1000000</f>
        <v>121.529003</v>
      </c>
      <c r="L15" s="139">
        <f>'Balance Sheet'!CX150/1000000</f>
        <v>128.980456</v>
      </c>
      <c r="M15" s="139">
        <f>'Balance Sheet'!CY150/1000000</f>
        <v>128.98045500000001</v>
      </c>
      <c r="N15" s="139">
        <f>'Balance Sheet'!CZ150/1000000</f>
        <v>138.44546800000001</v>
      </c>
      <c r="O15" s="139">
        <f>'Balance Sheet'!DA150/1000000</f>
        <v>138.44546800000001</v>
      </c>
      <c r="P15" s="139">
        <f>'Balance Sheet'!DB150/1000000</f>
        <v>143.93306200000001</v>
      </c>
      <c r="Q15" s="139">
        <f>'Balance Sheet'!DC150/1000000</f>
        <v>150.427438</v>
      </c>
      <c r="R15" s="139">
        <f>'Balance Sheet'!DD150/1000000</f>
        <v>157.42520400000001</v>
      </c>
      <c r="S15" s="139">
        <f>'Balance Sheet'!DE150/1000000</f>
        <v>164.92636100000001</v>
      </c>
      <c r="T15" s="139">
        <f>'Balance Sheet'!DF150/1000000</f>
        <v>181.43884499999999</v>
      </c>
      <c r="U15" s="139">
        <f>'Balance Sheet'!DG150/1000000</f>
        <v>181.43884499999999</v>
      </c>
      <c r="V15" s="139">
        <f>'Balance Sheet'!DH150/1000000</f>
        <v>189.94678200000001</v>
      </c>
      <c r="W15" s="139">
        <f>'Balance Sheet'!DI150/1000000</f>
        <v>201.961656</v>
      </c>
    </row>
    <row r="16" spans="1:24" s="133" customFormat="1">
      <c r="A16" s="140" t="s">
        <v>352</v>
      </c>
      <c r="B16" s="139">
        <f>'Balance Sheet'!CN152/1000000</f>
        <v>5.4967149900000001</v>
      </c>
      <c r="C16" s="139">
        <f>'Balance Sheet'!CO152/1000000</f>
        <v>10.983320800000001</v>
      </c>
      <c r="D16" s="139">
        <f>'Balance Sheet'!CP152/1000000</f>
        <v>0</v>
      </c>
      <c r="E16" s="139">
        <f>'Balance Sheet'!CQ152/1000000</f>
        <v>7.21566434</v>
      </c>
      <c r="F16" s="139">
        <f>'Balance Sheet'!CR152/1000000</f>
        <v>0</v>
      </c>
      <c r="G16" s="139">
        <f>'Balance Sheet'!CS152/1000000</f>
        <v>8.9309492800000001</v>
      </c>
      <c r="H16" s="139">
        <f>'Balance Sheet'!CT152/1000000</f>
        <v>0</v>
      </c>
      <c r="I16" s="139">
        <f>'Balance Sheet'!CU152/1000000</f>
        <v>10.37694471</v>
      </c>
      <c r="J16" s="139">
        <f>'Balance Sheet'!CV152/1000000</f>
        <v>0</v>
      </c>
      <c r="K16" s="139">
        <f>'Balance Sheet'!CW152/1000000</f>
        <v>23.160204</v>
      </c>
      <c r="L16" s="139">
        <f>'Balance Sheet'!CX152/1000000</f>
        <v>0</v>
      </c>
      <c r="M16" s="139">
        <f>'Balance Sheet'!CY152/1000000</f>
        <v>29.872081999999999</v>
      </c>
      <c r="N16" s="139">
        <f>'Balance Sheet'!CZ152/1000000</f>
        <v>0</v>
      </c>
      <c r="O16" s="139">
        <f>'Balance Sheet'!DA152/1000000</f>
        <v>36.583956999999998</v>
      </c>
      <c r="P16" s="139">
        <f>'Balance Sheet'!DB152/1000000</f>
        <v>43.295836999999999</v>
      </c>
      <c r="Q16" s="139">
        <f>'Balance Sheet'!DC152/1000000</f>
        <v>46.651775000000001</v>
      </c>
      <c r="R16" s="139">
        <f>'Balance Sheet'!DD152/1000000</f>
        <v>50.007711999999998</v>
      </c>
      <c r="S16" s="139">
        <f>'Balance Sheet'!DE152/1000000</f>
        <v>53.363649000000002</v>
      </c>
      <c r="T16" s="139">
        <f>'Balance Sheet'!DF152/1000000</f>
        <v>0</v>
      </c>
      <c r="U16" s="139">
        <f>'Balance Sheet'!DG152/1000000</f>
        <v>56.719585000000002</v>
      </c>
      <c r="V16" s="139">
        <f>'Balance Sheet'!DH152/1000000</f>
        <v>56.719585000000002</v>
      </c>
      <c r="W16" s="139">
        <f>'Balance Sheet'!DI152/1000000</f>
        <v>0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Intro</vt:lpstr>
      <vt:lpstr>Balance Sheet</vt:lpstr>
      <vt:lpstr>Scale</vt:lpstr>
      <vt:lpstr>Asset Composition</vt:lpstr>
      <vt:lpstr>Liability Composition</vt:lpstr>
      <vt:lpstr>1901-29</vt:lpstr>
      <vt:lpstr>1929-39</vt:lpstr>
      <vt:lpstr>1939-45</vt:lpstr>
      <vt:lpstr>1945-55</vt:lpstr>
      <vt:lpstr>Opening</vt:lpstr>
      <vt:lpstr>Closing</vt:lpstr>
      <vt:lpstr>Income Statement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MSE-PUBG03</dc:creator>
  <cp:lastModifiedBy>Siwei Bian</cp:lastModifiedBy>
  <dcterms:created xsi:type="dcterms:W3CDTF">2017-09-02T19:06:04Z</dcterms:created>
  <dcterms:modified xsi:type="dcterms:W3CDTF">2018-01-09T12:44:55Z</dcterms:modified>
</cp:coreProperties>
</file>